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3_決算\令和４年度　決算統計\38 財政状況資料集の公表\1回目\05 最終版\"/>
    </mc:Choice>
  </mc:AlternateContent>
  <bookViews>
    <workbookView xWindow="-108" yWindow="-108" windowWidth="23256" windowHeight="12456"/>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E34" i="10"/>
  <c r="AM34" i="10"/>
  <c r="U34" i="10"/>
  <c r="U35" i="10" s="1"/>
  <c r="U36" i="10" s="1"/>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<sst xmlns="http://schemas.openxmlformats.org/spreadsheetml/2006/main" count="1169" uniqueCount="596">
  <si>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</si>
  <si>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</si>
  <si>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</si>
  <si>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</si>
  <si>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</si>
  <si>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</si>
  <si>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</si>
  <si>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</si>
  <si>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</si>
  <si>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</si>
  <si>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</si>
  <si>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</si>
  <si>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</si>
  <si>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</si>
  <si>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</si>
  <si>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</si>
  <si>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</si>
  <si>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</si>
  <si>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</si>
  <si>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</si>
  <si>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</si>
  <si>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</si>
  <si>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</si>
  <si>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</si>
  <si>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</si>
  <si>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</si>
  <si>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</si>
  <si>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</si>
  <si>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</si>
  <si>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</si>
  <si>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</si>
  <si>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</si>
  <si>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</si>
  <si>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</si>
  <si>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</si>
  <si>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</si>
  <si>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</si>
  <si>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</si>
  <si>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</si>
  <si>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</si>
  <si>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</si>
  <si>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</si>
  <si>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</si>
  <si>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</si>
  <si>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</si>
  <si>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</si>
  <si>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</si>
  <si>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</si>
  <si>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</si>
  <si>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</si>
  <si>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</si>
  <si>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</si>
  <si>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</si>
  <si>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</si>
  <si>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</si>
  <si>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</si>
  <si>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</si>
  <si>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</si>
  <si>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</si>
  <si>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</si>
  <si>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</si>
  <si>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</si>
  <si>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</si>
  <si>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</si>
  <si>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</si>
  <si>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</si>
  <si>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</si>
  <si>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</si>
  <si>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</si>
  <si>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</si>
  <si>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</si>
  <si>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</si>
  <si>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</si>
  <si>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</si>
  <si>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</si>
  <si>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</si>
  <si>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</si>
  <si>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</si>
  <si>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</si>
  <si>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</si>
  <si>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</si>
  <si>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</si>
  <si>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</si>
  <si>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</si>
  <si>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</si>
  <si>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</si>
  <si>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</si>
  <si>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</si>
  <si>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</si>
  <si>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</si>
  <si>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</si>
  <si>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</si>
  <si>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</si>
  <si>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</si>
  <si>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</si>
  <si>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</si>
  <si>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</si>
  <si>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</si>
  <si>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</si>
  <si>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</si>
  <si>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江戸川区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</si>
  <si>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</si>
  <si>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</si>
  <si>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</si>
  <si>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</si>
  <si>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</si>
  <si>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</si>
  <si>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</si>
  <si>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</si>
  <si>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</si>
  <si>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</si>
  <si>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</si>
  <si>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</si>
  <si>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</si>
  <si>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</si>
  <si>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</si>
  <si>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</si>
  <si>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</si>
  <si>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</si>
  <si>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</si>
  <si>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</si>
  <si>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</si>
  <si>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</si>
  <si>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</si>
  <si>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</si>
  <si>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</si>
  <si>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</si>
  <si>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</si>
  <si>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</si>
  <si>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</si>
  <si>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</si>
  <si>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</si>
  <si>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</si>
  <si>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</si>
  <si>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</si>
  <si>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</si>
  <si>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</si>
  <si>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</si>
  <si>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</si>
  <si>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</si>
  <si>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</si>
  <si>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</si>
  <si>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</si>
  <si>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</si>
  <si>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</si>
  <si>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</si>
  <si>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</si>
  <si>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</si>
  <si>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</si>
  <si>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</si>
  <si>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</si>
  <si>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</si>
  <si>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</si>
  <si>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</si>
  <si>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</si>
  <si>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</si>
  <si>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</si>
  <si>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</si>
  <si>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</si>
  <si>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</si>
  <si>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</si>
  <si>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</si>
  <si>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</si>
  <si>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</si>
  <si>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</si>
  <si>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</si>
  <si>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</si>
  <si>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</si>
  <si>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</si>
  <si>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</si>
  <si>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</si>
  <si>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</si>
  <si>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</si>
  <si>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</si>
  <si>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</si>
  <si>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</si>
  <si>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</si>
  <si>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</si>
  <si>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</si>
  <si>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</si>
  <si>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</si>
  <si>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</si>
  <si>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</si>
  <si>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</si>
  <si>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</si>
  <si>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</si>
  <si>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</si>
  <si>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</si>
  <si>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</si>
  <si>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</si>
  <si>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</si>
  <si>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</si>
  <si>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</si>
  <si>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</si>
  <si>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</si>
  <si>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</si>
  <si>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</si>
  <si>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</si>
  <si>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</si>
  <si>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</si>
  <si>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</si>
  <si>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</si>
  <si>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</si>
  <si>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</si>
  <si>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</si>
  <si>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</si>
  <si>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</si>
  <si>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</si>
  <si>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</si>
  <si>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</si>
  <si>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</si>
  <si>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</si>
  <si>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</si>
  <si>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</si>
  <si>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</si>
  <si>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</si>
  <si>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</si>
  <si>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</si>
  <si>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</si>
  <si>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</si>
  <si>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東京都江戸川区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</si>
  <si>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</si>
  <si>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</si>
  <si>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</si>
  <si>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</si>
  <si>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</si>
  <si>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</si>
  <si>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</si>
  <si>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</si>
  <si>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</si>
  <si>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</si>
  <si>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</si>
  <si>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</si>
  <si>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</si>
  <si>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</si>
  <si>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</si>
  <si>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</si>
  <si>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</si>
  <si>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</si>
  <si>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</si>
  <si>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</si>
  <si>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</si>
  <si>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</si>
  <si>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</si>
  <si>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</si>
  <si>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</si>
  <si>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</si>
  <si>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</si>
  <si>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</si>
  <si>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</si>
  <si>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</si>
  <si>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</si>
  <si>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</si>
  <si>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</si>
  <si>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</si>
  <si>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</si>
  <si>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</si>
  <si>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</si>
  <si>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</si>
  <si>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</si>
  <si>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</si>
  <si>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</si>
  <si>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</si>
  <si>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</si>
  <si>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</si>
  <si>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</si>
  <si>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</si>
  <si>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</si>
  <si>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</si>
  <si>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</si>
  <si>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</si>
  <si>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</si>
  <si>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</si>
  <si>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</si>
  <si>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</si>
  <si>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</si>
  <si>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</si>
  <si>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</si>
  <si>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</si>
  <si>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</si>
  <si>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</si>
  <si>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</si>
  <si>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</si>
  <si>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</si>
  <si>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</si>
  <si>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</si>
  <si>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</si>
  <si>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</si>
  <si>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</si>
  <si>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</si>
  <si>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</si>
  <si>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</si>
  <si>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</si>
  <si>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</si>
  <si>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</si>
  <si>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</si>
  <si>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</si>
  <si>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</si>
  <si>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</si>
  <si>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</si>
  <si>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</si>
  <si>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</si>
  <si>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</si>
  <si>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</si>
  <si>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</si>
  <si>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</si>
  <si>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</si>
  <si>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</si>
  <si>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</si>
  <si>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</si>
  <si>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</si>
  <si>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</si>
  <si>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</si>
  <si>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</si>
  <si>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</si>
  <si>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</si>
  <si>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</si>
  <si>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</si>
  <si>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</si>
  <si>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</si>
  <si>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</si>
  <si>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</si>
  <si>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</si>
  <si>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</si>
  <si>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</si>
  <si>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</si>
  <si>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</si>
  <si>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</si>
  <si>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</si>
  <si>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</si>
  <si>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</si>
  <si>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</si>
  <si>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</si>
  <si>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</si>
  <si>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</si>
  <si>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</si>
  <si>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</si>
  <si>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</si>
  <si>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</si>
  <si>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</si>
  <si>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</si>
  <si>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工業用水道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</si>
  <si>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</si>
  <si>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</si>
  <si>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</si>
  <si>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</si>
  <si>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</si>
  <si>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</si>
  <si>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</si>
  <si>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電気</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</si>
  <si>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</si>
  <si>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</si>
  <si>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</si>
  <si>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</si>
  <si>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</si>
  <si>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</si>
  <si>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</si>
  <si>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</si>
  <si>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</si>
  <si>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</si>
  <si>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</si>
  <si>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</si>
  <si>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</si>
  <si>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</si>
  <si>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</si>
  <si>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</si>
  <si>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</si>
  <si>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</si>
  <si>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</si>
  <si>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</si>
  <si>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</si>
  <si>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</si>
  <si>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東京都江戸川区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</si>
  <si>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</si>
  <si>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</si>
  <si>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</si>
  <si>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</si>
  <si>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</si>
  <si>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</si>
  <si>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</si>
  <si>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</si>
  <si>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</si>
  <si>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</si>
  <si>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</si>
  <si>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</si>
  <si>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</si>
  <si>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</si>
  <si>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</si>
  <si>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</si>
  <si>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</si>
  <si>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</si>
  <si>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</si>
  <si>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</si>
  <si>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</si>
  <si>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</si>
  <si>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</si>
  <si>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</si>
  <si>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</si>
  <si>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</si>
  <si>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</si>
  <si>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</si>
  <si>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</si>
  <si>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</si>
  <si>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</si>
  <si>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</si>
  <si>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</si>
  <si>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</si>
  <si>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</si>
  <si>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</si>
  <si>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</si>
  <si>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</si>
  <si>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</si>
  <si>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</si>
  <si>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</si>
  <si>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</si>
  <si>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</si>
  <si>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</si>
  <si>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</si>
  <si>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</si>
  <si>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</si>
  <si>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</si>
  <si>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</si>
  <si>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</si>
  <si>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</si>
  <si>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</si>
  <si>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</si>
  <si>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</si>
  <si>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</si>
  <si>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</si>
  <si>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</si>
  <si>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</si>
  <si>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</si>
  <si>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</si>
  <si>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</si>
  <si>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</si>
  <si>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</si>
  <si>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</si>
  <si>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</si>
  <si>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</si>
  <si>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</si>
  <si>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</si>
  <si>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</si>
  <si>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</si>
  <si>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</si>
  <si>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</si>
  <si>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</si>
  <si>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</si>
  <si>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</si>
  <si>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</si>
  <si>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t>
    <phoneticPr fontId="5"/>
  </si>
  <si>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</si>
  <si>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</si>
  <si>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</si>
  <si>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</si>
  <si>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</si>
  <si>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</si>
  <si>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</si>
  <si>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</si>
  <si>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</si>
  <si>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</si>
  <si>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</si>
  <si>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</si>
  <si>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</si>
  <si>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</si>
  <si>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</si>
  <si>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</si>
  <si>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</si>
  <si>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</si>
  <si>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</si>
  <si>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</si>
  <si>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</si>
  <si>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</si>
  <si>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</si>
  <si>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</si>
  <si>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</si>
  <si>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</si>
  <si>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</si>
  <si>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</si>
  <si>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</si>
  <si>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</si>
  <si>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</si>
  <si>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</si>
  <si>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</si>
  <si>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</si>
  <si>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</si>
  <si>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</si>
  <si>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</si>
  <si>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</si>
  <si>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</si>
  <si>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</si>
  <si>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</si>
  <si>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</si>
  <si>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</si>
  <si>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</si>
  <si>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</si>
  <si>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</si>
  <si>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</si>
  <si>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</si>
  <si>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</si>
  <si>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</si>
  <si>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</si>
  <si>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</si>
  <si>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</si>
  <si>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</si>
  <si>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</si>
  <si>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</si>
  <si>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</si>
  <si>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</si>
  <si>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</si>
  <si>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</si>
  <si>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</si>
  <si>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</si>
  <si>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</si>
  <si>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</si>
  <si>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</si>
  <si>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</si>
  <si>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</si>
  <si>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</si>
  <si>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</si>
  <si>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</si>
  <si>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</si>
  <si>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</si>
  <si>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</si>
  <si>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</si>
  <si>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</si>
  <si>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</si>
  <si>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</si>
  <si>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</si>
  <si>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</si>
  <si>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</si>
  <si>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</si>
  <si>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</si>
  <si>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</si>
  <si>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</si>
  <si>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</si>
  <si>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</si>
  <si>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</si>
  <si>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</si>
  <si>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</si>
  <si>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</si>
  <si>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</si>
  <si>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</si>
  <si>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</si>
  <si>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</si>
  <si>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</si>
  <si>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</si>
  <si>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</si>
  <si>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</si>
  <si>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</si>
  <si>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</si>
  <si>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</si>
  <si>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</si>
  <si>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</si>
  <si>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</si>
  <si>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</si>
  <si>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</si>
  <si>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</si>
  <si>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</si>
  <si>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</si>
  <si>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</si>
  <si>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</si>
  <si>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</si>
  <si>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</si>
  <si>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</si>
  <si>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</si>
  <si>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</si>
  <si>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0.07</t>
  </si>
  <si>
    <t>▲ 0.33</t>
  </si>
  <si>
    <t>▲ 0.02</t>
  </si>
  <si>
    <t>一般会計</t>
  </si>
  <si>
    <t>介護保険事業特別会計</t>
  </si>
  <si>
    <t>国民健康保険事業特別会計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</si>
  <si>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</si>
  <si>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</si>
  <si>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</si>
  <si>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</si>
  <si>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</si>
  <si>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</si>
  <si>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</si>
  <si>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</si>
  <si>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</si>
  <si>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</si>
  <si>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特別区人事・厚生事務組合</t>
    <rPh sb="0" eb="2">
      <t>トクベツ</t>
    </rPh>
    <rPh sb="2" eb="3">
      <t>ク</t>
    </rPh>
    <rPh sb="3" eb="5">
      <t>ジンジ</t>
    </rPh>
    <rPh sb="6" eb="8">
      <t>コウセイ</t>
    </rPh>
    <rPh sb="8" eb="10">
      <t>ジム</t>
    </rPh>
    <rPh sb="10" eb="12">
      <t>クミアイ</t>
    </rPh>
    <phoneticPr fontId="5"/>
  </si>
  <si>
    <t>特別区競馬組合</t>
    <rPh sb="0" eb="2">
      <t>トクベツ</t>
    </rPh>
    <rPh sb="2" eb="3">
      <t>ク</t>
    </rPh>
    <rPh sb="3" eb="5">
      <t>ケイバ</t>
    </rPh>
    <rPh sb="5" eb="7">
      <t>クミアイ</t>
    </rPh>
    <phoneticPr fontId="5"/>
  </si>
  <si>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</si>
  <si>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</si>
  <si>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</si>
  <si>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t>
    <phoneticPr fontId="19"/>
  </si>
  <si>
    <t>法適用</t>
    <rPh sb="0" eb="1">
      <t>ホウ</t>
    </rPh>
    <rPh sb="1" eb="3">
      <t>テキヨウ</t>
    </rPh>
    <phoneticPr fontId="5"/>
  </si>
  <si>
    <t>大型区民施設及び庁舎等整備基金</t>
  </si>
  <si>
    <t>教育施設整備基金</t>
  </si>
  <si>
    <t>ＪＲ小岩駅周辺地区等街づくり基金</t>
  </si>
  <si>
    <t>災害対策基金</t>
  </si>
  <si>
    <t>えどがわ環境財団</t>
    <phoneticPr fontId="2"/>
  </si>
  <si>
    <t>青少年の翼基金</t>
    <rPh sb="0" eb="3">
      <t>セイショウネン</t>
    </rPh>
    <rPh sb="4" eb="5">
      <t>ツバサ</t>
    </rPh>
    <rPh sb="5" eb="7">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</si>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</sst>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4"/>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38" fontId="38" fillId="0" borderId="0" applyFont="0" applyFill="0" applyBorder="0" applyAlignment="0" applyProtection="0">
      <alignment vertical="center"/>
    </xf>
  </cellStyleXfs>
  <cellXfs count="12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38" fontId="39" fillId="0" borderId="102" xfId="20" applyFont="1" applyFill="1" applyBorder="1" applyAlignment="1" applyProtection="1">
      <alignment horizontal="right" vertical="center"/>
      <protection locked="0"/>
    </xf>
    <xf numFmtId="38" fontId="39" fillId="0" borderId="102" xfId="8" applyNumberFormat="1" applyFont="1" applyBorder="1" applyAlignment="1" applyProtection="1">
      <alignment horizontal="right" vertical="center"/>
      <protection locked="0"/>
    </xf>
    <xf numFmtId="0" fontId="39" fillId="0" borderId="102" xfId="8" applyFont="1" applyBorder="1" applyAlignment="1" applyProtection="1">
      <alignment horizontal="right" vertical="center"/>
      <protection locked="0"/>
    </xf>
    <xf numFmtId="0" fontId="39" fillId="0" borderId="108" xfId="8" applyFont="1" applyBorder="1" applyAlignment="1" applyProtection="1">
      <alignment horizontal="right" vertical="center"/>
      <protection locked="0"/>
    </xf>
    <xf numFmtId="0" fontId="39" fillId="0" borderId="112" xfId="8" applyFont="1" applyBorder="1" applyAlignment="1" applyProtection="1">
      <alignment horizontal="left" vertical="center" shrinkToFit="1"/>
      <protection locked="0"/>
    </xf>
    <xf numFmtId="0" fontId="39" fillId="0" borderId="113" xfId="8" applyFont="1" applyBorder="1" applyAlignment="1" applyProtection="1">
      <alignment horizontal="left" vertical="center" shrinkToFit="1"/>
      <protection locked="0"/>
    </xf>
    <xf numFmtId="0" fontId="39" fillId="0" borderId="114" xfId="8" applyFont="1" applyBorder="1" applyAlignment="1" applyProtection="1">
      <alignment horizontal="left" vertical="center" shrinkToFit="1"/>
      <protection locked="0"/>
    </xf>
    <xf numFmtId="38" fontId="39" fillId="0" borderId="101" xfId="20" applyFont="1" applyFill="1" applyBorder="1" applyAlignment="1" applyProtection="1">
      <alignment horizontal="right" vertical="center"/>
      <protection locked="0"/>
    </xf>
    <xf numFmtId="38" fontId="39" fillId="0" borderId="112" xfId="20" applyFont="1" applyFill="1" applyBorder="1" applyAlignment="1" applyProtection="1">
      <alignment horizontal="right" vertical="center"/>
      <protection locked="0"/>
    </xf>
    <xf numFmtId="38" fontId="39" fillId="0" borderId="113" xfId="20" applyFont="1" applyFill="1" applyBorder="1" applyAlignment="1" applyProtection="1">
      <alignment horizontal="right" vertical="center"/>
      <protection locked="0"/>
    </xf>
    <xf numFmtId="38" fontId="39" fillId="0" borderId="120" xfId="20" applyFont="1" applyFill="1" applyBorder="1" applyAlignment="1" applyProtection="1">
      <alignment horizontal="right" vertical="center"/>
      <protection locked="0"/>
    </xf>
    <xf numFmtId="38" fontId="39" fillId="0" borderId="117" xfId="20" applyFont="1" applyFill="1" applyBorder="1" applyAlignment="1" applyProtection="1">
      <alignment horizontal="right" vertical="center"/>
      <protection locked="0"/>
    </xf>
    <xf numFmtId="38" fontId="39" fillId="0" borderId="115" xfId="20" applyFont="1" applyFill="1" applyBorder="1" applyAlignment="1" applyProtection="1">
      <alignment horizontal="right" vertical="center"/>
      <protection locked="0"/>
    </xf>
    <xf numFmtId="38" fontId="39" fillId="0" borderId="116" xfId="20" applyFont="1" applyFill="1" applyBorder="1" applyAlignment="1" applyProtection="1">
      <alignment horizontal="right" vertical="center"/>
      <protection locked="0"/>
    </xf>
    <xf numFmtId="0" fontId="39" fillId="0" borderId="116" xfId="8" applyFont="1" applyBorder="1" applyAlignment="1" applyProtection="1">
      <alignment horizontal="right" vertical="center"/>
      <protection locked="0"/>
    </xf>
    <xf numFmtId="0" fontId="39" fillId="0" borderId="117" xfId="8" applyFont="1" applyBorder="1" applyAlignment="1" applyProtection="1">
      <alignment horizontal="right" vertical="center" shrinkToFit="1"/>
      <protection locked="0"/>
    </xf>
    <xf numFmtId="0" fontId="39" fillId="0" borderId="113" xfId="8" applyFont="1" applyBorder="1" applyAlignment="1" applyProtection="1">
      <alignment horizontal="right" vertical="center" shrinkToFit="1"/>
      <protection locked="0"/>
    </xf>
    <xf numFmtId="0" fontId="39" fillId="0" borderId="119" xfId="8" applyFont="1" applyBorder="1" applyAlignment="1" applyProtection="1">
      <alignment horizontal="right" vertical="center" shrinkToFit="1"/>
      <protection locked="0"/>
    </xf>
    <xf numFmtId="0" fontId="39" fillId="0" borderId="117" xfId="8" applyFont="1" applyBorder="1" applyAlignment="1" applyProtection="1">
      <alignment horizontal="right" vertical="center"/>
      <protection locked="0"/>
    </xf>
    <xf numFmtId="0" fontId="39" fillId="0" borderId="113" xfId="8" applyFont="1" applyBorder="1" applyAlignment="1" applyProtection="1">
      <alignment horizontal="right" vertical="center"/>
      <protection locked="0"/>
    </xf>
    <xf numFmtId="0" fontId="39" fillId="0" borderId="120" xfId="8" applyFont="1" applyBorder="1" applyAlignment="1" applyProtection="1">
      <alignment horizontal="right" vertical="center"/>
      <protection locked="0"/>
    </xf>
    <xf numFmtId="0" fontId="39" fillId="0" borderId="121" xfId="8" applyFont="1" applyBorder="1" applyAlignment="1" applyProtection="1">
      <alignment horizontal="right" vertical="center"/>
      <protection locked="0"/>
    </xf>
    <xf numFmtId="38" fontId="39" fillId="0" borderId="117" xfId="20" applyFont="1" applyFill="1" applyBorder="1" applyAlignment="1" applyProtection="1">
      <alignment horizontal="right" vertical="center" shrinkToFit="1"/>
      <protection locked="0"/>
    </xf>
    <xf numFmtId="38" fontId="39" fillId="0" borderId="113" xfId="20" applyFont="1" applyFill="1" applyBorder="1" applyAlignment="1" applyProtection="1">
      <alignment horizontal="right" vertical="center" shrinkToFit="1"/>
      <protection locked="0"/>
    </xf>
    <xf numFmtId="38" fontId="39" fillId="0" borderId="120" xfId="20" applyFont="1" applyFill="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桁区切り" xfId="20" builtinId="6"/>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49796</c:v>
                </c:pt>
                <c:pt idx="1">
                  <c:v>51681</c:v>
                </c:pt>
                <c:pt idx="2">
                  <c:v>50465</c:v>
                </c:pt>
                <c:pt idx="3">
                  <c:v>51679</c:v>
                </c:pt>
                <c:pt idx="4">
                  <c:v>49665</c:v>
                </c:pt>
              </c:numCache>
            </c:numRef>
          </c:val>
          <c:smooth val="0"/>
          <c:extLst>
            <c:ext xmlns:c16="http://schemas.microsoft.com/office/drawing/2014/chart" uri="{C3380CC4-5D6E-409C-BE32-E72D297353CC}">
              <c16:uniqueId val="{00000000-E958-4FEC-84D5-DCACD559480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36725</c:v>
                </c:pt>
                <c:pt idx="1">
                  <c:v>34182</c:v>
                </c:pt>
                <c:pt idx="2">
                  <c:v>48407</c:v>
                </c:pt>
                <c:pt idx="3">
                  <c:v>60259</c:v>
                </c:pt>
                <c:pt idx="4">
                  <c:v>50545</c:v>
                </c:pt>
              </c:numCache>
            </c:numRef>
          </c:val>
          <c:smooth val="0"/>
          <c:extLst>
            <c:ext xmlns:c16="http://schemas.microsoft.com/office/drawing/2014/chart" uri="{C3380CC4-5D6E-409C-BE32-E72D297353CC}">
              <c16:uniqueId val="{00000001-E958-4FEC-84D5-DCACD559480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5.52</c:v>
                </c:pt>
                <c:pt idx="1">
                  <c:v>5.86</c:v>
                </c:pt>
                <c:pt idx="2">
                  <c:v>6.9</c:v>
                </c:pt>
                <c:pt idx="3">
                  <c:v>7.13</c:v>
                </c:pt>
                <c:pt idx="4">
                  <c:v>6.61</c:v>
                </c:pt>
              </c:numCache>
            </c:numRef>
          </c:val>
          <c:extLst>
            <c:ext xmlns:c16="http://schemas.microsoft.com/office/drawing/2014/chart" uri="{C3380CC4-5D6E-409C-BE32-E72D297353CC}">
              <c16:uniqueId val="{00000000-840A-4156-B4F0-95C69F0181B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25.86</c:v>
                </c:pt>
                <c:pt idx="1">
                  <c:v>24.77</c:v>
                </c:pt>
                <c:pt idx="2">
                  <c:v>24.98</c:v>
                </c:pt>
                <c:pt idx="3">
                  <c:v>23.7</c:v>
                </c:pt>
                <c:pt idx="4">
                  <c:v>22.08</c:v>
                </c:pt>
              </c:numCache>
            </c:numRef>
          </c:val>
          <c:extLst>
            <c:ext xmlns:c16="http://schemas.microsoft.com/office/drawing/2014/chart" uri="{C3380CC4-5D6E-409C-BE32-E72D297353CC}">
              <c16:uniqueId val="{00000001-840A-4156-B4F0-95C69F0181B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-7.0000000000000007E-2</c:v>
                </c:pt>
                <c:pt idx="1">
                  <c:v>7.24</c:v>
                </c:pt>
                <c:pt idx="2">
                  <c:v>0.65</c:v>
                </c:pt>
                <c:pt idx="3">
                  <c:v>-0.33</c:v>
                </c:pt>
                <c:pt idx="4">
                  <c:v>-0.02</c:v>
                </c:pt>
              </c:numCache>
            </c:numRef>
          </c:val>
          <c:smooth val="0"/>
          <c:extLst>
            <c:ext xmlns:c16="http://schemas.microsoft.com/office/drawing/2014/chart" uri="{C3380CC4-5D6E-409C-BE32-E72D297353CC}">
              <c16:uniqueId val="{00000002-840A-4156-B4F0-95C69F0181B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CE2-47FA-8AA2-375A8B60D0B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E2-47FA-8AA2-375A8B60D0B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CE2-47FA-8AA2-375A8B60D0B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CE2-47FA-8AA2-375A8B60D0B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CE2-47FA-8AA2-375A8B60D0BA}"/>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BCE2-47FA-8AA2-375A8B60D0BA}"/>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c:v>
                </c:pt>
                <c:pt idx="2">
                  <c:v>#N/A</c:v>
                </c:pt>
                <c:pt idx="3">
                  <c:v>7.0000000000000007E-2</c:v>
                </c:pt>
                <c:pt idx="4">
                  <c:v>#N/A</c:v>
                </c:pt>
                <c:pt idx="5">
                  <c:v>0.09</c:v>
                </c:pt>
                <c:pt idx="6">
                  <c:v>#N/A</c:v>
                </c:pt>
                <c:pt idx="7">
                  <c:v>0.1</c:v>
                </c:pt>
                <c:pt idx="8">
                  <c:v>#N/A</c:v>
                </c:pt>
                <c:pt idx="9">
                  <c:v>0.1</c:v>
                </c:pt>
              </c:numCache>
            </c:numRef>
          </c:val>
          <c:extLst>
            <c:ext xmlns:c16="http://schemas.microsoft.com/office/drawing/2014/chart" uri="{C3380CC4-5D6E-409C-BE32-E72D297353CC}">
              <c16:uniqueId val="{00000006-BCE2-47FA-8AA2-375A8B60D0BA}"/>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0.38</c:v>
                </c:pt>
                <c:pt idx="2">
                  <c:v>#N/A</c:v>
                </c:pt>
                <c:pt idx="3">
                  <c:v>0.52</c:v>
                </c:pt>
                <c:pt idx="4">
                  <c:v>#N/A</c:v>
                </c:pt>
                <c:pt idx="5">
                  <c:v>0.81</c:v>
                </c:pt>
                <c:pt idx="6">
                  <c:v>#N/A</c:v>
                </c:pt>
                <c:pt idx="7">
                  <c:v>0.81</c:v>
                </c:pt>
                <c:pt idx="8">
                  <c:v>#N/A</c:v>
                </c:pt>
                <c:pt idx="9">
                  <c:v>0.61</c:v>
                </c:pt>
              </c:numCache>
            </c:numRef>
          </c:val>
          <c:extLst>
            <c:ext xmlns:c16="http://schemas.microsoft.com/office/drawing/2014/chart" uri="{C3380CC4-5D6E-409C-BE32-E72D297353CC}">
              <c16:uniqueId val="{00000007-BCE2-47FA-8AA2-375A8B60D0BA}"/>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0.94</c:v>
                </c:pt>
                <c:pt idx="2">
                  <c:v>#N/A</c:v>
                </c:pt>
                <c:pt idx="3">
                  <c:v>0.91</c:v>
                </c:pt>
                <c:pt idx="4">
                  <c:v>#N/A</c:v>
                </c:pt>
                <c:pt idx="5">
                  <c:v>1.0900000000000001</c:v>
                </c:pt>
                <c:pt idx="6">
                  <c:v>#N/A</c:v>
                </c:pt>
                <c:pt idx="7">
                  <c:v>1.04</c:v>
                </c:pt>
                <c:pt idx="8">
                  <c:v>#N/A</c:v>
                </c:pt>
                <c:pt idx="9">
                  <c:v>1</c:v>
                </c:pt>
              </c:numCache>
            </c:numRef>
          </c:val>
          <c:extLst>
            <c:ext xmlns:c16="http://schemas.microsoft.com/office/drawing/2014/chart" uri="{C3380CC4-5D6E-409C-BE32-E72D297353CC}">
              <c16:uniqueId val="{00000008-BCE2-47FA-8AA2-375A8B60D0B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5.51</c:v>
                </c:pt>
                <c:pt idx="2">
                  <c:v>#N/A</c:v>
                </c:pt>
                <c:pt idx="3">
                  <c:v>5.86</c:v>
                </c:pt>
                <c:pt idx="4">
                  <c:v>#N/A</c:v>
                </c:pt>
                <c:pt idx="5">
                  <c:v>6.89</c:v>
                </c:pt>
                <c:pt idx="6">
                  <c:v>#N/A</c:v>
                </c:pt>
                <c:pt idx="7">
                  <c:v>7.13</c:v>
                </c:pt>
                <c:pt idx="8">
                  <c:v>#N/A</c:v>
                </c:pt>
                <c:pt idx="9">
                  <c:v>6.61</c:v>
                </c:pt>
              </c:numCache>
            </c:numRef>
          </c:val>
          <c:extLst>
            <c:ext xmlns:c16="http://schemas.microsoft.com/office/drawing/2014/chart" uri="{C3380CC4-5D6E-409C-BE32-E72D297353CC}">
              <c16:uniqueId val="{00000009-BCE2-47FA-8AA2-375A8B60D0B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10705</c:v>
                </c:pt>
                <c:pt idx="5">
                  <c:v>10484</c:v>
                </c:pt>
                <c:pt idx="8">
                  <c:v>9897</c:v>
                </c:pt>
                <c:pt idx="11">
                  <c:v>9591</c:v>
                </c:pt>
                <c:pt idx="14">
                  <c:v>9005</c:v>
                </c:pt>
              </c:numCache>
            </c:numRef>
          </c:val>
          <c:extLst>
            <c:ext xmlns:c16="http://schemas.microsoft.com/office/drawing/2014/chart" uri="{C3380CC4-5D6E-409C-BE32-E72D297353CC}">
              <c16:uniqueId val="{00000000-4EB6-4377-843D-71E497B67C3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EB6-4377-843D-71E497B67C3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EB6-4377-843D-71E497B67C3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178</c:v>
                </c:pt>
                <c:pt idx="3">
                  <c:v>183</c:v>
                </c:pt>
                <c:pt idx="6">
                  <c:v>205</c:v>
                </c:pt>
                <c:pt idx="9">
                  <c:v>195</c:v>
                </c:pt>
                <c:pt idx="12">
                  <c:v>194</c:v>
                </c:pt>
              </c:numCache>
            </c:numRef>
          </c:val>
          <c:extLst>
            <c:ext xmlns:c16="http://schemas.microsoft.com/office/drawing/2014/chart" uri="{C3380CC4-5D6E-409C-BE32-E72D297353CC}">
              <c16:uniqueId val="{00000003-4EB6-4377-843D-71E497B67C3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B6-4377-843D-71E497B67C3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B6-4377-843D-71E497B67C3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EB6-4377-843D-71E497B67C3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2044</c:v>
                </c:pt>
                <c:pt idx="3">
                  <c:v>1830</c:v>
                </c:pt>
                <c:pt idx="6">
                  <c:v>162</c:v>
                </c:pt>
                <c:pt idx="9">
                  <c:v>162</c:v>
                </c:pt>
                <c:pt idx="12">
                  <c:v>8</c:v>
                </c:pt>
              </c:numCache>
            </c:numRef>
          </c:val>
          <c:extLst>
            <c:ext xmlns:c16="http://schemas.microsoft.com/office/drawing/2014/chart" uri="{C3380CC4-5D6E-409C-BE32-E72D297353CC}">
              <c16:uniqueId val="{00000007-4EB6-4377-843D-71E497B67C3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-8483</c:v>
                </c:pt>
                <c:pt idx="2">
                  <c:v>#N/A</c:v>
                </c:pt>
                <c:pt idx="3">
                  <c:v>#N/A</c:v>
                </c:pt>
                <c:pt idx="4">
                  <c:v>-8471</c:v>
                </c:pt>
                <c:pt idx="5">
                  <c:v>#N/A</c:v>
                </c:pt>
                <c:pt idx="6">
                  <c:v>#N/A</c:v>
                </c:pt>
                <c:pt idx="7">
                  <c:v>-9530</c:v>
                </c:pt>
                <c:pt idx="8">
                  <c:v>#N/A</c:v>
                </c:pt>
                <c:pt idx="9">
                  <c:v>#N/A</c:v>
                </c:pt>
                <c:pt idx="10">
                  <c:v>-9234</c:v>
                </c:pt>
                <c:pt idx="11">
                  <c:v>#N/A</c:v>
                </c:pt>
                <c:pt idx="12">
                  <c:v>#N/A</c:v>
                </c:pt>
                <c:pt idx="13">
                  <c:v>-8803</c:v>
                </c:pt>
                <c:pt idx="14">
                  <c:v>#N/A</c:v>
                </c:pt>
              </c:numCache>
            </c:numRef>
          </c:val>
          <c:smooth val="0"/>
          <c:extLst>
            <c:ext xmlns:c16="http://schemas.microsoft.com/office/drawing/2014/chart" uri="{C3380CC4-5D6E-409C-BE32-E72D297353CC}">
              <c16:uniqueId val="{00000008-4EB6-4377-843D-71E497B67C3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98023</c:v>
                </c:pt>
                <c:pt idx="5">
                  <c:v>86680</c:v>
                </c:pt>
                <c:pt idx="8">
                  <c:v>77400</c:v>
                </c:pt>
                <c:pt idx="11">
                  <c:v>68209</c:v>
                </c:pt>
                <c:pt idx="14">
                  <c:v>59514</c:v>
                </c:pt>
              </c:numCache>
            </c:numRef>
          </c:val>
          <c:extLst>
            <c:ext xmlns:c16="http://schemas.microsoft.com/office/drawing/2014/chart" uri="{C3380CC4-5D6E-409C-BE32-E72D297353CC}">
              <c16:uniqueId val="{00000000-AE16-4ADA-ADB1-9EAB174C3F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E16-4ADA-ADB1-9EAB174C3F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213121</c:v>
                </c:pt>
                <c:pt idx="5">
                  <c:v>219598</c:v>
                </c:pt>
                <c:pt idx="8">
                  <c:v>222284</c:v>
                </c:pt>
                <c:pt idx="11">
                  <c:v>229321</c:v>
                </c:pt>
                <c:pt idx="14">
                  <c:v>256012</c:v>
                </c:pt>
              </c:numCache>
            </c:numRef>
          </c:val>
          <c:extLst>
            <c:ext xmlns:c16="http://schemas.microsoft.com/office/drawing/2014/chart" uri="{C3380CC4-5D6E-409C-BE32-E72D297353CC}">
              <c16:uniqueId val="{00000002-AE16-4ADA-ADB1-9EAB174C3F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E16-4ADA-ADB1-9EAB174C3F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E16-4ADA-ADB1-9EAB174C3F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16-4ADA-ADB1-9EAB174C3F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26648</c:v>
                </c:pt>
                <c:pt idx="3">
                  <c:v>26048</c:v>
                </c:pt>
                <c:pt idx="6">
                  <c:v>25902</c:v>
                </c:pt>
                <c:pt idx="9">
                  <c:v>24858</c:v>
                </c:pt>
                <c:pt idx="12">
                  <c:v>23081</c:v>
                </c:pt>
              </c:numCache>
            </c:numRef>
          </c:val>
          <c:extLst>
            <c:ext xmlns:c16="http://schemas.microsoft.com/office/drawing/2014/chart" uri="{C3380CC4-5D6E-409C-BE32-E72D297353CC}">
              <c16:uniqueId val="{00000006-AE16-4ADA-ADB1-9EAB174C3F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2224</c:v>
                </c:pt>
                <c:pt idx="3">
                  <c:v>2308</c:v>
                </c:pt>
                <c:pt idx="6">
                  <c:v>2682</c:v>
                </c:pt>
                <c:pt idx="9">
                  <c:v>3042</c:v>
                </c:pt>
                <c:pt idx="12">
                  <c:v>3722</c:v>
                </c:pt>
              </c:numCache>
            </c:numRef>
          </c:val>
          <c:extLst>
            <c:ext xmlns:c16="http://schemas.microsoft.com/office/drawing/2014/chart" uri="{C3380CC4-5D6E-409C-BE32-E72D297353CC}">
              <c16:uniqueId val="{00000007-AE16-4ADA-ADB1-9EAB174C3F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AE16-4ADA-ADB1-9EAB174C3F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E16-4ADA-ADB1-9EAB174C3F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13207</c:v>
                </c:pt>
                <c:pt idx="3">
                  <c:v>487</c:v>
                </c:pt>
                <c:pt idx="6">
                  <c:v>327</c:v>
                </c:pt>
                <c:pt idx="9">
                  <c:v>168</c:v>
                </c:pt>
                <c:pt idx="12">
                  <c:v>253</c:v>
                </c:pt>
              </c:numCache>
            </c:numRef>
          </c:val>
          <c:extLst>
            <c:ext xmlns:c16="http://schemas.microsoft.com/office/drawing/2014/chart" uri="{C3380CC4-5D6E-409C-BE32-E72D297353CC}">
              <c16:uniqueId val="{0000000A-AE16-4ADA-ADB1-9EAB174C3FB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E16-4ADA-ADB1-9EAB174C3FB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41208</c:v>
                </c:pt>
                <c:pt idx="1">
                  <c:v>40000</c:v>
                </c:pt>
                <c:pt idx="2">
                  <c:v>40017</c:v>
                </c:pt>
              </c:numCache>
            </c:numRef>
          </c:val>
          <c:extLst>
            <c:ext xmlns:c16="http://schemas.microsoft.com/office/drawing/2014/chart" uri="{C3380CC4-5D6E-409C-BE32-E72D297353CC}">
              <c16:uniqueId val="{00000000-D155-43AB-85CA-DFE454E42C3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340</c:v>
                </c:pt>
                <c:pt idx="1">
                  <c:v>178</c:v>
                </c:pt>
                <c:pt idx="2">
                  <c:v>170</c:v>
                </c:pt>
              </c:numCache>
            </c:numRef>
          </c:val>
          <c:extLst>
            <c:ext xmlns:c16="http://schemas.microsoft.com/office/drawing/2014/chart" uri="{C3380CC4-5D6E-409C-BE32-E72D297353CC}">
              <c16:uniqueId val="{00000001-D155-43AB-85CA-DFE454E42C3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169013</c:v>
                </c:pt>
                <c:pt idx="1">
                  <c:v>177774</c:v>
                </c:pt>
                <c:pt idx="2">
                  <c:v>205531</c:v>
                </c:pt>
              </c:numCache>
            </c:numRef>
          </c:val>
          <c:extLst>
            <c:ext xmlns:c16="http://schemas.microsoft.com/office/drawing/2014/chart" uri="{C3380CC4-5D6E-409C-BE32-E72D297353CC}">
              <c16:uniqueId val="{00000002-D155-43AB-85CA-DFE454E42C3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年度の元利償還金は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地域活性化事業に係る償還が終わったことにより、令和３年度比で△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。令和元年度に区債を繰上償還したため、償還経費が減少したことにより、元利償還金は令和２年度から低水準で推移している。</a:t>
          </a:r>
          <a:b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組合等への元利償還金に対する負担金等は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２年連続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の減となった。</a:t>
          </a:r>
          <a:b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算入公債費等（総務大臣が定める額）は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年連続して減少した。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年度以降は新規借入がない。残高も令和２年度末までは利子積立て以外に大きな変動はない。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地方債の現在高は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百万円と低く、令和元年度に繰上償還したことにより類似団体内でも特に低い水準となっている。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組合等負担等見込額は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百万円の増で３年連続して増となった。退職手当負担見込額は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年連続して減少した。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充当可能基金は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26,691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年連続して増加している。基金の積立は設置目的に合わせて適切に行っている。平成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毎年、充当可能財源等が将来負担額を上回っているため、将来負担比率はマイナスとなり、将来負担比率は発生していない。今後、公共施設の再編整備が本格化するため、基金の取崩しにより将来負担比率に影響を及ぼす可能性がある本区は依存財源の割合が高いため、計画的な基金の積立・活用により、今後も健全財政を堅持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東京都江戸川区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公共施設の老朽化に伴う今後の改築需要への対応のために大型区民施設及び庁舎等整備基金に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億円積立て、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新庁舎建設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億円を取り崩した。教育施設整備基金は、学校改築の計画に沿って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また、新型コロナウイルス感染症対策関連で災害対策基金を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億円取り崩し、今後の災害に備えるために年度末に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億円積み戻した。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はリーマンショック級の経済危機に耐えられるよう現行の残高規模を維持していく。減債基金は区債の元利償還金相当額の規模を維持していく。その他の特定目的基金については、大型のスポーツ・文化施設や本庁舎、小中学校など、建設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年あるいは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を経過する施設が多数存在している。老朽化する大型区民施設の整備・再編、新庁舎の整備、学校改築の推進等に係る「公共施設再編・整備計画」を策定中であり、当該計画に沿った積み立てを実施していく。また、将来の大規模災害等に備えた積み立ても行うとともに適切なタイミングで各基金を活用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大型区民施設及び庁舎等整備基金：大型区民施設及び庁舎等整備資金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教育施設整備基金：学校の整備資金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ＪＲ小岩駅周辺地区等街づくり基金：ＪＲ小岩駅周辺地区等の総合的な街づくりの資金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災害対策基金：災害の予防及び応急対策並びに復旧等に要する資金</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公共施設の老朽化に伴う今後の改築需要への対応のために大型区民施設及び庁舎等整備基金に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億円積立て、新庁舎建設のため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億円を取り崩した。教育施設整備基金は、学校改築の計画に沿って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億円を積み立てた。また、新型コロナウイルス感染症対策関連で災害対策基金を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億円取り崩し、今後の災害に備えるために年度末に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億円積み戻した。</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大型のスポーツ・文化施設や本庁舎、小中学校など、建設から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年あるいは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を経過する施設が多数存在している。老朽化する大型区民施設の整備・再編、新庁舎の整備、学校改築の推進等に係る「公共施設再編・整備計画」を策定中であり、当該計画に沿った積み立てを実施していく。また、将来の大規模災害等に備えた積み立ても行うとともに適切なタイミングで各基金を活用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基金利子相当分を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憶円積み立てを行い、時限的事業に対して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億円の取り崩しを行った。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リーマンショックの影響を受けた当時、３年で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億円の基金取り崩しを行ったことから、再度リーマンショック級の経済危機に耐えられるよう現行の残高規模を維持していく。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区債償還の財源として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億円取り崩し、基金利子分を積み立てたため。</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区債の元利償還金相当額の規模を維持していく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東京都江戸川区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688,153
649,707
49.90
343,430,696
317,060,115
11,984,527
181,250,931
253,182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特別区税収入などの自主財源比率が低く、財政調整交付金や国・都支出金の依存財源の割合が高いため、財政力指数は例年</a:t>
          </a:r>
          <a:r>
            <a:rPr kumimoji="1" lang="en-US" altLang="ja-JP" sz="1300">
              <a:latin typeface="ＭＳ Ｐゴシック" panose="020B0600070205080204" pitchFamily="50" charset="-128"/>
              <a:ea typeface="ＭＳ Ｐゴシック" panose="020B0600070205080204" pitchFamily="50" charset="-128"/>
            </a:rPr>
            <a:t>0.40</a:t>
          </a:r>
          <a:r>
            <a:rPr kumimoji="1" lang="ja-JP" altLang="en-US" sz="1300">
              <a:latin typeface="ＭＳ Ｐゴシック" panose="020B0600070205080204" pitchFamily="50" charset="-128"/>
              <a:ea typeface="ＭＳ Ｐゴシック" panose="020B0600070205080204" pitchFamily="50" charset="-128"/>
            </a:rPr>
            <a:t>前後で推移し、類似団体内平均値を下回っているのが本区の特徴である。令和４年度の単年度ベースでは分子である基準財政収入額が増加したが、。当該増加以上に基準財政需要額が増加した結果、単年度</a:t>
          </a:r>
          <a:r>
            <a:rPr kumimoji="1" lang="en-US" altLang="ja-JP" sz="1300">
              <a:latin typeface="ＭＳ Ｐゴシック" panose="020B0600070205080204" pitchFamily="50" charset="-128"/>
              <a:ea typeface="ＭＳ Ｐゴシック" panose="020B0600070205080204" pitchFamily="50" charset="-128"/>
            </a:rPr>
            <a:t>0.38</a:t>
          </a:r>
          <a:r>
            <a:rPr kumimoji="1" lang="ja-JP" altLang="en-US" sz="1300">
              <a:latin typeface="ＭＳ Ｐゴシック" panose="020B0600070205080204" pitchFamily="50" charset="-128"/>
              <a:ea typeface="ＭＳ Ｐゴシック" panose="020B0600070205080204" pitchFamily="50" charset="-128"/>
            </a:rPr>
            <a:t>（前年比△</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ﾎﾟｲﾝﾄ）となり、令和４年度の３年平均の指数は</a:t>
          </a:r>
          <a:r>
            <a:rPr kumimoji="1" lang="en-US" altLang="ja-JP" sz="1300">
              <a:latin typeface="ＭＳ Ｐゴシック" panose="020B0600070205080204" pitchFamily="50" charset="-128"/>
              <a:ea typeface="ＭＳ Ｐゴシック" panose="020B0600070205080204" pitchFamily="50" charset="-128"/>
            </a:rPr>
            <a:t>0.40</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44450</xdr:rowOff>
    </xdr:to>
    <xdr:cxnSp macro="">
      <xdr:nvCxnSpPr>
        <xdr:cNvPr id="66" name="直線コネクタ 65"/>
        <xdr:cNvCxnSpPr/>
      </xdr:nvCxnSpPr>
      <xdr:spPr>
        <a:xfrm flipV="1">
          <a:off x="4514850" y="5989864"/>
          <a:ext cx="0" cy="1430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xdr:cNvSpPr txBox="1"/>
      </xdr:nvSpPr>
      <xdr:spPr>
        <a:xfrm>
          <a:off x="4584700" y="739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xdr:cNvCxnSpPr/>
      </xdr:nvCxnSpPr>
      <xdr:spPr>
        <a:xfrm>
          <a:off x="4425950" y="7420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xdr:cNvSpPr txBox="1"/>
      </xdr:nvSpPr>
      <xdr:spPr>
        <a:xfrm>
          <a:off x="4584700" y="57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xdr:cNvCxnSpPr/>
      </xdr:nvCxnSpPr>
      <xdr:spPr>
        <a:xfrm>
          <a:off x="4425950" y="5989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112485</xdr:rowOff>
    </xdr:from>
    <xdr:to>
      <xdr:col>23</xdr:col>
      <xdr:colOff>133350</xdr:colOff>
      <xdr:row>43</xdr:row>
      <xdr:rowOff>129722</xdr:rowOff>
    </xdr:to>
    <xdr:cxnSp macro="">
      <xdr:nvCxnSpPr>
        <xdr:cNvPr id="71" name="直線コネクタ 70"/>
        <xdr:cNvCxnSpPr/>
      </xdr:nvCxnSpPr>
      <xdr:spPr>
        <a:xfrm>
          <a:off x="3752850" y="7321005"/>
          <a:ext cx="762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4584700" y="6833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464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112485</xdr:rowOff>
    </xdr:from>
    <xdr:to>
      <xdr:col>19</xdr:col>
      <xdr:colOff>133350</xdr:colOff>
      <xdr:row>43</xdr:row>
      <xdr:rowOff>129722</xdr:rowOff>
    </xdr:to>
    <xdr:cxnSp macro="">
      <xdr:nvCxnSpPr>
        <xdr:cNvPr id="74" name="直線コネクタ 73"/>
        <xdr:cNvCxnSpPr/>
      </xdr:nvCxnSpPr>
      <xdr:spPr>
        <a:xfrm flipV="1">
          <a:off x="2940050" y="7321005"/>
          <a:ext cx="8128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370205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xdr:cNvSpPr txBox="1"/>
      </xdr:nvSpPr>
      <xdr:spPr>
        <a:xfrm>
          <a:off x="3409950" y="6774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129722</xdr:rowOff>
    </xdr:to>
    <xdr:cxnSp macro="">
      <xdr:nvCxnSpPr>
        <xdr:cNvPr id="77" name="直線コネクタ 76"/>
        <xdr:cNvCxnSpPr/>
      </xdr:nvCxnSpPr>
      <xdr:spPr>
        <a:xfrm>
          <a:off x="2127250" y="7338242"/>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128815</xdr:rowOff>
    </xdr:from>
    <xdr:to>
      <xdr:col>15</xdr:col>
      <xdr:colOff>133350</xdr:colOff>
      <xdr:row>42</xdr:row>
      <xdr:rowOff>58965</xdr:rowOff>
    </xdr:to>
    <xdr:sp macro="" textlink="">
      <xdr:nvSpPr>
        <xdr:cNvPr id="78" name="フローチャート: 判断 77"/>
        <xdr:cNvSpPr/>
      </xdr:nvSpPr>
      <xdr:spPr>
        <a:xfrm>
          <a:off x="288925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69142</xdr:rowOff>
    </xdr:from>
    <xdr:ext cx="762000" cy="259045"/>
    <xdr:sp macro="" textlink="">
      <xdr:nvSpPr>
        <xdr:cNvPr id="79" name="テキスト ボックス 78"/>
        <xdr:cNvSpPr txBox="1"/>
      </xdr:nvSpPr>
      <xdr:spPr>
        <a:xfrm>
          <a:off x="2597150" y="677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112485</xdr:rowOff>
    </xdr:from>
    <xdr:to>
      <xdr:col>11</xdr:col>
      <xdr:colOff>31750</xdr:colOff>
      <xdr:row>43</xdr:row>
      <xdr:rowOff>129722</xdr:rowOff>
    </xdr:to>
    <xdr:cxnSp macro="">
      <xdr:nvCxnSpPr>
        <xdr:cNvPr id="80" name="直線コネクタ 79"/>
        <xdr:cNvCxnSpPr/>
      </xdr:nvCxnSpPr>
      <xdr:spPr>
        <a:xfrm>
          <a:off x="1333500" y="7321005"/>
          <a:ext cx="79375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111578</xdr:rowOff>
    </xdr:from>
    <xdr:to>
      <xdr:col>11</xdr:col>
      <xdr:colOff>82550</xdr:colOff>
      <xdr:row>42</xdr:row>
      <xdr:rowOff>41728</xdr:rowOff>
    </xdr:to>
    <xdr:sp macro="" textlink="">
      <xdr:nvSpPr>
        <xdr:cNvPr id="81" name="フローチャート: 判断 80"/>
        <xdr:cNvSpPr/>
      </xdr:nvSpPr>
      <xdr:spPr>
        <a:xfrm>
          <a:off x="2095500" y="698481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51905</xdr:rowOff>
    </xdr:from>
    <xdr:ext cx="762000" cy="259045"/>
    <xdr:sp macro="" textlink="">
      <xdr:nvSpPr>
        <xdr:cNvPr id="82" name="テキスト ボックス 81"/>
        <xdr:cNvSpPr txBox="1"/>
      </xdr:nvSpPr>
      <xdr:spPr>
        <a:xfrm>
          <a:off x="1784350" y="675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2827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xdr:cNvSpPr txBox="1"/>
      </xdr:nvSpPr>
      <xdr:spPr>
        <a:xfrm>
          <a:off x="97155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90" name="楕円 89"/>
        <xdr:cNvSpPr/>
      </xdr:nvSpPr>
      <xdr:spPr>
        <a:xfrm>
          <a:off x="4464050" y="72874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91" name="財政力該当値テキスト"/>
        <xdr:cNvSpPr txBox="1"/>
      </xdr:nvSpPr>
      <xdr:spPr>
        <a:xfrm>
          <a:off x="4584700" y="718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61685</xdr:rowOff>
    </xdr:from>
    <xdr:to>
      <xdr:col>19</xdr:col>
      <xdr:colOff>184150</xdr:colOff>
      <xdr:row>43</xdr:row>
      <xdr:rowOff>163285</xdr:rowOff>
    </xdr:to>
    <xdr:sp macro="" textlink="">
      <xdr:nvSpPr>
        <xdr:cNvPr id="92" name="楕円 91"/>
        <xdr:cNvSpPr/>
      </xdr:nvSpPr>
      <xdr:spPr>
        <a:xfrm>
          <a:off x="3702050" y="727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148062</xdr:rowOff>
    </xdr:from>
    <xdr:ext cx="736600" cy="259045"/>
    <xdr:sp macro="" textlink="">
      <xdr:nvSpPr>
        <xdr:cNvPr id="93" name="テキスト ボックス 92"/>
        <xdr:cNvSpPr txBox="1"/>
      </xdr:nvSpPr>
      <xdr:spPr>
        <a:xfrm>
          <a:off x="3409950" y="735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4" name="楕円 93"/>
        <xdr:cNvSpPr/>
      </xdr:nvSpPr>
      <xdr:spPr>
        <a:xfrm>
          <a:off x="2889250" y="72874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5" name="テキスト ボックス 94"/>
        <xdr:cNvSpPr txBox="1"/>
      </xdr:nvSpPr>
      <xdr:spPr>
        <a:xfrm>
          <a:off x="2597150" y="737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6" name="楕円 95"/>
        <xdr:cNvSpPr/>
      </xdr:nvSpPr>
      <xdr:spPr>
        <a:xfrm>
          <a:off x="2095500" y="728744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7" name="テキスト ボックス 96"/>
        <xdr:cNvSpPr txBox="1"/>
      </xdr:nvSpPr>
      <xdr:spPr>
        <a:xfrm>
          <a:off x="1784350" y="737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98" name="楕円 97"/>
        <xdr:cNvSpPr/>
      </xdr:nvSpPr>
      <xdr:spPr>
        <a:xfrm>
          <a:off x="1282700" y="72702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148062</xdr:rowOff>
    </xdr:from>
    <xdr:ext cx="762000" cy="259045"/>
    <xdr:sp macro="" textlink="">
      <xdr:nvSpPr>
        <xdr:cNvPr id="99" name="テキスト ボックス 98"/>
        <xdr:cNvSpPr txBox="1"/>
      </xdr:nvSpPr>
      <xdr:spPr>
        <a:xfrm>
          <a:off x="971550" y="735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分子は、物件費が光熱費高騰の影響等により</a:t>
          </a:r>
          <a:r>
            <a:rPr kumimoji="1" lang="en-US" altLang="ja-JP" sz="1300">
              <a:latin typeface="ＭＳ Ｐゴシック" panose="020B0600070205080204" pitchFamily="50" charset="-128"/>
              <a:ea typeface="ＭＳ Ｐゴシック" panose="020B0600070205080204" pitchFamily="50" charset="-128"/>
            </a:rPr>
            <a:t>2,128</a:t>
          </a:r>
          <a:r>
            <a:rPr kumimoji="1" lang="ja-JP" altLang="en-US" sz="1300">
              <a:latin typeface="ＭＳ Ｐゴシック" panose="020B0600070205080204" pitchFamily="50" charset="-128"/>
              <a:ea typeface="ＭＳ Ｐゴシック" panose="020B0600070205080204" pitchFamily="50" charset="-128"/>
            </a:rPr>
            <a:t>百万円増、扶助費が私立保育園運営費等の区負担分の増などにより</a:t>
          </a:r>
          <a:r>
            <a:rPr kumimoji="1" lang="en-US" altLang="ja-JP" sz="1300">
              <a:latin typeface="ＭＳ Ｐゴシック" panose="020B0600070205080204" pitchFamily="50" charset="-128"/>
              <a:ea typeface="ＭＳ Ｐゴシック" panose="020B0600070205080204" pitchFamily="50" charset="-128"/>
            </a:rPr>
            <a:t>1,306</a:t>
          </a:r>
          <a:r>
            <a:rPr kumimoji="1" lang="ja-JP" altLang="en-US" sz="1300">
              <a:latin typeface="ＭＳ Ｐゴシック" panose="020B0600070205080204" pitchFamily="50" charset="-128"/>
              <a:ea typeface="ＭＳ Ｐゴシック" panose="020B0600070205080204" pitchFamily="50" charset="-128"/>
            </a:rPr>
            <a:t>百万円増、繰出金が後期高齢者医療特別会計繰出金の増などにより</a:t>
          </a:r>
          <a:r>
            <a:rPr kumimoji="1" lang="en-US" altLang="ja-JP" sz="1300">
              <a:latin typeface="ＭＳ Ｐゴシック" panose="020B0600070205080204" pitchFamily="50" charset="-128"/>
              <a:ea typeface="ＭＳ Ｐゴシック" panose="020B0600070205080204" pitchFamily="50" charset="-128"/>
            </a:rPr>
            <a:t>85,006</a:t>
          </a:r>
          <a:r>
            <a:rPr kumimoji="1" lang="ja-JP" altLang="en-US" sz="1300">
              <a:latin typeface="ＭＳ Ｐゴシック" panose="020B0600070205080204" pitchFamily="50" charset="-128"/>
              <a:ea typeface="ＭＳ Ｐゴシック" panose="020B0600070205080204" pitchFamily="50" charset="-128"/>
            </a:rPr>
            <a:t>百万円増となり、全体として</a:t>
          </a:r>
          <a:r>
            <a:rPr kumimoji="1" lang="en-US" altLang="ja-JP" sz="1300">
              <a:latin typeface="ＭＳ Ｐゴシック" panose="020B0600070205080204" pitchFamily="50" charset="-128"/>
              <a:ea typeface="ＭＳ Ｐゴシック" panose="020B0600070205080204" pitchFamily="50" charset="-128"/>
            </a:rPr>
            <a:t>3,929</a:t>
          </a:r>
          <a:r>
            <a:rPr kumimoji="1" lang="ja-JP" altLang="en-US" sz="1300">
              <a:latin typeface="ＭＳ Ｐゴシック" panose="020B0600070205080204" pitchFamily="50" charset="-128"/>
              <a:ea typeface="ＭＳ Ｐゴシック" panose="020B0600070205080204" pitchFamily="50" charset="-128"/>
            </a:rPr>
            <a:t>百万円の増（</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％）となった。分母は、財政調整交付金（普通交付金）が</a:t>
          </a:r>
          <a:r>
            <a:rPr kumimoji="1" lang="en-US" altLang="ja-JP" sz="1300">
              <a:latin typeface="ＭＳ Ｐゴシック" panose="020B0600070205080204" pitchFamily="50" charset="-128"/>
              <a:ea typeface="ＭＳ Ｐゴシック" panose="020B0600070205080204" pitchFamily="50" charset="-128"/>
            </a:rPr>
            <a:t>11,912</a:t>
          </a:r>
          <a:r>
            <a:rPr kumimoji="1" lang="ja-JP" altLang="en-US" sz="1300">
              <a:latin typeface="ＭＳ Ｐゴシック" panose="020B0600070205080204" pitchFamily="50" charset="-128"/>
              <a:ea typeface="ＭＳ Ｐゴシック" panose="020B0600070205080204" pitchFamily="50" charset="-128"/>
            </a:rPr>
            <a:t>百万円増となり、全体として</a:t>
          </a:r>
          <a:r>
            <a:rPr kumimoji="1" lang="en-US" altLang="ja-JP" sz="1300">
              <a:latin typeface="ＭＳ Ｐゴシック" panose="020B0600070205080204" pitchFamily="50" charset="-128"/>
              <a:ea typeface="ＭＳ Ｐゴシック" panose="020B0600070205080204" pitchFamily="50" charset="-128"/>
            </a:rPr>
            <a:t>14,552</a:t>
          </a:r>
          <a:r>
            <a:rPr kumimoji="1" lang="ja-JP" altLang="en-US" sz="1300">
              <a:latin typeface="ＭＳ Ｐゴシック" panose="020B0600070205080204" pitchFamily="50" charset="-128"/>
              <a:ea typeface="ＭＳ Ｐゴシック" panose="020B0600070205080204" pitchFamily="50" charset="-128"/>
            </a:rPr>
            <a:t>百万円の増（</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％）となった。分母の伸びが分子の伸びを上回ったため、Ｒ３年度と比較して比率は</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ﾎﾟｲﾝﾄ減少した。</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14394</xdr:rowOff>
    </xdr:from>
    <xdr:to>
      <xdr:col>23</xdr:col>
      <xdr:colOff>133350</xdr:colOff>
      <xdr:row>67</xdr:row>
      <xdr:rowOff>7620</xdr:rowOff>
    </xdr:to>
    <xdr:cxnSp macro="">
      <xdr:nvCxnSpPr>
        <xdr:cNvPr id="129" name="直線コネクタ 128"/>
        <xdr:cNvCxnSpPr/>
      </xdr:nvCxnSpPr>
      <xdr:spPr>
        <a:xfrm flipV="1">
          <a:off x="4514850" y="9737514"/>
          <a:ext cx="0" cy="15019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30" name="財政構造の弾力性最小値テキスト"/>
        <xdr:cNvSpPr txBox="1"/>
      </xdr:nvSpPr>
      <xdr:spPr>
        <a:xfrm>
          <a:off x="4584700" y="1121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31" name="直線コネクタ 130"/>
        <xdr:cNvCxnSpPr/>
      </xdr:nvCxnSpPr>
      <xdr:spPr>
        <a:xfrm>
          <a:off x="4425950" y="11239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100771</xdr:rowOff>
    </xdr:from>
    <xdr:ext cx="762000" cy="259045"/>
    <xdr:sp macro="" textlink="">
      <xdr:nvSpPr>
        <xdr:cNvPr id="132" name="財政構造の弾力性最大値テキスト"/>
        <xdr:cNvSpPr txBox="1"/>
      </xdr:nvSpPr>
      <xdr:spPr>
        <a:xfrm>
          <a:off x="4584700" y="948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14394</xdr:rowOff>
    </xdr:from>
    <xdr:to>
      <xdr:col>24</xdr:col>
      <xdr:colOff>12700</xdr:colOff>
      <xdr:row>58</xdr:row>
      <xdr:rowOff>14394</xdr:rowOff>
    </xdr:to>
    <xdr:cxnSp macro="">
      <xdr:nvCxnSpPr>
        <xdr:cNvPr id="133" name="直線コネクタ 132"/>
        <xdr:cNvCxnSpPr/>
      </xdr:nvCxnSpPr>
      <xdr:spPr>
        <a:xfrm>
          <a:off x="4425950" y="97375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71120</xdr:rowOff>
    </xdr:from>
    <xdr:to>
      <xdr:col>23</xdr:col>
      <xdr:colOff>133350</xdr:colOff>
      <xdr:row>63</xdr:row>
      <xdr:rowOff>33867</xdr:rowOff>
    </xdr:to>
    <xdr:cxnSp macro="">
      <xdr:nvCxnSpPr>
        <xdr:cNvPr id="134" name="直線コネクタ 133"/>
        <xdr:cNvCxnSpPr/>
      </xdr:nvCxnSpPr>
      <xdr:spPr>
        <a:xfrm flipV="1">
          <a:off x="3752850" y="10297160"/>
          <a:ext cx="762000" cy="29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51664</xdr:rowOff>
    </xdr:from>
    <xdr:ext cx="762000" cy="259045"/>
    <xdr:sp macro="" textlink="">
      <xdr:nvSpPr>
        <xdr:cNvPr id="135" name="財政構造の弾力性平均値テキスト"/>
        <xdr:cNvSpPr txBox="1"/>
      </xdr:nvSpPr>
      <xdr:spPr>
        <a:xfrm>
          <a:off x="4584700" y="10612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6" name="フローチャート: 判断 135"/>
        <xdr:cNvSpPr/>
      </xdr:nvSpPr>
      <xdr:spPr>
        <a:xfrm>
          <a:off x="4464050" y="106409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33867</xdr:rowOff>
    </xdr:from>
    <xdr:to>
      <xdr:col>19</xdr:col>
      <xdr:colOff>133350</xdr:colOff>
      <xdr:row>64</xdr:row>
      <xdr:rowOff>55456</xdr:rowOff>
    </xdr:to>
    <xdr:cxnSp macro="">
      <xdr:nvCxnSpPr>
        <xdr:cNvPr id="137" name="直線コネクタ 136"/>
        <xdr:cNvCxnSpPr/>
      </xdr:nvCxnSpPr>
      <xdr:spPr>
        <a:xfrm flipV="1">
          <a:off x="2940050" y="10595187"/>
          <a:ext cx="812800" cy="18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77046</xdr:rowOff>
    </xdr:from>
    <xdr:to>
      <xdr:col>19</xdr:col>
      <xdr:colOff>184150</xdr:colOff>
      <xdr:row>65</xdr:row>
      <xdr:rowOff>7196</xdr:rowOff>
    </xdr:to>
    <xdr:sp macro="" textlink="">
      <xdr:nvSpPr>
        <xdr:cNvPr id="138" name="フローチャート: 判断 137"/>
        <xdr:cNvSpPr/>
      </xdr:nvSpPr>
      <xdr:spPr>
        <a:xfrm>
          <a:off x="3702050" y="108060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163423</xdr:rowOff>
    </xdr:from>
    <xdr:ext cx="736600" cy="259045"/>
    <xdr:sp macro="" textlink="">
      <xdr:nvSpPr>
        <xdr:cNvPr id="139" name="テキスト ボックス 138"/>
        <xdr:cNvSpPr txBox="1"/>
      </xdr:nvSpPr>
      <xdr:spPr>
        <a:xfrm>
          <a:off x="3409950" y="10892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17780</xdr:rowOff>
    </xdr:from>
    <xdr:to>
      <xdr:col>15</xdr:col>
      <xdr:colOff>82550</xdr:colOff>
      <xdr:row>64</xdr:row>
      <xdr:rowOff>55456</xdr:rowOff>
    </xdr:to>
    <xdr:cxnSp macro="">
      <xdr:nvCxnSpPr>
        <xdr:cNvPr id="140" name="直線コネクタ 139"/>
        <xdr:cNvCxnSpPr/>
      </xdr:nvCxnSpPr>
      <xdr:spPr>
        <a:xfrm>
          <a:off x="2127250" y="10579100"/>
          <a:ext cx="812800" cy="20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171027</xdr:rowOff>
    </xdr:from>
    <xdr:to>
      <xdr:col>15</xdr:col>
      <xdr:colOff>133350</xdr:colOff>
      <xdr:row>66</xdr:row>
      <xdr:rowOff>101177</xdr:rowOff>
    </xdr:to>
    <xdr:sp macro="" textlink="">
      <xdr:nvSpPr>
        <xdr:cNvPr id="141" name="フローチャート: 判断 140"/>
        <xdr:cNvSpPr/>
      </xdr:nvSpPr>
      <xdr:spPr>
        <a:xfrm>
          <a:off x="2889250" y="110676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85954</xdr:rowOff>
    </xdr:from>
    <xdr:ext cx="762000" cy="259045"/>
    <xdr:sp macro="" textlink="">
      <xdr:nvSpPr>
        <xdr:cNvPr id="142" name="テキスト ボックス 141"/>
        <xdr:cNvSpPr txBox="1"/>
      </xdr:nvSpPr>
      <xdr:spPr>
        <a:xfrm>
          <a:off x="2597150" y="11150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17780</xdr:rowOff>
    </xdr:from>
    <xdr:to>
      <xdr:col>11</xdr:col>
      <xdr:colOff>31750</xdr:colOff>
      <xdr:row>63</xdr:row>
      <xdr:rowOff>98213</xdr:rowOff>
    </xdr:to>
    <xdr:cxnSp macro="">
      <xdr:nvCxnSpPr>
        <xdr:cNvPr id="143" name="直線コネクタ 142"/>
        <xdr:cNvCxnSpPr/>
      </xdr:nvCxnSpPr>
      <xdr:spPr>
        <a:xfrm flipV="1">
          <a:off x="1333500" y="10579100"/>
          <a:ext cx="79375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101177</xdr:rowOff>
    </xdr:from>
    <xdr:to>
      <xdr:col>11</xdr:col>
      <xdr:colOff>82550</xdr:colOff>
      <xdr:row>65</xdr:row>
      <xdr:rowOff>31327</xdr:rowOff>
    </xdr:to>
    <xdr:sp macro="" textlink="">
      <xdr:nvSpPr>
        <xdr:cNvPr id="144" name="フローチャート: 判断 143"/>
        <xdr:cNvSpPr/>
      </xdr:nvSpPr>
      <xdr:spPr>
        <a:xfrm>
          <a:off x="2095500" y="108301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16104</xdr:rowOff>
    </xdr:from>
    <xdr:ext cx="762000" cy="259045"/>
    <xdr:sp macro="" textlink="">
      <xdr:nvSpPr>
        <xdr:cNvPr id="145" name="テキスト ボックス 144"/>
        <xdr:cNvSpPr txBox="1"/>
      </xdr:nvSpPr>
      <xdr:spPr>
        <a:xfrm>
          <a:off x="1784350" y="1091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117263</xdr:rowOff>
    </xdr:from>
    <xdr:to>
      <xdr:col>7</xdr:col>
      <xdr:colOff>31750</xdr:colOff>
      <xdr:row>65</xdr:row>
      <xdr:rowOff>47413</xdr:rowOff>
    </xdr:to>
    <xdr:sp macro="" textlink="">
      <xdr:nvSpPr>
        <xdr:cNvPr id="146" name="フローチャート: 判断 145"/>
        <xdr:cNvSpPr/>
      </xdr:nvSpPr>
      <xdr:spPr>
        <a:xfrm>
          <a:off x="1282700" y="1084622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32190</xdr:rowOff>
    </xdr:from>
    <xdr:ext cx="762000" cy="259045"/>
    <xdr:sp macro="" textlink="">
      <xdr:nvSpPr>
        <xdr:cNvPr id="147" name="テキスト ボックス 146"/>
        <xdr:cNvSpPr txBox="1"/>
      </xdr:nvSpPr>
      <xdr:spPr>
        <a:xfrm>
          <a:off x="971550" y="1092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53" name="楕円 152"/>
        <xdr:cNvSpPr/>
      </xdr:nvSpPr>
      <xdr:spPr>
        <a:xfrm>
          <a:off x="4464050" y="1024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36847</xdr:rowOff>
    </xdr:from>
    <xdr:ext cx="762000" cy="259045"/>
    <xdr:sp macro="" textlink="">
      <xdr:nvSpPr>
        <xdr:cNvPr id="154" name="財政構造の弾力性該当値テキスト"/>
        <xdr:cNvSpPr txBox="1"/>
      </xdr:nvSpPr>
      <xdr:spPr>
        <a:xfrm>
          <a:off x="45847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154517</xdr:rowOff>
    </xdr:from>
    <xdr:to>
      <xdr:col>19</xdr:col>
      <xdr:colOff>184150</xdr:colOff>
      <xdr:row>63</xdr:row>
      <xdr:rowOff>84667</xdr:rowOff>
    </xdr:to>
    <xdr:sp macro="" textlink="">
      <xdr:nvSpPr>
        <xdr:cNvPr id="155" name="楕円 154"/>
        <xdr:cNvSpPr/>
      </xdr:nvSpPr>
      <xdr:spPr>
        <a:xfrm>
          <a:off x="3702050" y="105481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94844</xdr:rowOff>
    </xdr:from>
    <xdr:ext cx="736600" cy="259045"/>
    <xdr:sp macro="" textlink="">
      <xdr:nvSpPr>
        <xdr:cNvPr id="156" name="テキスト ボックス 155"/>
        <xdr:cNvSpPr txBox="1"/>
      </xdr:nvSpPr>
      <xdr:spPr>
        <a:xfrm>
          <a:off x="3409950" y="10320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4656</xdr:rowOff>
    </xdr:from>
    <xdr:to>
      <xdr:col>15</xdr:col>
      <xdr:colOff>133350</xdr:colOff>
      <xdr:row>64</xdr:row>
      <xdr:rowOff>106256</xdr:rowOff>
    </xdr:to>
    <xdr:sp macro="" textlink="">
      <xdr:nvSpPr>
        <xdr:cNvPr id="157" name="楕円 156"/>
        <xdr:cNvSpPr/>
      </xdr:nvSpPr>
      <xdr:spPr>
        <a:xfrm>
          <a:off x="2889250" y="107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116433</xdr:rowOff>
    </xdr:from>
    <xdr:ext cx="762000" cy="259045"/>
    <xdr:sp macro="" textlink="">
      <xdr:nvSpPr>
        <xdr:cNvPr id="158" name="テキスト ボックス 157"/>
        <xdr:cNvSpPr txBox="1"/>
      </xdr:nvSpPr>
      <xdr:spPr>
        <a:xfrm>
          <a:off x="2597150" y="1051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138430</xdr:rowOff>
    </xdr:from>
    <xdr:to>
      <xdr:col>11</xdr:col>
      <xdr:colOff>82550</xdr:colOff>
      <xdr:row>63</xdr:row>
      <xdr:rowOff>68580</xdr:rowOff>
    </xdr:to>
    <xdr:sp macro="" textlink="">
      <xdr:nvSpPr>
        <xdr:cNvPr id="159" name="楕円 158"/>
        <xdr:cNvSpPr/>
      </xdr:nvSpPr>
      <xdr:spPr>
        <a:xfrm>
          <a:off x="2095500" y="1053211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macro="" textlink="">
      <xdr:nvSpPr>
        <xdr:cNvPr id="160" name="テキスト ボックス 159"/>
        <xdr:cNvSpPr txBox="1"/>
      </xdr:nvSpPr>
      <xdr:spPr>
        <a:xfrm>
          <a:off x="1784350" y="103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47413</xdr:rowOff>
    </xdr:from>
    <xdr:to>
      <xdr:col>7</xdr:col>
      <xdr:colOff>31750</xdr:colOff>
      <xdr:row>63</xdr:row>
      <xdr:rowOff>149013</xdr:rowOff>
    </xdr:to>
    <xdr:sp macro="" textlink="">
      <xdr:nvSpPr>
        <xdr:cNvPr id="161" name="楕円 160"/>
        <xdr:cNvSpPr/>
      </xdr:nvSpPr>
      <xdr:spPr>
        <a:xfrm>
          <a:off x="1282700" y="106087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159190</xdr:rowOff>
    </xdr:from>
    <xdr:ext cx="762000" cy="259045"/>
    <xdr:sp macro="" textlink="">
      <xdr:nvSpPr>
        <xdr:cNvPr id="162" name="テキスト ボックス 161"/>
        <xdr:cNvSpPr txBox="1"/>
      </xdr:nvSpPr>
      <xdr:spPr>
        <a:xfrm>
          <a:off x="971550" y="1038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[142,653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会計年度任用職員（フルタイム・パートタイム）の雇用や定年退職者の増加などで増、物件費もＤＸ推進による既存環境の更改設計・リプレースなどで増となっている。その結果、一人あたりの決算額が令和３年度と比べ</a:t>
          </a:r>
          <a:r>
            <a:rPr kumimoji="1" lang="en-US" altLang="ja-JP" sz="1300">
              <a:latin typeface="ＭＳ Ｐゴシック" panose="020B0600070205080204" pitchFamily="50" charset="-128"/>
              <a:ea typeface="ＭＳ Ｐゴシック" panose="020B0600070205080204" pitchFamily="50" charset="-128"/>
            </a:rPr>
            <a:t>5,562</a:t>
          </a:r>
          <a:r>
            <a:rPr kumimoji="1" lang="ja-JP" altLang="en-US" sz="1300">
              <a:latin typeface="ＭＳ Ｐゴシック" panose="020B0600070205080204" pitchFamily="50" charset="-128"/>
              <a:ea typeface="ＭＳ Ｐゴシック" panose="020B0600070205080204" pitchFamily="50" charset="-128"/>
            </a:rPr>
            <a:t>円増加したが、全国平均及び東京都平均に比べて低い水準となっている。これは、これまで培ってきた健全財政への取組や施策の見直しなどによる不断の行財政改革の成果による影響が大きいと分析してい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37007</xdr:rowOff>
    </xdr:from>
    <xdr:to>
      <xdr:col>23</xdr:col>
      <xdr:colOff>133350</xdr:colOff>
      <xdr:row>88</xdr:row>
      <xdr:rowOff>166288</xdr:rowOff>
    </xdr:to>
    <xdr:cxnSp macro="">
      <xdr:nvCxnSpPr>
        <xdr:cNvPr id="192" name="直線コネクタ 191"/>
        <xdr:cNvCxnSpPr/>
      </xdr:nvCxnSpPr>
      <xdr:spPr>
        <a:xfrm flipV="1">
          <a:off x="4514850" y="13615847"/>
          <a:ext cx="0" cy="1302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138365</xdr:rowOff>
    </xdr:from>
    <xdr:ext cx="762000" cy="259045"/>
    <xdr:sp macro="" textlink="">
      <xdr:nvSpPr>
        <xdr:cNvPr id="193" name="人件費・物件費等の状況最小値テキスト"/>
        <xdr:cNvSpPr txBox="1"/>
      </xdr:nvSpPr>
      <xdr:spPr>
        <a:xfrm>
          <a:off x="4584700" y="1489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166288</xdr:rowOff>
    </xdr:from>
    <xdr:to>
      <xdr:col>24</xdr:col>
      <xdr:colOff>12700</xdr:colOff>
      <xdr:row>88</xdr:row>
      <xdr:rowOff>166288</xdr:rowOff>
    </xdr:to>
    <xdr:cxnSp macro="">
      <xdr:nvCxnSpPr>
        <xdr:cNvPr id="194" name="直線コネクタ 193"/>
        <xdr:cNvCxnSpPr/>
      </xdr:nvCxnSpPr>
      <xdr:spPr>
        <a:xfrm>
          <a:off x="4425950" y="149186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123384</xdr:rowOff>
    </xdr:from>
    <xdr:ext cx="762000" cy="259045"/>
    <xdr:sp macro="" textlink="">
      <xdr:nvSpPr>
        <xdr:cNvPr id="195" name="人件費・物件費等の状況最大値テキスト"/>
        <xdr:cNvSpPr txBox="1"/>
      </xdr:nvSpPr>
      <xdr:spPr>
        <a:xfrm>
          <a:off x="4584700" y="1336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37007</xdr:rowOff>
    </xdr:from>
    <xdr:to>
      <xdr:col>24</xdr:col>
      <xdr:colOff>12700</xdr:colOff>
      <xdr:row>81</xdr:row>
      <xdr:rowOff>37007</xdr:rowOff>
    </xdr:to>
    <xdr:cxnSp macro="">
      <xdr:nvCxnSpPr>
        <xdr:cNvPr id="196" name="直線コネクタ 195"/>
        <xdr:cNvCxnSpPr/>
      </xdr:nvCxnSpPr>
      <xdr:spPr>
        <a:xfrm>
          <a:off x="4425950" y="136158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62384</xdr:rowOff>
    </xdr:from>
    <xdr:to>
      <xdr:col>23</xdr:col>
      <xdr:colOff>133350</xdr:colOff>
      <xdr:row>81</xdr:row>
      <xdr:rowOff>84753</xdr:rowOff>
    </xdr:to>
    <xdr:cxnSp macro="">
      <xdr:nvCxnSpPr>
        <xdr:cNvPr id="197" name="直線コネクタ 196"/>
        <xdr:cNvCxnSpPr/>
      </xdr:nvCxnSpPr>
      <xdr:spPr>
        <a:xfrm>
          <a:off x="3752850" y="13641224"/>
          <a:ext cx="762000" cy="2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78432</xdr:rowOff>
    </xdr:from>
    <xdr:ext cx="762000" cy="259045"/>
    <xdr:sp macro="" textlink="">
      <xdr:nvSpPr>
        <xdr:cNvPr id="198" name="人件費・物件費等の状況平均値テキスト"/>
        <xdr:cNvSpPr txBox="1"/>
      </xdr:nvSpPr>
      <xdr:spPr>
        <a:xfrm>
          <a:off x="4584700" y="13657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106355</xdr:rowOff>
    </xdr:from>
    <xdr:to>
      <xdr:col>23</xdr:col>
      <xdr:colOff>184150</xdr:colOff>
      <xdr:row>82</xdr:row>
      <xdr:rowOff>36505</xdr:rowOff>
    </xdr:to>
    <xdr:sp macro="" textlink="">
      <xdr:nvSpPr>
        <xdr:cNvPr id="199" name="フローチャート: 判断 198"/>
        <xdr:cNvSpPr/>
      </xdr:nvSpPr>
      <xdr:spPr>
        <a:xfrm>
          <a:off x="4464050" y="13685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326</xdr:rowOff>
    </xdr:from>
    <xdr:to>
      <xdr:col>19</xdr:col>
      <xdr:colOff>133350</xdr:colOff>
      <xdr:row>81</xdr:row>
      <xdr:rowOff>62384</xdr:rowOff>
    </xdr:to>
    <xdr:cxnSp macro="">
      <xdr:nvCxnSpPr>
        <xdr:cNvPr id="200" name="直線コネクタ 199"/>
        <xdr:cNvCxnSpPr/>
      </xdr:nvCxnSpPr>
      <xdr:spPr>
        <a:xfrm>
          <a:off x="2940050" y="13579166"/>
          <a:ext cx="812800" cy="6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82297</xdr:rowOff>
    </xdr:from>
    <xdr:to>
      <xdr:col>19</xdr:col>
      <xdr:colOff>184150</xdr:colOff>
      <xdr:row>82</xdr:row>
      <xdr:rowOff>12447</xdr:rowOff>
    </xdr:to>
    <xdr:sp macro="" textlink="">
      <xdr:nvSpPr>
        <xdr:cNvPr id="201" name="フローチャート: 判断 200"/>
        <xdr:cNvSpPr/>
      </xdr:nvSpPr>
      <xdr:spPr>
        <a:xfrm>
          <a:off x="3702050" y="13661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168674</xdr:rowOff>
    </xdr:from>
    <xdr:ext cx="736600" cy="259045"/>
    <xdr:sp macro="" textlink="">
      <xdr:nvSpPr>
        <xdr:cNvPr id="202" name="テキスト ボックス 201"/>
        <xdr:cNvSpPr txBox="1"/>
      </xdr:nvSpPr>
      <xdr:spPr>
        <a:xfrm>
          <a:off x="3409950" y="13747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134435</xdr:rowOff>
    </xdr:from>
    <xdr:to>
      <xdr:col>15</xdr:col>
      <xdr:colOff>82550</xdr:colOff>
      <xdr:row>81</xdr:row>
      <xdr:rowOff>326</xdr:rowOff>
    </xdr:to>
    <xdr:cxnSp macro="">
      <xdr:nvCxnSpPr>
        <xdr:cNvPr id="203" name="直線コネクタ 202"/>
        <xdr:cNvCxnSpPr/>
      </xdr:nvCxnSpPr>
      <xdr:spPr>
        <a:xfrm>
          <a:off x="2127250" y="13545635"/>
          <a:ext cx="812800" cy="3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21095</xdr:rowOff>
    </xdr:from>
    <xdr:to>
      <xdr:col>15</xdr:col>
      <xdr:colOff>133350</xdr:colOff>
      <xdr:row>81</xdr:row>
      <xdr:rowOff>122695</xdr:rowOff>
    </xdr:to>
    <xdr:sp macro="" textlink="">
      <xdr:nvSpPr>
        <xdr:cNvPr id="204" name="フローチャート: 判断 203"/>
        <xdr:cNvSpPr/>
      </xdr:nvSpPr>
      <xdr:spPr>
        <a:xfrm>
          <a:off x="2889250" y="1359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107472</xdr:rowOff>
    </xdr:from>
    <xdr:ext cx="762000" cy="259045"/>
    <xdr:sp macro="" textlink="">
      <xdr:nvSpPr>
        <xdr:cNvPr id="205" name="テキスト ボックス 204"/>
        <xdr:cNvSpPr txBox="1"/>
      </xdr:nvSpPr>
      <xdr:spPr>
        <a:xfrm>
          <a:off x="2597150" y="1368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116052</xdr:rowOff>
    </xdr:from>
    <xdr:to>
      <xdr:col>11</xdr:col>
      <xdr:colOff>31750</xdr:colOff>
      <xdr:row>80</xdr:row>
      <xdr:rowOff>134435</xdr:rowOff>
    </xdr:to>
    <xdr:cxnSp macro="">
      <xdr:nvCxnSpPr>
        <xdr:cNvPr id="206" name="直線コネクタ 205"/>
        <xdr:cNvCxnSpPr/>
      </xdr:nvCxnSpPr>
      <xdr:spPr>
        <a:xfrm>
          <a:off x="1333500" y="13527252"/>
          <a:ext cx="793750" cy="1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170157</xdr:rowOff>
    </xdr:from>
    <xdr:to>
      <xdr:col>11</xdr:col>
      <xdr:colOff>82550</xdr:colOff>
      <xdr:row>81</xdr:row>
      <xdr:rowOff>100307</xdr:rowOff>
    </xdr:to>
    <xdr:sp macro="" textlink="">
      <xdr:nvSpPr>
        <xdr:cNvPr id="207" name="フローチャート: 判断 206"/>
        <xdr:cNvSpPr/>
      </xdr:nvSpPr>
      <xdr:spPr>
        <a:xfrm>
          <a:off x="2095500" y="1358135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85084</xdr:rowOff>
    </xdr:from>
    <xdr:ext cx="762000" cy="259045"/>
    <xdr:sp macro="" textlink="">
      <xdr:nvSpPr>
        <xdr:cNvPr id="208" name="テキスト ボックス 207"/>
        <xdr:cNvSpPr txBox="1"/>
      </xdr:nvSpPr>
      <xdr:spPr>
        <a:xfrm>
          <a:off x="1784350" y="1366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139399</xdr:rowOff>
    </xdr:from>
    <xdr:to>
      <xdr:col>7</xdr:col>
      <xdr:colOff>31750</xdr:colOff>
      <xdr:row>81</xdr:row>
      <xdr:rowOff>69549</xdr:rowOff>
    </xdr:to>
    <xdr:sp macro="" textlink="">
      <xdr:nvSpPr>
        <xdr:cNvPr id="209" name="フローチャート: 判断 208"/>
        <xdr:cNvSpPr/>
      </xdr:nvSpPr>
      <xdr:spPr>
        <a:xfrm>
          <a:off x="1282700" y="1355059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54326</xdr:rowOff>
    </xdr:from>
    <xdr:ext cx="762000" cy="259045"/>
    <xdr:sp macro="" textlink="">
      <xdr:nvSpPr>
        <xdr:cNvPr id="210" name="テキスト ボックス 209"/>
        <xdr:cNvSpPr txBox="1"/>
      </xdr:nvSpPr>
      <xdr:spPr>
        <a:xfrm>
          <a:off x="971550" y="1363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33953</xdr:rowOff>
    </xdr:from>
    <xdr:to>
      <xdr:col>23</xdr:col>
      <xdr:colOff>184150</xdr:colOff>
      <xdr:row>81</xdr:row>
      <xdr:rowOff>135553</xdr:rowOff>
    </xdr:to>
    <xdr:sp macro="" textlink="">
      <xdr:nvSpPr>
        <xdr:cNvPr id="216" name="楕円 215"/>
        <xdr:cNvSpPr/>
      </xdr:nvSpPr>
      <xdr:spPr>
        <a:xfrm>
          <a:off x="4464050" y="1361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126680</xdr:rowOff>
    </xdr:from>
    <xdr:ext cx="762000" cy="259045"/>
    <xdr:sp macro="" textlink="">
      <xdr:nvSpPr>
        <xdr:cNvPr id="217" name="人件費・物件費等の状況該当値テキスト"/>
        <xdr:cNvSpPr txBox="1"/>
      </xdr:nvSpPr>
      <xdr:spPr>
        <a:xfrm>
          <a:off x="4584700" y="1353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11584</xdr:rowOff>
    </xdr:from>
    <xdr:to>
      <xdr:col>19</xdr:col>
      <xdr:colOff>184150</xdr:colOff>
      <xdr:row>81</xdr:row>
      <xdr:rowOff>113184</xdr:rowOff>
    </xdr:to>
    <xdr:sp macro="" textlink="">
      <xdr:nvSpPr>
        <xdr:cNvPr id="218" name="楕円 217"/>
        <xdr:cNvSpPr/>
      </xdr:nvSpPr>
      <xdr:spPr>
        <a:xfrm>
          <a:off x="3702050" y="1359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123361</xdr:rowOff>
    </xdr:from>
    <xdr:ext cx="736600" cy="259045"/>
    <xdr:sp macro="" textlink="">
      <xdr:nvSpPr>
        <xdr:cNvPr id="219" name="テキスト ボックス 218"/>
        <xdr:cNvSpPr txBox="1"/>
      </xdr:nvSpPr>
      <xdr:spPr>
        <a:xfrm>
          <a:off x="3409950" y="13366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120976</xdr:rowOff>
    </xdr:from>
    <xdr:to>
      <xdr:col>15</xdr:col>
      <xdr:colOff>133350</xdr:colOff>
      <xdr:row>81</xdr:row>
      <xdr:rowOff>51126</xdr:rowOff>
    </xdr:to>
    <xdr:sp macro="" textlink="">
      <xdr:nvSpPr>
        <xdr:cNvPr id="220" name="楕円 219"/>
        <xdr:cNvSpPr/>
      </xdr:nvSpPr>
      <xdr:spPr>
        <a:xfrm>
          <a:off x="2889250" y="135321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61303</xdr:rowOff>
    </xdr:from>
    <xdr:ext cx="762000" cy="259045"/>
    <xdr:sp macro="" textlink="">
      <xdr:nvSpPr>
        <xdr:cNvPr id="221" name="テキスト ボックス 220"/>
        <xdr:cNvSpPr txBox="1"/>
      </xdr:nvSpPr>
      <xdr:spPr>
        <a:xfrm>
          <a:off x="2597150" y="1330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83635</xdr:rowOff>
    </xdr:from>
    <xdr:to>
      <xdr:col>11</xdr:col>
      <xdr:colOff>82550</xdr:colOff>
      <xdr:row>81</xdr:row>
      <xdr:rowOff>13785</xdr:rowOff>
    </xdr:to>
    <xdr:sp macro="" textlink="">
      <xdr:nvSpPr>
        <xdr:cNvPr id="222" name="楕円 221"/>
        <xdr:cNvSpPr/>
      </xdr:nvSpPr>
      <xdr:spPr>
        <a:xfrm>
          <a:off x="2095500" y="1349483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23962</xdr:rowOff>
    </xdr:from>
    <xdr:ext cx="762000" cy="259045"/>
    <xdr:sp macro="" textlink="">
      <xdr:nvSpPr>
        <xdr:cNvPr id="223" name="テキスト ボックス 222"/>
        <xdr:cNvSpPr txBox="1"/>
      </xdr:nvSpPr>
      <xdr:spPr>
        <a:xfrm>
          <a:off x="1784350" y="1326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65252</xdr:rowOff>
    </xdr:from>
    <xdr:to>
      <xdr:col>7</xdr:col>
      <xdr:colOff>31750</xdr:colOff>
      <xdr:row>80</xdr:row>
      <xdr:rowOff>166852</xdr:rowOff>
    </xdr:to>
    <xdr:sp macro="" textlink="">
      <xdr:nvSpPr>
        <xdr:cNvPr id="224" name="楕円 223"/>
        <xdr:cNvSpPr/>
      </xdr:nvSpPr>
      <xdr:spPr>
        <a:xfrm>
          <a:off x="1282700" y="1347645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5579</xdr:rowOff>
    </xdr:from>
    <xdr:ext cx="762000" cy="259045"/>
    <xdr:sp macro="" textlink="">
      <xdr:nvSpPr>
        <xdr:cNvPr id="225" name="テキスト ボックス 224"/>
        <xdr:cNvSpPr txBox="1"/>
      </xdr:nvSpPr>
      <xdr:spPr>
        <a:xfrm>
          <a:off x="971550" y="132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２３区の中で最も低い水準にある。これまで組織の効率化を進め、組織の合理的な運営に努めてきた成果である。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16649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097915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16649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097915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16649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097915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16649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097915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88</xdr:row>
      <xdr:rowOff>24130</xdr:rowOff>
    </xdr:to>
    <xdr:cxnSp macro="">
      <xdr:nvCxnSpPr>
        <xdr:cNvPr id="252" name="直線コネクタ 251"/>
        <xdr:cNvCxnSpPr/>
      </xdr:nvCxnSpPr>
      <xdr:spPr>
        <a:xfrm flipV="1">
          <a:off x="15474950" y="13596620"/>
          <a:ext cx="0" cy="1179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167657</xdr:rowOff>
    </xdr:from>
    <xdr:ext cx="762000" cy="259045"/>
    <xdr:sp macro="" textlink="">
      <xdr:nvSpPr>
        <xdr:cNvPr id="253" name="給与水準   （国との比較）最小値テキスト"/>
        <xdr:cNvSpPr txBox="1"/>
      </xdr:nvSpPr>
      <xdr:spPr>
        <a:xfrm>
          <a:off x="15563850" y="1475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24130</xdr:rowOff>
    </xdr:from>
    <xdr:to>
      <xdr:col>81</xdr:col>
      <xdr:colOff>133350</xdr:colOff>
      <xdr:row>88</xdr:row>
      <xdr:rowOff>24130</xdr:rowOff>
    </xdr:to>
    <xdr:cxnSp macro="">
      <xdr:nvCxnSpPr>
        <xdr:cNvPr id="254" name="直線コネクタ 253"/>
        <xdr:cNvCxnSpPr/>
      </xdr:nvCxnSpPr>
      <xdr:spPr>
        <a:xfrm>
          <a:off x="15405100" y="14776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xdr:cNvSpPr txBox="1"/>
      </xdr:nvSpPr>
      <xdr:spPr>
        <a:xfrm>
          <a:off x="15563850" y="1334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xdr:cNvCxnSpPr/>
      </xdr:nvCxnSpPr>
      <xdr:spPr>
        <a:xfrm>
          <a:off x="15405100" y="13596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85089</xdr:rowOff>
    </xdr:from>
    <xdr:to>
      <xdr:col>81</xdr:col>
      <xdr:colOff>44450</xdr:colOff>
      <xdr:row>83</xdr:row>
      <xdr:rowOff>85089</xdr:rowOff>
    </xdr:to>
    <xdr:cxnSp macro="">
      <xdr:nvCxnSpPr>
        <xdr:cNvPr id="257" name="直線コネクタ 256"/>
        <xdr:cNvCxnSpPr/>
      </xdr:nvCxnSpPr>
      <xdr:spPr>
        <a:xfrm>
          <a:off x="14712950" y="1399920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58" name="給与水準   （国との比較）平均値テキスト"/>
        <xdr:cNvSpPr txBox="1"/>
      </xdr:nvSpPr>
      <xdr:spPr>
        <a:xfrm>
          <a:off x="15563850" y="14157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59" name="フローチャート: 判断 258"/>
        <xdr:cNvSpPr/>
      </xdr:nvSpPr>
      <xdr:spPr>
        <a:xfrm>
          <a:off x="15427960" y="1418589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85089</xdr:rowOff>
    </xdr:from>
    <xdr:to>
      <xdr:col>77</xdr:col>
      <xdr:colOff>44450</xdr:colOff>
      <xdr:row>83</xdr:row>
      <xdr:rowOff>133350</xdr:rowOff>
    </xdr:to>
    <xdr:cxnSp macro="">
      <xdr:nvCxnSpPr>
        <xdr:cNvPr id="260" name="直線コネクタ 259"/>
        <xdr:cNvCxnSpPr/>
      </xdr:nvCxnSpPr>
      <xdr:spPr>
        <a:xfrm flipV="1">
          <a:off x="13903960" y="13999209"/>
          <a:ext cx="80899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128270</xdr:rowOff>
    </xdr:from>
    <xdr:to>
      <xdr:col>77</xdr:col>
      <xdr:colOff>95250</xdr:colOff>
      <xdr:row>85</xdr:row>
      <xdr:rowOff>58420</xdr:rowOff>
    </xdr:to>
    <xdr:sp macro="" textlink="">
      <xdr:nvSpPr>
        <xdr:cNvPr id="261" name="フローチャート: 判断 260"/>
        <xdr:cNvSpPr/>
      </xdr:nvSpPr>
      <xdr:spPr>
        <a:xfrm>
          <a:off x="14665960" y="142100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43197</xdr:rowOff>
    </xdr:from>
    <xdr:ext cx="736600" cy="259045"/>
    <xdr:sp macro="" textlink="">
      <xdr:nvSpPr>
        <xdr:cNvPr id="262" name="テキスト ボックス 261"/>
        <xdr:cNvSpPr txBox="1"/>
      </xdr:nvSpPr>
      <xdr:spPr>
        <a:xfrm>
          <a:off x="14370050" y="14292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106680</xdr:rowOff>
    </xdr:to>
    <xdr:cxnSp macro="">
      <xdr:nvCxnSpPr>
        <xdr:cNvPr id="263" name="直線コネクタ 262"/>
        <xdr:cNvCxnSpPr/>
      </xdr:nvCxnSpPr>
      <xdr:spPr>
        <a:xfrm flipV="1">
          <a:off x="13106400" y="14047470"/>
          <a:ext cx="79756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5080</xdr:rowOff>
    </xdr:from>
    <xdr:to>
      <xdr:col>73</xdr:col>
      <xdr:colOff>44450</xdr:colOff>
      <xdr:row>85</xdr:row>
      <xdr:rowOff>106680</xdr:rowOff>
    </xdr:to>
    <xdr:sp macro="" textlink="">
      <xdr:nvSpPr>
        <xdr:cNvPr id="264" name="フローチャート: 判断 263"/>
        <xdr:cNvSpPr/>
      </xdr:nvSpPr>
      <xdr:spPr>
        <a:xfrm>
          <a:off x="13868400" y="142544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91457</xdr:rowOff>
    </xdr:from>
    <xdr:ext cx="762000" cy="259045"/>
    <xdr:sp macro="" textlink="">
      <xdr:nvSpPr>
        <xdr:cNvPr id="265" name="テキスト ボックス 264"/>
        <xdr:cNvSpPr txBox="1"/>
      </xdr:nvSpPr>
      <xdr:spPr>
        <a:xfrm>
          <a:off x="13557250" y="1434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106680</xdr:rowOff>
    </xdr:from>
    <xdr:to>
      <xdr:col>68</xdr:col>
      <xdr:colOff>152400</xdr:colOff>
      <xdr:row>85</xdr:row>
      <xdr:rowOff>31750</xdr:rowOff>
    </xdr:to>
    <xdr:cxnSp macro="">
      <xdr:nvCxnSpPr>
        <xdr:cNvPr id="266" name="直線コネクタ 265"/>
        <xdr:cNvCxnSpPr/>
      </xdr:nvCxnSpPr>
      <xdr:spPr>
        <a:xfrm flipV="1">
          <a:off x="12293600" y="14188440"/>
          <a:ext cx="81280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xdr:cNvSpPr/>
      </xdr:nvSpPr>
      <xdr:spPr>
        <a:xfrm>
          <a:off x="13055600" y="1441957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68" name="テキスト ボックス 267"/>
        <xdr:cNvSpPr txBox="1"/>
      </xdr:nvSpPr>
      <xdr:spPr>
        <a:xfrm>
          <a:off x="12763500" y="14505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74930</xdr:rowOff>
    </xdr:from>
    <xdr:to>
      <xdr:col>64</xdr:col>
      <xdr:colOff>152400</xdr:colOff>
      <xdr:row>87</xdr:row>
      <xdr:rowOff>5080</xdr:rowOff>
    </xdr:to>
    <xdr:sp macro="" textlink="">
      <xdr:nvSpPr>
        <xdr:cNvPr id="269" name="フローチャート: 判断 268"/>
        <xdr:cNvSpPr/>
      </xdr:nvSpPr>
      <xdr:spPr>
        <a:xfrm>
          <a:off x="12242800" y="14491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161307</xdr:rowOff>
    </xdr:from>
    <xdr:ext cx="762000" cy="259045"/>
    <xdr:sp macro="" textlink="">
      <xdr:nvSpPr>
        <xdr:cNvPr id="270" name="テキスト ボックス 269"/>
        <xdr:cNvSpPr txBox="1"/>
      </xdr:nvSpPr>
      <xdr:spPr>
        <a:xfrm>
          <a:off x="11950700" y="1457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34289</xdr:rowOff>
    </xdr:from>
    <xdr:to>
      <xdr:col>81</xdr:col>
      <xdr:colOff>95250</xdr:colOff>
      <xdr:row>83</xdr:row>
      <xdr:rowOff>135889</xdr:rowOff>
    </xdr:to>
    <xdr:sp macro="" textlink="">
      <xdr:nvSpPr>
        <xdr:cNvPr id="276" name="楕円 275"/>
        <xdr:cNvSpPr/>
      </xdr:nvSpPr>
      <xdr:spPr>
        <a:xfrm>
          <a:off x="15427960" y="1394840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50816</xdr:rowOff>
    </xdr:from>
    <xdr:ext cx="762000" cy="259045"/>
    <xdr:sp macro="" textlink="">
      <xdr:nvSpPr>
        <xdr:cNvPr id="277" name="給与水準   （国との比較）該当値テキスト"/>
        <xdr:cNvSpPr txBox="1"/>
      </xdr:nvSpPr>
      <xdr:spPr>
        <a:xfrm>
          <a:off x="15563850" y="13797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34289</xdr:rowOff>
    </xdr:from>
    <xdr:to>
      <xdr:col>77</xdr:col>
      <xdr:colOff>95250</xdr:colOff>
      <xdr:row>83</xdr:row>
      <xdr:rowOff>135889</xdr:rowOff>
    </xdr:to>
    <xdr:sp macro="" textlink="">
      <xdr:nvSpPr>
        <xdr:cNvPr id="278" name="楕円 277"/>
        <xdr:cNvSpPr/>
      </xdr:nvSpPr>
      <xdr:spPr>
        <a:xfrm>
          <a:off x="14665960" y="1394840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146066</xdr:rowOff>
    </xdr:from>
    <xdr:ext cx="736600" cy="259045"/>
    <xdr:sp macro="" textlink="">
      <xdr:nvSpPr>
        <xdr:cNvPr id="279" name="テキスト ボックス 278"/>
        <xdr:cNvSpPr txBox="1"/>
      </xdr:nvSpPr>
      <xdr:spPr>
        <a:xfrm>
          <a:off x="14370050" y="13724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0" name="楕円 279"/>
        <xdr:cNvSpPr/>
      </xdr:nvSpPr>
      <xdr:spPr>
        <a:xfrm>
          <a:off x="13868400" y="1399667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1" name="テキスト ボックス 280"/>
        <xdr:cNvSpPr txBox="1"/>
      </xdr:nvSpPr>
      <xdr:spPr>
        <a:xfrm>
          <a:off x="1355725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55880</xdr:rowOff>
    </xdr:from>
    <xdr:to>
      <xdr:col>68</xdr:col>
      <xdr:colOff>203200</xdr:colOff>
      <xdr:row>84</xdr:row>
      <xdr:rowOff>157480</xdr:rowOff>
    </xdr:to>
    <xdr:sp macro="" textlink="">
      <xdr:nvSpPr>
        <xdr:cNvPr id="282" name="楕円 281"/>
        <xdr:cNvSpPr/>
      </xdr:nvSpPr>
      <xdr:spPr>
        <a:xfrm>
          <a:off x="13055600" y="1413764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167657</xdr:rowOff>
    </xdr:from>
    <xdr:ext cx="762000" cy="259045"/>
    <xdr:sp macro="" textlink="">
      <xdr:nvSpPr>
        <xdr:cNvPr id="283" name="テキスト ボックス 282"/>
        <xdr:cNvSpPr txBox="1"/>
      </xdr:nvSpPr>
      <xdr:spPr>
        <a:xfrm>
          <a:off x="12763500" y="1391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4" name="楕円 283"/>
        <xdr:cNvSpPr/>
      </xdr:nvSpPr>
      <xdr:spPr>
        <a:xfrm>
          <a:off x="12242800" y="14234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5" name="テキスト ボックス 284"/>
        <xdr:cNvSpPr txBox="1"/>
      </xdr:nvSpPr>
      <xdr:spPr>
        <a:xfrm>
          <a:off x="11950700" y="1400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区の中でも低い水準にある。健全財政を推進するため、現業職員の退職不補充や指定管理への移行をはじめ、庁舎管理等の内部事務や学校給食調理業務の民間委託を進め、職員数抑制に努めてきた成果である。</a:t>
          </a:r>
        </a:p>
        <a:p>
          <a:r>
            <a:rPr kumimoji="1" lang="ja-JP" altLang="en-US" sz="1300">
              <a:latin typeface="ＭＳ Ｐゴシック" panose="020B0600070205080204" pitchFamily="50" charset="-128"/>
              <a:ea typeface="ＭＳ Ｐゴシック" panose="020B0600070205080204" pitchFamily="50" charset="-128"/>
            </a:rPr>
            <a:t>　健全財政の取組み前（平成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年度）の職員数</a:t>
          </a:r>
          <a:r>
            <a:rPr kumimoji="1" lang="en-US" altLang="ja-JP" sz="1300">
              <a:latin typeface="ＭＳ Ｐゴシック" panose="020B0600070205080204" pitchFamily="50" charset="-128"/>
              <a:ea typeface="ＭＳ Ｐゴシック" panose="020B0600070205080204" pitchFamily="50" charset="-128"/>
            </a:rPr>
            <a:t>5,057</a:t>
          </a:r>
          <a:r>
            <a:rPr kumimoji="1" lang="ja-JP" altLang="en-US" sz="1300">
              <a:latin typeface="ＭＳ Ｐゴシック" panose="020B0600070205080204" pitchFamily="50" charset="-128"/>
              <a:ea typeface="ＭＳ Ｐゴシック" panose="020B0600070205080204" pitchFamily="50" charset="-128"/>
            </a:rPr>
            <a:t>人に比べ、令和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3,748</a:t>
          </a:r>
          <a:r>
            <a:rPr kumimoji="1" lang="ja-JP" altLang="en-US" sz="1300">
              <a:latin typeface="ＭＳ Ｐゴシック" panose="020B0600070205080204" pitchFamily="50" charset="-128"/>
              <a:ea typeface="ＭＳ Ｐゴシック" panose="020B0600070205080204" pitchFamily="50" charset="-128"/>
            </a:rPr>
            <a:t>人となり</a:t>
          </a:r>
          <a:r>
            <a:rPr kumimoji="1" lang="en-US" altLang="ja-JP" sz="1300">
              <a:latin typeface="ＭＳ Ｐゴシック" panose="020B0600070205080204" pitchFamily="50" charset="-128"/>
              <a:ea typeface="ＭＳ Ｐゴシック" panose="020B0600070205080204" pitchFamily="50" charset="-128"/>
            </a:rPr>
            <a:t>1,309</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(25.9%</a:t>
          </a:r>
          <a:r>
            <a:rPr kumimoji="1" lang="ja-JP" altLang="en-US" sz="1300">
              <a:latin typeface="ＭＳ Ｐゴシック" panose="020B0600070205080204" pitchFamily="50" charset="-128"/>
              <a:ea typeface="ＭＳ Ｐゴシック" panose="020B0600070205080204" pitchFamily="50" charset="-128"/>
            </a:rPr>
            <a:t>減</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の減となった。</a:t>
          </a:r>
        </a:p>
        <a:p>
          <a:r>
            <a:rPr kumimoji="1" lang="ja-JP" altLang="en-US" sz="1300">
              <a:latin typeface="ＭＳ Ｐゴシック" panose="020B0600070205080204" pitchFamily="50" charset="-128"/>
              <a:ea typeface="ＭＳ Ｐゴシック" panose="020B0600070205080204" pitchFamily="50" charset="-128"/>
            </a:rPr>
            <a:t>　昨年度と比較して職員数は</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人減少したが、主な減員理由は児童館の委託化、オリンピック・パラリンピック業務の終了などである。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17599</xdr:rowOff>
    </xdr:from>
    <xdr:to>
      <xdr:col>81</xdr:col>
      <xdr:colOff>44450</xdr:colOff>
      <xdr:row>67</xdr:row>
      <xdr:rowOff>55880</xdr:rowOff>
    </xdr:to>
    <xdr:cxnSp macro="">
      <xdr:nvCxnSpPr>
        <xdr:cNvPr id="317" name="直線コネクタ 316"/>
        <xdr:cNvCxnSpPr/>
      </xdr:nvCxnSpPr>
      <xdr:spPr>
        <a:xfrm flipV="1">
          <a:off x="15474950" y="9908359"/>
          <a:ext cx="0" cy="1379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xdr:cNvSpPr txBox="1"/>
      </xdr:nvSpPr>
      <xdr:spPr>
        <a:xfrm>
          <a:off x="15563850" y="1125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5405100" y="1128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103976</xdr:rowOff>
    </xdr:from>
    <xdr:ext cx="762000" cy="259045"/>
    <xdr:sp macro="" textlink="">
      <xdr:nvSpPr>
        <xdr:cNvPr id="320" name="定員管理の状況最大値テキスト"/>
        <xdr:cNvSpPr txBox="1"/>
      </xdr:nvSpPr>
      <xdr:spPr>
        <a:xfrm>
          <a:off x="15563850" y="965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17599</xdr:rowOff>
    </xdr:from>
    <xdr:to>
      <xdr:col>81</xdr:col>
      <xdr:colOff>133350</xdr:colOff>
      <xdr:row>59</xdr:row>
      <xdr:rowOff>17599</xdr:rowOff>
    </xdr:to>
    <xdr:cxnSp macro="">
      <xdr:nvCxnSpPr>
        <xdr:cNvPr id="321" name="直線コネクタ 320"/>
        <xdr:cNvCxnSpPr/>
      </xdr:nvCxnSpPr>
      <xdr:spPr>
        <a:xfrm>
          <a:off x="15405100" y="99083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64709</xdr:rowOff>
    </xdr:from>
    <xdr:to>
      <xdr:col>81</xdr:col>
      <xdr:colOff>44450</xdr:colOff>
      <xdr:row>59</xdr:row>
      <xdr:rowOff>70455</xdr:rowOff>
    </xdr:to>
    <xdr:cxnSp macro="">
      <xdr:nvCxnSpPr>
        <xdr:cNvPr id="322" name="直線コネクタ 321"/>
        <xdr:cNvCxnSpPr/>
      </xdr:nvCxnSpPr>
      <xdr:spPr>
        <a:xfrm flipV="1">
          <a:off x="14712950" y="9955469"/>
          <a:ext cx="762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123872</xdr:rowOff>
    </xdr:from>
    <xdr:ext cx="762000" cy="259045"/>
    <xdr:sp macro="" textlink="">
      <xdr:nvSpPr>
        <xdr:cNvPr id="323" name="定員管理の状況平均値テキスト"/>
        <xdr:cNvSpPr txBox="1"/>
      </xdr:nvSpPr>
      <xdr:spPr>
        <a:xfrm>
          <a:off x="15563850" y="1001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151795</xdr:rowOff>
    </xdr:from>
    <xdr:to>
      <xdr:col>81</xdr:col>
      <xdr:colOff>95250</xdr:colOff>
      <xdr:row>60</xdr:row>
      <xdr:rowOff>81945</xdr:rowOff>
    </xdr:to>
    <xdr:sp macro="" textlink="">
      <xdr:nvSpPr>
        <xdr:cNvPr id="324" name="フローチャート: 判断 323"/>
        <xdr:cNvSpPr/>
      </xdr:nvSpPr>
      <xdr:spPr>
        <a:xfrm>
          <a:off x="15427960" y="100425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64709</xdr:rowOff>
    </xdr:from>
    <xdr:to>
      <xdr:col>77</xdr:col>
      <xdr:colOff>44450</xdr:colOff>
      <xdr:row>59</xdr:row>
      <xdr:rowOff>70455</xdr:rowOff>
    </xdr:to>
    <xdr:cxnSp macro="">
      <xdr:nvCxnSpPr>
        <xdr:cNvPr id="325" name="直線コネクタ 324"/>
        <xdr:cNvCxnSpPr/>
      </xdr:nvCxnSpPr>
      <xdr:spPr>
        <a:xfrm>
          <a:off x="13903960" y="9955469"/>
          <a:ext cx="80899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26" name="フローチャート: 判断 325"/>
        <xdr:cNvSpPr/>
      </xdr:nvSpPr>
      <xdr:spPr>
        <a:xfrm>
          <a:off x="14665960" y="1003681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60977</xdr:rowOff>
    </xdr:from>
    <xdr:ext cx="736600" cy="259045"/>
    <xdr:sp macro="" textlink="">
      <xdr:nvSpPr>
        <xdr:cNvPr id="327" name="テキスト ボックス 326"/>
        <xdr:cNvSpPr txBox="1"/>
      </xdr:nvSpPr>
      <xdr:spPr>
        <a:xfrm>
          <a:off x="1437005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58965</xdr:rowOff>
    </xdr:from>
    <xdr:to>
      <xdr:col>72</xdr:col>
      <xdr:colOff>203200</xdr:colOff>
      <xdr:row>59</xdr:row>
      <xdr:rowOff>64709</xdr:rowOff>
    </xdr:to>
    <xdr:cxnSp macro="">
      <xdr:nvCxnSpPr>
        <xdr:cNvPr id="328" name="直線コネクタ 327"/>
        <xdr:cNvCxnSpPr/>
      </xdr:nvCxnSpPr>
      <xdr:spPr>
        <a:xfrm>
          <a:off x="13106400" y="9949725"/>
          <a:ext cx="79756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142603</xdr:rowOff>
    </xdr:from>
    <xdr:to>
      <xdr:col>73</xdr:col>
      <xdr:colOff>44450</xdr:colOff>
      <xdr:row>60</xdr:row>
      <xdr:rowOff>72753</xdr:rowOff>
    </xdr:to>
    <xdr:sp macro="" textlink="">
      <xdr:nvSpPr>
        <xdr:cNvPr id="329" name="フローチャート: 判断 328"/>
        <xdr:cNvSpPr/>
      </xdr:nvSpPr>
      <xdr:spPr>
        <a:xfrm>
          <a:off x="13868400" y="1003336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57530</xdr:rowOff>
    </xdr:from>
    <xdr:ext cx="762000" cy="259045"/>
    <xdr:sp macro="" textlink="">
      <xdr:nvSpPr>
        <xdr:cNvPr id="330" name="テキスト ボックス 329"/>
        <xdr:cNvSpPr txBox="1"/>
      </xdr:nvSpPr>
      <xdr:spPr>
        <a:xfrm>
          <a:off x="13557250" y="1011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53219</xdr:rowOff>
    </xdr:from>
    <xdr:to>
      <xdr:col>68</xdr:col>
      <xdr:colOff>152400</xdr:colOff>
      <xdr:row>59</xdr:row>
      <xdr:rowOff>58965</xdr:rowOff>
    </xdr:to>
    <xdr:cxnSp macro="">
      <xdr:nvCxnSpPr>
        <xdr:cNvPr id="331" name="直線コネクタ 330"/>
        <xdr:cNvCxnSpPr/>
      </xdr:nvCxnSpPr>
      <xdr:spPr>
        <a:xfrm>
          <a:off x="12293600" y="9943979"/>
          <a:ext cx="8128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146050</xdr:rowOff>
    </xdr:from>
    <xdr:to>
      <xdr:col>68</xdr:col>
      <xdr:colOff>203200</xdr:colOff>
      <xdr:row>60</xdr:row>
      <xdr:rowOff>76200</xdr:rowOff>
    </xdr:to>
    <xdr:sp macro="" textlink="">
      <xdr:nvSpPr>
        <xdr:cNvPr id="332" name="フローチャート: 判断 331"/>
        <xdr:cNvSpPr/>
      </xdr:nvSpPr>
      <xdr:spPr>
        <a:xfrm>
          <a:off x="13055600" y="1003681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60977</xdr:rowOff>
    </xdr:from>
    <xdr:ext cx="762000" cy="259045"/>
    <xdr:sp macro="" textlink="">
      <xdr:nvSpPr>
        <xdr:cNvPr id="333" name="テキスト ボックス 332"/>
        <xdr:cNvSpPr txBox="1"/>
      </xdr:nvSpPr>
      <xdr:spPr>
        <a:xfrm>
          <a:off x="127635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138006</xdr:rowOff>
    </xdr:from>
    <xdr:to>
      <xdr:col>64</xdr:col>
      <xdr:colOff>152400</xdr:colOff>
      <xdr:row>60</xdr:row>
      <xdr:rowOff>68156</xdr:rowOff>
    </xdr:to>
    <xdr:sp macro="" textlink="">
      <xdr:nvSpPr>
        <xdr:cNvPr id="334" name="フローチャート: 判断 333"/>
        <xdr:cNvSpPr/>
      </xdr:nvSpPr>
      <xdr:spPr>
        <a:xfrm>
          <a:off x="12242800" y="100287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52933</xdr:rowOff>
    </xdr:from>
    <xdr:ext cx="762000" cy="259045"/>
    <xdr:sp macro="" textlink="">
      <xdr:nvSpPr>
        <xdr:cNvPr id="335" name="テキスト ボックス 334"/>
        <xdr:cNvSpPr txBox="1"/>
      </xdr:nvSpPr>
      <xdr:spPr>
        <a:xfrm>
          <a:off x="11950700" y="101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13909</xdr:rowOff>
    </xdr:from>
    <xdr:to>
      <xdr:col>81</xdr:col>
      <xdr:colOff>95250</xdr:colOff>
      <xdr:row>59</xdr:row>
      <xdr:rowOff>115509</xdr:rowOff>
    </xdr:to>
    <xdr:sp macro="" textlink="">
      <xdr:nvSpPr>
        <xdr:cNvPr id="341" name="楕円 340"/>
        <xdr:cNvSpPr/>
      </xdr:nvSpPr>
      <xdr:spPr>
        <a:xfrm>
          <a:off x="15427960" y="990466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106636</xdr:rowOff>
    </xdr:from>
    <xdr:ext cx="762000" cy="259045"/>
    <xdr:sp macro="" textlink="">
      <xdr:nvSpPr>
        <xdr:cNvPr id="342" name="定員管理の状況該当値テキスト"/>
        <xdr:cNvSpPr txBox="1"/>
      </xdr:nvSpPr>
      <xdr:spPr>
        <a:xfrm>
          <a:off x="15563850" y="9829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19655</xdr:rowOff>
    </xdr:from>
    <xdr:to>
      <xdr:col>77</xdr:col>
      <xdr:colOff>95250</xdr:colOff>
      <xdr:row>59</xdr:row>
      <xdr:rowOff>121255</xdr:rowOff>
    </xdr:to>
    <xdr:sp macro="" textlink="">
      <xdr:nvSpPr>
        <xdr:cNvPr id="343" name="楕円 342"/>
        <xdr:cNvSpPr/>
      </xdr:nvSpPr>
      <xdr:spPr>
        <a:xfrm>
          <a:off x="14665960" y="991041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131432</xdr:rowOff>
    </xdr:from>
    <xdr:ext cx="736600" cy="259045"/>
    <xdr:sp macro="" textlink="">
      <xdr:nvSpPr>
        <xdr:cNvPr id="344" name="テキスト ボックス 343"/>
        <xdr:cNvSpPr txBox="1"/>
      </xdr:nvSpPr>
      <xdr:spPr>
        <a:xfrm>
          <a:off x="14370050" y="9686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13909</xdr:rowOff>
    </xdr:from>
    <xdr:to>
      <xdr:col>73</xdr:col>
      <xdr:colOff>44450</xdr:colOff>
      <xdr:row>59</xdr:row>
      <xdr:rowOff>115509</xdr:rowOff>
    </xdr:to>
    <xdr:sp macro="" textlink="">
      <xdr:nvSpPr>
        <xdr:cNvPr id="345" name="楕円 344"/>
        <xdr:cNvSpPr/>
      </xdr:nvSpPr>
      <xdr:spPr>
        <a:xfrm>
          <a:off x="13868400" y="99046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125686</xdr:rowOff>
    </xdr:from>
    <xdr:ext cx="762000" cy="259045"/>
    <xdr:sp macro="" textlink="">
      <xdr:nvSpPr>
        <xdr:cNvPr id="346" name="テキスト ボックス 345"/>
        <xdr:cNvSpPr txBox="1"/>
      </xdr:nvSpPr>
      <xdr:spPr>
        <a:xfrm>
          <a:off x="13557250" y="968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8165</xdr:rowOff>
    </xdr:from>
    <xdr:to>
      <xdr:col>68</xdr:col>
      <xdr:colOff>203200</xdr:colOff>
      <xdr:row>59</xdr:row>
      <xdr:rowOff>109765</xdr:rowOff>
    </xdr:to>
    <xdr:sp macro="" textlink="">
      <xdr:nvSpPr>
        <xdr:cNvPr id="347" name="楕円 346"/>
        <xdr:cNvSpPr/>
      </xdr:nvSpPr>
      <xdr:spPr>
        <a:xfrm>
          <a:off x="13055600" y="9898925"/>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119942</xdr:rowOff>
    </xdr:from>
    <xdr:ext cx="762000" cy="259045"/>
    <xdr:sp macro="" textlink="">
      <xdr:nvSpPr>
        <xdr:cNvPr id="348" name="テキスト ボックス 347"/>
        <xdr:cNvSpPr txBox="1"/>
      </xdr:nvSpPr>
      <xdr:spPr>
        <a:xfrm>
          <a:off x="12763500" y="967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2419</xdr:rowOff>
    </xdr:from>
    <xdr:to>
      <xdr:col>64</xdr:col>
      <xdr:colOff>152400</xdr:colOff>
      <xdr:row>59</xdr:row>
      <xdr:rowOff>104019</xdr:rowOff>
    </xdr:to>
    <xdr:sp macro="" textlink="">
      <xdr:nvSpPr>
        <xdr:cNvPr id="349" name="楕円 348"/>
        <xdr:cNvSpPr/>
      </xdr:nvSpPr>
      <xdr:spPr>
        <a:xfrm>
          <a:off x="12242800" y="989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114196</xdr:rowOff>
    </xdr:from>
    <xdr:ext cx="762000" cy="259045"/>
    <xdr:sp macro="" textlink="">
      <xdr:nvSpPr>
        <xdr:cNvPr id="350" name="テキスト ボックス 349"/>
        <xdr:cNvSpPr txBox="1"/>
      </xdr:nvSpPr>
      <xdr:spPr>
        <a:xfrm>
          <a:off x="11950700" y="966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実質公債費比率は、令和元年度に区債を繰上償還したことにより、分子である元利償還金が減少し、分母では標準財政規模が</a:t>
          </a:r>
          <a:r>
            <a:rPr kumimoji="1" lang="en-US" altLang="ja-JP" sz="1300">
              <a:latin typeface="ＭＳ Ｐゴシック" panose="020B0600070205080204" pitchFamily="50" charset="-128"/>
              <a:ea typeface="ＭＳ Ｐゴシック" panose="020B0600070205080204" pitchFamily="50" charset="-128"/>
            </a:rPr>
            <a:t>12,490,055</a:t>
          </a:r>
          <a:r>
            <a:rPr kumimoji="1" lang="ja-JP" altLang="en-US" sz="1300">
              <a:latin typeface="ＭＳ Ｐゴシック" panose="020B0600070205080204" pitchFamily="50" charset="-128"/>
              <a:ea typeface="ＭＳ Ｐゴシック" panose="020B0600070205080204" pitchFamily="50" charset="-128"/>
            </a:rPr>
            <a:t>千円増加した一方で、分子・分母の両方で控除する算入公債費等の額が減少したことで、０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１ポイントの増となった。３か年平均の実質公債費比率では、類似団体内順位でトップの数値となっているとともに、全国的でもトップレベル（２番目）となっている。区債の発行については将来世代への負担となるため、必要性を十分検討したうえで判断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43</xdr:row>
      <xdr:rowOff>135467</xdr:rowOff>
    </xdr:to>
    <xdr:cxnSp macro="">
      <xdr:nvCxnSpPr>
        <xdr:cNvPr id="376" name="直線コネクタ 375"/>
        <xdr:cNvCxnSpPr/>
      </xdr:nvCxnSpPr>
      <xdr:spPr>
        <a:xfrm flipV="1">
          <a:off x="15474950" y="6123940"/>
          <a:ext cx="0" cy="12200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77" name="公債費負担の状況最小値テキスト"/>
        <xdr:cNvSpPr txBox="1"/>
      </xdr:nvSpPr>
      <xdr:spPr>
        <a:xfrm>
          <a:off x="15563850" y="731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78" name="直線コネクタ 377"/>
        <xdr:cNvCxnSpPr/>
      </xdr:nvCxnSpPr>
      <xdr:spPr>
        <a:xfrm>
          <a:off x="15405100" y="73439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9" name="公債費負担の状況最大値テキスト"/>
        <xdr:cNvSpPr txBox="1"/>
      </xdr:nvSpPr>
      <xdr:spPr>
        <a:xfrm>
          <a:off x="15563850" y="587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0" name="直線コネクタ 379"/>
        <xdr:cNvCxnSpPr/>
      </xdr:nvCxnSpPr>
      <xdr:spPr>
        <a:xfrm>
          <a:off x="15405100" y="6123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68792</xdr:rowOff>
    </xdr:from>
    <xdr:to>
      <xdr:col>81</xdr:col>
      <xdr:colOff>44450</xdr:colOff>
      <xdr:row>36</xdr:row>
      <xdr:rowOff>88900</xdr:rowOff>
    </xdr:to>
    <xdr:cxnSp macro="">
      <xdr:nvCxnSpPr>
        <xdr:cNvPr id="381" name="直線コネクタ 380"/>
        <xdr:cNvCxnSpPr/>
      </xdr:nvCxnSpPr>
      <xdr:spPr>
        <a:xfrm>
          <a:off x="14712950" y="6103832"/>
          <a:ext cx="762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169985</xdr:rowOff>
    </xdr:from>
    <xdr:ext cx="762000" cy="259045"/>
    <xdr:sp macro="" textlink="">
      <xdr:nvSpPr>
        <xdr:cNvPr id="382" name="公債費負担の状況平均値テキスト"/>
        <xdr:cNvSpPr txBox="1"/>
      </xdr:nvSpPr>
      <xdr:spPr>
        <a:xfrm>
          <a:off x="15563850" y="6540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26458</xdr:rowOff>
    </xdr:from>
    <xdr:to>
      <xdr:col>81</xdr:col>
      <xdr:colOff>95250</xdr:colOff>
      <xdr:row>39</xdr:row>
      <xdr:rowOff>128058</xdr:rowOff>
    </xdr:to>
    <xdr:sp macro="" textlink="">
      <xdr:nvSpPr>
        <xdr:cNvPr id="383" name="フローチャート: 判断 382"/>
        <xdr:cNvSpPr/>
      </xdr:nvSpPr>
      <xdr:spPr>
        <a:xfrm>
          <a:off x="15427960" y="656441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68792</xdr:rowOff>
    </xdr:from>
    <xdr:to>
      <xdr:col>77</xdr:col>
      <xdr:colOff>44450</xdr:colOff>
      <xdr:row>36</xdr:row>
      <xdr:rowOff>68792</xdr:rowOff>
    </xdr:to>
    <xdr:cxnSp macro="">
      <xdr:nvCxnSpPr>
        <xdr:cNvPr id="384" name="直線コネクタ 383"/>
        <xdr:cNvCxnSpPr/>
      </xdr:nvCxnSpPr>
      <xdr:spPr>
        <a:xfrm>
          <a:off x="13903960" y="6103832"/>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5" name="フローチャート: 判断 384"/>
        <xdr:cNvSpPr/>
      </xdr:nvSpPr>
      <xdr:spPr>
        <a:xfrm>
          <a:off x="14665960" y="65443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92727</xdr:rowOff>
    </xdr:from>
    <xdr:ext cx="736600" cy="259045"/>
    <xdr:sp macro="" textlink="">
      <xdr:nvSpPr>
        <xdr:cNvPr id="386" name="テキスト ボックス 385"/>
        <xdr:cNvSpPr txBox="1"/>
      </xdr:nvSpPr>
      <xdr:spPr>
        <a:xfrm>
          <a:off x="1437005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68792</xdr:rowOff>
    </xdr:from>
    <xdr:to>
      <xdr:col>72</xdr:col>
      <xdr:colOff>203200</xdr:colOff>
      <xdr:row>36</xdr:row>
      <xdr:rowOff>88900</xdr:rowOff>
    </xdr:to>
    <xdr:cxnSp macro="">
      <xdr:nvCxnSpPr>
        <xdr:cNvPr id="387" name="直線コネクタ 386"/>
        <xdr:cNvCxnSpPr/>
      </xdr:nvCxnSpPr>
      <xdr:spPr>
        <a:xfrm flipV="1">
          <a:off x="13106400" y="6103832"/>
          <a:ext cx="79756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137583</xdr:rowOff>
    </xdr:from>
    <xdr:to>
      <xdr:col>73</xdr:col>
      <xdr:colOff>44450</xdr:colOff>
      <xdr:row>39</xdr:row>
      <xdr:rowOff>67733</xdr:rowOff>
    </xdr:to>
    <xdr:sp macro="" textlink="">
      <xdr:nvSpPr>
        <xdr:cNvPr id="388" name="フローチャート: 判断 387"/>
        <xdr:cNvSpPr/>
      </xdr:nvSpPr>
      <xdr:spPr>
        <a:xfrm>
          <a:off x="13868400" y="650790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52510</xdr:rowOff>
    </xdr:from>
    <xdr:ext cx="762000" cy="259045"/>
    <xdr:sp macro="" textlink="">
      <xdr:nvSpPr>
        <xdr:cNvPr id="389" name="テキスト ボックス 388"/>
        <xdr:cNvSpPr txBox="1"/>
      </xdr:nvSpPr>
      <xdr:spPr>
        <a:xfrm>
          <a:off x="13557250" y="659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48683</xdr:rowOff>
    </xdr:from>
    <xdr:to>
      <xdr:col>68</xdr:col>
      <xdr:colOff>152400</xdr:colOff>
      <xdr:row>36</xdr:row>
      <xdr:rowOff>88900</xdr:rowOff>
    </xdr:to>
    <xdr:cxnSp macro="">
      <xdr:nvCxnSpPr>
        <xdr:cNvPr id="390" name="直線コネクタ 389"/>
        <xdr:cNvCxnSpPr/>
      </xdr:nvCxnSpPr>
      <xdr:spPr>
        <a:xfrm>
          <a:off x="12293600" y="6083723"/>
          <a:ext cx="8128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117475</xdr:rowOff>
    </xdr:from>
    <xdr:to>
      <xdr:col>68</xdr:col>
      <xdr:colOff>203200</xdr:colOff>
      <xdr:row>39</xdr:row>
      <xdr:rowOff>47625</xdr:rowOff>
    </xdr:to>
    <xdr:sp macro="" textlink="">
      <xdr:nvSpPr>
        <xdr:cNvPr id="391" name="フローチャート: 判断 390"/>
        <xdr:cNvSpPr/>
      </xdr:nvSpPr>
      <xdr:spPr>
        <a:xfrm>
          <a:off x="13055600" y="648779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32402</xdr:rowOff>
    </xdr:from>
    <xdr:ext cx="762000" cy="259045"/>
    <xdr:sp macro="" textlink="">
      <xdr:nvSpPr>
        <xdr:cNvPr id="392" name="テキスト ボックス 391"/>
        <xdr:cNvSpPr txBox="1"/>
      </xdr:nvSpPr>
      <xdr:spPr>
        <a:xfrm>
          <a:off x="12763500" y="657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393" name="フローチャート: 判断 392"/>
        <xdr:cNvSpPr/>
      </xdr:nvSpPr>
      <xdr:spPr>
        <a:xfrm>
          <a:off x="12242800" y="65079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52510</xdr:rowOff>
    </xdr:from>
    <xdr:ext cx="762000" cy="259045"/>
    <xdr:sp macro="" textlink="">
      <xdr:nvSpPr>
        <xdr:cNvPr id="394" name="テキスト ボックス 393"/>
        <xdr:cNvSpPr txBox="1"/>
      </xdr:nvSpPr>
      <xdr:spPr>
        <a:xfrm>
          <a:off x="11950700" y="659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38100</xdr:rowOff>
    </xdr:from>
    <xdr:to>
      <xdr:col>81</xdr:col>
      <xdr:colOff>95250</xdr:colOff>
      <xdr:row>36</xdr:row>
      <xdr:rowOff>139700</xdr:rowOff>
    </xdr:to>
    <xdr:sp macro="" textlink="">
      <xdr:nvSpPr>
        <xdr:cNvPr id="400" name="楕円 399"/>
        <xdr:cNvSpPr/>
      </xdr:nvSpPr>
      <xdr:spPr>
        <a:xfrm>
          <a:off x="15427960" y="60731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130827</xdr:rowOff>
    </xdr:from>
    <xdr:ext cx="762000" cy="259045"/>
    <xdr:sp macro="" textlink="">
      <xdr:nvSpPr>
        <xdr:cNvPr id="401" name="公債費負担の状況該当値テキスト"/>
        <xdr:cNvSpPr txBox="1"/>
      </xdr:nvSpPr>
      <xdr:spPr>
        <a:xfrm>
          <a:off x="15563850" y="599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17992</xdr:rowOff>
    </xdr:from>
    <xdr:to>
      <xdr:col>77</xdr:col>
      <xdr:colOff>95250</xdr:colOff>
      <xdr:row>36</xdr:row>
      <xdr:rowOff>119592</xdr:rowOff>
    </xdr:to>
    <xdr:sp macro="" textlink="">
      <xdr:nvSpPr>
        <xdr:cNvPr id="402" name="楕円 401"/>
        <xdr:cNvSpPr/>
      </xdr:nvSpPr>
      <xdr:spPr>
        <a:xfrm>
          <a:off x="14665960" y="605303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129769</xdr:rowOff>
    </xdr:from>
    <xdr:ext cx="736600" cy="259045"/>
    <xdr:sp macro="" textlink="">
      <xdr:nvSpPr>
        <xdr:cNvPr id="403" name="テキスト ボックス 402"/>
        <xdr:cNvSpPr txBox="1"/>
      </xdr:nvSpPr>
      <xdr:spPr>
        <a:xfrm>
          <a:off x="14370050" y="5829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17992</xdr:rowOff>
    </xdr:from>
    <xdr:to>
      <xdr:col>73</xdr:col>
      <xdr:colOff>44450</xdr:colOff>
      <xdr:row>36</xdr:row>
      <xdr:rowOff>119592</xdr:rowOff>
    </xdr:to>
    <xdr:sp macro="" textlink="">
      <xdr:nvSpPr>
        <xdr:cNvPr id="404" name="楕円 403"/>
        <xdr:cNvSpPr/>
      </xdr:nvSpPr>
      <xdr:spPr>
        <a:xfrm>
          <a:off x="13868400" y="60530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129769</xdr:rowOff>
    </xdr:from>
    <xdr:ext cx="762000" cy="259045"/>
    <xdr:sp macro="" textlink="">
      <xdr:nvSpPr>
        <xdr:cNvPr id="405" name="テキスト ボックス 404"/>
        <xdr:cNvSpPr txBox="1"/>
      </xdr:nvSpPr>
      <xdr:spPr>
        <a:xfrm>
          <a:off x="13557250" y="5829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38100</xdr:rowOff>
    </xdr:from>
    <xdr:to>
      <xdr:col>68</xdr:col>
      <xdr:colOff>203200</xdr:colOff>
      <xdr:row>36</xdr:row>
      <xdr:rowOff>139700</xdr:rowOff>
    </xdr:to>
    <xdr:sp macro="" textlink="">
      <xdr:nvSpPr>
        <xdr:cNvPr id="406" name="楕円 405"/>
        <xdr:cNvSpPr/>
      </xdr:nvSpPr>
      <xdr:spPr>
        <a:xfrm>
          <a:off x="13055600" y="607314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149877</xdr:rowOff>
    </xdr:from>
    <xdr:ext cx="762000" cy="259045"/>
    <xdr:sp macro="" textlink="">
      <xdr:nvSpPr>
        <xdr:cNvPr id="407" name="テキスト ボックス 406"/>
        <xdr:cNvSpPr txBox="1"/>
      </xdr:nvSpPr>
      <xdr:spPr>
        <a:xfrm>
          <a:off x="127635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169333</xdr:rowOff>
    </xdr:from>
    <xdr:to>
      <xdr:col>64</xdr:col>
      <xdr:colOff>152400</xdr:colOff>
      <xdr:row>36</xdr:row>
      <xdr:rowOff>99483</xdr:rowOff>
    </xdr:to>
    <xdr:sp macro="" textlink="">
      <xdr:nvSpPr>
        <xdr:cNvPr id="408" name="楕円 407"/>
        <xdr:cNvSpPr/>
      </xdr:nvSpPr>
      <xdr:spPr>
        <a:xfrm>
          <a:off x="12242800" y="60367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109660</xdr:rowOff>
    </xdr:from>
    <xdr:ext cx="762000" cy="259045"/>
    <xdr:sp macro="" textlink="">
      <xdr:nvSpPr>
        <xdr:cNvPr id="409" name="テキスト ボックス 408"/>
        <xdr:cNvSpPr txBox="1"/>
      </xdr:nvSpPr>
      <xdr:spPr>
        <a:xfrm>
          <a:off x="11950700" y="58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将来負担額は区債残高と退職手当負担見込額等を合わせ</a:t>
          </a:r>
          <a:r>
            <a:rPr kumimoji="1" lang="en-US" altLang="ja-JP" sz="1300">
              <a:latin typeface="ＭＳ Ｐゴシック" panose="020B0600070205080204" pitchFamily="50" charset="-128"/>
              <a:ea typeface="ＭＳ Ｐゴシック" panose="020B0600070205080204" pitchFamily="50" charset="-128"/>
            </a:rPr>
            <a:t>27,057</a:t>
          </a:r>
          <a:r>
            <a:rPr kumimoji="1" lang="ja-JP" altLang="en-US" sz="1300">
              <a:latin typeface="ＭＳ Ｐゴシック" panose="020B0600070205080204" pitchFamily="50" charset="-128"/>
              <a:ea typeface="ＭＳ Ｐゴシック" panose="020B0600070205080204" pitchFamily="50" charset="-128"/>
            </a:rPr>
            <a:t>百万円であったのに対し、充当可能財源等は充当可能基金額などを合わせて</a:t>
          </a:r>
          <a:r>
            <a:rPr kumimoji="1" lang="en-US" altLang="ja-JP" sz="1300">
              <a:latin typeface="ＭＳ Ｐゴシック" panose="020B0600070205080204" pitchFamily="50" charset="-128"/>
              <a:ea typeface="ＭＳ Ｐゴシック" panose="020B0600070205080204" pitchFamily="50" charset="-128"/>
            </a:rPr>
            <a:t>315,526</a:t>
          </a:r>
          <a:r>
            <a:rPr kumimoji="1" lang="ja-JP" altLang="en-US" sz="1300">
              <a:latin typeface="ＭＳ Ｐゴシック" panose="020B0600070205080204" pitchFamily="50" charset="-128"/>
              <a:ea typeface="ＭＳ Ｐゴシック" panose="020B0600070205080204" pitchFamily="50" charset="-128"/>
            </a:rPr>
            <a:t>百万円となった。充当可能財源等が将来負担額を上回ったため、計算結果がマイナス値となり、将来負担比率は算定されなかった。これは積立基金を一定額保有していることと、令和元年度に区債を繰上償還したことにより、区債残高が少なくなっているためである。今後も区債と基金の管理を適切に行い、将来世代に負担を先送りしない効率的な財政運営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0" name="直線コネクタ 429"/>
        <xdr:cNvCxnSpPr/>
      </xdr:nvCxnSpPr>
      <xdr:spPr>
        <a:xfrm>
          <a:off x="15474950" y="310642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1" name="将来負担の状況最小値テキスト"/>
        <xdr:cNvSpPr txBox="1"/>
      </xdr:nvSpPr>
      <xdr:spPr>
        <a:xfrm>
          <a:off x="1556385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5405100" y="310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3" name="将来負担の状況最大値テキスト"/>
        <xdr:cNvSpPr txBox="1"/>
      </xdr:nvSpPr>
      <xdr:spPr>
        <a:xfrm>
          <a:off x="1556385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5405100" y="310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5" name="将来負担の状況平均値テキスト"/>
        <xdr:cNvSpPr txBox="1"/>
      </xdr:nvSpPr>
      <xdr:spPr>
        <a:xfrm>
          <a:off x="15563850" y="302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6" name="フローチャート: 判断 435"/>
        <xdr:cNvSpPr/>
      </xdr:nvSpPr>
      <xdr:spPr>
        <a:xfrm>
          <a:off x="15427960" y="3055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7" name="フローチャート: 判断 436"/>
        <xdr:cNvSpPr/>
      </xdr:nvSpPr>
      <xdr:spPr>
        <a:xfrm>
          <a:off x="14665960" y="3055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8" name="テキスト ボックス 437"/>
        <xdr:cNvSpPr txBox="1"/>
      </xdr:nvSpPr>
      <xdr:spPr>
        <a:xfrm>
          <a:off x="1437005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9" name="フローチャート: 判断 438"/>
        <xdr:cNvSpPr/>
      </xdr:nvSpPr>
      <xdr:spPr>
        <a:xfrm>
          <a:off x="13868400" y="30556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0" name="テキスト ボックス 439"/>
        <xdr:cNvSpPr txBox="1"/>
      </xdr:nvSpPr>
      <xdr:spPr>
        <a:xfrm>
          <a:off x="1355725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1" name="フローチャート: 判断 440"/>
        <xdr:cNvSpPr/>
      </xdr:nvSpPr>
      <xdr:spPr>
        <a:xfrm>
          <a:off x="13055600" y="305562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2" name="テキスト ボックス 441"/>
        <xdr:cNvSpPr txBox="1"/>
      </xdr:nvSpPr>
      <xdr:spPr>
        <a:xfrm>
          <a:off x="127635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3" name="フローチャート: 判断 442"/>
        <xdr:cNvSpPr/>
      </xdr:nvSpPr>
      <xdr:spPr>
        <a:xfrm>
          <a:off x="12242800" y="305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4" name="テキスト ボックス 443"/>
        <xdr:cNvSpPr txBox="1"/>
      </xdr:nvSpPr>
      <xdr:spPr>
        <a:xfrm>
          <a:off x="119507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東京都江戸川区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688,153
649,707
49.90
343,430,696
317,060,115
11,984,527
181,250,931
253,182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ﾎﾟｲﾝﾄの減となった。主な要因は、分子が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正規職員の減に伴う</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会計年度任用職員（ﾌﾙﾀｲﾑ・ﾊﾟｰﾄﾀｲﾑ）の雇用などにより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％）し、分母は財政調整交付金の増により増加（</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である。分子に比べ分母の増加率が大きいことから減少となった。現業職員の退職不補充や指定管理の導入、各種民間委託を進め、職員数抑制に努めたことが大きな要因である。今後も区民ｻｰﾋﾞｽの向上を図るべく、不断の努力を継続す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152400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388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67327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152400</xdr:rowOff>
    </xdr:from>
    <xdr:to>
      <xdr:col>24</xdr:col>
      <xdr:colOff>114300</xdr:colOff>
      <xdr:row>32</xdr:row>
      <xdr:rowOff>152400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35</xdr:row>
      <xdr:rowOff>146050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563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36</xdr:row>
      <xdr:rowOff>63500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46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120650</xdr:rowOff>
    </xdr:from>
    <xdr:to>
      <xdr:col>20</xdr:col>
      <xdr:colOff>38100</xdr:colOff>
      <xdr:row>38</xdr:row>
      <xdr:rowOff>50800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35577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5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82550</xdr:rowOff>
    </xdr:from>
    <xdr:to>
      <xdr:col>15</xdr:col>
      <xdr:colOff>98425</xdr:colOff>
      <xdr:row>36</xdr:row>
      <xdr:rowOff>63500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83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139700</xdr:rowOff>
    </xdr:from>
    <xdr:to>
      <xdr:col>15</xdr:col>
      <xdr:colOff>149225</xdr:colOff>
      <xdr:row>39</xdr:row>
      <xdr:rowOff>69850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82550</xdr:rowOff>
    </xdr:from>
    <xdr:to>
      <xdr:col>11</xdr:col>
      <xdr:colOff>9525</xdr:colOff>
      <xdr:row>35</xdr:row>
      <xdr:rowOff>146050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83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146050</xdr:rowOff>
    </xdr:from>
    <xdr:to>
      <xdr:col>11</xdr:col>
      <xdr:colOff>60325</xdr:colOff>
      <xdr:row>38</xdr:row>
      <xdr:rowOff>76200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60977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50800</xdr:rowOff>
    </xdr:from>
    <xdr:to>
      <xdr:col>6</xdr:col>
      <xdr:colOff>171450</xdr:colOff>
      <xdr:row>38</xdr:row>
      <xdr:rowOff>152400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137177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76200</xdr:rowOff>
    </xdr:from>
    <xdr:to>
      <xdr:col>24</xdr:col>
      <xdr:colOff>76200</xdr:colOff>
      <xdr:row>35</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92727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12700</xdr:rowOff>
    </xdr:from>
    <xdr:to>
      <xdr:col>15</xdr:col>
      <xdr:colOff>149225</xdr:colOff>
      <xdr:row>36</xdr:row>
      <xdr:rowOff>114300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124477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31750</xdr:rowOff>
    </xdr:from>
    <xdr:to>
      <xdr:col>11</xdr:col>
      <xdr:colOff>60325</xdr:colOff>
      <xdr:row>35</xdr:row>
      <xdr:rowOff>133350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143527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35577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ポイントの減となり改善された。主な要因は、分子が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光熱水費高騰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学校維持管理経費の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％）、分母である経常経費充当経常一般財源の増（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％）で、分子の増加率に比べ分母の増加率が大きかったことから減少となった。今後も事業の外部委託化などによる増要因はあるが、適正な委託のあり方を常に検討する努力を続けていく。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20</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97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88900</xdr:rowOff>
    </xdr:from>
    <xdr:to>
      <xdr:col>82</xdr:col>
      <xdr:colOff>107950</xdr:colOff>
      <xdr:row>14</xdr:row>
      <xdr:rowOff>139700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489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41927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139700</xdr:rowOff>
    </xdr:from>
    <xdr:to>
      <xdr:col>78</xdr:col>
      <xdr:colOff>69850</xdr:colOff>
      <xdr:row>15</xdr:row>
      <xdr:rowOff>57150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540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31750</xdr:rowOff>
    </xdr:from>
    <xdr:to>
      <xdr:col>78</xdr:col>
      <xdr:colOff>120650</xdr:colOff>
      <xdr:row>15</xdr:row>
      <xdr:rowOff>133350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118127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8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63500</xdr:rowOff>
    </xdr:from>
    <xdr:to>
      <xdr:col>73</xdr:col>
      <xdr:colOff>180975</xdr:colOff>
      <xdr:row>15</xdr:row>
      <xdr:rowOff>57150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4638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95250</xdr:rowOff>
    </xdr:from>
    <xdr:to>
      <xdr:col>74</xdr:col>
      <xdr:colOff>31750</xdr:colOff>
      <xdr:row>16</xdr:row>
      <xdr:rowOff>25400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120650</xdr:rowOff>
    </xdr:from>
    <xdr:to>
      <xdr:col>69</xdr:col>
      <xdr:colOff>92075</xdr:colOff>
      <xdr:row>14</xdr:row>
      <xdr:rowOff>63500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349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6350</xdr:rowOff>
    </xdr:from>
    <xdr:to>
      <xdr:col>69</xdr:col>
      <xdr:colOff>142875</xdr:colOff>
      <xdr:row>15</xdr:row>
      <xdr:rowOff>107950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92727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38100</xdr:rowOff>
    </xdr:from>
    <xdr:to>
      <xdr:col>82</xdr:col>
      <xdr:colOff>158750</xdr:colOff>
      <xdr:row>14</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54627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88900</xdr:rowOff>
    </xdr:from>
    <xdr:to>
      <xdr:col>78</xdr:col>
      <xdr:colOff>120650</xdr:colOff>
      <xdr:row>15</xdr:row>
      <xdr:rowOff>19050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29227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5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6350</xdr:rowOff>
    </xdr:from>
    <xdr:to>
      <xdr:col>74</xdr:col>
      <xdr:colOff>31750</xdr:colOff>
      <xdr:row>15</xdr:row>
      <xdr:rowOff>107950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118127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12700</xdr:rowOff>
    </xdr:from>
    <xdr:to>
      <xdr:col>69</xdr:col>
      <xdr:colOff>142875</xdr:colOff>
      <xdr:row>14</xdr:row>
      <xdr:rowOff>114300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124477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69850</xdr:rowOff>
    </xdr:from>
    <xdr:to>
      <xdr:col>65</xdr:col>
      <xdr:colOff>53975</xdr:colOff>
      <xdr:row>14</xdr:row>
      <xdr:rowOff>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10177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ポイントの減となった。主な要因は分母では経常経費充当経常一般財源の総額（特に財政調整交付金）が増加（</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％）したことと、分子である扶助費充当経常一般財源が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私立保育園等委託費などの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増加により増（</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％）となったことである。その結果、分子の増加率に比べ分母の増加率が大きかったことから減少となった。ただし、類似団体内や国・都の平均を大きく上回っている状況に変わりはない。</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3319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167657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24130</xdr:rowOff>
    </xdr:from>
    <xdr:to>
      <xdr:col>24</xdr:col>
      <xdr:colOff>114300</xdr:colOff>
      <xdr:row>61</xdr:row>
      <xdr:rowOff>24130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69850</xdr:rowOff>
    </xdr:from>
    <xdr:to>
      <xdr:col>24</xdr:col>
      <xdr:colOff>25400</xdr:colOff>
      <xdr:row>59</xdr:row>
      <xdr:rowOff>138430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1854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130827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138430</xdr:rowOff>
    </xdr:from>
    <xdr:to>
      <xdr:col>19</xdr:col>
      <xdr:colOff>187325</xdr:colOff>
      <xdr:row>60</xdr:row>
      <xdr:rowOff>20320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253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167640</xdr:rowOff>
    </xdr:from>
    <xdr:to>
      <xdr:col>20</xdr:col>
      <xdr:colOff>38100</xdr:colOff>
      <xdr:row>59</xdr:row>
      <xdr:rowOff>97790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107967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8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20320</xdr:rowOff>
    </xdr:from>
    <xdr:to>
      <xdr:col>15</xdr:col>
      <xdr:colOff>98425</xdr:colOff>
      <xdr:row>60</xdr:row>
      <xdr:rowOff>27940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307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41910</xdr:rowOff>
    </xdr:from>
    <xdr:to>
      <xdr:col>15</xdr:col>
      <xdr:colOff>149225</xdr:colOff>
      <xdr:row>59</xdr:row>
      <xdr:rowOff>143510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153687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2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27940</xdr:rowOff>
    </xdr:from>
    <xdr:to>
      <xdr:col>11</xdr:col>
      <xdr:colOff>9525</xdr:colOff>
      <xdr:row>60</xdr:row>
      <xdr:rowOff>88900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314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11430</xdr:rowOff>
    </xdr:from>
    <xdr:to>
      <xdr:col>11</xdr:col>
      <xdr:colOff>60325</xdr:colOff>
      <xdr:row>59</xdr:row>
      <xdr:rowOff>113030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123207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26670</xdr:rowOff>
    </xdr:from>
    <xdr:to>
      <xdr:col>6</xdr:col>
      <xdr:colOff>171450</xdr:colOff>
      <xdr:row>59</xdr:row>
      <xdr:rowOff>128270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138447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87630</xdr:rowOff>
    </xdr:from>
    <xdr:to>
      <xdr:col>20</xdr:col>
      <xdr:colOff>38100</xdr:colOff>
      <xdr:row>60</xdr:row>
      <xdr:rowOff>17780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2557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28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140970</xdr:rowOff>
    </xdr:from>
    <xdr:to>
      <xdr:col>15</xdr:col>
      <xdr:colOff>149225</xdr:colOff>
      <xdr:row>60</xdr:row>
      <xdr:rowOff>71120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55897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3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148590</xdr:rowOff>
    </xdr:from>
    <xdr:to>
      <xdr:col>11</xdr:col>
      <xdr:colOff>60325</xdr:colOff>
      <xdr:row>60</xdr:row>
      <xdr:rowOff>78740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63517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38100</xdr:rowOff>
    </xdr:from>
    <xdr:to>
      <xdr:col>6</xdr:col>
      <xdr:colOff>171450</xdr:colOff>
      <xdr:row>60</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124477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ポイント減少した。主な要因は分母である経常経費充当経常一般財源の増加（</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％）と、分子の維持補修費で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地域防災関係費などによる増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、繰出金で後期高齢者特別会計繰出金の増（＋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）の結果、分母の増加率が分子の増加率より多かったことによる。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今後は施設の老朽化に伴う維持補修費の増や高齢化の進展に伴う介護・後期特別会計への繰出金の増が見込まれるため、将来を見据えた予算管理に努めていく。（内訳は、維持補修費、貸付金、繰出金）</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107950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32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50800</xdr:rowOff>
    </xdr:from>
    <xdr:to>
      <xdr:col>82</xdr:col>
      <xdr:colOff>107950</xdr:colOff>
      <xdr:row>61</xdr:row>
      <xdr:rowOff>50800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103378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149877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922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133350</xdr:rowOff>
    </xdr:from>
    <xdr:to>
      <xdr:col>82</xdr:col>
      <xdr:colOff>158750</xdr:colOff>
      <xdr:row>59</xdr:row>
      <xdr:rowOff>63500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50800</xdr:rowOff>
    </xdr:from>
    <xdr:to>
      <xdr:col>78</xdr:col>
      <xdr:colOff>69850</xdr:colOff>
      <xdr:row>61</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509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0</xdr:rowOff>
    </xdr:from>
    <xdr:to>
      <xdr:col>78</xdr:col>
      <xdr:colOff>120650</xdr:colOff>
      <xdr:row>59</xdr:row>
      <xdr:rowOff>101600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111777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8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61</xdr:row>
      <xdr:rowOff>88900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2997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114300</xdr:rowOff>
    </xdr:from>
    <xdr:to>
      <xdr:col>74</xdr:col>
      <xdr:colOff>31750</xdr:colOff>
      <xdr:row>60</xdr:row>
      <xdr:rowOff>44450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54627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9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xdr:rowOff>
    </xdr:from>
    <xdr:to>
      <xdr:col>69</xdr:col>
      <xdr:colOff>92075</xdr:colOff>
      <xdr:row>60</xdr:row>
      <xdr:rowOff>50800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29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19050</xdr:rowOff>
    </xdr:from>
    <xdr:to>
      <xdr:col>69</xdr:col>
      <xdr:colOff>142875</xdr:colOff>
      <xdr:row>59</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130827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168927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0</xdr:rowOff>
    </xdr:from>
    <xdr:to>
      <xdr:col>82</xdr:col>
      <xdr:colOff>158750</xdr:colOff>
      <xdr:row>60</xdr:row>
      <xdr:rowOff>101600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143527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0</xdr:rowOff>
    </xdr:from>
    <xdr:to>
      <xdr:col>78</xdr:col>
      <xdr:colOff>120650</xdr:colOff>
      <xdr:row>61</xdr:row>
      <xdr:rowOff>101600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86377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54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38100</xdr:rowOff>
    </xdr:from>
    <xdr:to>
      <xdr:col>74</xdr:col>
      <xdr:colOff>31750</xdr:colOff>
      <xdr:row>61</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124477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58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133350</xdr:rowOff>
    </xdr:from>
    <xdr:to>
      <xdr:col>69</xdr:col>
      <xdr:colOff>142875</xdr:colOff>
      <xdr:row>60</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0</xdr:rowOff>
    </xdr:from>
    <xdr:to>
      <xdr:col>65</xdr:col>
      <xdr:colOff>53975</xdr:colOff>
      <xdr:row>60</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86377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４年度は対前年度と同様の数値となった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。主な要因は分母である経常経費充当経常一般財源の増加率（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清掃一部事務組合負担金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の増などによる増加率（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がほぼ同様だったことによるものである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。本区は保育ママ助成、中小企業への利子補給・信用保証料補助等の独自事業を多く展開しているが類似団体や国・都より低い水準となっている。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69850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8420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50800</xdr:rowOff>
    </xdr:from>
    <xdr:to>
      <xdr:col>82</xdr:col>
      <xdr:colOff>107950</xdr:colOff>
      <xdr:row>35</xdr:row>
      <xdr:rowOff>50800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051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48277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4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50800</xdr:rowOff>
    </xdr:from>
    <xdr:to>
      <xdr:col>78</xdr:col>
      <xdr:colOff>69850</xdr:colOff>
      <xdr:row>35</xdr:row>
      <xdr:rowOff>69850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051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38100</xdr:rowOff>
    </xdr:from>
    <xdr:to>
      <xdr:col>78</xdr:col>
      <xdr:colOff>120650</xdr:colOff>
      <xdr:row>35</xdr:row>
      <xdr:rowOff>139700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3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124477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12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35</xdr:row>
      <xdr:rowOff>88900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070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95250</xdr:rowOff>
    </xdr:from>
    <xdr:to>
      <xdr:col>74</xdr:col>
      <xdr:colOff>31750</xdr:colOff>
      <xdr:row>36</xdr:row>
      <xdr:rowOff>25400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88900</xdr:rowOff>
    </xdr:from>
    <xdr:to>
      <xdr:col>69</xdr:col>
      <xdr:colOff>92075</xdr:colOff>
      <xdr:row>35</xdr:row>
      <xdr:rowOff>146050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08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162577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76200</xdr:rowOff>
    </xdr:from>
    <xdr:to>
      <xdr:col>65</xdr:col>
      <xdr:colOff>53975</xdr:colOff>
      <xdr:row>36</xdr:row>
      <xdr:rowOff>6350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0</xdr:rowOff>
    </xdr:from>
    <xdr:to>
      <xdr:col>82</xdr:col>
      <xdr:colOff>158750</xdr:colOff>
      <xdr:row>35</xdr:row>
      <xdr:rowOff>101600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16527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0</xdr:rowOff>
    </xdr:from>
    <xdr:to>
      <xdr:col>78</xdr:col>
      <xdr:colOff>120650</xdr:colOff>
      <xdr:row>35</xdr:row>
      <xdr:rowOff>101600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111777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76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38100</xdr:rowOff>
    </xdr:from>
    <xdr:to>
      <xdr:col>69</xdr:col>
      <xdr:colOff>142875</xdr:colOff>
      <xdr:row>35</xdr:row>
      <xdr:rowOff>139700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95250</xdr:rowOff>
    </xdr:from>
    <xdr:to>
      <xdr:col>65</xdr:col>
      <xdr:colOff>53975</xdr:colOff>
      <xdr:row>36</xdr:row>
      <xdr:rowOff>25400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10177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指標は類似団体と比較して最も低くなって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令和元年度に区債を繰上償還したことによる影響が大きく、分子である公債費充当経常一般財源が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7,789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千円と少額になっているために指標が非常に低い水準になっている。区債の発行については将来世代への負担となるため、必要性を十分検討したうえで判断していく。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69850</xdr:rowOff>
    </xdr:from>
    <xdr:to>
      <xdr:col>24</xdr:col>
      <xdr:colOff>25400</xdr:colOff>
      <xdr:row>73</xdr:row>
      <xdr:rowOff>92710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25857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82566</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92710</xdr:rowOff>
    </xdr:from>
    <xdr:to>
      <xdr:col>19</xdr:col>
      <xdr:colOff>187325</xdr:colOff>
      <xdr:row>73</xdr:row>
      <xdr:rowOff>92710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2608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92710</xdr:rowOff>
    </xdr:from>
    <xdr:to>
      <xdr:col>15</xdr:col>
      <xdr:colOff>98425</xdr:colOff>
      <xdr:row>74</xdr:row>
      <xdr:rowOff>149860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26085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93997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149860</xdr:rowOff>
    </xdr:from>
    <xdr:to>
      <xdr:col>11</xdr:col>
      <xdr:colOff>9525</xdr:colOff>
      <xdr:row>75</xdr:row>
      <xdr:rowOff>1270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2837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xdr:rowOff>
    </xdr:from>
    <xdr:to>
      <xdr:col>11</xdr:col>
      <xdr:colOff>60325</xdr:colOff>
      <xdr:row>76</xdr:row>
      <xdr:rowOff>109220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93997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19050</xdr:rowOff>
    </xdr:from>
    <xdr:to>
      <xdr:col>24</xdr:col>
      <xdr:colOff>76200</xdr:colOff>
      <xdr:row>73</xdr:row>
      <xdr:rowOff>120650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99077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41910</xdr:rowOff>
    </xdr:from>
    <xdr:to>
      <xdr:col>20</xdr:col>
      <xdr:colOff>38100</xdr:colOff>
      <xdr:row>73</xdr:row>
      <xdr:rowOff>143510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153687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32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41910</xdr:rowOff>
    </xdr:from>
    <xdr:to>
      <xdr:col>15</xdr:col>
      <xdr:colOff>149225</xdr:colOff>
      <xdr:row>73</xdr:row>
      <xdr:rowOff>143510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153687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99060</xdr:rowOff>
    </xdr:from>
    <xdr:to>
      <xdr:col>11</xdr:col>
      <xdr:colOff>60325</xdr:colOff>
      <xdr:row>75</xdr:row>
      <xdr:rowOff>29210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39387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121920</xdr:rowOff>
    </xdr:from>
    <xdr:to>
      <xdr:col>6</xdr:col>
      <xdr:colOff>171450</xdr:colOff>
      <xdr:row>75</xdr:row>
      <xdr:rowOff>52070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62247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 主な要因は分子である人件費、物件費、扶助費、補助費等の増で分子全体で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増加し、分母では歳入経常一般財源等が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ため、分子より分母の増加率が上回り指数が減少した。類似団体平均よりも低い水準を維持しているが、少子高齢化への対応により扶助費や特別会計への繰出金の増加が見込まれる。最少経費で最大の区民サービス提供ができるよう、健全財政を堅持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80</xdr:row>
      <xdr:rowOff>136798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51015"/>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108875</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82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136798</xdr:rowOff>
    </xdr:from>
    <xdr:to>
      <xdr:col>82</xdr:col>
      <xdr:colOff>196850</xdr:colOff>
      <xdr:row>80</xdr:row>
      <xdr:rowOff>136798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5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17599</xdr:rowOff>
    </xdr:from>
    <xdr:to>
      <xdr:col>82</xdr:col>
      <xdr:colOff>107950</xdr:colOff>
      <xdr:row>78</xdr:row>
      <xdr:rowOff>87812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219249"/>
          <a:ext cx="8382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141350</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34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169273</xdr:rowOff>
    </xdr:from>
    <xdr:to>
      <xdr:col>82</xdr:col>
      <xdr:colOff>158750</xdr:colOff>
      <xdr:row>78</xdr:row>
      <xdr:rowOff>99423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7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87812</xdr:rowOff>
    </xdr:from>
    <xdr:to>
      <xdr:col>78</xdr:col>
      <xdr:colOff>69850</xdr:colOff>
      <xdr:row>79</xdr:row>
      <xdr:rowOff>73116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460912"/>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102326</xdr:rowOff>
    </xdr:from>
    <xdr:to>
      <xdr:col>78</xdr:col>
      <xdr:colOff>120650</xdr:colOff>
      <xdr:row>79</xdr:row>
      <xdr:rowOff>32476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47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17253</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561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9434</xdr:rowOff>
    </xdr:from>
    <xdr:to>
      <xdr:col>73</xdr:col>
      <xdr:colOff>180975</xdr:colOff>
      <xdr:row>79</xdr:row>
      <xdr:rowOff>73116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382534"/>
          <a:ext cx="889000" cy="23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159476</xdr:rowOff>
    </xdr:from>
    <xdr:to>
      <xdr:col>74</xdr:col>
      <xdr:colOff>31750</xdr:colOff>
      <xdr:row>80</xdr:row>
      <xdr:rowOff>89626</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70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74403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79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9434</xdr:rowOff>
    </xdr:from>
    <xdr:to>
      <xdr:col>69</xdr:col>
      <xdr:colOff>92075</xdr:colOff>
      <xdr:row>78</xdr:row>
      <xdr:rowOff>68218</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382534"/>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134982</xdr:rowOff>
    </xdr:from>
    <xdr:to>
      <xdr:col>69</xdr:col>
      <xdr:colOff>142875</xdr:colOff>
      <xdr:row>79</xdr:row>
      <xdr:rowOff>65132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5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49909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134982</xdr:rowOff>
    </xdr:from>
    <xdr:to>
      <xdr:col>65</xdr:col>
      <xdr:colOff>53975</xdr:colOff>
      <xdr:row>79</xdr:row>
      <xdr:rowOff>65132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5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49909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138249</xdr:rowOff>
    </xdr:from>
    <xdr:to>
      <xdr:col>82</xdr:col>
      <xdr:colOff>158750</xdr:colOff>
      <xdr:row>77</xdr:row>
      <xdr:rowOff>68399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154776</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013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37012</xdr:rowOff>
    </xdr:from>
    <xdr:to>
      <xdr:col>78</xdr:col>
      <xdr:colOff>120650</xdr:colOff>
      <xdr:row>78</xdr:row>
      <xdr:rowOff>138612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148789</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17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22316</xdr:rowOff>
    </xdr:from>
    <xdr:to>
      <xdr:col>74</xdr:col>
      <xdr:colOff>31750</xdr:colOff>
      <xdr:row>79</xdr:row>
      <xdr:rowOff>123916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5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134093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33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130084</xdr:rowOff>
    </xdr:from>
    <xdr:to>
      <xdr:col>69</xdr:col>
      <xdr:colOff>142875</xdr:colOff>
      <xdr:row>78</xdr:row>
      <xdr:rowOff>60234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70411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17418</xdr:rowOff>
    </xdr:from>
    <xdr:to>
      <xdr:col>65</xdr:col>
      <xdr:colOff>53975</xdr:colOff>
      <xdr:row>78</xdr:row>
      <xdr:rowOff>119018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129195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15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東京都江戸川区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62</xdr:rowOff>
    </xdr:from>
    <xdr:to>
      <xdr:col>29</xdr:col>
      <xdr:colOff>127000</xdr:colOff>
      <xdr:row>19</xdr:row>
      <xdr:rowOff>100885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5087"/>
          <a:ext cx="0" cy="13009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72962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7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100885</xdr:rowOff>
    </xdr:from>
    <xdr:to>
      <xdr:col>30</xdr:col>
      <xdr:colOff>25400</xdr:colOff>
      <xdr:row>19</xdr:row>
      <xdr:rowOff>100885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60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86439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62</xdr:rowOff>
    </xdr:from>
    <xdr:to>
      <xdr:col>30</xdr:col>
      <xdr:colOff>25400</xdr:colOff>
      <xdr:row>12</xdr:row>
      <xdr:rowOff>62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5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43659</xdr:rowOff>
    </xdr:from>
    <xdr:to>
      <xdr:col>29</xdr:col>
      <xdr:colOff>127000</xdr:colOff>
      <xdr:row>19</xdr:row>
      <xdr:rowOff>44650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48834"/>
          <a:ext cx="647700" cy="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61278</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23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44751</xdr:rowOff>
    </xdr:from>
    <xdr:to>
      <xdr:col>29</xdr:col>
      <xdr:colOff>177800</xdr:colOff>
      <xdr:row>18</xdr:row>
      <xdr:rowOff>146351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78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44650</xdr:rowOff>
    </xdr:from>
    <xdr:to>
      <xdr:col>26</xdr:col>
      <xdr:colOff>50800</xdr:colOff>
      <xdr:row>19</xdr:row>
      <xdr:rowOff>51431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49825"/>
          <a:ext cx="698500" cy="6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47298</xdr:rowOff>
    </xdr:from>
    <xdr:to>
      <xdr:col>26</xdr:col>
      <xdr:colOff>101600</xdr:colOff>
      <xdr:row>18</xdr:row>
      <xdr:rowOff>148899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81023"/>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159075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9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51431</xdr:rowOff>
    </xdr:from>
    <xdr:to>
      <xdr:col>22</xdr:col>
      <xdr:colOff>114300</xdr:colOff>
      <xdr:row>19</xdr:row>
      <xdr:rowOff>81563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56606"/>
          <a:ext cx="698500" cy="30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48235</xdr:rowOff>
    </xdr:from>
    <xdr:to>
      <xdr:col>22</xdr:col>
      <xdr:colOff>165100</xdr:colOff>
      <xdr:row>18</xdr:row>
      <xdr:rowOff>149835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160012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81563</xdr:rowOff>
    </xdr:from>
    <xdr:to>
      <xdr:col>18</xdr:col>
      <xdr:colOff>177800</xdr:colOff>
      <xdr:row>19</xdr:row>
      <xdr:rowOff>86832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86738"/>
          <a:ext cx="698500" cy="5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64509</xdr:rowOff>
    </xdr:from>
    <xdr:to>
      <xdr:col>19</xdr:col>
      <xdr:colOff>38100</xdr:colOff>
      <xdr:row>18</xdr:row>
      <xdr:rowOff>166108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4836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69952</xdr:rowOff>
    </xdr:from>
    <xdr:to>
      <xdr:col>15</xdr:col>
      <xdr:colOff>101600</xdr:colOff>
      <xdr:row>19</xdr:row>
      <xdr:rowOff>102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10279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164309</xdr:rowOff>
    </xdr:from>
    <xdr:to>
      <xdr:col>29</xdr:col>
      <xdr:colOff>177800</xdr:colOff>
      <xdr:row>19</xdr:row>
      <xdr:rowOff>94459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98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72886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0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165300</xdr:rowOff>
    </xdr:from>
    <xdr:to>
      <xdr:col>26</xdr:col>
      <xdr:colOff>101600</xdr:colOff>
      <xdr:row>19</xdr:row>
      <xdr:rowOff>95450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99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80227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8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631</xdr:rowOff>
    </xdr:from>
    <xdr:to>
      <xdr:col>22</xdr:col>
      <xdr:colOff>165100</xdr:colOff>
      <xdr:row>19</xdr:row>
      <xdr:rowOff>102231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05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87008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9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30763</xdr:rowOff>
    </xdr:from>
    <xdr:to>
      <xdr:col>19</xdr:col>
      <xdr:colOff>38100</xdr:colOff>
      <xdr:row>19</xdr:row>
      <xdr:rowOff>132363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35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117140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2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36032</xdr:rowOff>
    </xdr:from>
    <xdr:to>
      <xdr:col>15</xdr:col>
      <xdr:colOff>101600</xdr:colOff>
      <xdr:row>19</xdr:row>
      <xdr:rowOff>137632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41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122409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2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134010</xdr:rowOff>
    </xdr:from>
    <xdr:to>
      <xdr:col>29</xdr:col>
      <xdr:colOff>127000</xdr:colOff>
      <xdr:row>37</xdr:row>
      <xdr:rowOff>263627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8560"/>
          <a:ext cx="0" cy="13297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273804</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9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263627</xdr:rowOff>
    </xdr:from>
    <xdr:to>
      <xdr:col>30</xdr:col>
      <xdr:colOff>25400</xdr:colOff>
      <xdr:row>37</xdr:row>
      <xdr:rowOff>263627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88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48937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134010</xdr:rowOff>
    </xdr:from>
    <xdr:to>
      <xdr:col>30</xdr:col>
      <xdr:colOff>25400</xdr:colOff>
      <xdr:row>33</xdr:row>
      <xdr:rowOff>134010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8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263627</xdr:rowOff>
    </xdr:from>
    <xdr:to>
      <xdr:col>29</xdr:col>
      <xdr:colOff>127000</xdr:colOff>
      <xdr:row>37</xdr:row>
      <xdr:rowOff>308813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388327"/>
          <a:ext cx="647700" cy="45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142029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52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296952</xdr:rowOff>
    </xdr:from>
    <xdr:to>
      <xdr:col>29</xdr:col>
      <xdr:colOff>177800</xdr:colOff>
      <xdr:row>36</xdr:row>
      <xdr:rowOff>55652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907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308813</xdr:rowOff>
    </xdr:from>
    <xdr:to>
      <xdr:col>26</xdr:col>
      <xdr:colOff>50800</xdr:colOff>
      <xdr:row>37</xdr:row>
      <xdr:rowOff>331978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433513"/>
          <a:ext cx="698500" cy="23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322021</xdr:rowOff>
    </xdr:from>
    <xdr:to>
      <xdr:col>26</xdr:col>
      <xdr:colOff>101600</xdr:colOff>
      <xdr:row>36</xdr:row>
      <xdr:rowOff>80721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93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90898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01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210820</xdr:rowOff>
    </xdr:from>
    <xdr:to>
      <xdr:col>22</xdr:col>
      <xdr:colOff>114300</xdr:colOff>
      <xdr:row>37</xdr:row>
      <xdr:rowOff>331978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335520"/>
          <a:ext cx="698500" cy="121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335280</xdr:rowOff>
    </xdr:from>
    <xdr:to>
      <xdr:col>22</xdr:col>
      <xdr:colOff>165100</xdr:colOff>
      <xdr:row>36</xdr:row>
      <xdr:rowOff>93980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104157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714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210820</xdr:rowOff>
    </xdr:from>
    <xdr:to>
      <xdr:col>18</xdr:col>
      <xdr:colOff>177800</xdr:colOff>
      <xdr:row>37</xdr:row>
      <xdr:rowOff>214782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335520"/>
          <a:ext cx="698500" cy="3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39395</xdr:rowOff>
    </xdr:from>
    <xdr:to>
      <xdr:col>19</xdr:col>
      <xdr:colOff>38100</xdr:colOff>
      <xdr:row>36</xdr:row>
      <xdr:rowOff>140995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151172</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6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38176</xdr:rowOff>
    </xdr:from>
    <xdr:to>
      <xdr:col>15</xdr:col>
      <xdr:colOff>101600</xdr:colOff>
      <xdr:row>36</xdr:row>
      <xdr:rowOff>139776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149953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6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212827</xdr:rowOff>
    </xdr:from>
    <xdr:to>
      <xdr:col>29</xdr:col>
      <xdr:colOff>177800</xdr:colOff>
      <xdr:row>37</xdr:row>
      <xdr:rowOff>314427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337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121404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24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258013</xdr:rowOff>
    </xdr:from>
    <xdr:to>
      <xdr:col>26</xdr:col>
      <xdr:colOff>101600</xdr:colOff>
      <xdr:row>38</xdr:row>
      <xdr:rowOff>16713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382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1490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469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281178</xdr:rowOff>
    </xdr:from>
    <xdr:to>
      <xdr:col>22</xdr:col>
      <xdr:colOff>165100</xdr:colOff>
      <xdr:row>38</xdr:row>
      <xdr:rowOff>39878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405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24655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49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160020</xdr:rowOff>
    </xdr:from>
    <xdr:to>
      <xdr:col>19</xdr:col>
      <xdr:colOff>38100</xdr:colOff>
      <xdr:row>37</xdr:row>
      <xdr:rowOff>261620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284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246397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37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163982</xdr:rowOff>
    </xdr:from>
    <xdr:to>
      <xdr:col>15</xdr:col>
      <xdr:colOff>101600</xdr:colOff>
      <xdr:row>37</xdr:row>
      <xdr:rowOff>265582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288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250359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37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東京都江戸川区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688,153
649,707
49.90
343,430,696
317,060,115
11,984,527
181,250,931
253,182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121401</xdr:rowOff>
    </xdr:from>
    <xdr:to>
      <xdr:col>24</xdr:col>
      <xdr:colOff>62865</xdr:colOff>
      <xdr:row>38</xdr:row>
      <xdr:rowOff>64186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4901"/>
          <a:ext cx="1270" cy="1314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68013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64186</xdr:rowOff>
    </xdr:from>
    <xdr:to>
      <xdr:col>24</xdr:col>
      <xdr:colOff>152400</xdr:colOff>
      <xdr:row>38</xdr:row>
      <xdr:rowOff>64186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68078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121401</xdr:rowOff>
    </xdr:from>
    <xdr:to>
      <xdr:col>24</xdr:col>
      <xdr:colOff>152400</xdr:colOff>
      <xdr:row>30</xdr:row>
      <xdr:rowOff>121401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4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2866</xdr:rowOff>
    </xdr:from>
    <xdr:to>
      <xdr:col>24</xdr:col>
      <xdr:colOff>63500</xdr:colOff>
      <xdr:row>38</xdr:row>
      <xdr:rowOff>9441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17966"/>
          <a:ext cx="838200" cy="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32311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04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9434</xdr:rowOff>
    </xdr:from>
    <xdr:to>
      <xdr:col>24</xdr:col>
      <xdr:colOff>114300</xdr:colOff>
      <xdr:row>37</xdr:row>
      <xdr:rowOff>111034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9441</xdr:rowOff>
    </xdr:from>
    <xdr:to>
      <xdr:col>19</xdr:col>
      <xdr:colOff>177800</xdr:colOff>
      <xdr:row>38</xdr:row>
      <xdr:rowOff>22287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24541"/>
          <a:ext cx="889000" cy="1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13462</xdr:rowOff>
    </xdr:from>
    <xdr:to>
      <xdr:col>20</xdr:col>
      <xdr:colOff>38100</xdr:colOff>
      <xdr:row>37</xdr:row>
      <xdr:rowOff>115062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131589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22287</xdr:rowOff>
    </xdr:from>
    <xdr:to>
      <xdr:col>15</xdr:col>
      <xdr:colOff>50800</xdr:colOff>
      <xdr:row>38</xdr:row>
      <xdr:rowOff>66494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37387"/>
          <a:ext cx="889000" cy="4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10610</xdr:rowOff>
    </xdr:from>
    <xdr:to>
      <xdr:col>15</xdr:col>
      <xdr:colOff>101600</xdr:colOff>
      <xdr:row>37</xdr:row>
      <xdr:rowOff>112210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128737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2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64981</xdr:rowOff>
    </xdr:from>
    <xdr:to>
      <xdr:col>10</xdr:col>
      <xdr:colOff>114300</xdr:colOff>
      <xdr:row>38</xdr:row>
      <xdr:rowOff>66494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580081"/>
          <a:ext cx="8890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35789</xdr:rowOff>
    </xdr:from>
    <xdr:to>
      <xdr:col>10</xdr:col>
      <xdr:colOff>165100</xdr:colOff>
      <xdr:row>37</xdr:row>
      <xdr:rowOff>137389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153916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5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42657</xdr:rowOff>
    </xdr:from>
    <xdr:to>
      <xdr:col>6</xdr:col>
      <xdr:colOff>38100</xdr:colOff>
      <xdr:row>37</xdr:row>
      <xdr:rowOff>144257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160784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123516</xdr:rowOff>
    </xdr:from>
    <xdr:to>
      <xdr:col>24</xdr:col>
      <xdr:colOff>114300</xdr:colOff>
      <xdr:row>38</xdr:row>
      <xdr:rowOff>53666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6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38443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8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130092</xdr:rowOff>
    </xdr:from>
    <xdr:to>
      <xdr:col>20</xdr:col>
      <xdr:colOff>38100</xdr:colOff>
      <xdr:row>38</xdr:row>
      <xdr:rowOff>60241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737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51368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6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142937</xdr:rowOff>
    </xdr:from>
    <xdr:to>
      <xdr:col>15</xdr:col>
      <xdr:colOff>101600</xdr:colOff>
      <xdr:row>38</xdr:row>
      <xdr:rowOff>73087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8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64214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7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15694</xdr:rowOff>
    </xdr:from>
    <xdr:to>
      <xdr:col>10</xdr:col>
      <xdr:colOff>165100</xdr:colOff>
      <xdr:row>38</xdr:row>
      <xdr:rowOff>117294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3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108421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2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14181</xdr:rowOff>
    </xdr:from>
    <xdr:to>
      <xdr:col>6</xdr:col>
      <xdr:colOff>38100</xdr:colOff>
      <xdr:row>38</xdr:row>
      <xdr:rowOff>115781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2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106908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2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46134</xdr:rowOff>
    </xdr:from>
    <xdr:to>
      <xdr:col>24</xdr:col>
      <xdr:colOff>62865</xdr:colOff>
      <xdr:row>56</xdr:row>
      <xdr:rowOff>140765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0084"/>
          <a:ext cx="1270" cy="95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144592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74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140765</xdr:rowOff>
    </xdr:from>
    <xdr:to>
      <xdr:col>24</xdr:col>
      <xdr:colOff>152400</xdr:colOff>
      <xdr:row>56</xdr:row>
      <xdr:rowOff>140765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741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164261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46134</xdr:rowOff>
    </xdr:from>
    <xdr:to>
      <xdr:col>24</xdr:col>
      <xdr:colOff>152400</xdr:colOff>
      <xdr:row>51</xdr:row>
      <xdr:rowOff>46134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0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98008</xdr:rowOff>
    </xdr:from>
    <xdr:to>
      <xdr:col>24</xdr:col>
      <xdr:colOff>63500</xdr:colOff>
      <xdr:row>56</xdr:row>
      <xdr:rowOff>124228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699208"/>
          <a:ext cx="838200" cy="2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20145</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49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168718</xdr:rowOff>
    </xdr:from>
    <xdr:to>
      <xdr:col>24</xdr:col>
      <xdr:colOff>114300</xdr:colOff>
      <xdr:row>56</xdr:row>
      <xdr:rowOff>98868</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59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124228</xdr:rowOff>
    </xdr:from>
    <xdr:to>
      <xdr:col>19</xdr:col>
      <xdr:colOff>177800</xdr:colOff>
      <xdr:row>57</xdr:row>
      <xdr:rowOff>22227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25428"/>
          <a:ext cx="889000" cy="6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22830</xdr:rowOff>
    </xdr:from>
    <xdr:to>
      <xdr:col>20</xdr:col>
      <xdr:colOff>38100</xdr:colOff>
      <xdr:row>56</xdr:row>
      <xdr:rowOff>124430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2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140957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39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22227</xdr:rowOff>
    </xdr:from>
    <xdr:to>
      <xdr:col>15</xdr:col>
      <xdr:colOff>50800</xdr:colOff>
      <xdr:row>57</xdr:row>
      <xdr:rowOff>46102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94877"/>
          <a:ext cx="889000" cy="2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93097</xdr:rowOff>
    </xdr:from>
    <xdr:to>
      <xdr:col>15</xdr:col>
      <xdr:colOff>101600</xdr:colOff>
      <xdr:row>57</xdr:row>
      <xdr:rowOff>23247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9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39774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46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46102</xdr:rowOff>
    </xdr:from>
    <xdr:to>
      <xdr:col>10</xdr:col>
      <xdr:colOff>114300</xdr:colOff>
      <xdr:row>57</xdr:row>
      <xdr:rowOff>62716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18752"/>
          <a:ext cx="889000" cy="1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108715</xdr:rowOff>
    </xdr:from>
    <xdr:to>
      <xdr:col>10</xdr:col>
      <xdr:colOff>165100</xdr:colOff>
      <xdr:row>57</xdr:row>
      <xdr:rowOff>38865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0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55392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48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139928</xdr:rowOff>
    </xdr:from>
    <xdr:to>
      <xdr:col>6</xdr:col>
      <xdr:colOff>38100</xdr:colOff>
      <xdr:row>57</xdr:row>
      <xdr:rowOff>70078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4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86605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47208</xdr:rowOff>
    </xdr:from>
    <xdr:to>
      <xdr:col>24</xdr:col>
      <xdr:colOff>114300</xdr:colOff>
      <xdr:row>56</xdr:row>
      <xdr:rowOff>148808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4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147145</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7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73428</xdr:rowOff>
    </xdr:from>
    <xdr:to>
      <xdr:col>20</xdr:col>
      <xdr:colOff>38100</xdr:colOff>
      <xdr:row>57</xdr:row>
      <xdr:rowOff>3578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7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166155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76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142877</xdr:rowOff>
    </xdr:from>
    <xdr:to>
      <xdr:col>15</xdr:col>
      <xdr:colOff>101600</xdr:colOff>
      <xdr:row>57</xdr:row>
      <xdr:rowOff>73027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4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64154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3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166752</xdr:rowOff>
    </xdr:from>
    <xdr:to>
      <xdr:col>10</xdr:col>
      <xdr:colOff>165100</xdr:colOff>
      <xdr:row>57</xdr:row>
      <xdr:rowOff>96902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6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88029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6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11916</xdr:rowOff>
    </xdr:from>
    <xdr:to>
      <xdr:col>6</xdr:col>
      <xdr:colOff>38100</xdr:colOff>
      <xdr:row>57</xdr:row>
      <xdr:rowOff>113516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8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104643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7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144500</xdr:rowOff>
    </xdr:from>
    <xdr:to>
      <xdr:col>24</xdr:col>
      <xdr:colOff>62865</xdr:colOff>
      <xdr:row>79</xdr:row>
      <xdr:rowOff>3226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317450"/>
          <a:ext cx="1270" cy="1230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7053</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51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3226</xdr:rowOff>
    </xdr:from>
    <xdr:to>
      <xdr:col>24</xdr:col>
      <xdr:colOff>152400</xdr:colOff>
      <xdr:row>79</xdr:row>
      <xdr:rowOff>3226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91177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9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144500</xdr:rowOff>
    </xdr:from>
    <xdr:to>
      <xdr:col>24</xdr:col>
      <xdr:colOff>152400</xdr:colOff>
      <xdr:row>71</xdr:row>
      <xdr:rowOff>144500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31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154711</xdr:rowOff>
    </xdr:from>
    <xdr:to>
      <xdr:col>24</xdr:col>
      <xdr:colOff>63500</xdr:colOff>
      <xdr:row>75</xdr:row>
      <xdr:rowOff>168123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013461"/>
          <a:ext cx="8382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26027</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2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47600</xdr:rowOff>
    </xdr:from>
    <xdr:to>
      <xdr:col>24</xdr:col>
      <xdr:colOff>114300</xdr:colOff>
      <xdr:row>77</xdr:row>
      <xdr:rowOff>149200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116154</xdr:rowOff>
    </xdr:from>
    <xdr:to>
      <xdr:col>19</xdr:col>
      <xdr:colOff>177800</xdr:colOff>
      <xdr:row>75</xdr:row>
      <xdr:rowOff>154711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2974904"/>
          <a:ext cx="889000" cy="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60249</xdr:rowOff>
    </xdr:from>
    <xdr:to>
      <xdr:col>20</xdr:col>
      <xdr:colOff>38100</xdr:colOff>
      <xdr:row>77</xdr:row>
      <xdr:rowOff>161849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152976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35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97486</xdr:rowOff>
    </xdr:from>
    <xdr:to>
      <xdr:col>15</xdr:col>
      <xdr:colOff>50800</xdr:colOff>
      <xdr:row>75</xdr:row>
      <xdr:rowOff>116154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2956236"/>
          <a:ext cx="8890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38533</xdr:rowOff>
    </xdr:from>
    <xdr:to>
      <xdr:col>15</xdr:col>
      <xdr:colOff>101600</xdr:colOff>
      <xdr:row>77</xdr:row>
      <xdr:rowOff>140133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131260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33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97486</xdr:rowOff>
    </xdr:from>
    <xdr:to>
      <xdr:col>10</xdr:col>
      <xdr:colOff>114300</xdr:colOff>
      <xdr:row>75</xdr:row>
      <xdr:rowOff>146024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2956236"/>
          <a:ext cx="889000" cy="4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19710</xdr:rowOff>
    </xdr:from>
    <xdr:to>
      <xdr:col>10</xdr:col>
      <xdr:colOff>165100</xdr:colOff>
      <xdr:row>77</xdr:row>
      <xdr:rowOff>121310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112437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31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44628</xdr:rowOff>
    </xdr:from>
    <xdr:to>
      <xdr:col>6</xdr:col>
      <xdr:colOff>38100</xdr:colOff>
      <xdr:row>77</xdr:row>
      <xdr:rowOff>146228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137355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33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117322</xdr:rowOff>
    </xdr:from>
    <xdr:to>
      <xdr:col>24</xdr:col>
      <xdr:colOff>114300</xdr:colOff>
      <xdr:row>76</xdr:row>
      <xdr:rowOff>47473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9760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140199</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82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103911</xdr:rowOff>
    </xdr:from>
    <xdr:to>
      <xdr:col>20</xdr:col>
      <xdr:colOff>38100</xdr:colOff>
      <xdr:row>76</xdr:row>
      <xdr:rowOff>34061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9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50588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27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65354</xdr:rowOff>
    </xdr:from>
    <xdr:to>
      <xdr:col>15</xdr:col>
      <xdr:colOff>101600</xdr:colOff>
      <xdr:row>75</xdr:row>
      <xdr:rowOff>166954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9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12031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269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46686</xdr:rowOff>
    </xdr:from>
    <xdr:to>
      <xdr:col>10</xdr:col>
      <xdr:colOff>165100</xdr:colOff>
      <xdr:row>75</xdr:row>
      <xdr:rowOff>148286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290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164813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268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95224</xdr:rowOff>
    </xdr:from>
    <xdr:to>
      <xdr:col>6</xdr:col>
      <xdr:colOff>38100</xdr:colOff>
      <xdr:row>76</xdr:row>
      <xdr:rowOff>25375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29539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41901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272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100</xdr:row>
      <xdr:rowOff>111777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725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2654</xdr:rowOff>
    </xdr:from>
    <xdr:to>
      <xdr:col>24</xdr:col>
      <xdr:colOff>62865</xdr:colOff>
      <xdr:row>99</xdr:row>
      <xdr:rowOff>71417</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33154"/>
          <a:ext cx="1270" cy="161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75244</xdr:rowOff>
    </xdr:from>
    <xdr:ext cx="599010"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4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71417</xdr:rowOff>
    </xdr:from>
    <xdr:to>
      <xdr:col>24</xdr:col>
      <xdr:colOff>152400</xdr:colOff>
      <xdr:row>99</xdr:row>
      <xdr:rowOff>71417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120781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0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2654</xdr:rowOff>
    </xdr:from>
    <xdr:to>
      <xdr:col>24</xdr:col>
      <xdr:colOff>152400</xdr:colOff>
      <xdr:row>90</xdr:row>
      <xdr:rowOff>2654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3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414</xdr:rowOff>
    </xdr:from>
    <xdr:to>
      <xdr:col>24</xdr:col>
      <xdr:colOff>63500</xdr:colOff>
      <xdr:row>93</xdr:row>
      <xdr:rowOff>123630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5773814"/>
          <a:ext cx="838200" cy="29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98142</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14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119715</xdr:rowOff>
    </xdr:from>
    <xdr:to>
      <xdr:col>24</xdr:col>
      <xdr:colOff>114300</xdr:colOff>
      <xdr:row>95</xdr:row>
      <xdr:rowOff>49865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414</xdr:rowOff>
    </xdr:from>
    <xdr:to>
      <xdr:col>19</xdr:col>
      <xdr:colOff>177800</xdr:colOff>
      <xdr:row>95</xdr:row>
      <xdr:rowOff>76036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5773814"/>
          <a:ext cx="889000" cy="58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103232</xdr:rowOff>
    </xdr:from>
    <xdr:to>
      <xdr:col>20</xdr:col>
      <xdr:colOff>38100</xdr:colOff>
      <xdr:row>94</xdr:row>
      <xdr:rowOff>33382</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04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24509</xdr:rowOff>
    </xdr:from>
    <xdr:ext cx="599010"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497795" y="1614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76036</xdr:rowOff>
    </xdr:from>
    <xdr:to>
      <xdr:col>15</xdr:col>
      <xdr:colOff>50800</xdr:colOff>
      <xdr:row>96</xdr:row>
      <xdr:rowOff>53015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363786"/>
          <a:ext cx="889000" cy="14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82659</xdr:rowOff>
    </xdr:from>
    <xdr:to>
      <xdr:col>15</xdr:col>
      <xdr:colOff>101600</xdr:colOff>
      <xdr:row>97</xdr:row>
      <xdr:rowOff>12809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4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3936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08795" y="1663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53015</xdr:rowOff>
    </xdr:from>
    <xdr:to>
      <xdr:col>10</xdr:col>
      <xdr:colOff>114300</xdr:colOff>
      <xdr:row>96</xdr:row>
      <xdr:rowOff>146010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12215"/>
          <a:ext cx="889000" cy="9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75961</xdr:rowOff>
    </xdr:from>
    <xdr:to>
      <xdr:col>10</xdr:col>
      <xdr:colOff>165100</xdr:colOff>
      <xdr:row>98</xdr:row>
      <xdr:rowOff>6111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70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168688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19795" y="16799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2284</xdr:rowOff>
    </xdr:from>
    <xdr:to>
      <xdr:col>6</xdr:col>
      <xdr:colOff>38100</xdr:colOff>
      <xdr:row>98</xdr:row>
      <xdr:rowOff>103884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95011</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30795" y="1689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72830</xdr:rowOff>
    </xdr:from>
    <xdr:to>
      <xdr:col>24</xdr:col>
      <xdr:colOff>114300</xdr:colOff>
      <xdr:row>94</xdr:row>
      <xdr:rowOff>2980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01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95707</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86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121064</xdr:rowOff>
    </xdr:from>
    <xdr:to>
      <xdr:col>20</xdr:col>
      <xdr:colOff>38100</xdr:colOff>
      <xdr:row>92</xdr:row>
      <xdr:rowOff>51214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572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67741</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549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25236</xdr:rowOff>
    </xdr:from>
    <xdr:to>
      <xdr:col>15</xdr:col>
      <xdr:colOff>101600</xdr:colOff>
      <xdr:row>95</xdr:row>
      <xdr:rowOff>126836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1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143363</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608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2215</xdr:rowOff>
    </xdr:from>
    <xdr:to>
      <xdr:col>10</xdr:col>
      <xdr:colOff>165100</xdr:colOff>
      <xdr:row>96</xdr:row>
      <xdr:rowOff>103815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120342</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623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95210</xdr:rowOff>
    </xdr:from>
    <xdr:to>
      <xdr:col>6</xdr:col>
      <xdr:colOff>38100</xdr:colOff>
      <xdr:row>97</xdr:row>
      <xdr:rowOff>25360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41887</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632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89598</xdr:rowOff>
    </xdr:from>
    <xdr:to>
      <xdr:col>54</xdr:col>
      <xdr:colOff>189865</xdr:colOff>
      <xdr:row>37</xdr:row>
      <xdr:rowOff>78930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575998"/>
          <a:ext cx="1270" cy="84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82757</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78930</xdr:rowOff>
    </xdr:from>
    <xdr:to>
      <xdr:col>55</xdr:col>
      <xdr:colOff>88900</xdr:colOff>
      <xdr:row>37</xdr:row>
      <xdr:rowOff>78930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36275</xdr:rowOff>
    </xdr:from>
    <xdr:ext cx="534377"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35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89598</xdr:rowOff>
    </xdr:from>
    <xdr:to>
      <xdr:col>55</xdr:col>
      <xdr:colOff>88900</xdr:colOff>
      <xdr:row>32</xdr:row>
      <xdr:rowOff>89598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57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44221</xdr:rowOff>
    </xdr:from>
    <xdr:to>
      <xdr:col>55</xdr:col>
      <xdr:colOff>0</xdr:colOff>
      <xdr:row>37</xdr:row>
      <xdr:rowOff>99365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387871"/>
          <a:ext cx="838200" cy="5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83888</xdr:rowOff>
    </xdr:from>
    <xdr:ext cx="534377"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84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61011</xdr:rowOff>
    </xdr:from>
    <xdr:to>
      <xdr:col>55</xdr:col>
      <xdr:colOff>50800</xdr:colOff>
      <xdr:row>36</xdr:row>
      <xdr:rowOff>162611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28105</xdr:rowOff>
    </xdr:from>
    <xdr:to>
      <xdr:col>50</xdr:col>
      <xdr:colOff>114300</xdr:colOff>
      <xdr:row>37</xdr:row>
      <xdr:rowOff>99365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5171605"/>
          <a:ext cx="889000" cy="127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144729</xdr:rowOff>
    </xdr:from>
    <xdr:to>
      <xdr:col>50</xdr:col>
      <xdr:colOff>165100</xdr:colOff>
      <xdr:row>37</xdr:row>
      <xdr:rowOff>74879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3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91406</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72111" y="609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28105</xdr:rowOff>
    </xdr:from>
    <xdr:to>
      <xdr:col>45</xdr:col>
      <xdr:colOff>177800</xdr:colOff>
      <xdr:row>37</xdr:row>
      <xdr:rowOff>139192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5171605"/>
          <a:ext cx="889000" cy="131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100736</xdr:rowOff>
    </xdr:from>
    <xdr:to>
      <xdr:col>46</xdr:col>
      <xdr:colOff>38100</xdr:colOff>
      <xdr:row>30</xdr:row>
      <xdr:rowOff>30886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507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47413</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484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139192</xdr:rowOff>
    </xdr:from>
    <xdr:to>
      <xdr:col>41</xdr:col>
      <xdr:colOff>50800</xdr:colOff>
      <xdr:row>38</xdr:row>
      <xdr:rowOff>1003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482842"/>
          <a:ext cx="889000" cy="3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47396</xdr:rowOff>
    </xdr:from>
    <xdr:to>
      <xdr:col>41</xdr:col>
      <xdr:colOff>101600</xdr:colOff>
      <xdr:row>37</xdr:row>
      <xdr:rowOff>148996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165523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16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72796</xdr:rowOff>
    </xdr:from>
    <xdr:to>
      <xdr:col>36</xdr:col>
      <xdr:colOff>165100</xdr:colOff>
      <xdr:row>38</xdr:row>
      <xdr:rowOff>2946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41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19473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19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164871</xdr:rowOff>
    </xdr:from>
    <xdr:to>
      <xdr:col>55</xdr:col>
      <xdr:colOff>50800</xdr:colOff>
      <xdr:row>37</xdr:row>
      <xdr:rowOff>95021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3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79798</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5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48565</xdr:rowOff>
    </xdr:from>
    <xdr:to>
      <xdr:col>50</xdr:col>
      <xdr:colOff>165100</xdr:colOff>
      <xdr:row>37</xdr:row>
      <xdr:rowOff>150165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39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141291</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48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148755</xdr:rowOff>
    </xdr:from>
    <xdr:to>
      <xdr:col>46</xdr:col>
      <xdr:colOff>38100</xdr:colOff>
      <xdr:row>30</xdr:row>
      <xdr:rowOff>78905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512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70032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213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88392</xdr:rowOff>
    </xdr:from>
    <xdr:to>
      <xdr:col>41</xdr:col>
      <xdr:colOff>101600</xdr:colOff>
      <xdr:row>38</xdr:row>
      <xdr:rowOff>18542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3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9669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52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121653</xdr:rowOff>
    </xdr:from>
    <xdr:to>
      <xdr:col>36</xdr:col>
      <xdr:colOff>165100</xdr:colOff>
      <xdr:row>38</xdr:row>
      <xdr:rowOff>51803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46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42930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55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46961</xdr:rowOff>
    </xdr:from>
    <xdr:to>
      <xdr:col>54</xdr:col>
      <xdr:colOff>189865</xdr:colOff>
      <xdr:row>58</xdr:row>
      <xdr:rowOff>21679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962361"/>
          <a:ext cx="1270" cy="100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25506</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996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21679</xdr:rowOff>
    </xdr:from>
    <xdr:to>
      <xdr:col>55</xdr:col>
      <xdr:colOff>88900</xdr:colOff>
      <xdr:row>58</xdr:row>
      <xdr:rowOff>21679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996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165088</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73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46961</xdr:rowOff>
    </xdr:from>
    <xdr:to>
      <xdr:col>55</xdr:col>
      <xdr:colOff>88900</xdr:colOff>
      <xdr:row>52</xdr:row>
      <xdr:rowOff>46961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96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35646</xdr:rowOff>
    </xdr:from>
    <xdr:to>
      <xdr:col>55</xdr:col>
      <xdr:colOff>0</xdr:colOff>
      <xdr:row>57</xdr:row>
      <xdr:rowOff>80058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808296"/>
          <a:ext cx="838200" cy="4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11709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84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33282</xdr:rowOff>
    </xdr:from>
    <xdr:to>
      <xdr:col>55</xdr:col>
      <xdr:colOff>50800</xdr:colOff>
      <xdr:row>57</xdr:row>
      <xdr:rowOff>134882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35646</xdr:rowOff>
    </xdr:from>
    <xdr:to>
      <xdr:col>50</xdr:col>
      <xdr:colOff>114300</xdr:colOff>
      <xdr:row>57</xdr:row>
      <xdr:rowOff>89833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808296"/>
          <a:ext cx="889000" cy="5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24074</xdr:rowOff>
    </xdr:from>
    <xdr:to>
      <xdr:col>50</xdr:col>
      <xdr:colOff>165100</xdr:colOff>
      <xdr:row>57</xdr:row>
      <xdr:rowOff>125674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79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116801</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88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89833</xdr:rowOff>
    </xdr:from>
    <xdr:to>
      <xdr:col>45</xdr:col>
      <xdr:colOff>177800</xdr:colOff>
      <xdr:row>57</xdr:row>
      <xdr:rowOff>154870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862483"/>
          <a:ext cx="889000" cy="6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29624</xdr:rowOff>
    </xdr:from>
    <xdr:to>
      <xdr:col>46</xdr:col>
      <xdr:colOff>38100</xdr:colOff>
      <xdr:row>57</xdr:row>
      <xdr:rowOff>131224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0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147751</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57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143243</xdr:rowOff>
    </xdr:from>
    <xdr:to>
      <xdr:col>41</xdr:col>
      <xdr:colOff>50800</xdr:colOff>
      <xdr:row>57</xdr:row>
      <xdr:rowOff>154870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915893"/>
          <a:ext cx="889000" cy="1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24064</xdr:rowOff>
    </xdr:from>
    <xdr:to>
      <xdr:col>41</xdr:col>
      <xdr:colOff>101600</xdr:colOff>
      <xdr:row>57</xdr:row>
      <xdr:rowOff>125664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7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142191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57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32683</xdr:rowOff>
    </xdr:from>
    <xdr:to>
      <xdr:col>36</xdr:col>
      <xdr:colOff>165100</xdr:colOff>
      <xdr:row>57</xdr:row>
      <xdr:rowOff>134283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0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150810</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58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29258</xdr:rowOff>
    </xdr:from>
    <xdr:to>
      <xdr:col>55</xdr:col>
      <xdr:colOff>50800</xdr:colOff>
      <xdr:row>57</xdr:row>
      <xdr:rowOff>130858</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0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160085</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58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156296</xdr:rowOff>
    </xdr:from>
    <xdr:to>
      <xdr:col>50</xdr:col>
      <xdr:colOff>165100</xdr:colOff>
      <xdr:row>57</xdr:row>
      <xdr:rowOff>86446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75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102973</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953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39033</xdr:rowOff>
    </xdr:from>
    <xdr:to>
      <xdr:col>46</xdr:col>
      <xdr:colOff>38100</xdr:colOff>
      <xdr:row>57</xdr:row>
      <xdr:rowOff>140633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81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131760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90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104070</xdr:rowOff>
    </xdr:from>
    <xdr:to>
      <xdr:col>41</xdr:col>
      <xdr:colOff>101600</xdr:colOff>
      <xdr:row>58</xdr:row>
      <xdr:rowOff>34220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25347</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9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92443</xdr:rowOff>
    </xdr:from>
    <xdr:to>
      <xdr:col>36</xdr:col>
      <xdr:colOff>165100</xdr:colOff>
      <xdr:row>58</xdr:row>
      <xdr:rowOff>22593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8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13720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95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16790</xdr:rowOff>
    </xdr:from>
    <xdr:to>
      <xdr:col>54</xdr:col>
      <xdr:colOff>189865</xdr:colOff>
      <xdr:row>79</xdr:row>
      <xdr:rowOff>40278</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018290"/>
          <a:ext cx="1270" cy="156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44105</xdr:rowOff>
    </xdr:from>
    <xdr:ext cx="378565"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88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40278</xdr:rowOff>
    </xdr:from>
    <xdr:to>
      <xdr:col>55</xdr:col>
      <xdr:colOff>88900</xdr:colOff>
      <xdr:row>79</xdr:row>
      <xdr:rowOff>40278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134917</xdr:rowOff>
    </xdr:from>
    <xdr:ext cx="534377"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79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16790</xdr:rowOff>
    </xdr:from>
    <xdr:to>
      <xdr:col>55</xdr:col>
      <xdr:colOff>88900</xdr:colOff>
      <xdr:row>70</xdr:row>
      <xdr:rowOff>16790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01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43402</xdr:rowOff>
    </xdr:from>
    <xdr:to>
      <xdr:col>55</xdr:col>
      <xdr:colOff>0</xdr:colOff>
      <xdr:row>78</xdr:row>
      <xdr:rowOff>109582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16502"/>
          <a:ext cx="838200" cy="6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46989</xdr:rowOff>
    </xdr:from>
    <xdr:ext cx="469744"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8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24112</xdr:rowOff>
    </xdr:from>
    <xdr:to>
      <xdr:col>55</xdr:col>
      <xdr:colOff>50800</xdr:colOff>
      <xdr:row>78</xdr:row>
      <xdr:rowOff>125712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43402</xdr:rowOff>
    </xdr:from>
    <xdr:to>
      <xdr:col>50</xdr:col>
      <xdr:colOff>114300</xdr:colOff>
      <xdr:row>78</xdr:row>
      <xdr:rowOff>147338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16502"/>
          <a:ext cx="889000" cy="10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147631</xdr:rowOff>
    </xdr:from>
    <xdr:to>
      <xdr:col>50</xdr:col>
      <xdr:colOff>165100</xdr:colOff>
      <xdr:row>78</xdr:row>
      <xdr:rowOff>77781</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94308</xdr:rowOff>
    </xdr:from>
    <xdr:ext cx="469744"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404428" y="1312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142711</xdr:rowOff>
    </xdr:from>
    <xdr:to>
      <xdr:col>45</xdr:col>
      <xdr:colOff>177800</xdr:colOff>
      <xdr:row>78</xdr:row>
      <xdr:rowOff>147338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515811"/>
          <a:ext cx="889000" cy="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18225</xdr:rowOff>
    </xdr:from>
    <xdr:to>
      <xdr:col>46</xdr:col>
      <xdr:colOff>38100</xdr:colOff>
      <xdr:row>78</xdr:row>
      <xdr:rowOff>119825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136352</xdr:rowOff>
    </xdr:from>
    <xdr:ext cx="469744"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15428" y="1316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142711</xdr:rowOff>
    </xdr:from>
    <xdr:to>
      <xdr:col>41</xdr:col>
      <xdr:colOff>50800</xdr:colOff>
      <xdr:row>78</xdr:row>
      <xdr:rowOff>155987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515811"/>
          <a:ext cx="889000" cy="1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26036</xdr:rowOff>
    </xdr:from>
    <xdr:to>
      <xdr:col>41</xdr:col>
      <xdr:colOff>101600</xdr:colOff>
      <xdr:row>78</xdr:row>
      <xdr:rowOff>127636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144163</xdr:rowOff>
    </xdr:from>
    <xdr:ext cx="469744"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626428" y="1317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52705</xdr:rowOff>
    </xdr:from>
    <xdr:to>
      <xdr:col>36</xdr:col>
      <xdr:colOff>165100</xdr:colOff>
      <xdr:row>78</xdr:row>
      <xdr:rowOff>154305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170832</xdr:rowOff>
    </xdr:from>
    <xdr:ext cx="469744"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37428" y="1320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58782</xdr:rowOff>
    </xdr:from>
    <xdr:to>
      <xdr:col>55</xdr:col>
      <xdr:colOff>50800</xdr:colOff>
      <xdr:row>78</xdr:row>
      <xdr:rowOff>160382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3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2538</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164052</xdr:rowOff>
    </xdr:from>
    <xdr:to>
      <xdr:col>50</xdr:col>
      <xdr:colOff>165100</xdr:colOff>
      <xdr:row>78</xdr:row>
      <xdr:rowOff>94202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6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85329</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45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96538</xdr:rowOff>
    </xdr:from>
    <xdr:to>
      <xdr:col>46</xdr:col>
      <xdr:colOff>38100</xdr:colOff>
      <xdr:row>79</xdr:row>
      <xdr:rowOff>26688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6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17815</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56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91911</xdr:rowOff>
    </xdr:from>
    <xdr:to>
      <xdr:col>41</xdr:col>
      <xdr:colOff>101600</xdr:colOff>
      <xdr:row>79</xdr:row>
      <xdr:rowOff>22061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6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13188</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55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105187</xdr:rowOff>
    </xdr:from>
    <xdr:to>
      <xdr:col>36</xdr:col>
      <xdr:colOff>165100</xdr:colOff>
      <xdr:row>79</xdr:row>
      <xdr:rowOff>35337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7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26464</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57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97622</xdr:rowOff>
    </xdr:from>
    <xdr:to>
      <xdr:col>54</xdr:col>
      <xdr:colOff>189865</xdr:colOff>
      <xdr:row>98</xdr:row>
      <xdr:rowOff>95825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356672"/>
          <a:ext cx="1270" cy="154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99652</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95825</xdr:rowOff>
    </xdr:from>
    <xdr:to>
      <xdr:col>55</xdr:col>
      <xdr:colOff>88900</xdr:colOff>
      <xdr:row>98</xdr:row>
      <xdr:rowOff>95825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9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44299</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13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97622</xdr:rowOff>
    </xdr:from>
    <xdr:to>
      <xdr:col>55</xdr:col>
      <xdr:colOff>88900</xdr:colOff>
      <xdr:row>89</xdr:row>
      <xdr:rowOff>97622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35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119453</xdr:rowOff>
    </xdr:from>
    <xdr:to>
      <xdr:col>55</xdr:col>
      <xdr:colOff>0</xdr:colOff>
      <xdr:row>96</xdr:row>
      <xdr:rowOff>170562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578653"/>
          <a:ext cx="838200" cy="5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95852</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55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117425</xdr:rowOff>
    </xdr:from>
    <xdr:to>
      <xdr:col>55</xdr:col>
      <xdr:colOff>50800</xdr:colOff>
      <xdr:row>97</xdr:row>
      <xdr:rowOff>47575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7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155718</xdr:rowOff>
    </xdr:from>
    <xdr:to>
      <xdr:col>50</xdr:col>
      <xdr:colOff>114300</xdr:colOff>
      <xdr:row>96</xdr:row>
      <xdr:rowOff>170562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614918"/>
          <a:ext cx="889000" cy="1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156353</xdr:rowOff>
    </xdr:from>
    <xdr:to>
      <xdr:col>50</xdr:col>
      <xdr:colOff>165100</xdr:colOff>
      <xdr:row>97</xdr:row>
      <xdr:rowOff>86503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1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77630</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70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155718</xdr:rowOff>
    </xdr:from>
    <xdr:to>
      <xdr:col>45</xdr:col>
      <xdr:colOff>177800</xdr:colOff>
      <xdr:row>97</xdr:row>
      <xdr:rowOff>135258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614918"/>
          <a:ext cx="889000" cy="15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145413</xdr:rowOff>
    </xdr:from>
    <xdr:to>
      <xdr:col>46</xdr:col>
      <xdr:colOff>38100</xdr:colOff>
      <xdr:row>97</xdr:row>
      <xdr:rowOff>75563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66690</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127665</xdr:rowOff>
    </xdr:from>
    <xdr:to>
      <xdr:col>41</xdr:col>
      <xdr:colOff>50800</xdr:colOff>
      <xdr:row>97</xdr:row>
      <xdr:rowOff>135258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758315"/>
          <a:ext cx="889000" cy="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105097</xdr:rowOff>
    </xdr:from>
    <xdr:to>
      <xdr:col>41</xdr:col>
      <xdr:colOff>101600</xdr:colOff>
      <xdr:row>97</xdr:row>
      <xdr:rowOff>35247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51774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116708</xdr:rowOff>
    </xdr:from>
    <xdr:to>
      <xdr:col>36</xdr:col>
      <xdr:colOff>165100</xdr:colOff>
      <xdr:row>97</xdr:row>
      <xdr:rowOff>46858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63385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68653</xdr:rowOff>
    </xdr:from>
    <xdr:to>
      <xdr:col>55</xdr:col>
      <xdr:colOff>50800</xdr:colOff>
      <xdr:row>96</xdr:row>
      <xdr:rowOff>170253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52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91530</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37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119762</xdr:rowOff>
    </xdr:from>
    <xdr:to>
      <xdr:col>50</xdr:col>
      <xdr:colOff>165100</xdr:colOff>
      <xdr:row>97</xdr:row>
      <xdr:rowOff>49912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57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66439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35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104918</xdr:rowOff>
    </xdr:from>
    <xdr:to>
      <xdr:col>46</xdr:col>
      <xdr:colOff>38100</xdr:colOff>
      <xdr:row>97</xdr:row>
      <xdr:rowOff>35068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56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51595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33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84458</xdr:rowOff>
    </xdr:from>
    <xdr:to>
      <xdr:col>41</xdr:col>
      <xdr:colOff>101600</xdr:colOff>
      <xdr:row>98</xdr:row>
      <xdr:rowOff>14608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1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5735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0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76865</xdr:rowOff>
    </xdr:from>
    <xdr:to>
      <xdr:col>36</xdr:col>
      <xdr:colOff>165100</xdr:colOff>
      <xdr:row>98</xdr:row>
      <xdr:rowOff>7015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0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169592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0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35</xdr:row>
      <xdr:rowOff>54627</xdr:rowOff>
    </xdr:from>
    <xdr:ext cx="31290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33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32</xdr:row>
      <xdr:rowOff>111777</xdr:rowOff>
    </xdr:from>
    <xdr:ext cx="31290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33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29</xdr:row>
      <xdr:rowOff>168927</xdr:rowOff>
    </xdr:from>
    <xdr:ext cx="31290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33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27</xdr:row>
      <xdr:rowOff>54627</xdr:rowOff>
    </xdr:from>
    <xdr:ext cx="31290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33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139700</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317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10177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10177</xdr:rowOff>
    </xdr:from>
    <xdr:ext cx="249299"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67327</xdr:rowOff>
    </xdr:from>
    <xdr:ext cx="249299"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88900</xdr:rowOff>
    </xdr:from>
    <xdr:to>
      <xdr:col>81</xdr:col>
      <xdr:colOff>101600</xdr:colOff>
      <xdr:row>37</xdr:row>
      <xdr:rowOff>19050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35</xdr:row>
      <xdr:rowOff>35577</xdr:rowOff>
    </xdr:from>
    <xdr:ext cx="313932"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324333" y="6036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29</xdr:row>
      <xdr:rowOff>146050</xdr:rowOff>
    </xdr:from>
    <xdr:to>
      <xdr:col>76</xdr:col>
      <xdr:colOff>165100</xdr:colOff>
      <xdr:row>30</xdr:row>
      <xdr:rowOff>76200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51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28</xdr:row>
      <xdr:rowOff>92727</xdr:rowOff>
    </xdr:from>
    <xdr:ext cx="313932"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35333" y="4893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30</xdr:row>
      <xdr:rowOff>157480</xdr:rowOff>
    </xdr:from>
    <xdr:to>
      <xdr:col>72</xdr:col>
      <xdr:colOff>38100</xdr:colOff>
      <xdr:row>31</xdr:row>
      <xdr:rowOff>87630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53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29</xdr:row>
      <xdr:rowOff>104157</xdr:rowOff>
    </xdr:from>
    <xdr:ext cx="313932"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546333" y="5076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168910</xdr:rowOff>
    </xdr:from>
    <xdr:to>
      <xdr:col>67</xdr:col>
      <xdr:colOff>101600</xdr:colOff>
      <xdr:row>38</xdr:row>
      <xdr:rowOff>99060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36</xdr:row>
      <xdr:rowOff>115587</xdr:rowOff>
    </xdr:from>
    <xdr:ext cx="249299"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89650" y="6287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124477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121641</xdr:rowOff>
    </xdr:from>
    <xdr:to>
      <xdr:col>85</xdr:col>
      <xdr:colOff>126364</xdr:colOff>
      <xdr:row>79</xdr:row>
      <xdr:rowOff>43611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637491"/>
          <a:ext cx="1269" cy="9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47438</xdr:rowOff>
    </xdr:from>
    <xdr:ext cx="313932"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19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43611</xdr:rowOff>
    </xdr:from>
    <xdr:to>
      <xdr:col>86</xdr:col>
      <xdr:colOff>25400</xdr:colOff>
      <xdr:row>79</xdr:row>
      <xdr:rowOff>43611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68318</xdr:rowOff>
    </xdr:from>
    <xdr:ext cx="534377"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41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73</xdr:row>
      <xdr:rowOff>121641</xdr:rowOff>
    </xdr:from>
    <xdr:to>
      <xdr:col>86</xdr:col>
      <xdr:colOff>25400</xdr:colOff>
      <xdr:row>73</xdr:row>
      <xdr:rowOff>121641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637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26543</xdr:rowOff>
    </xdr:from>
    <xdr:to>
      <xdr:col>85</xdr:col>
      <xdr:colOff>127000</xdr:colOff>
      <xdr:row>79</xdr:row>
      <xdr:rowOff>43611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571093"/>
          <a:ext cx="838200" cy="1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109034</xdr:rowOff>
    </xdr:from>
    <xdr:ext cx="469744"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67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86158</xdr:rowOff>
    </xdr:from>
    <xdr:to>
      <xdr:col>85</xdr:col>
      <xdr:colOff>177800</xdr:colOff>
      <xdr:row>77</xdr:row>
      <xdr:rowOff>16308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1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26543</xdr:rowOff>
    </xdr:from>
    <xdr:to>
      <xdr:col>81</xdr:col>
      <xdr:colOff>50800</xdr:colOff>
      <xdr:row>79</xdr:row>
      <xdr:rowOff>26696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571093"/>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12928</xdr:rowOff>
    </xdr:from>
    <xdr:to>
      <xdr:col>81</xdr:col>
      <xdr:colOff>101600</xdr:colOff>
      <xdr:row>76</xdr:row>
      <xdr:rowOff>114528</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04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131056</xdr:rowOff>
    </xdr:from>
    <xdr:ext cx="469744"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46428" y="128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1397</xdr:rowOff>
    </xdr:from>
    <xdr:to>
      <xdr:col>76</xdr:col>
      <xdr:colOff>114300</xdr:colOff>
      <xdr:row>79</xdr:row>
      <xdr:rowOff>26696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2174347"/>
          <a:ext cx="889000" cy="139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43714</xdr:rowOff>
    </xdr:from>
    <xdr:to>
      <xdr:col>76</xdr:col>
      <xdr:colOff>165100</xdr:colOff>
      <xdr:row>76</xdr:row>
      <xdr:rowOff>145314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07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161841</xdr:rowOff>
    </xdr:from>
    <xdr:ext cx="469744"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57428" y="1284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1397</xdr:rowOff>
    </xdr:from>
    <xdr:to>
      <xdr:col>71</xdr:col>
      <xdr:colOff>177800</xdr:colOff>
      <xdr:row>77</xdr:row>
      <xdr:rowOff>164236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2174347"/>
          <a:ext cx="889000" cy="119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130124</xdr:rowOff>
    </xdr:from>
    <xdr:to>
      <xdr:col>72</xdr:col>
      <xdr:colOff>38100</xdr:colOff>
      <xdr:row>76</xdr:row>
      <xdr:rowOff>60274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98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51401</xdr:rowOff>
    </xdr:from>
    <xdr:ext cx="469744"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68428" y="1308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41732</xdr:rowOff>
    </xdr:from>
    <xdr:to>
      <xdr:col>67</xdr:col>
      <xdr:colOff>101600</xdr:colOff>
      <xdr:row>76</xdr:row>
      <xdr:rowOff>143332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07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159859</xdr:rowOff>
    </xdr:from>
    <xdr:ext cx="469744"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79428" y="1284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164261</xdr:rowOff>
    </xdr:from>
    <xdr:to>
      <xdr:col>85</xdr:col>
      <xdr:colOff>177800</xdr:colOff>
      <xdr:row>79</xdr:row>
      <xdr:rowOff>94411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5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79188</xdr:rowOff>
    </xdr:from>
    <xdr:ext cx="313932"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452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147193</xdr:rowOff>
    </xdr:from>
    <xdr:to>
      <xdr:col>81</xdr:col>
      <xdr:colOff>101600</xdr:colOff>
      <xdr:row>79</xdr:row>
      <xdr:rowOff>77343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52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68470</xdr:rowOff>
    </xdr:from>
    <xdr:ext cx="378565"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2017" y="13613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147346</xdr:rowOff>
    </xdr:from>
    <xdr:to>
      <xdr:col>76</xdr:col>
      <xdr:colOff>165100</xdr:colOff>
      <xdr:row>79</xdr:row>
      <xdr:rowOff>77496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52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68623</xdr:rowOff>
    </xdr:from>
    <xdr:ext cx="378565"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3017" y="13613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122047</xdr:rowOff>
    </xdr:from>
    <xdr:to>
      <xdr:col>72</xdr:col>
      <xdr:colOff>38100</xdr:colOff>
      <xdr:row>71</xdr:row>
      <xdr:rowOff>52197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12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68724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18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113436</xdr:rowOff>
    </xdr:from>
    <xdr:to>
      <xdr:col>67</xdr:col>
      <xdr:colOff>101600</xdr:colOff>
      <xdr:row>78</xdr:row>
      <xdr:rowOff>43586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1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34713</xdr:rowOff>
    </xdr:from>
    <xdr:ext cx="469744"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79428" y="1340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168636</xdr:rowOff>
    </xdr:from>
    <xdr:to>
      <xdr:col>85</xdr:col>
      <xdr:colOff>126364</xdr:colOff>
      <xdr:row>98</xdr:row>
      <xdr:rowOff>86379</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27686"/>
          <a:ext cx="1269" cy="146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90206</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89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86379</xdr:rowOff>
    </xdr:from>
    <xdr:to>
      <xdr:col>86</xdr:col>
      <xdr:colOff>25400</xdr:colOff>
      <xdr:row>98</xdr:row>
      <xdr:rowOff>86379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88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115313</xdr:rowOff>
    </xdr:from>
    <xdr:ext cx="534377"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168636</xdr:rowOff>
    </xdr:from>
    <xdr:to>
      <xdr:col>86</xdr:col>
      <xdr:colOff>25400</xdr:colOff>
      <xdr:row>89</xdr:row>
      <xdr:rowOff>168636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2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146177</xdr:rowOff>
    </xdr:from>
    <xdr:to>
      <xdr:col>85</xdr:col>
      <xdr:colOff>127000</xdr:colOff>
      <xdr:row>94</xdr:row>
      <xdr:rowOff>17932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091027"/>
          <a:ext cx="8382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20465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308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42038</xdr:rowOff>
    </xdr:from>
    <xdr:to>
      <xdr:col>85</xdr:col>
      <xdr:colOff>177800</xdr:colOff>
      <xdr:row>95</xdr:row>
      <xdr:rowOff>143638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32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146177</xdr:rowOff>
    </xdr:from>
    <xdr:to>
      <xdr:col>81</xdr:col>
      <xdr:colOff>50800</xdr:colOff>
      <xdr:row>96</xdr:row>
      <xdr:rowOff>131204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091027"/>
          <a:ext cx="889000" cy="49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107187</xdr:rowOff>
    </xdr:from>
    <xdr:to>
      <xdr:col>81</xdr:col>
      <xdr:colOff>101600</xdr:colOff>
      <xdr:row>96</xdr:row>
      <xdr:rowOff>37337</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39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28464</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4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131204</xdr:rowOff>
    </xdr:from>
    <xdr:to>
      <xdr:col>76</xdr:col>
      <xdr:colOff>114300</xdr:colOff>
      <xdr:row>97</xdr:row>
      <xdr:rowOff>18923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590404"/>
          <a:ext cx="889000" cy="5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299</xdr:rowOff>
    </xdr:from>
    <xdr:to>
      <xdr:col>76</xdr:col>
      <xdr:colOff>165100</xdr:colOff>
      <xdr:row>97</xdr:row>
      <xdr:rowOff>101899</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63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93026</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169038</xdr:rowOff>
    </xdr:from>
    <xdr:to>
      <xdr:col>71</xdr:col>
      <xdr:colOff>177800</xdr:colOff>
      <xdr:row>97</xdr:row>
      <xdr:rowOff>18923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456788"/>
          <a:ext cx="889000" cy="19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55924</xdr:rowOff>
    </xdr:from>
    <xdr:to>
      <xdr:col>72</xdr:col>
      <xdr:colOff>38100</xdr:colOff>
      <xdr:row>96</xdr:row>
      <xdr:rowOff>157524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51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2601</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29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64458</xdr:rowOff>
    </xdr:from>
    <xdr:to>
      <xdr:col>67</xdr:col>
      <xdr:colOff>101600</xdr:colOff>
      <xdr:row>96</xdr:row>
      <xdr:rowOff>166058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157185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1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138582</xdr:rowOff>
    </xdr:from>
    <xdr:to>
      <xdr:col>85</xdr:col>
      <xdr:colOff>177800</xdr:colOff>
      <xdr:row>94</xdr:row>
      <xdr:rowOff>68732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08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161459</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593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95377</xdr:rowOff>
    </xdr:from>
    <xdr:to>
      <xdr:col>81</xdr:col>
      <xdr:colOff>101600</xdr:colOff>
      <xdr:row>94</xdr:row>
      <xdr:rowOff>25527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04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42054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581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80404</xdr:rowOff>
    </xdr:from>
    <xdr:to>
      <xdr:col>76</xdr:col>
      <xdr:colOff>165100</xdr:colOff>
      <xdr:row>97</xdr:row>
      <xdr:rowOff>10554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5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27081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3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139573</xdr:rowOff>
    </xdr:from>
    <xdr:to>
      <xdr:col>72</xdr:col>
      <xdr:colOff>38100</xdr:colOff>
      <xdr:row>97</xdr:row>
      <xdr:rowOff>69723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59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60850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69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118238</xdr:rowOff>
    </xdr:from>
    <xdr:to>
      <xdr:col>67</xdr:col>
      <xdr:colOff>101600</xdr:colOff>
      <xdr:row>96</xdr:row>
      <xdr:rowOff>48388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4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64915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18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44994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88494"/>
          <a:ext cx="1269"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163121</xdr:rowOff>
    </xdr:from>
    <xdr:ext cx="469744"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6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44994</xdr:rowOff>
    </xdr:from>
    <xdr:to>
      <xdr:col>116</xdr:col>
      <xdr:colOff>152400</xdr:colOff>
      <xdr:row>30</xdr:row>
      <xdr:rowOff>44994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8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36104</xdr:rowOff>
    </xdr:from>
    <xdr:to>
      <xdr:col>102</xdr:col>
      <xdr:colOff>165100</xdr:colOff>
      <xdr:row>39</xdr:row>
      <xdr:rowOff>137704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72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154231</xdr:rowOff>
    </xdr:from>
    <xdr:ext cx="313932"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88333" y="6497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26307</xdr:rowOff>
    </xdr:from>
    <xdr:to>
      <xdr:col>98</xdr:col>
      <xdr:colOff>38100</xdr:colOff>
      <xdr:row>39</xdr:row>
      <xdr:rowOff>127907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144434</xdr:rowOff>
    </xdr:from>
    <xdr:ext cx="313932"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99333" y="6488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33455</xdr:rowOff>
    </xdr:from>
    <xdr:to>
      <xdr:col>116</xdr:col>
      <xdr:colOff>62864</xdr:colOff>
      <xdr:row>59</xdr:row>
      <xdr:rowOff>98552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05955"/>
          <a:ext cx="1269" cy="160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102379</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79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98552</xdr:rowOff>
    </xdr:from>
    <xdr:to>
      <xdr:col>116</xdr:col>
      <xdr:colOff>152400</xdr:colOff>
      <xdr:row>59</xdr:row>
      <xdr:rowOff>98552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151582</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33455</xdr:rowOff>
    </xdr:from>
    <xdr:to>
      <xdr:col>116</xdr:col>
      <xdr:colOff>152400</xdr:colOff>
      <xdr:row>50</xdr:row>
      <xdr:rowOff>33455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0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84292</xdr:rowOff>
    </xdr:from>
    <xdr:to>
      <xdr:col>116</xdr:col>
      <xdr:colOff>63500</xdr:colOff>
      <xdr:row>59</xdr:row>
      <xdr:rowOff>84510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99842"/>
          <a:ext cx="8382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137358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3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114481</xdr:rowOff>
    </xdr:from>
    <xdr:to>
      <xdr:col>116</xdr:col>
      <xdr:colOff>114300</xdr:colOff>
      <xdr:row>58</xdr:row>
      <xdr:rowOff>44631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88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82986</xdr:rowOff>
    </xdr:from>
    <xdr:to>
      <xdr:col>111</xdr:col>
      <xdr:colOff>177800</xdr:colOff>
      <xdr:row>59</xdr:row>
      <xdr:rowOff>84510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9853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155629</xdr:rowOff>
    </xdr:from>
    <xdr:to>
      <xdr:col>112</xdr:col>
      <xdr:colOff>38100</xdr:colOff>
      <xdr:row>58</xdr:row>
      <xdr:rowOff>85779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102306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0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81135</xdr:rowOff>
    </xdr:from>
    <xdr:to>
      <xdr:col>107</xdr:col>
      <xdr:colOff>50800</xdr:colOff>
      <xdr:row>59</xdr:row>
      <xdr:rowOff>82986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96685"/>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138321</xdr:rowOff>
    </xdr:from>
    <xdr:to>
      <xdr:col>107</xdr:col>
      <xdr:colOff>101600</xdr:colOff>
      <xdr:row>58</xdr:row>
      <xdr:rowOff>68471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1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84998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8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80917</xdr:rowOff>
    </xdr:from>
    <xdr:to>
      <xdr:col>102</xdr:col>
      <xdr:colOff>114300</xdr:colOff>
      <xdr:row>59</xdr:row>
      <xdr:rowOff>81135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96467"/>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99785</xdr:rowOff>
    </xdr:from>
    <xdr:to>
      <xdr:col>102</xdr:col>
      <xdr:colOff>165100</xdr:colOff>
      <xdr:row>58</xdr:row>
      <xdr:rowOff>29935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87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46462</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4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92384</xdr:rowOff>
    </xdr:from>
    <xdr:to>
      <xdr:col>98</xdr:col>
      <xdr:colOff>38100</xdr:colOff>
      <xdr:row>58</xdr:row>
      <xdr:rowOff>22534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86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39061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4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33492</xdr:rowOff>
    </xdr:from>
    <xdr:to>
      <xdr:col>116</xdr:col>
      <xdr:colOff>114300</xdr:colOff>
      <xdr:row>59</xdr:row>
      <xdr:rowOff>135092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4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119869</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63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33710</xdr:rowOff>
    </xdr:from>
    <xdr:to>
      <xdr:col>112</xdr:col>
      <xdr:colOff>38100</xdr:colOff>
      <xdr:row>59</xdr:row>
      <xdr:rowOff>135310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4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126437</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241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32186</xdr:rowOff>
    </xdr:from>
    <xdr:to>
      <xdr:col>107</xdr:col>
      <xdr:colOff>101600</xdr:colOff>
      <xdr:row>59</xdr:row>
      <xdr:rowOff>133786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4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124913</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240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30335</xdr:rowOff>
    </xdr:from>
    <xdr:to>
      <xdr:col>102</xdr:col>
      <xdr:colOff>165100</xdr:colOff>
      <xdr:row>59</xdr:row>
      <xdr:rowOff>131935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123062</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238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30117</xdr:rowOff>
    </xdr:from>
    <xdr:to>
      <xdr:col>98</xdr:col>
      <xdr:colOff>38100</xdr:colOff>
      <xdr:row>59</xdr:row>
      <xdr:rowOff>131717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4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122844</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238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82413</xdr:rowOff>
    </xdr:from>
    <xdr:to>
      <xdr:col>116</xdr:col>
      <xdr:colOff>62864</xdr:colOff>
      <xdr:row>77</xdr:row>
      <xdr:rowOff>26772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3913"/>
          <a:ext cx="1269" cy="114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30599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26772</xdr:rowOff>
    </xdr:from>
    <xdr:to>
      <xdr:col>116</xdr:col>
      <xdr:colOff>152400</xdr:colOff>
      <xdr:row>77</xdr:row>
      <xdr:rowOff>26772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22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29090</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5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82413</xdr:rowOff>
    </xdr:from>
    <xdr:to>
      <xdr:col>116</xdr:col>
      <xdr:colOff>152400</xdr:colOff>
      <xdr:row>70</xdr:row>
      <xdr:rowOff>82413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88448</xdr:rowOff>
    </xdr:from>
    <xdr:to>
      <xdr:col>116</xdr:col>
      <xdr:colOff>63500</xdr:colOff>
      <xdr:row>75</xdr:row>
      <xdr:rowOff>154651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947198"/>
          <a:ext cx="838200" cy="6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140626</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656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117749</xdr:rowOff>
    </xdr:from>
    <xdr:to>
      <xdr:col>116</xdr:col>
      <xdr:colOff>114300</xdr:colOff>
      <xdr:row>75</xdr:row>
      <xdr:rowOff>47899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0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154651</xdr:rowOff>
    </xdr:from>
    <xdr:to>
      <xdr:col>111</xdr:col>
      <xdr:colOff>177800</xdr:colOff>
      <xdr:row>76</xdr:row>
      <xdr:rowOff>59004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013401"/>
          <a:ext cx="889000" cy="7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41168</xdr:rowOff>
    </xdr:from>
    <xdr:to>
      <xdr:col>112</xdr:col>
      <xdr:colOff>38100</xdr:colOff>
      <xdr:row>75</xdr:row>
      <xdr:rowOff>142768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89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159295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67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52375</xdr:rowOff>
    </xdr:from>
    <xdr:to>
      <xdr:col>107</xdr:col>
      <xdr:colOff>50800</xdr:colOff>
      <xdr:row>76</xdr:row>
      <xdr:rowOff>59004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3082575"/>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15473</xdr:rowOff>
    </xdr:from>
    <xdr:to>
      <xdr:col>107</xdr:col>
      <xdr:colOff>101600</xdr:colOff>
      <xdr:row>75</xdr:row>
      <xdr:rowOff>117073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7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133600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64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19273</xdr:rowOff>
    </xdr:from>
    <xdr:to>
      <xdr:col>102</xdr:col>
      <xdr:colOff>114300</xdr:colOff>
      <xdr:row>76</xdr:row>
      <xdr:rowOff>52375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3049473"/>
          <a:ext cx="889000" cy="3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8982</xdr:rowOff>
    </xdr:from>
    <xdr:to>
      <xdr:col>102</xdr:col>
      <xdr:colOff>165100</xdr:colOff>
      <xdr:row>75</xdr:row>
      <xdr:rowOff>110582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6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127109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64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22606</xdr:rowOff>
    </xdr:from>
    <xdr:to>
      <xdr:col>98</xdr:col>
      <xdr:colOff>38100</xdr:colOff>
      <xdr:row>75</xdr:row>
      <xdr:rowOff>124206</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8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140733</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65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37648</xdr:rowOff>
    </xdr:from>
    <xdr:to>
      <xdr:col>116</xdr:col>
      <xdr:colOff>114300</xdr:colOff>
      <xdr:row>75</xdr:row>
      <xdr:rowOff>139248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89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16075</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8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103850</xdr:rowOff>
    </xdr:from>
    <xdr:to>
      <xdr:col>112</xdr:col>
      <xdr:colOff>38100</xdr:colOff>
      <xdr:row>76</xdr:row>
      <xdr:rowOff>34001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9626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25128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05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8204</xdr:rowOff>
    </xdr:from>
    <xdr:to>
      <xdr:col>107</xdr:col>
      <xdr:colOff>101600</xdr:colOff>
      <xdr:row>76</xdr:row>
      <xdr:rowOff>109804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0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100931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13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1575</xdr:rowOff>
    </xdr:from>
    <xdr:to>
      <xdr:col>102</xdr:col>
      <xdr:colOff>165100</xdr:colOff>
      <xdr:row>76</xdr:row>
      <xdr:rowOff>103175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03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94302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12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139923</xdr:rowOff>
    </xdr:from>
    <xdr:to>
      <xdr:col>98</xdr:col>
      <xdr:colOff>38100</xdr:colOff>
      <xdr:row>76</xdr:row>
      <xdr:rowOff>70073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99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61200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09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460,741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円で（令和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473,880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円）で令和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13,139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円の減（△</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となっている。歳出のうち最も大きく減少しているのは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158,203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円（令和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171,093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円）で令和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12,890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円の減（△</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子育て世帯への臨時特別給付金△</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8,979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百万円が主な要因である。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また、扶助費は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歳出のうち最も大きい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割合で</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158,203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円で</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31.5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％を占めている。平成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年度以降９年連続で増加してい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たが、前述した理由により令和４年度は減少に転じた。しかし、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年度も依然として類似団体平均を超える水準である。公債費は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円で令和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224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95.3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令和元年度に区債の繰上償還をしたことによる影響が大きく、令和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年度に引き続き類似団体ではトップの水準となった。積立金は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46,392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円（令和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48,660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円）で令和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2,268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コロナ禍の影響に</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よる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財源不足に対応するため取崩した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財政調整基金の積み戻し対応を行ったことにより当該積立金が増加していたため、結果として令和４年度は大きく減少（△</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11,182</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百万円）したこと</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などが主な要因</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。また、本区は学校や公園、道路などが数多くあるため、維持補修費が類似団体と比較しても一人あたりのコストが高い状況が続いている。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東京都江戸川区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688,153
649,707
49.90
343,430,696
317,060,115
11,984,527
181,250,931
253,182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147701</xdr:rowOff>
    </xdr:from>
    <xdr:to>
      <xdr:col>24</xdr:col>
      <xdr:colOff>62865</xdr:colOff>
      <xdr:row>38</xdr:row>
      <xdr:rowOff>26924</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201"/>
          <a:ext cx="1270" cy="1250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30751</xdr:rowOff>
    </xdr:from>
    <xdr:ext cx="378565"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45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26924</xdr:rowOff>
    </xdr:from>
    <xdr:to>
      <xdr:col>24</xdr:col>
      <xdr:colOff>152400</xdr:colOff>
      <xdr:row>38</xdr:row>
      <xdr:rowOff>26924</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4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94378</xdr:rowOff>
    </xdr:from>
    <xdr:ext cx="469744"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147701</xdr:rowOff>
    </xdr:from>
    <xdr:to>
      <xdr:col>24</xdr:col>
      <xdr:colOff>152400</xdr:colOff>
      <xdr:row>30</xdr:row>
      <xdr:rowOff>147701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157035</xdr:rowOff>
    </xdr:from>
    <xdr:to>
      <xdr:col>24</xdr:col>
      <xdr:colOff>63500</xdr:colOff>
      <xdr:row>37</xdr:row>
      <xdr:rowOff>162179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500685"/>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84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161290</xdr:rowOff>
    </xdr:from>
    <xdr:to>
      <xdr:col>24</xdr:col>
      <xdr:colOff>114300</xdr:colOff>
      <xdr:row>37</xdr:row>
      <xdr:rowOff>91440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145605</xdr:rowOff>
    </xdr:from>
    <xdr:to>
      <xdr:col>19</xdr:col>
      <xdr:colOff>177800</xdr:colOff>
      <xdr:row>37</xdr:row>
      <xdr:rowOff>157035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892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168529</xdr:rowOff>
    </xdr:from>
    <xdr:to>
      <xdr:col>20</xdr:col>
      <xdr:colOff>38100</xdr:colOff>
      <xdr:row>37</xdr:row>
      <xdr:rowOff>98679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115206</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11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139700</xdr:rowOff>
    </xdr:from>
    <xdr:to>
      <xdr:col>15</xdr:col>
      <xdr:colOff>50800</xdr:colOff>
      <xdr:row>37</xdr:row>
      <xdr:rowOff>145605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83350"/>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161861</xdr:rowOff>
    </xdr:from>
    <xdr:to>
      <xdr:col>15</xdr:col>
      <xdr:colOff>101600</xdr:colOff>
      <xdr:row>37</xdr:row>
      <xdr:rowOff>92011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108538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1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139700</xdr:rowOff>
    </xdr:from>
    <xdr:to>
      <xdr:col>10</xdr:col>
      <xdr:colOff>114300</xdr:colOff>
      <xdr:row>37</xdr:row>
      <xdr:rowOff>141605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833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151003</xdr:rowOff>
    </xdr:from>
    <xdr:to>
      <xdr:col>10</xdr:col>
      <xdr:colOff>165100</xdr:colOff>
      <xdr:row>37</xdr:row>
      <xdr:rowOff>81153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97680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9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148527</xdr:rowOff>
    </xdr:from>
    <xdr:to>
      <xdr:col>6</xdr:col>
      <xdr:colOff>38100</xdr:colOff>
      <xdr:row>37</xdr:row>
      <xdr:rowOff>78677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95204</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9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111379</xdr:rowOff>
    </xdr:from>
    <xdr:to>
      <xdr:col>24</xdr:col>
      <xdr:colOff>114300</xdr:colOff>
      <xdr:row>38</xdr:row>
      <xdr:rowOff>41529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5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26306</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6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106235</xdr:rowOff>
    </xdr:from>
    <xdr:to>
      <xdr:col>20</xdr:col>
      <xdr:colOff>38100</xdr:colOff>
      <xdr:row>38</xdr:row>
      <xdr:rowOff>36385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27512</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542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94805</xdr:rowOff>
    </xdr:from>
    <xdr:to>
      <xdr:col>15</xdr:col>
      <xdr:colOff>101600</xdr:colOff>
      <xdr:row>38</xdr:row>
      <xdr:rowOff>24955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3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16083</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53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88900</xdr:rowOff>
    </xdr:from>
    <xdr:to>
      <xdr:col>10</xdr:col>
      <xdr:colOff>165100</xdr:colOff>
      <xdr:row>38</xdr:row>
      <xdr:rowOff>19050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10177</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90805</xdr:rowOff>
    </xdr:from>
    <xdr:to>
      <xdr:col>6</xdr:col>
      <xdr:colOff>38100</xdr:colOff>
      <xdr:row>38</xdr:row>
      <xdr:rowOff>20955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12082</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52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126136</xdr:rowOff>
    </xdr:from>
    <xdr:to>
      <xdr:col>24</xdr:col>
      <xdr:colOff>62865</xdr:colOff>
      <xdr:row>57</xdr:row>
      <xdr:rowOff>109989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8636"/>
          <a:ext cx="1270" cy="118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113816</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8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109989</xdr:rowOff>
    </xdr:from>
    <xdr:to>
      <xdr:col>24</xdr:col>
      <xdr:colOff>152400</xdr:colOff>
      <xdr:row>57</xdr:row>
      <xdr:rowOff>109989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88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72813</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126136</xdr:rowOff>
    </xdr:from>
    <xdr:to>
      <xdr:col>24</xdr:col>
      <xdr:colOff>152400</xdr:colOff>
      <xdr:row>50</xdr:row>
      <xdr:rowOff>126136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4521</xdr:rowOff>
    </xdr:from>
    <xdr:to>
      <xdr:col>24</xdr:col>
      <xdr:colOff>63500</xdr:colOff>
      <xdr:row>56</xdr:row>
      <xdr:rowOff>132179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605721"/>
          <a:ext cx="838200" cy="12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77144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506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54267</xdr:rowOff>
    </xdr:from>
    <xdr:to>
      <xdr:col>24</xdr:col>
      <xdr:colOff>114300</xdr:colOff>
      <xdr:row>56</xdr:row>
      <xdr:rowOff>155867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65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40792</xdr:rowOff>
    </xdr:from>
    <xdr:to>
      <xdr:col>19</xdr:col>
      <xdr:colOff>177800</xdr:colOff>
      <xdr:row>56</xdr:row>
      <xdr:rowOff>4521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127642"/>
          <a:ext cx="889000" cy="47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62047</xdr:rowOff>
    </xdr:from>
    <xdr:to>
      <xdr:col>20</xdr:col>
      <xdr:colOff>38100</xdr:colOff>
      <xdr:row>56</xdr:row>
      <xdr:rowOff>163647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66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154774</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75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40792</xdr:rowOff>
    </xdr:from>
    <xdr:to>
      <xdr:col>15</xdr:col>
      <xdr:colOff>50800</xdr:colOff>
      <xdr:row>57</xdr:row>
      <xdr:rowOff>78953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127642"/>
          <a:ext cx="889000" cy="72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52103</xdr:rowOff>
    </xdr:from>
    <xdr:to>
      <xdr:col>15</xdr:col>
      <xdr:colOff>101600</xdr:colOff>
      <xdr:row>52</xdr:row>
      <xdr:rowOff>153703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896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170230</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874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163535</xdr:rowOff>
    </xdr:from>
    <xdr:to>
      <xdr:col>10</xdr:col>
      <xdr:colOff>114300</xdr:colOff>
      <xdr:row>57</xdr:row>
      <xdr:rowOff>78953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764735"/>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133111</xdr:rowOff>
    </xdr:from>
    <xdr:to>
      <xdr:col>10</xdr:col>
      <xdr:colOff>165100</xdr:colOff>
      <xdr:row>57</xdr:row>
      <xdr:rowOff>63261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73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79788</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50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139817</xdr:rowOff>
    </xdr:from>
    <xdr:to>
      <xdr:col>6</xdr:col>
      <xdr:colOff>38100</xdr:colOff>
      <xdr:row>57</xdr:row>
      <xdr:rowOff>69967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74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61094</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83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81379</xdr:rowOff>
    </xdr:from>
    <xdr:to>
      <xdr:col>24</xdr:col>
      <xdr:colOff>114300</xdr:colOff>
      <xdr:row>57</xdr:row>
      <xdr:rowOff>11529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68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59806</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6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125171</xdr:rowOff>
    </xdr:from>
    <xdr:to>
      <xdr:col>20</xdr:col>
      <xdr:colOff>38100</xdr:colOff>
      <xdr:row>56</xdr:row>
      <xdr:rowOff>55321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55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71848</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3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161442</xdr:rowOff>
    </xdr:from>
    <xdr:to>
      <xdr:col>15</xdr:col>
      <xdr:colOff>101600</xdr:colOff>
      <xdr:row>53</xdr:row>
      <xdr:rowOff>91592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07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82719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16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28153</xdr:rowOff>
    </xdr:from>
    <xdr:to>
      <xdr:col>10</xdr:col>
      <xdr:colOff>165100</xdr:colOff>
      <xdr:row>57</xdr:row>
      <xdr:rowOff>129753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0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120880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89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112735</xdr:rowOff>
    </xdr:from>
    <xdr:to>
      <xdr:col>6</xdr:col>
      <xdr:colOff>38100</xdr:colOff>
      <xdr:row>57</xdr:row>
      <xdr:rowOff>42885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1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59412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48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164589</xdr:rowOff>
    </xdr:from>
    <xdr:to>
      <xdr:col>24</xdr:col>
      <xdr:colOff>62865</xdr:colOff>
      <xdr:row>79</xdr:row>
      <xdr:rowOff>5683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66089"/>
          <a:ext cx="1270" cy="1384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9510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5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5683</xdr:rowOff>
    </xdr:from>
    <xdr:to>
      <xdr:col>24</xdr:col>
      <xdr:colOff>152400</xdr:colOff>
      <xdr:row>79</xdr:row>
      <xdr:rowOff>5683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5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111266</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41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164589</xdr:rowOff>
    </xdr:from>
    <xdr:to>
      <xdr:col>24</xdr:col>
      <xdr:colOff>152400</xdr:colOff>
      <xdr:row>70</xdr:row>
      <xdr:rowOff>164589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6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84341</xdr:rowOff>
    </xdr:from>
    <xdr:to>
      <xdr:col>24</xdr:col>
      <xdr:colOff>63500</xdr:colOff>
      <xdr:row>77</xdr:row>
      <xdr:rowOff>6493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3114541"/>
          <a:ext cx="838200" cy="9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69819</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928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46943</xdr:rowOff>
    </xdr:from>
    <xdr:to>
      <xdr:col>24</xdr:col>
      <xdr:colOff>114300</xdr:colOff>
      <xdr:row>76</xdr:row>
      <xdr:rowOff>148543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307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84341</xdr:rowOff>
    </xdr:from>
    <xdr:to>
      <xdr:col>19</xdr:col>
      <xdr:colOff>177800</xdr:colOff>
      <xdr:row>78</xdr:row>
      <xdr:rowOff>26305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114541"/>
          <a:ext cx="889000" cy="28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45265</xdr:rowOff>
    </xdr:from>
    <xdr:to>
      <xdr:col>20</xdr:col>
      <xdr:colOff>38100</xdr:colOff>
      <xdr:row>76</xdr:row>
      <xdr:rowOff>146865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7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137992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16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26305</xdr:rowOff>
    </xdr:from>
    <xdr:to>
      <xdr:col>15</xdr:col>
      <xdr:colOff>50800</xdr:colOff>
      <xdr:row>78</xdr:row>
      <xdr:rowOff>111449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399405"/>
          <a:ext cx="889000" cy="8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82480</xdr:rowOff>
    </xdr:from>
    <xdr:to>
      <xdr:col>15</xdr:col>
      <xdr:colOff>101600</xdr:colOff>
      <xdr:row>78</xdr:row>
      <xdr:rowOff>12630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29157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111449</xdr:rowOff>
    </xdr:from>
    <xdr:to>
      <xdr:col>10</xdr:col>
      <xdr:colOff>114300</xdr:colOff>
      <xdr:row>79</xdr:row>
      <xdr:rowOff>3854</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484549"/>
          <a:ext cx="889000" cy="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126628</xdr:rowOff>
    </xdr:from>
    <xdr:to>
      <xdr:col>10</xdr:col>
      <xdr:colOff>165100</xdr:colOff>
      <xdr:row>78</xdr:row>
      <xdr:rowOff>56778</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3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73305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10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34437</xdr:rowOff>
    </xdr:from>
    <xdr:to>
      <xdr:col>6</xdr:col>
      <xdr:colOff>38100</xdr:colOff>
      <xdr:row>78</xdr:row>
      <xdr:rowOff>136037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40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152564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18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127143</xdr:rowOff>
    </xdr:from>
    <xdr:to>
      <xdr:col>24</xdr:col>
      <xdr:colOff>114300</xdr:colOff>
      <xdr:row>77</xdr:row>
      <xdr:rowOff>57293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15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105570</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135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33541</xdr:rowOff>
    </xdr:from>
    <xdr:to>
      <xdr:col>20</xdr:col>
      <xdr:colOff>38100</xdr:colOff>
      <xdr:row>76</xdr:row>
      <xdr:rowOff>135141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06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151668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83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146955</xdr:rowOff>
    </xdr:from>
    <xdr:to>
      <xdr:col>15</xdr:col>
      <xdr:colOff>101600</xdr:colOff>
      <xdr:row>78</xdr:row>
      <xdr:rowOff>77105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3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68232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441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60649</xdr:rowOff>
    </xdr:from>
    <xdr:to>
      <xdr:col>10</xdr:col>
      <xdr:colOff>165100</xdr:colOff>
      <xdr:row>78</xdr:row>
      <xdr:rowOff>162249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43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153376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526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124504</xdr:rowOff>
    </xdr:from>
    <xdr:to>
      <xdr:col>6</xdr:col>
      <xdr:colOff>38100</xdr:colOff>
      <xdr:row>79</xdr:row>
      <xdr:rowOff>54654</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49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45781</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59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4121</xdr:rowOff>
    </xdr:from>
    <xdr:to>
      <xdr:col>24</xdr:col>
      <xdr:colOff>62865</xdr:colOff>
      <xdr:row>97</xdr:row>
      <xdr:rowOff>65443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06071"/>
          <a:ext cx="1270" cy="109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69270</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6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65443</xdr:rowOff>
    </xdr:from>
    <xdr:to>
      <xdr:col>24</xdr:col>
      <xdr:colOff>152400</xdr:colOff>
      <xdr:row>97</xdr:row>
      <xdr:rowOff>65443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6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122248</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8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4121</xdr:rowOff>
    </xdr:from>
    <xdr:to>
      <xdr:col>24</xdr:col>
      <xdr:colOff>152400</xdr:colOff>
      <xdr:row>91</xdr:row>
      <xdr:rowOff>4121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0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101467</xdr:rowOff>
    </xdr:from>
    <xdr:to>
      <xdr:col>24</xdr:col>
      <xdr:colOff>63500</xdr:colOff>
      <xdr:row>96</xdr:row>
      <xdr:rowOff>145168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560667"/>
          <a:ext cx="838200" cy="4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166088</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282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143211</xdr:rowOff>
    </xdr:from>
    <xdr:to>
      <xdr:col>24</xdr:col>
      <xdr:colOff>114300</xdr:colOff>
      <xdr:row>96</xdr:row>
      <xdr:rowOff>73361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145168</xdr:rowOff>
    </xdr:from>
    <xdr:to>
      <xdr:col>19</xdr:col>
      <xdr:colOff>177800</xdr:colOff>
      <xdr:row>98</xdr:row>
      <xdr:rowOff>71958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604368"/>
          <a:ext cx="889000" cy="26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160395</xdr:rowOff>
    </xdr:from>
    <xdr:to>
      <xdr:col>20</xdr:col>
      <xdr:colOff>38100</xdr:colOff>
      <xdr:row>96</xdr:row>
      <xdr:rowOff>90545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107072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22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71958</xdr:rowOff>
    </xdr:from>
    <xdr:to>
      <xdr:col>15</xdr:col>
      <xdr:colOff>50800</xdr:colOff>
      <xdr:row>98</xdr:row>
      <xdr:rowOff>140463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874058"/>
          <a:ext cx="889000" cy="6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113970</xdr:rowOff>
    </xdr:from>
    <xdr:to>
      <xdr:col>15</xdr:col>
      <xdr:colOff>101600</xdr:colOff>
      <xdr:row>98</xdr:row>
      <xdr:rowOff>44120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60647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51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138937</xdr:rowOff>
    </xdr:from>
    <xdr:to>
      <xdr:col>10</xdr:col>
      <xdr:colOff>114300</xdr:colOff>
      <xdr:row>98</xdr:row>
      <xdr:rowOff>140463</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941037"/>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4642</xdr:rowOff>
    </xdr:from>
    <xdr:to>
      <xdr:col>10</xdr:col>
      <xdr:colOff>165100</xdr:colOff>
      <xdr:row>98</xdr:row>
      <xdr:rowOff>106242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122769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58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20529</xdr:rowOff>
    </xdr:from>
    <xdr:to>
      <xdr:col>6</xdr:col>
      <xdr:colOff>38100</xdr:colOff>
      <xdr:row>98</xdr:row>
      <xdr:rowOff>122129</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138656</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5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50667</xdr:rowOff>
    </xdr:from>
    <xdr:to>
      <xdr:col>24</xdr:col>
      <xdr:colOff>114300</xdr:colOff>
      <xdr:row>96</xdr:row>
      <xdr:rowOff>152267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50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29094</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48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94368</xdr:rowOff>
    </xdr:from>
    <xdr:to>
      <xdr:col>20</xdr:col>
      <xdr:colOff>38100</xdr:colOff>
      <xdr:row>97</xdr:row>
      <xdr:rowOff>24518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55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15645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64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21158</xdr:rowOff>
    </xdr:from>
    <xdr:to>
      <xdr:col>15</xdr:col>
      <xdr:colOff>101600</xdr:colOff>
      <xdr:row>98</xdr:row>
      <xdr:rowOff>122758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82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113885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91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89663</xdr:rowOff>
    </xdr:from>
    <xdr:to>
      <xdr:col>10</xdr:col>
      <xdr:colOff>165100</xdr:colOff>
      <xdr:row>99</xdr:row>
      <xdr:rowOff>19813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8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10940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98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88137</xdr:rowOff>
    </xdr:from>
    <xdr:to>
      <xdr:col>6</xdr:col>
      <xdr:colOff>38100</xdr:colOff>
      <xdr:row>99</xdr:row>
      <xdr:rowOff>18287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89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9414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9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142901</xdr:rowOff>
    </xdr:from>
    <xdr:to>
      <xdr:col>54</xdr:col>
      <xdr:colOff>189865</xdr:colOff>
      <xdr:row>38</xdr:row>
      <xdr:rowOff>78892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86401"/>
          <a:ext cx="127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82719</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59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78892</xdr:rowOff>
    </xdr:from>
    <xdr:to>
      <xdr:col>55</xdr:col>
      <xdr:colOff>88900</xdr:colOff>
      <xdr:row>38</xdr:row>
      <xdr:rowOff>78892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5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89578</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6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142901</xdr:rowOff>
    </xdr:from>
    <xdr:to>
      <xdr:col>55</xdr:col>
      <xdr:colOff>88900</xdr:colOff>
      <xdr:row>30</xdr:row>
      <xdr:rowOff>142901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86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6197</xdr:rowOff>
    </xdr:from>
    <xdr:to>
      <xdr:col>55</xdr:col>
      <xdr:colOff>0</xdr:colOff>
      <xdr:row>38</xdr:row>
      <xdr:rowOff>6655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521297"/>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138295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1390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115418</xdr:rowOff>
    </xdr:from>
    <xdr:to>
      <xdr:col>55</xdr:col>
      <xdr:colOff>50800</xdr:colOff>
      <xdr:row>37</xdr:row>
      <xdr:rowOff>45568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2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6197</xdr:rowOff>
    </xdr:from>
    <xdr:to>
      <xdr:col>50</xdr:col>
      <xdr:colOff>114300</xdr:colOff>
      <xdr:row>38</xdr:row>
      <xdr:rowOff>7112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52129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144678</xdr:rowOff>
    </xdr:from>
    <xdr:to>
      <xdr:col>50</xdr:col>
      <xdr:colOff>165100</xdr:colOff>
      <xdr:row>37</xdr:row>
      <xdr:rowOff>74828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91355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092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161189</xdr:rowOff>
    </xdr:from>
    <xdr:to>
      <xdr:col>45</xdr:col>
      <xdr:colOff>177800</xdr:colOff>
      <xdr:row>38</xdr:row>
      <xdr:rowOff>7112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504839"/>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122275</xdr:rowOff>
    </xdr:from>
    <xdr:to>
      <xdr:col>46</xdr:col>
      <xdr:colOff>38100</xdr:colOff>
      <xdr:row>37</xdr:row>
      <xdr:rowOff>52425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68952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06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161189</xdr:rowOff>
    </xdr:from>
    <xdr:to>
      <xdr:col>41</xdr:col>
      <xdr:colOff>50800</xdr:colOff>
      <xdr:row>37</xdr:row>
      <xdr:rowOff>163475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50483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108560</xdr:rowOff>
    </xdr:from>
    <xdr:to>
      <xdr:col>41</xdr:col>
      <xdr:colOff>101600</xdr:colOff>
      <xdr:row>37</xdr:row>
      <xdr:rowOff>38710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55237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05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103531</xdr:rowOff>
    </xdr:from>
    <xdr:to>
      <xdr:col>36</xdr:col>
      <xdr:colOff>165100</xdr:colOff>
      <xdr:row>37</xdr:row>
      <xdr:rowOff>33681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50208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127305</xdr:rowOff>
    </xdr:from>
    <xdr:to>
      <xdr:col>55</xdr:col>
      <xdr:colOff>50800</xdr:colOff>
      <xdr:row>38</xdr:row>
      <xdr:rowOff>57455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42232</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85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126848</xdr:rowOff>
    </xdr:from>
    <xdr:to>
      <xdr:col>50</xdr:col>
      <xdr:colOff>165100</xdr:colOff>
      <xdr:row>38</xdr:row>
      <xdr:rowOff>56998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48124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56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127762</xdr:rowOff>
    </xdr:from>
    <xdr:to>
      <xdr:col>46</xdr:col>
      <xdr:colOff>38100</xdr:colOff>
      <xdr:row>38</xdr:row>
      <xdr:rowOff>57912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49039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110388</xdr:rowOff>
    </xdr:from>
    <xdr:to>
      <xdr:col>41</xdr:col>
      <xdr:colOff>101600</xdr:colOff>
      <xdr:row>38</xdr:row>
      <xdr:rowOff>40539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454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31666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5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112675</xdr:rowOff>
    </xdr:from>
    <xdr:to>
      <xdr:col>36</xdr:col>
      <xdr:colOff>165100</xdr:colOff>
      <xdr:row>38</xdr:row>
      <xdr:rowOff>42825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33952</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549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100381</xdr:rowOff>
    </xdr:from>
    <xdr:to>
      <xdr:col>54</xdr:col>
      <xdr:colOff>189865</xdr:colOff>
      <xdr:row>58</xdr:row>
      <xdr:rowOff>139700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44331"/>
          <a:ext cx="1270" cy="123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47058</xdr:rowOff>
    </xdr:from>
    <xdr:ext cx="469744"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1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100381</xdr:rowOff>
    </xdr:from>
    <xdr:to>
      <xdr:col>55</xdr:col>
      <xdr:colOff>88900</xdr:colOff>
      <xdr:row>51</xdr:row>
      <xdr:rowOff>100381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44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35458</xdr:rowOff>
    </xdr:from>
    <xdr:to>
      <xdr:col>55</xdr:col>
      <xdr:colOff>0</xdr:colOff>
      <xdr:row>58</xdr:row>
      <xdr:rowOff>39116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79558"/>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105376</xdr:rowOff>
    </xdr:from>
    <xdr:ext cx="378565"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065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82499</xdr:rowOff>
    </xdr:from>
    <xdr:to>
      <xdr:col>55</xdr:col>
      <xdr:colOff>50800</xdr:colOff>
      <xdr:row>58</xdr:row>
      <xdr:rowOff>12649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5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39116</xdr:rowOff>
    </xdr:from>
    <xdr:to>
      <xdr:col>50</xdr:col>
      <xdr:colOff>114300</xdr:colOff>
      <xdr:row>58</xdr:row>
      <xdr:rowOff>48260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832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151536</xdr:rowOff>
    </xdr:from>
    <xdr:to>
      <xdr:col>50</xdr:col>
      <xdr:colOff>165100</xdr:colOff>
      <xdr:row>58</xdr:row>
      <xdr:rowOff>81686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98213</xdr:rowOff>
    </xdr:from>
    <xdr:ext cx="378565"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50017" y="9699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25400</xdr:rowOff>
    </xdr:from>
    <xdr:to>
      <xdr:col>45</xdr:col>
      <xdr:colOff>177800</xdr:colOff>
      <xdr:row>58</xdr:row>
      <xdr:rowOff>48260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969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148793</xdr:rowOff>
    </xdr:from>
    <xdr:to>
      <xdr:col>46</xdr:col>
      <xdr:colOff>38100</xdr:colOff>
      <xdr:row>58</xdr:row>
      <xdr:rowOff>78943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95470</xdr:rowOff>
    </xdr:from>
    <xdr:ext cx="378565"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61017" y="9696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25400</xdr:rowOff>
    </xdr:from>
    <xdr:to>
      <xdr:col>41</xdr:col>
      <xdr:colOff>50800</xdr:colOff>
      <xdr:row>58</xdr:row>
      <xdr:rowOff>27686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96950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162966</xdr:rowOff>
    </xdr:from>
    <xdr:to>
      <xdr:col>41</xdr:col>
      <xdr:colOff>101600</xdr:colOff>
      <xdr:row>58</xdr:row>
      <xdr:rowOff>93116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84243</xdr:rowOff>
    </xdr:from>
    <xdr:ext cx="378565"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2017" y="10028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121362</xdr:rowOff>
    </xdr:from>
    <xdr:to>
      <xdr:col>36</xdr:col>
      <xdr:colOff>165100</xdr:colOff>
      <xdr:row>58</xdr:row>
      <xdr:rowOff>51512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68039</xdr:rowOff>
    </xdr:from>
    <xdr:ext cx="378565"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3017" y="9669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156108</xdr:rowOff>
    </xdr:from>
    <xdr:to>
      <xdr:col>55</xdr:col>
      <xdr:colOff>50800</xdr:colOff>
      <xdr:row>58</xdr:row>
      <xdr:rowOff>86258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2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71035</xdr:rowOff>
    </xdr:from>
    <xdr:ext cx="378565"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43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159766</xdr:rowOff>
    </xdr:from>
    <xdr:to>
      <xdr:col>50</xdr:col>
      <xdr:colOff>165100</xdr:colOff>
      <xdr:row>58</xdr:row>
      <xdr:rowOff>89916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3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81043</xdr:rowOff>
    </xdr:from>
    <xdr:ext cx="378565"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50017" y="10025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168910</xdr:rowOff>
    </xdr:from>
    <xdr:to>
      <xdr:col>46</xdr:col>
      <xdr:colOff>38100</xdr:colOff>
      <xdr:row>58</xdr:row>
      <xdr:rowOff>99060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90187</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61017" y="10034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146050</xdr:rowOff>
    </xdr:from>
    <xdr:to>
      <xdr:col>41</xdr:col>
      <xdr:colOff>101600</xdr:colOff>
      <xdr:row>58</xdr:row>
      <xdr:rowOff>76200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92727</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2017" y="9693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148336</xdr:rowOff>
    </xdr:from>
    <xdr:to>
      <xdr:col>36</xdr:col>
      <xdr:colOff>165100</xdr:colOff>
      <xdr:row>58</xdr:row>
      <xdr:rowOff>78486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2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69613</xdr:rowOff>
    </xdr:from>
    <xdr:ext cx="378565"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3017" y="10013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100701</xdr:rowOff>
    </xdr:from>
    <xdr:to>
      <xdr:col>54</xdr:col>
      <xdr:colOff>189865</xdr:colOff>
      <xdr:row>78</xdr:row>
      <xdr:rowOff>17582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73651"/>
          <a:ext cx="1270" cy="1117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21409</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9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17582</xdr:rowOff>
    </xdr:from>
    <xdr:to>
      <xdr:col>55</xdr:col>
      <xdr:colOff>88900</xdr:colOff>
      <xdr:row>78</xdr:row>
      <xdr:rowOff>17582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9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47378</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4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100701</xdr:rowOff>
    </xdr:from>
    <xdr:to>
      <xdr:col>55</xdr:col>
      <xdr:colOff>88900</xdr:colOff>
      <xdr:row>71</xdr:row>
      <xdr:rowOff>100701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7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117663</xdr:rowOff>
    </xdr:from>
    <xdr:to>
      <xdr:col>55</xdr:col>
      <xdr:colOff>0</xdr:colOff>
      <xdr:row>77</xdr:row>
      <xdr:rowOff>159040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19313"/>
          <a:ext cx="8382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77578</xdr:rowOff>
    </xdr:from>
    <xdr:ext cx="469744"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36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54702</xdr:rowOff>
    </xdr:from>
    <xdr:to>
      <xdr:col>55</xdr:col>
      <xdr:colOff>50800</xdr:colOff>
      <xdr:row>76</xdr:row>
      <xdr:rowOff>156302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159040</xdr:rowOff>
    </xdr:from>
    <xdr:to>
      <xdr:col>50</xdr:col>
      <xdr:colOff>114300</xdr:colOff>
      <xdr:row>77</xdr:row>
      <xdr:rowOff>166903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60690"/>
          <a:ext cx="889000" cy="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102524</xdr:rowOff>
    </xdr:from>
    <xdr:to>
      <xdr:col>50</xdr:col>
      <xdr:colOff>165100</xdr:colOff>
      <xdr:row>77</xdr:row>
      <xdr:rowOff>32674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3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49202</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8" y="12907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128225</xdr:rowOff>
    </xdr:from>
    <xdr:to>
      <xdr:col>45</xdr:col>
      <xdr:colOff>177800</xdr:colOff>
      <xdr:row>77</xdr:row>
      <xdr:rowOff>166903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329875"/>
          <a:ext cx="889000" cy="3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118618</xdr:rowOff>
    </xdr:from>
    <xdr:to>
      <xdr:col>46</xdr:col>
      <xdr:colOff>38100</xdr:colOff>
      <xdr:row>77</xdr:row>
      <xdr:rowOff>48768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65295</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15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128225</xdr:rowOff>
    </xdr:from>
    <xdr:to>
      <xdr:col>41</xdr:col>
      <xdr:colOff>50800</xdr:colOff>
      <xdr:row>78</xdr:row>
      <xdr:rowOff>50501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29875"/>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169824</xdr:rowOff>
    </xdr:from>
    <xdr:to>
      <xdr:col>41</xdr:col>
      <xdr:colOff>101600</xdr:colOff>
      <xdr:row>77</xdr:row>
      <xdr:rowOff>99974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116501</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297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144678</xdr:rowOff>
    </xdr:from>
    <xdr:to>
      <xdr:col>36</xdr:col>
      <xdr:colOff>165100</xdr:colOff>
      <xdr:row>77</xdr:row>
      <xdr:rowOff>74828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91356</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66863</xdr:rowOff>
    </xdr:from>
    <xdr:to>
      <xdr:col>55</xdr:col>
      <xdr:colOff>50800</xdr:colOff>
      <xdr:row>77</xdr:row>
      <xdr:rowOff>168463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6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153240</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8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108240</xdr:rowOff>
    </xdr:from>
    <xdr:to>
      <xdr:col>50</xdr:col>
      <xdr:colOff>165100</xdr:colOff>
      <xdr:row>78</xdr:row>
      <xdr:rowOff>38390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0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29517</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40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116103</xdr:rowOff>
    </xdr:from>
    <xdr:to>
      <xdr:col>46</xdr:col>
      <xdr:colOff>38100</xdr:colOff>
      <xdr:row>78</xdr:row>
      <xdr:rowOff>46253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1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37380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41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77425</xdr:rowOff>
    </xdr:from>
    <xdr:to>
      <xdr:col>41</xdr:col>
      <xdr:colOff>101600</xdr:colOff>
      <xdr:row>78</xdr:row>
      <xdr:rowOff>7575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170152</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3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171151</xdr:rowOff>
    </xdr:from>
    <xdr:to>
      <xdr:col>36</xdr:col>
      <xdr:colOff>165100</xdr:colOff>
      <xdr:row>78</xdr:row>
      <xdr:rowOff>101301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7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92428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46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38064</xdr:rowOff>
    </xdr:from>
    <xdr:to>
      <xdr:col>54</xdr:col>
      <xdr:colOff>189865</xdr:colOff>
      <xdr:row>98</xdr:row>
      <xdr:rowOff>75707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68564"/>
          <a:ext cx="1270" cy="1409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79534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75707</xdr:rowOff>
    </xdr:from>
    <xdr:to>
      <xdr:col>55</xdr:col>
      <xdr:colOff>88900</xdr:colOff>
      <xdr:row>98</xdr:row>
      <xdr:rowOff>75707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7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156191</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4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203,338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38064</xdr:rowOff>
    </xdr:from>
    <xdr:to>
      <xdr:col>55</xdr:col>
      <xdr:colOff>88900</xdr:colOff>
      <xdr:row>90</xdr:row>
      <xdr:rowOff>38064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68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26757</xdr:rowOff>
    </xdr:from>
    <xdr:to>
      <xdr:col>55</xdr:col>
      <xdr:colOff>0</xdr:colOff>
      <xdr:row>97</xdr:row>
      <xdr:rowOff>145827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657407"/>
          <a:ext cx="838200" cy="11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62582</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52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39705</xdr:rowOff>
    </xdr:from>
    <xdr:to>
      <xdr:col>55</xdr:col>
      <xdr:colOff>50800</xdr:colOff>
      <xdr:row>97</xdr:row>
      <xdr:rowOff>141305</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6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26757</xdr:rowOff>
    </xdr:from>
    <xdr:to>
      <xdr:col>50</xdr:col>
      <xdr:colOff>114300</xdr:colOff>
      <xdr:row>97</xdr:row>
      <xdr:rowOff>66686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657407"/>
          <a:ext cx="889000" cy="3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57666</xdr:rowOff>
    </xdr:from>
    <xdr:to>
      <xdr:col>50</xdr:col>
      <xdr:colOff>165100</xdr:colOff>
      <xdr:row>97</xdr:row>
      <xdr:rowOff>159266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68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150393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78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66686</xdr:rowOff>
    </xdr:from>
    <xdr:to>
      <xdr:col>45</xdr:col>
      <xdr:colOff>177800</xdr:colOff>
      <xdr:row>97</xdr:row>
      <xdr:rowOff>162621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697336"/>
          <a:ext cx="889000" cy="9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43013</xdr:rowOff>
    </xdr:from>
    <xdr:to>
      <xdr:col>46</xdr:col>
      <xdr:colOff>38100</xdr:colOff>
      <xdr:row>97</xdr:row>
      <xdr:rowOff>144613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135740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76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140919</xdr:rowOff>
    </xdr:from>
    <xdr:to>
      <xdr:col>41</xdr:col>
      <xdr:colOff>50800</xdr:colOff>
      <xdr:row>97</xdr:row>
      <xdr:rowOff>162621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771569"/>
          <a:ext cx="889000" cy="2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48971</xdr:rowOff>
    </xdr:from>
    <xdr:to>
      <xdr:col>41</xdr:col>
      <xdr:colOff>101600</xdr:colOff>
      <xdr:row>97</xdr:row>
      <xdr:rowOff>150571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167098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4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76860</xdr:rowOff>
    </xdr:from>
    <xdr:to>
      <xdr:col>36</xdr:col>
      <xdr:colOff>165100</xdr:colOff>
      <xdr:row>98</xdr:row>
      <xdr:rowOff>7010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23537</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48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95027</xdr:rowOff>
    </xdr:from>
    <xdr:to>
      <xdr:col>55</xdr:col>
      <xdr:colOff>50800</xdr:colOff>
      <xdr:row>98</xdr:row>
      <xdr:rowOff>25177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72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18133</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4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147407</xdr:rowOff>
    </xdr:from>
    <xdr:to>
      <xdr:col>50</xdr:col>
      <xdr:colOff>165100</xdr:colOff>
      <xdr:row>97</xdr:row>
      <xdr:rowOff>77557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0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94084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38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15886</xdr:rowOff>
    </xdr:from>
    <xdr:to>
      <xdr:col>46</xdr:col>
      <xdr:colOff>38100</xdr:colOff>
      <xdr:row>97</xdr:row>
      <xdr:rowOff>117486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4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134013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42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111821</xdr:rowOff>
    </xdr:from>
    <xdr:to>
      <xdr:col>41</xdr:col>
      <xdr:colOff>101600</xdr:colOff>
      <xdr:row>98</xdr:row>
      <xdr:rowOff>41971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7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33098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83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90119</xdr:rowOff>
    </xdr:from>
    <xdr:to>
      <xdr:col>36</xdr:col>
      <xdr:colOff>165100</xdr:colOff>
      <xdr:row>98</xdr:row>
      <xdr:rowOff>20269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72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11396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81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28098</xdr:rowOff>
    </xdr:from>
    <xdr:to>
      <xdr:col>85</xdr:col>
      <xdr:colOff>126364</xdr:colOff>
      <xdr:row>38</xdr:row>
      <xdr:rowOff>102438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71598"/>
          <a:ext cx="1269" cy="1445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106265</xdr:rowOff>
    </xdr:from>
    <xdr:ext cx="378565"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621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102438</xdr:rowOff>
    </xdr:from>
    <xdr:to>
      <xdr:col>86</xdr:col>
      <xdr:colOff>25400</xdr:colOff>
      <xdr:row>38</xdr:row>
      <xdr:rowOff>102438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61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146225</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94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28098</xdr:rowOff>
    </xdr:from>
    <xdr:to>
      <xdr:col>86</xdr:col>
      <xdr:colOff>25400</xdr:colOff>
      <xdr:row>30</xdr:row>
      <xdr:rowOff>28098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7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140477</xdr:rowOff>
    </xdr:from>
    <xdr:to>
      <xdr:col>85</xdr:col>
      <xdr:colOff>127000</xdr:colOff>
      <xdr:row>38</xdr:row>
      <xdr:rowOff>15662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484127"/>
          <a:ext cx="8382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110040</xdr:rowOff>
    </xdr:from>
    <xdr:ext cx="469744"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8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87163</xdr:rowOff>
    </xdr:from>
    <xdr:to>
      <xdr:col>85</xdr:col>
      <xdr:colOff>177800</xdr:colOff>
      <xdr:row>38</xdr:row>
      <xdr:rowOff>17312</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308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60467</xdr:rowOff>
    </xdr:from>
    <xdr:to>
      <xdr:col>81</xdr:col>
      <xdr:colOff>50800</xdr:colOff>
      <xdr:row>37</xdr:row>
      <xdr:rowOff>140477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404117"/>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119441</xdr:rowOff>
    </xdr:from>
    <xdr:to>
      <xdr:col>81</xdr:col>
      <xdr:colOff>101600</xdr:colOff>
      <xdr:row>38</xdr:row>
      <xdr:rowOff>49591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40718</xdr:rowOff>
    </xdr:from>
    <xdr:ext cx="469744"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46428" y="655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60467</xdr:rowOff>
    </xdr:from>
    <xdr:to>
      <xdr:col>76</xdr:col>
      <xdr:colOff>114300</xdr:colOff>
      <xdr:row>37</xdr:row>
      <xdr:rowOff>116474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04117"/>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101107</xdr:rowOff>
    </xdr:from>
    <xdr:to>
      <xdr:col>76</xdr:col>
      <xdr:colOff>165100</xdr:colOff>
      <xdr:row>38</xdr:row>
      <xdr:rowOff>31257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4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22384</xdr:rowOff>
    </xdr:from>
    <xdr:ext cx="469744"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57428" y="653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116474</xdr:rowOff>
    </xdr:from>
    <xdr:to>
      <xdr:col>71</xdr:col>
      <xdr:colOff>177800</xdr:colOff>
      <xdr:row>38</xdr:row>
      <xdr:rowOff>77384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460124"/>
          <a:ext cx="889000" cy="13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24709</xdr:rowOff>
    </xdr:from>
    <xdr:to>
      <xdr:col>72</xdr:col>
      <xdr:colOff>38100</xdr:colOff>
      <xdr:row>37</xdr:row>
      <xdr:rowOff>126309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6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142836</xdr:rowOff>
    </xdr:from>
    <xdr:ext cx="469744"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68428" y="614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131648</xdr:rowOff>
    </xdr:from>
    <xdr:to>
      <xdr:col>67</xdr:col>
      <xdr:colOff>101600</xdr:colOff>
      <xdr:row>38</xdr:row>
      <xdr:rowOff>61798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7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78325</xdr:rowOff>
    </xdr:from>
    <xdr:ext cx="469744"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79428" y="625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136311</xdr:rowOff>
    </xdr:from>
    <xdr:to>
      <xdr:col>85</xdr:col>
      <xdr:colOff>177800</xdr:colOff>
      <xdr:row>38</xdr:row>
      <xdr:rowOff>66461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7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65589</xdr:rowOff>
    </xdr:from>
    <xdr:ext cx="469744"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0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89677</xdr:rowOff>
    </xdr:from>
    <xdr:to>
      <xdr:col>81</xdr:col>
      <xdr:colOff>101600</xdr:colOff>
      <xdr:row>38</xdr:row>
      <xdr:rowOff>19827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3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36354</xdr:rowOff>
    </xdr:from>
    <xdr:ext cx="469744"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46428" y="620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9667</xdr:rowOff>
    </xdr:from>
    <xdr:to>
      <xdr:col>76</xdr:col>
      <xdr:colOff>165100</xdr:colOff>
      <xdr:row>37</xdr:row>
      <xdr:rowOff>111267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35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127794</xdr:rowOff>
    </xdr:from>
    <xdr:ext cx="469744"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57428" y="6128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65674</xdr:rowOff>
    </xdr:from>
    <xdr:to>
      <xdr:col>72</xdr:col>
      <xdr:colOff>38100</xdr:colOff>
      <xdr:row>37</xdr:row>
      <xdr:rowOff>167274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0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158401</xdr:rowOff>
    </xdr:from>
    <xdr:ext cx="469744"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68428" y="650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26584</xdr:rowOff>
    </xdr:from>
    <xdr:to>
      <xdr:col>67</xdr:col>
      <xdr:colOff>101600</xdr:colOff>
      <xdr:row>38</xdr:row>
      <xdr:rowOff>128184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4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119311</xdr:rowOff>
    </xdr:from>
    <xdr:ext cx="469744"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79428" y="663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46366</xdr:rowOff>
    </xdr:from>
    <xdr:to>
      <xdr:col>85</xdr:col>
      <xdr:colOff>126364</xdr:colOff>
      <xdr:row>58</xdr:row>
      <xdr:rowOff>104583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618866"/>
          <a:ext cx="1269" cy="14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108410</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5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104583</xdr:rowOff>
    </xdr:from>
    <xdr:to>
      <xdr:col>86</xdr:col>
      <xdr:colOff>25400</xdr:colOff>
      <xdr:row>58</xdr:row>
      <xdr:rowOff>104583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04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164493</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9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46366</xdr:rowOff>
    </xdr:from>
    <xdr:to>
      <xdr:col>86</xdr:col>
      <xdr:colOff>25400</xdr:colOff>
      <xdr:row>50</xdr:row>
      <xdr:rowOff>46366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618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127095</xdr:rowOff>
    </xdr:from>
    <xdr:to>
      <xdr:col>85</xdr:col>
      <xdr:colOff>127000</xdr:colOff>
      <xdr:row>57</xdr:row>
      <xdr:rowOff>79513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556845"/>
          <a:ext cx="838200" cy="29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129757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3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151330</xdr:rowOff>
    </xdr:from>
    <xdr:to>
      <xdr:col>85</xdr:col>
      <xdr:colOff>177800</xdr:colOff>
      <xdr:row>57</xdr:row>
      <xdr:rowOff>81480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5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39486</xdr:rowOff>
    </xdr:from>
    <xdr:to>
      <xdr:col>81</xdr:col>
      <xdr:colOff>50800</xdr:colOff>
      <xdr:row>57</xdr:row>
      <xdr:rowOff>79513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812136"/>
          <a:ext cx="889000" cy="4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4917</xdr:rowOff>
    </xdr:from>
    <xdr:to>
      <xdr:col>81</xdr:col>
      <xdr:colOff>101600</xdr:colOff>
      <xdr:row>57</xdr:row>
      <xdr:rowOff>106517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7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123044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55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39486</xdr:rowOff>
    </xdr:from>
    <xdr:to>
      <xdr:col>76</xdr:col>
      <xdr:colOff>114300</xdr:colOff>
      <xdr:row>58</xdr:row>
      <xdr:rowOff>45408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812136"/>
          <a:ext cx="889000" cy="17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83109</xdr:rowOff>
    </xdr:from>
    <xdr:to>
      <xdr:col>76</xdr:col>
      <xdr:colOff>165100</xdr:colOff>
      <xdr:row>58</xdr:row>
      <xdr:rowOff>13259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4386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94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38322</xdr:rowOff>
    </xdr:from>
    <xdr:to>
      <xdr:col>71</xdr:col>
      <xdr:colOff>177800</xdr:colOff>
      <xdr:row>58</xdr:row>
      <xdr:rowOff>45408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982422"/>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83751</xdr:rowOff>
    </xdr:from>
    <xdr:to>
      <xdr:col>72</xdr:col>
      <xdr:colOff>38100</xdr:colOff>
      <xdr:row>58</xdr:row>
      <xdr:rowOff>13901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30428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3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97217</xdr:rowOff>
    </xdr:from>
    <xdr:to>
      <xdr:col>67</xdr:col>
      <xdr:colOff>101600</xdr:colOff>
      <xdr:row>58</xdr:row>
      <xdr:rowOff>27367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6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43894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4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76295</xdr:rowOff>
    </xdr:from>
    <xdr:to>
      <xdr:col>85</xdr:col>
      <xdr:colOff>177800</xdr:colOff>
      <xdr:row>56</xdr:row>
      <xdr:rowOff>6445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50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99172</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35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28713</xdr:rowOff>
    </xdr:from>
    <xdr:to>
      <xdr:col>81</xdr:col>
      <xdr:colOff>101600</xdr:colOff>
      <xdr:row>57</xdr:row>
      <xdr:rowOff>130313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0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121440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89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160136</xdr:rowOff>
    </xdr:from>
    <xdr:to>
      <xdr:col>76</xdr:col>
      <xdr:colOff>165100</xdr:colOff>
      <xdr:row>57</xdr:row>
      <xdr:rowOff>90286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76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106813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5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166058</xdr:rowOff>
    </xdr:from>
    <xdr:to>
      <xdr:col>72</xdr:col>
      <xdr:colOff>38100</xdr:colOff>
      <xdr:row>58</xdr:row>
      <xdr:rowOff>96208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3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87335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03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158972</xdr:rowOff>
    </xdr:from>
    <xdr:to>
      <xdr:col>67</xdr:col>
      <xdr:colOff>101600</xdr:colOff>
      <xdr:row>58</xdr:row>
      <xdr:rowOff>89122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3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80249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75</xdr:row>
      <xdr:rowOff>54627</xdr:rowOff>
    </xdr:from>
    <xdr:ext cx="31290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33094" y="12913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72</xdr:row>
      <xdr:rowOff>111777</xdr:rowOff>
    </xdr:from>
    <xdr:ext cx="31290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33094" y="12456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69</xdr:row>
      <xdr:rowOff>168927</xdr:rowOff>
    </xdr:from>
    <xdr:ext cx="31290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33094" y="11998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67</xdr:row>
      <xdr:rowOff>54627</xdr:rowOff>
    </xdr:from>
    <xdr:ext cx="31290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33094" y="1154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139700</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317595" y="13512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10177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10177</xdr:rowOff>
    </xdr:from>
    <xdr:ext cx="249299"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321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67327</xdr:rowOff>
    </xdr:from>
    <xdr:ext cx="249299"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440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88900</xdr:rowOff>
    </xdr:from>
    <xdr:to>
      <xdr:col>81</xdr:col>
      <xdr:colOff>101600</xdr:colOff>
      <xdr:row>77</xdr:row>
      <xdr:rowOff>19050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75</xdr:row>
      <xdr:rowOff>35577</xdr:rowOff>
    </xdr:from>
    <xdr:ext cx="313932"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324333" y="12894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69</xdr:row>
      <xdr:rowOff>146050</xdr:rowOff>
    </xdr:from>
    <xdr:to>
      <xdr:col>76</xdr:col>
      <xdr:colOff>165100</xdr:colOff>
      <xdr:row>70</xdr:row>
      <xdr:rowOff>76200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197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68</xdr:row>
      <xdr:rowOff>92727</xdr:rowOff>
    </xdr:from>
    <xdr:ext cx="313932"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35333" y="11751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70</xdr:row>
      <xdr:rowOff>157480</xdr:rowOff>
    </xdr:from>
    <xdr:to>
      <xdr:col>72</xdr:col>
      <xdr:colOff>38100</xdr:colOff>
      <xdr:row>71</xdr:row>
      <xdr:rowOff>87630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215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69</xdr:row>
      <xdr:rowOff>104157</xdr:rowOff>
    </xdr:from>
    <xdr:ext cx="313932"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46333" y="11934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168911</xdr:rowOff>
    </xdr:from>
    <xdr:to>
      <xdr:col>67</xdr:col>
      <xdr:colOff>101600</xdr:colOff>
      <xdr:row>78</xdr:row>
      <xdr:rowOff>99061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76</xdr:row>
      <xdr:rowOff>115588</xdr:rowOff>
    </xdr:from>
    <xdr:ext cx="249299"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89650" y="13145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124477</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26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121565</xdr:rowOff>
    </xdr:from>
    <xdr:to>
      <xdr:col>85</xdr:col>
      <xdr:colOff>126364</xdr:colOff>
      <xdr:row>99</xdr:row>
      <xdr:rowOff>43611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6066415"/>
          <a:ext cx="1269" cy="95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47438</xdr:rowOff>
    </xdr:from>
    <xdr:ext cx="313932"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70209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43611</xdr:rowOff>
    </xdr:from>
    <xdr:to>
      <xdr:col>86</xdr:col>
      <xdr:colOff>25400</xdr:colOff>
      <xdr:row>99</xdr:row>
      <xdr:rowOff>43611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701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68242</xdr:rowOff>
    </xdr:from>
    <xdr:ext cx="534377"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8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93</xdr:row>
      <xdr:rowOff>121565</xdr:rowOff>
    </xdr:from>
    <xdr:to>
      <xdr:col>86</xdr:col>
      <xdr:colOff>25400</xdr:colOff>
      <xdr:row>93</xdr:row>
      <xdr:rowOff>121565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06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26543</xdr:rowOff>
    </xdr:from>
    <xdr:to>
      <xdr:col>85</xdr:col>
      <xdr:colOff>127000</xdr:colOff>
      <xdr:row>99</xdr:row>
      <xdr:rowOff>43611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7000093"/>
          <a:ext cx="838200" cy="1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108805</xdr:rowOff>
    </xdr:from>
    <xdr:ext cx="469744"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96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85928</xdr:rowOff>
    </xdr:from>
    <xdr:to>
      <xdr:col>85</xdr:col>
      <xdr:colOff>177800</xdr:colOff>
      <xdr:row>97</xdr:row>
      <xdr:rowOff>16078</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26543</xdr:rowOff>
    </xdr:from>
    <xdr:to>
      <xdr:col>81</xdr:col>
      <xdr:colOff>50800</xdr:colOff>
      <xdr:row>99</xdr:row>
      <xdr:rowOff>26696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7000093"/>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12700</xdr:rowOff>
    </xdr:from>
    <xdr:to>
      <xdr:col>81</xdr:col>
      <xdr:colOff>101600</xdr:colOff>
      <xdr:row>96</xdr:row>
      <xdr:rowOff>114300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130827</xdr:rowOff>
    </xdr:from>
    <xdr:ext cx="469744"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46428" y="1624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116536</xdr:rowOff>
    </xdr:from>
    <xdr:to>
      <xdr:col>76</xdr:col>
      <xdr:colOff>114300</xdr:colOff>
      <xdr:row>99</xdr:row>
      <xdr:rowOff>26696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5547036"/>
          <a:ext cx="889000" cy="145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43256</xdr:rowOff>
    </xdr:from>
    <xdr:to>
      <xdr:col>76</xdr:col>
      <xdr:colOff>165100</xdr:colOff>
      <xdr:row>96</xdr:row>
      <xdr:rowOff>144856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50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161383</xdr:rowOff>
    </xdr:from>
    <xdr:ext cx="469744"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57428" y="1627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116536</xdr:rowOff>
    </xdr:from>
    <xdr:to>
      <xdr:col>71</xdr:col>
      <xdr:colOff>177800</xdr:colOff>
      <xdr:row>97</xdr:row>
      <xdr:rowOff>164236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5547036"/>
          <a:ext cx="889000" cy="124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125400</xdr:rowOff>
    </xdr:from>
    <xdr:to>
      <xdr:col>72</xdr:col>
      <xdr:colOff>38100</xdr:colOff>
      <xdr:row>96</xdr:row>
      <xdr:rowOff>55550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46677</xdr:rowOff>
    </xdr:from>
    <xdr:ext cx="469744"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68428" y="1650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41199</xdr:rowOff>
    </xdr:from>
    <xdr:to>
      <xdr:col>67</xdr:col>
      <xdr:colOff>101600</xdr:colOff>
      <xdr:row>96</xdr:row>
      <xdr:rowOff>142799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500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159326</xdr:rowOff>
    </xdr:from>
    <xdr:ext cx="469744"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79428" y="1627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164261</xdr:rowOff>
    </xdr:from>
    <xdr:to>
      <xdr:col>85</xdr:col>
      <xdr:colOff>177800</xdr:colOff>
      <xdr:row>99</xdr:row>
      <xdr:rowOff>94411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96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79188</xdr:rowOff>
    </xdr:from>
    <xdr:ext cx="313932"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881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147193</xdr:rowOff>
    </xdr:from>
    <xdr:to>
      <xdr:col>81</xdr:col>
      <xdr:colOff>101600</xdr:colOff>
      <xdr:row>99</xdr:row>
      <xdr:rowOff>77343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94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68470</xdr:rowOff>
    </xdr:from>
    <xdr:ext cx="378565"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2017" y="17042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147346</xdr:rowOff>
    </xdr:from>
    <xdr:to>
      <xdr:col>76</xdr:col>
      <xdr:colOff>165100</xdr:colOff>
      <xdr:row>99</xdr:row>
      <xdr:rowOff>77496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94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68623</xdr:rowOff>
    </xdr:from>
    <xdr:ext cx="378565"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3017" y="1704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65736</xdr:rowOff>
    </xdr:from>
    <xdr:to>
      <xdr:col>72</xdr:col>
      <xdr:colOff>38100</xdr:colOff>
      <xdr:row>90</xdr:row>
      <xdr:rowOff>167336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549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12413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527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113436</xdr:rowOff>
    </xdr:from>
    <xdr:to>
      <xdr:col>67</xdr:col>
      <xdr:colOff>101600</xdr:colOff>
      <xdr:row>98</xdr:row>
      <xdr:rowOff>43586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74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34713</xdr:rowOff>
    </xdr:from>
    <xdr:ext cx="469744"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79428" y="1683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17236</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32186"/>
          <a:ext cx="1269"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135363</xdr:rowOff>
    </xdr:from>
    <xdr:ext cx="378565"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107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17236</xdr:rowOff>
    </xdr:from>
    <xdr:to>
      <xdr:col>116</xdr:col>
      <xdr:colOff>152400</xdr:colOff>
      <xdr:row>31</xdr:row>
      <xdr:rowOff>17236</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743</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1584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149316</xdr:rowOff>
    </xdr:from>
    <xdr:to>
      <xdr:col>116</xdr:col>
      <xdr:colOff>114300</xdr:colOff>
      <xdr:row>39</xdr:row>
      <xdr:rowOff>79466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121557</xdr:rowOff>
    </xdr:from>
    <xdr:to>
      <xdr:col>112</xdr:col>
      <xdr:colOff>38100</xdr:colOff>
      <xdr:row>39</xdr:row>
      <xdr:rowOff>51707</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68234</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66333" y="6411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13788</xdr:rowOff>
    </xdr:from>
    <xdr:to>
      <xdr:col>102</xdr:col>
      <xdr:colOff>165100</xdr:colOff>
      <xdr:row>39</xdr:row>
      <xdr:rowOff>115388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131915</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115026</xdr:rowOff>
    </xdr:from>
    <xdr:to>
      <xdr:col>98</xdr:col>
      <xdr:colOff>38100</xdr:colOff>
      <xdr:row>39</xdr:row>
      <xdr:rowOff>45176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61703</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405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本区の歳出の最も大きい割合（</a:t>
          </a:r>
          <a:r>
            <a:rPr kumimoji="1" lang="en-US" altLang="ja-JP" sz="1200">
              <a:solidFill>
                <a:schemeClr val="dk1"/>
              </a:solidFill>
              <a:effectLst/>
              <a:latin typeface="+mn-lt"/>
              <a:ea typeface="+mn-ea"/>
              <a:cs typeface="+mn-cs"/>
            </a:rPr>
            <a:t>49.9</a:t>
          </a:r>
          <a:r>
            <a:rPr kumimoji="1" lang="ja-JP" altLang="ja-JP" sz="1200">
              <a:solidFill>
                <a:schemeClr val="dk1"/>
              </a:solidFill>
              <a:effectLst/>
              <a:latin typeface="+mn-lt"/>
              <a:ea typeface="+mn-ea"/>
              <a:cs typeface="+mn-cs"/>
            </a:rPr>
            <a:t>％）を占める民生費は</a:t>
          </a:r>
          <a:r>
            <a:rPr kumimoji="1" lang="en-US" altLang="ja-JP" sz="1200">
              <a:solidFill>
                <a:schemeClr val="dk1"/>
              </a:solidFill>
              <a:effectLst/>
              <a:latin typeface="+mn-lt"/>
              <a:ea typeface="+mn-ea"/>
              <a:cs typeface="+mn-cs"/>
            </a:rPr>
            <a:t>229,985</a:t>
          </a:r>
          <a:r>
            <a:rPr kumimoji="1" lang="ja-JP" altLang="ja-JP" sz="1200">
              <a:solidFill>
                <a:schemeClr val="dk1"/>
              </a:solidFill>
              <a:effectLst/>
              <a:latin typeface="+mn-lt"/>
              <a:ea typeface="+mn-ea"/>
              <a:cs typeface="+mn-cs"/>
            </a:rPr>
            <a:t>円（令和</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年度：</a:t>
          </a:r>
          <a:r>
            <a:rPr kumimoji="1" lang="en-US" altLang="ja-JP" sz="1200">
              <a:solidFill>
                <a:schemeClr val="dk1"/>
              </a:solidFill>
              <a:effectLst/>
              <a:latin typeface="+mn-lt"/>
              <a:ea typeface="+mn-ea"/>
              <a:cs typeface="+mn-cs"/>
            </a:rPr>
            <a:t>239,812</a:t>
          </a:r>
          <a:r>
            <a:rPr kumimoji="1" lang="ja-JP" altLang="ja-JP" sz="1200">
              <a:solidFill>
                <a:schemeClr val="dk1"/>
              </a:solidFill>
              <a:effectLst/>
              <a:latin typeface="+mn-lt"/>
              <a:ea typeface="+mn-ea"/>
              <a:cs typeface="+mn-cs"/>
            </a:rPr>
            <a:t>円）で令和</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年度比</a:t>
          </a:r>
          <a:r>
            <a:rPr kumimoji="1" lang="en-US" altLang="ja-JP" sz="1200">
              <a:solidFill>
                <a:schemeClr val="dk1"/>
              </a:solidFill>
              <a:effectLst/>
              <a:latin typeface="+mn-lt"/>
              <a:ea typeface="+mn-ea"/>
              <a:cs typeface="+mn-cs"/>
            </a:rPr>
            <a:t>9,827</a:t>
          </a:r>
          <a:r>
            <a:rPr kumimoji="1" lang="ja-JP" altLang="ja-JP" sz="1200">
              <a:solidFill>
                <a:schemeClr val="dk1"/>
              </a:solidFill>
              <a:effectLst/>
              <a:latin typeface="+mn-lt"/>
              <a:ea typeface="+mn-ea"/>
              <a:cs typeface="+mn-cs"/>
            </a:rPr>
            <a:t>円の</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となった。主な要因は子育て世帯への臨時特別給付金給付事業費、住民税非課税世帯に対する臨時特別給付金給付事業費などの</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である。</a:t>
          </a:r>
          <a:br>
            <a:rPr kumimoji="1" lang="ja-JP"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総務費は</a:t>
          </a:r>
          <a:r>
            <a:rPr kumimoji="1" lang="en-US" altLang="ja-JP" sz="1200">
              <a:solidFill>
                <a:schemeClr val="dk1"/>
              </a:solidFill>
              <a:effectLst/>
              <a:latin typeface="+mn-lt"/>
              <a:ea typeface="+mn-ea"/>
              <a:cs typeface="+mn-cs"/>
            </a:rPr>
            <a:t>55,987</a:t>
          </a:r>
          <a:r>
            <a:rPr kumimoji="1" lang="ja-JP" altLang="ja-JP" sz="1200">
              <a:solidFill>
                <a:schemeClr val="dk1"/>
              </a:solidFill>
              <a:effectLst/>
              <a:latin typeface="+mn-lt"/>
              <a:ea typeface="+mn-ea"/>
              <a:cs typeface="+mn-cs"/>
            </a:rPr>
            <a:t>円で令和</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年度比</a:t>
          </a:r>
          <a:r>
            <a:rPr kumimoji="1" lang="en-US" altLang="ja-JP" sz="1200">
              <a:solidFill>
                <a:schemeClr val="dk1"/>
              </a:solidFill>
              <a:effectLst/>
              <a:latin typeface="+mn-lt"/>
              <a:ea typeface="+mn-ea"/>
              <a:cs typeface="+mn-cs"/>
            </a:rPr>
            <a:t>16,753</a:t>
          </a:r>
          <a:r>
            <a:rPr kumimoji="1" lang="ja-JP" altLang="ja-JP" sz="1200">
              <a:solidFill>
                <a:schemeClr val="dk1"/>
              </a:solidFill>
              <a:effectLst/>
              <a:latin typeface="+mn-lt"/>
              <a:ea typeface="+mn-ea"/>
              <a:cs typeface="+mn-cs"/>
            </a:rPr>
            <a:t>円の減（△</a:t>
          </a:r>
          <a:r>
            <a:rPr kumimoji="1" lang="en-US" altLang="ja-JP" sz="1200">
              <a:solidFill>
                <a:schemeClr val="dk1"/>
              </a:solidFill>
              <a:effectLst/>
              <a:latin typeface="+mn-lt"/>
              <a:ea typeface="+mn-ea"/>
              <a:cs typeface="+mn-cs"/>
            </a:rPr>
            <a:t>23.0</a:t>
          </a:r>
          <a:r>
            <a:rPr kumimoji="1" lang="ja-JP" altLang="ja-JP" sz="1200">
              <a:solidFill>
                <a:schemeClr val="dk1"/>
              </a:solidFill>
              <a:effectLst/>
              <a:latin typeface="+mn-lt"/>
              <a:ea typeface="+mn-ea"/>
              <a:cs typeface="+mn-cs"/>
            </a:rPr>
            <a:t>％）となっているが、主な要因は大型区民施設及び庁舎等整備基金や財政調整基金</a:t>
          </a:r>
          <a:r>
            <a:rPr kumimoji="1" lang="ja-JP" altLang="en-US" sz="1200">
              <a:solidFill>
                <a:schemeClr val="dk1"/>
              </a:solidFill>
              <a:effectLst/>
              <a:latin typeface="+mn-lt"/>
              <a:ea typeface="+mn-ea"/>
              <a:cs typeface="+mn-cs"/>
            </a:rPr>
            <a:t>への積立金の減などである</a:t>
          </a:r>
          <a:r>
            <a:rPr kumimoji="1" lang="ja-JP" altLang="ja-JP" sz="1200">
              <a:solidFill>
                <a:schemeClr val="dk1"/>
              </a:solidFill>
              <a:effectLst/>
              <a:latin typeface="+mn-lt"/>
              <a:ea typeface="+mn-ea"/>
              <a:cs typeface="+mn-cs"/>
            </a:rPr>
            <a:t>。衛生費は</a:t>
          </a:r>
          <a:r>
            <a:rPr kumimoji="1" lang="en-US" altLang="ja-JP" sz="1200">
              <a:solidFill>
                <a:schemeClr val="dk1"/>
              </a:solidFill>
              <a:effectLst/>
              <a:latin typeface="+mn-lt"/>
              <a:ea typeface="+mn-ea"/>
              <a:cs typeface="+mn-cs"/>
            </a:rPr>
            <a:t>44,007</a:t>
          </a:r>
          <a:r>
            <a:rPr kumimoji="1" lang="ja-JP" altLang="ja-JP" sz="1200">
              <a:solidFill>
                <a:schemeClr val="dk1"/>
              </a:solidFill>
              <a:effectLst/>
              <a:latin typeface="+mn-lt"/>
              <a:ea typeface="+mn-ea"/>
              <a:cs typeface="+mn-cs"/>
            </a:rPr>
            <a:t>円で令和</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年度比</a:t>
          </a:r>
          <a:r>
            <a:rPr kumimoji="1" lang="en-US" altLang="ja-JP" sz="1200">
              <a:solidFill>
                <a:schemeClr val="dk1"/>
              </a:solidFill>
              <a:effectLst/>
              <a:latin typeface="+mn-lt"/>
              <a:ea typeface="+mn-ea"/>
              <a:cs typeface="+mn-cs"/>
            </a:rPr>
            <a:t>2,294</a:t>
          </a:r>
          <a:r>
            <a:rPr kumimoji="1" lang="ja-JP" altLang="ja-JP" sz="1200">
              <a:solidFill>
                <a:schemeClr val="dk1"/>
              </a:solidFill>
              <a:effectLst/>
              <a:latin typeface="+mn-lt"/>
              <a:ea typeface="+mn-ea"/>
              <a:cs typeface="+mn-cs"/>
            </a:rPr>
            <a:t>円の増（</a:t>
          </a:r>
          <a:r>
            <a:rPr kumimoji="1" lang="en-US" altLang="ja-JP" sz="1200">
              <a:solidFill>
                <a:schemeClr val="dk1"/>
              </a:solidFill>
              <a:effectLst/>
              <a:latin typeface="+mn-lt"/>
              <a:ea typeface="+mn-ea"/>
              <a:cs typeface="+mn-cs"/>
            </a:rPr>
            <a:t>+5.5</a:t>
          </a:r>
          <a:r>
            <a:rPr kumimoji="1" lang="ja-JP" altLang="ja-JP" sz="1200">
              <a:solidFill>
                <a:schemeClr val="dk1"/>
              </a:solidFill>
              <a:effectLst/>
              <a:latin typeface="+mn-lt"/>
              <a:ea typeface="+mn-ea"/>
              <a:cs typeface="+mn-cs"/>
            </a:rPr>
            <a:t>％）となっているが、主な要因は</a:t>
          </a:r>
          <a:r>
            <a:rPr kumimoji="1" lang="ja-JP" altLang="en-US" sz="1200">
              <a:solidFill>
                <a:schemeClr val="dk1"/>
              </a:solidFill>
              <a:effectLst/>
              <a:latin typeface="+mn-lt"/>
              <a:ea typeface="+mn-ea"/>
              <a:cs typeface="+mn-cs"/>
            </a:rPr>
            <a:t>定期予防接種経費や清掃一部事務組合等負担金などの増などによるものである</a:t>
          </a:r>
          <a:r>
            <a:rPr kumimoji="1" lang="ja-JP" altLang="ja-JP" sz="1200">
              <a:solidFill>
                <a:schemeClr val="dk1"/>
              </a:solidFill>
              <a:effectLst/>
              <a:latin typeface="+mn-lt"/>
              <a:ea typeface="+mn-ea"/>
              <a:cs typeface="+mn-cs"/>
            </a:rPr>
            <a:t>。土木費は</a:t>
          </a:r>
          <a:r>
            <a:rPr kumimoji="1" lang="en-US" altLang="ja-JP" sz="1200">
              <a:solidFill>
                <a:schemeClr val="dk1"/>
              </a:solidFill>
              <a:effectLst/>
              <a:latin typeface="+mn-lt"/>
              <a:ea typeface="+mn-ea"/>
              <a:cs typeface="+mn-cs"/>
            </a:rPr>
            <a:t>31,696</a:t>
          </a:r>
          <a:r>
            <a:rPr kumimoji="1" lang="ja-JP" altLang="ja-JP" sz="1200">
              <a:solidFill>
                <a:schemeClr val="dk1"/>
              </a:solidFill>
              <a:effectLst/>
              <a:latin typeface="+mn-lt"/>
              <a:ea typeface="+mn-ea"/>
              <a:cs typeface="+mn-cs"/>
            </a:rPr>
            <a:t>円で</a:t>
          </a:r>
          <a:r>
            <a:rPr kumimoji="1" lang="en-US" altLang="ja-JP" sz="1200">
              <a:solidFill>
                <a:schemeClr val="dk1"/>
              </a:solidFill>
              <a:effectLst/>
              <a:latin typeface="+mn-lt"/>
              <a:ea typeface="+mn-ea"/>
              <a:cs typeface="+mn-cs"/>
            </a:rPr>
            <a:t>15,626</a:t>
          </a:r>
          <a:r>
            <a:rPr kumimoji="1" lang="ja-JP" altLang="ja-JP" sz="1200">
              <a:solidFill>
                <a:schemeClr val="dk1"/>
              </a:solidFill>
              <a:effectLst/>
              <a:latin typeface="+mn-lt"/>
              <a:ea typeface="+mn-ea"/>
              <a:cs typeface="+mn-cs"/>
            </a:rPr>
            <a:t>円の</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33.0</a:t>
          </a:r>
          <a:r>
            <a:rPr kumimoji="1" lang="ja-JP" altLang="ja-JP" sz="1200">
              <a:solidFill>
                <a:schemeClr val="dk1"/>
              </a:solidFill>
              <a:effectLst/>
              <a:latin typeface="+mn-lt"/>
              <a:ea typeface="+mn-ea"/>
              <a:cs typeface="+mn-cs"/>
            </a:rPr>
            <a:t>％）となっているが、主な要因</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再開発事業の事業進捗による</a:t>
          </a:r>
          <a:r>
            <a:rPr kumimoji="1" lang="ja-JP" altLang="en-US" sz="1200">
              <a:solidFill>
                <a:schemeClr val="dk1"/>
              </a:solidFill>
              <a:effectLst/>
              <a:latin typeface="+mn-lt"/>
              <a:ea typeface="+mn-ea"/>
              <a:cs typeface="+mn-cs"/>
            </a:rPr>
            <a:t>減などによるものである</a:t>
          </a:r>
          <a:r>
            <a:rPr kumimoji="1" lang="ja-JP" altLang="ja-JP" sz="1200">
              <a:solidFill>
                <a:schemeClr val="dk1"/>
              </a:solidFill>
              <a:effectLst/>
              <a:latin typeface="+mn-lt"/>
              <a:ea typeface="+mn-ea"/>
              <a:cs typeface="+mn-cs"/>
            </a:rPr>
            <a:t>。消防費は</a:t>
          </a:r>
          <a:r>
            <a:rPr kumimoji="1" lang="en-US" altLang="ja-JP" sz="1200">
              <a:solidFill>
                <a:schemeClr val="dk1"/>
              </a:solidFill>
              <a:effectLst/>
              <a:latin typeface="+mn-lt"/>
              <a:ea typeface="+mn-ea"/>
              <a:cs typeface="+mn-cs"/>
            </a:rPr>
            <a:t>2,713</a:t>
          </a:r>
          <a:r>
            <a:rPr kumimoji="1" lang="ja-JP" altLang="ja-JP" sz="1200">
              <a:solidFill>
                <a:schemeClr val="dk1"/>
              </a:solidFill>
              <a:effectLst/>
              <a:latin typeface="+mn-lt"/>
              <a:ea typeface="+mn-ea"/>
              <a:cs typeface="+mn-cs"/>
            </a:rPr>
            <a:t>円で</a:t>
          </a:r>
          <a:r>
            <a:rPr kumimoji="1" lang="en-US" altLang="ja-JP" sz="1200">
              <a:solidFill>
                <a:schemeClr val="dk1"/>
              </a:solidFill>
              <a:effectLst/>
              <a:latin typeface="+mn-lt"/>
              <a:ea typeface="+mn-ea"/>
              <a:cs typeface="+mn-cs"/>
            </a:rPr>
            <a:t>1,020</a:t>
          </a:r>
          <a:r>
            <a:rPr kumimoji="1" lang="ja-JP" altLang="ja-JP" sz="1200">
              <a:solidFill>
                <a:schemeClr val="dk1"/>
              </a:solidFill>
              <a:effectLst/>
              <a:latin typeface="+mn-lt"/>
              <a:ea typeface="+mn-ea"/>
              <a:cs typeface="+mn-cs"/>
            </a:rPr>
            <a:t>円の減（△</a:t>
          </a:r>
          <a:r>
            <a:rPr kumimoji="1" lang="en-US" altLang="ja-JP" sz="1200">
              <a:solidFill>
                <a:schemeClr val="dk1"/>
              </a:solidFill>
              <a:effectLst/>
              <a:latin typeface="+mn-lt"/>
              <a:ea typeface="+mn-ea"/>
              <a:cs typeface="+mn-cs"/>
            </a:rPr>
            <a:t>27.3</a:t>
          </a:r>
          <a:r>
            <a:rPr kumimoji="1" lang="ja-JP" altLang="ja-JP" sz="1200">
              <a:solidFill>
                <a:schemeClr val="dk1"/>
              </a:solidFill>
              <a:effectLst/>
              <a:latin typeface="+mn-lt"/>
              <a:ea typeface="+mn-ea"/>
              <a:cs typeface="+mn-cs"/>
            </a:rPr>
            <a:t>％）となっているが、主な要因は災害対策基金への</a:t>
          </a:r>
          <a:r>
            <a:rPr kumimoji="1" lang="ja-JP" altLang="en-US" sz="1200">
              <a:solidFill>
                <a:schemeClr val="dk1"/>
              </a:solidFill>
              <a:effectLst/>
              <a:latin typeface="+mn-lt"/>
              <a:ea typeface="+mn-ea"/>
              <a:cs typeface="+mn-cs"/>
            </a:rPr>
            <a:t>積立金の減などによるものである</a:t>
          </a:r>
          <a:r>
            <a:rPr kumimoji="1" lang="ja-JP" altLang="ja-JP" sz="1200">
              <a:solidFill>
                <a:schemeClr val="dk1"/>
              </a:solidFill>
              <a:effectLst/>
              <a:latin typeface="+mn-lt"/>
              <a:ea typeface="+mn-ea"/>
              <a:cs typeface="+mn-cs"/>
            </a:rPr>
            <a:t>。公債費は利子償還額の</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によって、令和</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年度比</a:t>
          </a:r>
          <a:r>
            <a:rPr kumimoji="1" lang="en-US" altLang="ja-JP" sz="1200">
              <a:solidFill>
                <a:schemeClr val="dk1"/>
              </a:solidFill>
              <a:effectLst/>
              <a:latin typeface="+mn-lt"/>
              <a:ea typeface="+mn-ea"/>
              <a:cs typeface="+mn-cs"/>
            </a:rPr>
            <a:t>224</a:t>
          </a:r>
          <a:r>
            <a:rPr kumimoji="1" lang="ja-JP" altLang="ja-JP" sz="1200">
              <a:solidFill>
                <a:schemeClr val="dk1"/>
              </a:solidFill>
              <a:effectLst/>
              <a:latin typeface="+mn-lt"/>
              <a:ea typeface="+mn-ea"/>
              <a:cs typeface="+mn-cs"/>
            </a:rPr>
            <a:t>円の</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95.3</a:t>
          </a:r>
          <a:r>
            <a:rPr kumimoji="1" lang="ja-JP" altLang="ja-JP" sz="1200">
              <a:solidFill>
                <a:schemeClr val="dk1"/>
              </a:solidFill>
              <a:effectLst/>
              <a:latin typeface="+mn-lt"/>
              <a:ea typeface="+mn-ea"/>
              <a:cs typeface="+mn-cs"/>
            </a:rPr>
            <a:t>％）となった。、令和元年度に区債の繰上償還をした影響により、団体比較では一番低い水準となっている。また、災害復旧費、諸支出金、前年度繰上充用金の実績はない。</a:t>
          </a:r>
          <a:endParaRPr lang="ja-JP" altLang="ja-JP" sz="1200">
            <a:effectLst/>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年度の実質収支比率は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ﾎﾟｲﾝﾄの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となった。財政調整基金残高の割合は、分子である基金残高は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となった一方、分母である標準財政規模が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％）となり、分子の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増以上に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増となったため、令和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ﾎﾟｲﾝﾄ減少した。実質単年度収支は△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31,670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千円となり、比率が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ﾎﾟｲﾝﾄ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一般会計、各特別会計を含めた全会計での実質収支は、現方式での分析を始めた平成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年度から連続で黒字となっている。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343430696</v>
      </c>
      <c r="BO4" s="371"/>
      <c r="BP4" s="371"/>
      <c r="BQ4" s="371"/>
      <c r="BR4" s="371"/>
      <c r="BS4" s="371"/>
      <c r="BT4" s="371"/>
      <c r="BU4" s="372"/>
      <c r="BV4" s="370">
        <v>358590970</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6.6</v>
      </c>
      <c r="CU4" s="377"/>
      <c r="CV4" s="377"/>
      <c r="CW4" s="377"/>
      <c r="CX4" s="377"/>
      <c r="CY4" s="377"/>
      <c r="CZ4" s="377"/>
      <c r="DA4" s="378"/>
      <c r="DB4" s="376">
        <v>7.1</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317060115</v>
      </c>
      <c r="BO5" s="408"/>
      <c r="BP5" s="408"/>
      <c r="BQ5" s="408"/>
      <c r="BR5" s="408"/>
      <c r="BS5" s="408"/>
      <c r="BT5" s="408"/>
      <c r="BU5" s="409"/>
      <c r="BV5" s="407">
        <v>326853793</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71.7</v>
      </c>
      <c r="CU5" s="405"/>
      <c r="CV5" s="405"/>
      <c r="CW5" s="405"/>
      <c r="CX5" s="405"/>
      <c r="CY5" s="405"/>
      <c r="CZ5" s="405"/>
      <c r="DA5" s="406"/>
      <c r="DB5" s="404">
        <v>75.5</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26370581</v>
      </c>
      <c r="BO6" s="408"/>
      <c r="BP6" s="408"/>
      <c r="BQ6" s="408"/>
      <c r="BR6" s="408"/>
      <c r="BS6" s="408"/>
      <c r="BT6" s="408"/>
      <c r="BU6" s="409"/>
      <c r="BV6" s="407">
        <v>31737177</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71.7</v>
      </c>
      <c r="CU6" s="445"/>
      <c r="CV6" s="445"/>
      <c r="CW6" s="445"/>
      <c r="CX6" s="445"/>
      <c r="CY6" s="445"/>
      <c r="CZ6" s="445"/>
      <c r="DA6" s="446"/>
      <c r="DB6" s="444">
        <v>75.5</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14386054</v>
      </c>
      <c r="BO7" s="408"/>
      <c r="BP7" s="408"/>
      <c r="BQ7" s="408"/>
      <c r="BR7" s="408"/>
      <c r="BS7" s="408"/>
      <c r="BT7" s="408"/>
      <c r="BU7" s="409"/>
      <c r="BV7" s="407">
        <v>19703948</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181250931</v>
      </c>
      <c r="CU7" s="408"/>
      <c r="CV7" s="408"/>
      <c r="CW7" s="408"/>
      <c r="CX7" s="408"/>
      <c r="CY7" s="408"/>
      <c r="CZ7" s="408"/>
      <c r="DA7" s="409"/>
      <c r="DB7" s="407">
        <v>168760876</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11984527</v>
      </c>
      <c r="BO8" s="408"/>
      <c r="BP8" s="408"/>
      <c r="BQ8" s="408"/>
      <c r="BR8" s="408"/>
      <c r="BS8" s="408"/>
      <c r="BT8" s="408"/>
      <c r="BU8" s="409"/>
      <c r="BV8" s="407">
        <v>12033229</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0.4</v>
      </c>
      <c r="CU8" s="448"/>
      <c r="CV8" s="448"/>
      <c r="CW8" s="448"/>
      <c r="CX8" s="448"/>
      <c r="CY8" s="448"/>
      <c r="CZ8" s="448"/>
      <c r="DA8" s="449"/>
      <c r="DB8" s="447">
        <v>0.41</v>
      </c>
      <c r="DC8" s="448"/>
      <c r="DD8" s="448"/>
      <c r="DE8" s="448"/>
      <c r="DF8" s="448"/>
      <c r="DG8" s="448"/>
      <c r="DH8" s="448"/>
      <c r="DI8" s="449"/>
    </row>
    <row r="9" spans="1:119" ht="18.75" customHeight="1" thickBot="1" x14ac:dyDescent="0.25">
      <c r="A9" s="181"/>
      <c r="B9" s="401" t="s">
        <v>115</v>
      </c>
      <c r="C9" s="402"/>
      <c r="D9" s="402"/>
      <c r="E9" s="402"/>
      <c r="F9" s="402"/>
      <c r="G9" s="402"/>
      <c r="H9" s="402"/>
      <c r="I9" s="402"/>
      <c r="J9" s="402"/>
      <c r="K9" s="450"/>
      <c r="L9" s="451" t="s">
        <v>116</v>
      </c>
      <c r="M9" s="452"/>
      <c r="N9" s="452"/>
      <c r="O9" s="452"/>
      <c r="P9" s="452"/>
      <c r="Q9" s="453"/>
      <c r="R9" s="454">
        <v>697932</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112</v>
      </c>
      <c r="AV9" s="440"/>
      <c r="AW9" s="440"/>
      <c r="AX9" s="440"/>
      <c r="AY9" s="441" t="s">
        <v>119</v>
      </c>
      <c r="AZ9" s="442"/>
      <c r="BA9" s="442"/>
      <c r="BB9" s="442"/>
      <c r="BC9" s="442"/>
      <c r="BD9" s="442"/>
      <c r="BE9" s="442"/>
      <c r="BF9" s="442"/>
      <c r="BG9" s="442"/>
      <c r="BH9" s="442"/>
      <c r="BI9" s="442"/>
      <c r="BJ9" s="442"/>
      <c r="BK9" s="442"/>
      <c r="BL9" s="442"/>
      <c r="BM9" s="443"/>
      <c r="BN9" s="407">
        <v>-48702</v>
      </c>
      <c r="BO9" s="408"/>
      <c r="BP9" s="408"/>
      <c r="BQ9" s="408"/>
      <c r="BR9" s="408"/>
      <c r="BS9" s="408"/>
      <c r="BT9" s="408"/>
      <c r="BU9" s="409"/>
      <c r="BV9" s="407">
        <v>650002</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0</v>
      </c>
      <c r="CU9" s="405"/>
      <c r="CV9" s="405"/>
      <c r="CW9" s="405"/>
      <c r="CX9" s="405"/>
      <c r="CY9" s="405"/>
      <c r="CZ9" s="405"/>
      <c r="DA9" s="406"/>
      <c r="DB9" s="404">
        <v>0.1</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681298</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147048</v>
      </c>
      <c r="BO10" s="408"/>
      <c r="BP10" s="408"/>
      <c r="BQ10" s="408"/>
      <c r="BR10" s="408"/>
      <c r="BS10" s="408"/>
      <c r="BT10" s="408"/>
      <c r="BU10" s="409"/>
      <c r="BV10" s="407">
        <v>11329268</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129</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133</v>
      </c>
      <c r="DC11" s="448"/>
      <c r="DD11" s="448"/>
      <c r="DE11" s="448"/>
      <c r="DF11" s="448"/>
      <c r="DG11" s="448"/>
      <c r="DH11" s="448"/>
      <c r="DI11" s="449"/>
    </row>
    <row r="12" spans="1:119" ht="18.75" customHeight="1" x14ac:dyDescent="0.2">
      <c r="A12" s="181"/>
      <c r="B12" s="467" t="s">
        <v>134</v>
      </c>
      <c r="C12" s="468"/>
      <c r="D12" s="468"/>
      <c r="E12" s="468"/>
      <c r="F12" s="468"/>
      <c r="G12" s="468"/>
      <c r="H12" s="468"/>
      <c r="I12" s="468"/>
      <c r="J12" s="468"/>
      <c r="K12" s="469"/>
      <c r="L12" s="476" t="s">
        <v>135</v>
      </c>
      <c r="M12" s="477"/>
      <c r="N12" s="477"/>
      <c r="O12" s="477"/>
      <c r="P12" s="477"/>
      <c r="Q12" s="478"/>
      <c r="R12" s="479">
        <v>688153</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139</v>
      </c>
      <c r="AV12" s="440"/>
      <c r="AW12" s="440"/>
      <c r="AX12" s="440"/>
      <c r="AY12" s="441" t="s">
        <v>140</v>
      </c>
      <c r="AZ12" s="442"/>
      <c r="BA12" s="442"/>
      <c r="BB12" s="442"/>
      <c r="BC12" s="442"/>
      <c r="BD12" s="442"/>
      <c r="BE12" s="442"/>
      <c r="BF12" s="442"/>
      <c r="BG12" s="442"/>
      <c r="BH12" s="442"/>
      <c r="BI12" s="442"/>
      <c r="BJ12" s="442"/>
      <c r="BK12" s="442"/>
      <c r="BL12" s="442"/>
      <c r="BM12" s="443"/>
      <c r="BN12" s="407">
        <v>130016</v>
      </c>
      <c r="BO12" s="408"/>
      <c r="BP12" s="408"/>
      <c r="BQ12" s="408"/>
      <c r="BR12" s="408"/>
      <c r="BS12" s="408"/>
      <c r="BT12" s="408"/>
      <c r="BU12" s="409"/>
      <c r="BV12" s="407">
        <v>12537797</v>
      </c>
      <c r="BW12" s="408"/>
      <c r="BX12" s="408"/>
      <c r="BY12" s="408"/>
      <c r="BZ12" s="408"/>
      <c r="CA12" s="408"/>
      <c r="CB12" s="408"/>
      <c r="CC12" s="409"/>
      <c r="CD12" s="410" t="s">
        <v>141</v>
      </c>
      <c r="CE12" s="411"/>
      <c r="CF12" s="411"/>
      <c r="CG12" s="411"/>
      <c r="CH12" s="411"/>
      <c r="CI12" s="411"/>
      <c r="CJ12" s="411"/>
      <c r="CK12" s="411"/>
      <c r="CL12" s="411"/>
      <c r="CM12" s="411"/>
      <c r="CN12" s="411"/>
      <c r="CO12" s="411"/>
      <c r="CP12" s="411"/>
      <c r="CQ12" s="411"/>
      <c r="CR12" s="411"/>
      <c r="CS12" s="412"/>
      <c r="CT12" s="447" t="s">
        <v>142</v>
      </c>
      <c r="CU12" s="448"/>
      <c r="CV12" s="448"/>
      <c r="CW12" s="448"/>
      <c r="CX12" s="448"/>
      <c r="CY12" s="448"/>
      <c r="CZ12" s="448"/>
      <c r="DA12" s="449"/>
      <c r="DB12" s="447" t="s">
        <v>142</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143</v>
      </c>
      <c r="N13" s="499"/>
      <c r="O13" s="499"/>
      <c r="P13" s="499"/>
      <c r="Q13" s="500"/>
      <c r="R13" s="491">
        <v>649707</v>
      </c>
      <c r="S13" s="492"/>
      <c r="T13" s="492"/>
      <c r="U13" s="492"/>
      <c r="V13" s="493"/>
      <c r="W13" s="423" t="s">
        <v>144</v>
      </c>
      <c r="X13" s="424"/>
      <c r="Y13" s="424"/>
      <c r="Z13" s="424"/>
      <c r="AA13" s="424"/>
      <c r="AB13" s="414"/>
      <c r="AC13" s="458">
        <v>686</v>
      </c>
      <c r="AD13" s="459"/>
      <c r="AE13" s="459"/>
      <c r="AF13" s="459"/>
      <c r="AG13" s="501"/>
      <c r="AH13" s="458">
        <v>691</v>
      </c>
      <c r="AI13" s="459"/>
      <c r="AJ13" s="459"/>
      <c r="AK13" s="459"/>
      <c r="AL13" s="460"/>
      <c r="AM13" s="436" t="s">
        <v>145</v>
      </c>
      <c r="AN13" s="437"/>
      <c r="AO13" s="437"/>
      <c r="AP13" s="437"/>
      <c r="AQ13" s="437"/>
      <c r="AR13" s="437"/>
      <c r="AS13" s="437"/>
      <c r="AT13" s="438"/>
      <c r="AU13" s="439" t="s">
        <v>104</v>
      </c>
      <c r="AV13" s="440"/>
      <c r="AW13" s="440"/>
      <c r="AX13" s="440"/>
      <c r="AY13" s="441" t="s">
        <v>146</v>
      </c>
      <c r="AZ13" s="442"/>
      <c r="BA13" s="442"/>
      <c r="BB13" s="442"/>
      <c r="BC13" s="442"/>
      <c r="BD13" s="442"/>
      <c r="BE13" s="442"/>
      <c r="BF13" s="442"/>
      <c r="BG13" s="442"/>
      <c r="BH13" s="442"/>
      <c r="BI13" s="442"/>
      <c r="BJ13" s="442"/>
      <c r="BK13" s="442"/>
      <c r="BL13" s="442"/>
      <c r="BM13" s="443"/>
      <c r="BN13" s="407">
        <v>-31670</v>
      </c>
      <c r="BO13" s="408"/>
      <c r="BP13" s="408"/>
      <c r="BQ13" s="408"/>
      <c r="BR13" s="408"/>
      <c r="BS13" s="408"/>
      <c r="BT13" s="408"/>
      <c r="BU13" s="409"/>
      <c r="BV13" s="407">
        <v>-558527</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-5.6</v>
      </c>
      <c r="CU13" s="405"/>
      <c r="CV13" s="405"/>
      <c r="CW13" s="405"/>
      <c r="CX13" s="405"/>
      <c r="CY13" s="405"/>
      <c r="CZ13" s="405"/>
      <c r="DA13" s="406"/>
      <c r="DB13" s="404">
        <v>-5.7</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148</v>
      </c>
      <c r="M14" s="489"/>
      <c r="N14" s="489"/>
      <c r="O14" s="489"/>
      <c r="P14" s="489"/>
      <c r="Q14" s="490"/>
      <c r="R14" s="491">
        <v>689739</v>
      </c>
      <c r="S14" s="492"/>
      <c r="T14" s="492"/>
      <c r="U14" s="492"/>
      <c r="V14" s="493"/>
      <c r="W14" s="397"/>
      <c r="X14" s="398"/>
      <c r="Y14" s="398"/>
      <c r="Z14" s="398"/>
      <c r="AA14" s="398"/>
      <c r="AB14" s="387"/>
      <c r="AC14" s="494">
        <v>0.2</v>
      </c>
      <c r="AD14" s="495"/>
      <c r="AE14" s="495"/>
      <c r="AF14" s="495"/>
      <c r="AG14" s="496"/>
      <c r="AH14" s="494">
        <v>0.3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t="s">
        <v>142</v>
      </c>
      <c r="CU14" s="506"/>
      <c r="CV14" s="506"/>
      <c r="CW14" s="506"/>
      <c r="CX14" s="506"/>
      <c r="CY14" s="506"/>
      <c r="CZ14" s="506"/>
      <c r="DA14" s="507"/>
      <c r="DB14" s="505" t="s">
        <v>142</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143</v>
      </c>
      <c r="N15" s="499"/>
      <c r="O15" s="499"/>
      <c r="P15" s="499"/>
      <c r="Q15" s="500"/>
      <c r="R15" s="491">
        <v>654519</v>
      </c>
      <c r="S15" s="492"/>
      <c r="T15" s="492"/>
      <c r="U15" s="492"/>
      <c r="V15" s="493"/>
      <c r="W15" s="423" t="s">
        <v>150</v>
      </c>
      <c r="X15" s="424"/>
      <c r="Y15" s="424"/>
      <c r="Z15" s="424"/>
      <c r="AA15" s="424"/>
      <c r="AB15" s="414"/>
      <c r="AC15" s="458">
        <v>51810</v>
      </c>
      <c r="AD15" s="459"/>
      <c r="AE15" s="459"/>
      <c r="AF15" s="459"/>
      <c r="AG15" s="501"/>
      <c r="AH15" s="458">
        <v>54245</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65422504</v>
      </c>
      <c r="BO15" s="371"/>
      <c r="BP15" s="371"/>
      <c r="BQ15" s="371"/>
      <c r="BR15" s="371"/>
      <c r="BS15" s="371"/>
      <c r="BT15" s="371"/>
      <c r="BU15" s="372"/>
      <c r="BV15" s="370">
        <v>64912163</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17.8</v>
      </c>
      <c r="AD16" s="495"/>
      <c r="AE16" s="495"/>
      <c r="AF16" s="495"/>
      <c r="AG16" s="496"/>
      <c r="AH16" s="494">
        <v>20.2</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172465246</v>
      </c>
      <c r="BO16" s="408"/>
      <c r="BP16" s="408"/>
      <c r="BQ16" s="408"/>
      <c r="BR16" s="408"/>
      <c r="BS16" s="408"/>
      <c r="BT16" s="408"/>
      <c r="BU16" s="409"/>
      <c r="BV16" s="407">
        <v>160043035</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238080</v>
      </c>
      <c r="AD17" s="459"/>
      <c r="AE17" s="459"/>
      <c r="AF17" s="459"/>
      <c r="AG17" s="501"/>
      <c r="AH17" s="458">
        <v>213500</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181250931</v>
      </c>
      <c r="BO17" s="408"/>
      <c r="BP17" s="408"/>
      <c r="BQ17" s="408"/>
      <c r="BR17" s="408"/>
      <c r="BS17" s="408"/>
      <c r="BT17" s="408"/>
      <c r="BU17" s="409"/>
      <c r="BV17" s="407">
        <v>168760876</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160</v>
      </c>
      <c r="C18" s="450"/>
      <c r="D18" s="450"/>
      <c r="E18" s="530"/>
      <c r="F18" s="530"/>
      <c r="G18" s="530"/>
      <c r="H18" s="530"/>
      <c r="I18" s="530"/>
      <c r="J18" s="530"/>
      <c r="K18" s="530"/>
      <c r="L18" s="531">
        <v>49.9</v>
      </c>
      <c r="M18" s="531"/>
      <c r="N18" s="531"/>
      <c r="O18" s="531"/>
      <c r="P18" s="531"/>
      <c r="Q18" s="531"/>
      <c r="R18" s="532"/>
      <c r="S18" s="532"/>
      <c r="T18" s="532"/>
      <c r="U18" s="532"/>
      <c r="V18" s="533"/>
      <c r="W18" s="425"/>
      <c r="X18" s="426"/>
      <c r="Y18" s="426"/>
      <c r="Z18" s="426"/>
      <c r="AA18" s="426"/>
      <c r="AB18" s="417"/>
      <c r="AC18" s="534">
        <v>81.900000000000006</v>
      </c>
      <c r="AD18" s="535"/>
      <c r="AE18" s="535"/>
      <c r="AF18" s="535"/>
      <c r="AG18" s="536"/>
      <c r="AH18" s="534">
        <v>79.5</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135318710</v>
      </c>
      <c r="BO18" s="408"/>
      <c r="BP18" s="408"/>
      <c r="BQ18" s="408"/>
      <c r="BR18" s="408"/>
      <c r="BS18" s="408"/>
      <c r="BT18" s="408"/>
      <c r="BU18" s="409"/>
      <c r="BV18" s="407">
        <v>131389285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162</v>
      </c>
      <c r="C19" s="450"/>
      <c r="D19" s="450"/>
      <c r="E19" s="530"/>
      <c r="F19" s="530"/>
      <c r="G19" s="530"/>
      <c r="H19" s="530"/>
      <c r="I19" s="530"/>
      <c r="J19" s="530"/>
      <c r="K19" s="530"/>
      <c r="L19" s="538">
        <v>13987</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219766062</v>
      </c>
      <c r="BO19" s="408"/>
      <c r="BP19" s="408"/>
      <c r="BQ19" s="408"/>
      <c r="BR19" s="408"/>
      <c r="BS19" s="408"/>
      <c r="BT19" s="408"/>
      <c r="BU19" s="409"/>
      <c r="BV19" s="407">
        <v>211231961</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164</v>
      </c>
      <c r="C20" s="450"/>
      <c r="D20" s="450"/>
      <c r="E20" s="530"/>
      <c r="F20" s="530"/>
      <c r="G20" s="530"/>
      <c r="H20" s="530"/>
      <c r="I20" s="530"/>
      <c r="J20" s="530"/>
      <c r="K20" s="530"/>
      <c r="L20" s="538">
        <v>333200</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253182</v>
      </c>
      <c r="BO22" s="371"/>
      <c r="BP22" s="371"/>
      <c r="BQ22" s="371"/>
      <c r="BR22" s="371"/>
      <c r="BS22" s="371"/>
      <c r="BT22" s="371"/>
      <c r="BU22" s="372"/>
      <c r="BV22" s="370">
        <v>167868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253182</v>
      </c>
      <c r="BO23" s="408"/>
      <c r="BP23" s="408"/>
      <c r="BQ23" s="408"/>
      <c r="BR23" s="408"/>
      <c r="BS23" s="408"/>
      <c r="BT23" s="408"/>
      <c r="BU23" s="409"/>
      <c r="BV23" s="407">
        <v>167868</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174</v>
      </c>
      <c r="F24" s="437"/>
      <c r="G24" s="437"/>
      <c r="H24" s="437"/>
      <c r="I24" s="437"/>
      <c r="J24" s="437"/>
      <c r="K24" s="438"/>
      <c r="L24" s="458">
        <v>1</v>
      </c>
      <c r="M24" s="459"/>
      <c r="N24" s="459"/>
      <c r="O24" s="459"/>
      <c r="P24" s="501"/>
      <c r="Q24" s="458">
        <v>12180</v>
      </c>
      <c r="R24" s="459"/>
      <c r="S24" s="459"/>
      <c r="T24" s="459"/>
      <c r="U24" s="459"/>
      <c r="V24" s="501"/>
      <c r="W24" s="553"/>
      <c r="X24" s="554"/>
      <c r="Y24" s="555"/>
      <c r="Z24" s="457" t="s">
        <v>175</v>
      </c>
      <c r="AA24" s="437"/>
      <c r="AB24" s="437"/>
      <c r="AC24" s="437"/>
      <c r="AD24" s="437"/>
      <c r="AE24" s="437"/>
      <c r="AF24" s="437"/>
      <c r="AG24" s="438"/>
      <c r="AH24" s="458">
        <v>3531</v>
      </c>
      <c r="AI24" s="459"/>
      <c r="AJ24" s="459"/>
      <c r="AK24" s="459"/>
      <c r="AL24" s="501"/>
      <c r="AM24" s="458">
        <v>10476477</v>
      </c>
      <c r="AN24" s="459"/>
      <c r="AO24" s="459"/>
      <c r="AP24" s="459"/>
      <c r="AQ24" s="459"/>
      <c r="AR24" s="501"/>
      <c r="AS24" s="458">
        <v>2967</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253182</v>
      </c>
      <c r="BO24" s="408"/>
      <c r="BP24" s="408"/>
      <c r="BQ24" s="408"/>
      <c r="BR24" s="408"/>
      <c r="BS24" s="408"/>
      <c r="BT24" s="408"/>
      <c r="BU24" s="409"/>
      <c r="BV24" s="407">
        <v>167868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177</v>
      </c>
      <c r="F25" s="437"/>
      <c r="G25" s="437"/>
      <c r="H25" s="437"/>
      <c r="I25" s="437"/>
      <c r="J25" s="437"/>
      <c r="K25" s="438"/>
      <c r="L25" s="458">
        <v>2</v>
      </c>
      <c r="M25" s="459"/>
      <c r="N25" s="459"/>
      <c r="O25" s="459"/>
      <c r="P25" s="501"/>
      <c r="Q25" s="458">
        <v>8790</v>
      </c>
      <c r="R25" s="459"/>
      <c r="S25" s="459"/>
      <c r="T25" s="459"/>
      <c r="U25" s="459"/>
      <c r="V25" s="501"/>
      <c r="W25" s="553"/>
      <c r="X25" s="554"/>
      <c r="Y25" s="555"/>
      <c r="Z25" s="457" t="s">
        <v>178</v>
      </c>
      <c r="AA25" s="437"/>
      <c r="AB25" s="437"/>
      <c r="AC25" s="437"/>
      <c r="AD25" s="437"/>
      <c r="AE25" s="437"/>
      <c r="AF25" s="437"/>
      <c r="AG25" s="438"/>
      <c r="AH25" s="458" t="s">
        <v>179</v>
      </c>
      <c r="AI25" s="459"/>
      <c r="AJ25" s="459"/>
      <c r="AK25" s="459"/>
      <c r="AL25" s="501"/>
      <c r="AM25" s="458" t="s">
        <v>179</v>
      </c>
      <c r="AN25" s="459"/>
      <c r="AO25" s="459"/>
      <c r="AP25" s="459"/>
      <c r="AQ25" s="459"/>
      <c r="AR25" s="501"/>
      <c r="AS25" s="458" t="s">
        <v>142</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2648826</v>
      </c>
      <c r="BO25" s="371"/>
      <c r="BP25" s="371"/>
      <c r="BQ25" s="371"/>
      <c r="BR25" s="371"/>
      <c r="BS25" s="371"/>
      <c r="BT25" s="371"/>
      <c r="BU25" s="372"/>
      <c r="BV25" s="370">
        <v>2250836</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181</v>
      </c>
      <c r="F26" s="437"/>
      <c r="G26" s="437"/>
      <c r="H26" s="437"/>
      <c r="I26" s="437"/>
      <c r="J26" s="437"/>
      <c r="K26" s="438"/>
      <c r="L26" s="458">
        <v>1</v>
      </c>
      <c r="M26" s="459"/>
      <c r="N26" s="459"/>
      <c r="O26" s="459"/>
      <c r="P26" s="501"/>
      <c r="Q26" s="458">
        <v>7420</v>
      </c>
      <c r="R26" s="459"/>
      <c r="S26" s="459"/>
      <c r="T26" s="459"/>
      <c r="U26" s="459"/>
      <c r="V26" s="501"/>
      <c r="W26" s="553"/>
      <c r="X26" s="554"/>
      <c r="Y26" s="555"/>
      <c r="Z26" s="457" t="s">
        <v>182</v>
      </c>
      <c r="AA26" s="559"/>
      <c r="AB26" s="559"/>
      <c r="AC26" s="559"/>
      <c r="AD26" s="559"/>
      <c r="AE26" s="559"/>
      <c r="AF26" s="559"/>
      <c r="AG26" s="560"/>
      <c r="AH26" s="458">
        <v>510</v>
      </c>
      <c r="AI26" s="459"/>
      <c r="AJ26" s="459"/>
      <c r="AK26" s="459"/>
      <c r="AL26" s="501"/>
      <c r="AM26" s="458">
        <v>1477980</v>
      </c>
      <c r="AN26" s="459"/>
      <c r="AO26" s="459"/>
      <c r="AP26" s="459"/>
      <c r="AQ26" s="459"/>
      <c r="AR26" s="501"/>
      <c r="AS26" s="458">
        <v>2898</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v>500000</v>
      </c>
      <c r="BO26" s="408"/>
      <c r="BP26" s="408"/>
      <c r="BQ26" s="408"/>
      <c r="BR26" s="408"/>
      <c r="BS26" s="408"/>
      <c r="BT26" s="408"/>
      <c r="BU26" s="409"/>
      <c r="BV26" s="407">
        <v>300000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184</v>
      </c>
      <c r="F27" s="437"/>
      <c r="G27" s="437"/>
      <c r="H27" s="437"/>
      <c r="I27" s="437"/>
      <c r="J27" s="437"/>
      <c r="K27" s="438"/>
      <c r="L27" s="458">
        <v>1</v>
      </c>
      <c r="M27" s="459"/>
      <c r="N27" s="459"/>
      <c r="O27" s="459"/>
      <c r="P27" s="501"/>
      <c r="Q27" s="458">
        <v>9560</v>
      </c>
      <c r="R27" s="459"/>
      <c r="S27" s="459"/>
      <c r="T27" s="459"/>
      <c r="U27" s="459"/>
      <c r="V27" s="501"/>
      <c r="W27" s="553"/>
      <c r="X27" s="554"/>
      <c r="Y27" s="555"/>
      <c r="Z27" s="457" t="s">
        <v>185</v>
      </c>
      <c r="AA27" s="437"/>
      <c r="AB27" s="437"/>
      <c r="AC27" s="437"/>
      <c r="AD27" s="437"/>
      <c r="AE27" s="437"/>
      <c r="AF27" s="437"/>
      <c r="AG27" s="438"/>
      <c r="AH27" s="458">
        <v>11</v>
      </c>
      <c r="AI27" s="459"/>
      <c r="AJ27" s="459"/>
      <c r="AK27" s="459"/>
      <c r="AL27" s="501"/>
      <c r="AM27" s="458">
        <v>45012</v>
      </c>
      <c r="AN27" s="459"/>
      <c r="AO27" s="459"/>
      <c r="AP27" s="459"/>
      <c r="AQ27" s="459"/>
      <c r="AR27" s="501"/>
      <c r="AS27" s="458">
        <v>4092</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v>20000000</v>
      </c>
      <c r="BO27" s="527"/>
      <c r="BP27" s="527"/>
      <c r="BQ27" s="527"/>
      <c r="BR27" s="527"/>
      <c r="BS27" s="527"/>
      <c r="BT27" s="527"/>
      <c r="BU27" s="528"/>
      <c r="BV27" s="526">
        <v>20000000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187</v>
      </c>
      <c r="F28" s="437"/>
      <c r="G28" s="437"/>
      <c r="H28" s="437"/>
      <c r="I28" s="437"/>
      <c r="J28" s="437"/>
      <c r="K28" s="438"/>
      <c r="L28" s="458">
        <v>1</v>
      </c>
      <c r="M28" s="459"/>
      <c r="N28" s="459"/>
      <c r="O28" s="459"/>
      <c r="P28" s="501"/>
      <c r="Q28" s="458">
        <v>8070</v>
      </c>
      <c r="R28" s="459"/>
      <c r="S28" s="459"/>
      <c r="T28" s="459"/>
      <c r="U28" s="459"/>
      <c r="V28" s="501"/>
      <c r="W28" s="553"/>
      <c r="X28" s="554"/>
      <c r="Y28" s="555"/>
      <c r="Z28" s="457" t="s">
        <v>188</v>
      </c>
      <c r="AA28" s="437"/>
      <c r="AB28" s="437"/>
      <c r="AC28" s="437"/>
      <c r="AD28" s="437"/>
      <c r="AE28" s="437"/>
      <c r="AF28" s="437"/>
      <c r="AG28" s="438"/>
      <c r="AH28" s="458" t="s">
        <v>179</v>
      </c>
      <c r="AI28" s="459"/>
      <c r="AJ28" s="459"/>
      <c r="AK28" s="459"/>
      <c r="AL28" s="501"/>
      <c r="AM28" s="458" t="s">
        <v>179</v>
      </c>
      <c r="AN28" s="459"/>
      <c r="AO28" s="459"/>
      <c r="AP28" s="459"/>
      <c r="AQ28" s="459"/>
      <c r="AR28" s="501"/>
      <c r="AS28" s="458" t="s">
        <v>142</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40016999</v>
      </c>
      <c r="BO28" s="371"/>
      <c r="BP28" s="371"/>
      <c r="BQ28" s="371"/>
      <c r="BR28" s="371"/>
      <c r="BS28" s="371"/>
      <c r="BT28" s="371"/>
      <c r="BU28" s="372"/>
      <c r="BV28" s="370">
        <v>39999967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190</v>
      </c>
      <c r="F29" s="437"/>
      <c r="G29" s="437"/>
      <c r="H29" s="437"/>
      <c r="I29" s="437"/>
      <c r="J29" s="437"/>
      <c r="K29" s="438"/>
      <c r="L29" s="458">
        <v>42</v>
      </c>
      <c r="M29" s="459"/>
      <c r="N29" s="459"/>
      <c r="O29" s="459"/>
      <c r="P29" s="501"/>
      <c r="Q29" s="458">
        <v>6210</v>
      </c>
      <c r="R29" s="459"/>
      <c r="S29" s="459"/>
      <c r="T29" s="459"/>
      <c r="U29" s="459"/>
      <c r="V29" s="501"/>
      <c r="W29" s="556"/>
      <c r="X29" s="557"/>
      <c r="Y29" s="558"/>
      <c r="Z29" s="457" t="s">
        <v>191</v>
      </c>
      <c r="AA29" s="437"/>
      <c r="AB29" s="437"/>
      <c r="AC29" s="437"/>
      <c r="AD29" s="437"/>
      <c r="AE29" s="437"/>
      <c r="AF29" s="437"/>
      <c r="AG29" s="438"/>
      <c r="AH29" s="458">
        <v>3542</v>
      </c>
      <c r="AI29" s="459"/>
      <c r="AJ29" s="459"/>
      <c r="AK29" s="459"/>
      <c r="AL29" s="501"/>
      <c r="AM29" s="458">
        <v>10521489</v>
      </c>
      <c r="AN29" s="459"/>
      <c r="AO29" s="459"/>
      <c r="AP29" s="459"/>
      <c r="AQ29" s="459"/>
      <c r="AR29" s="501"/>
      <c r="AS29" s="458">
        <v>2970</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169931</v>
      </c>
      <c r="BO29" s="408"/>
      <c r="BP29" s="408"/>
      <c r="BQ29" s="408"/>
      <c r="BR29" s="408"/>
      <c r="BS29" s="408"/>
      <c r="BT29" s="408"/>
      <c r="BU29" s="409"/>
      <c r="BV29" s="407">
        <v>177707</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97.8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205531421</v>
      </c>
      <c r="BO30" s="527"/>
      <c r="BP30" s="527"/>
      <c r="BQ30" s="527"/>
      <c r="BR30" s="527"/>
      <c r="BS30" s="527"/>
      <c r="BT30" s="527"/>
      <c r="BU30" s="528"/>
      <c r="BV30" s="526">
        <v>177773750</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202</v>
      </c>
      <c r="V33" s="431"/>
      <c r="W33" s="396" t="s">
        <v>201</v>
      </c>
      <c r="X33" s="396"/>
      <c r="Y33" s="396"/>
      <c r="Z33" s="396"/>
      <c r="AA33" s="396"/>
      <c r="AB33" s="396"/>
      <c r="AC33" s="396"/>
      <c r="AD33" s="396"/>
      <c r="AE33" s="396"/>
      <c r="AF33" s="396"/>
      <c r="AG33" s="396"/>
      <c r="AH33" s="396"/>
      <c r="AI33" s="396"/>
      <c r="AJ33" s="396"/>
      <c r="AK33" s="396"/>
      <c r="AL33" s="206"/>
      <c r="AM33" s="431" t="s">
        <v>203</v>
      </c>
      <c r="AN33" s="431"/>
      <c r="AO33" s="396" t="s">
        <v>204</v>
      </c>
      <c r="AP33" s="396"/>
      <c r="AQ33" s="396"/>
      <c r="AR33" s="396"/>
      <c r="AS33" s="396"/>
      <c r="AT33" s="396"/>
      <c r="AU33" s="396"/>
      <c r="AV33" s="396"/>
      <c r="AW33" s="396"/>
      <c r="AX33" s="396"/>
      <c r="AY33" s="396"/>
      <c r="AZ33" s="396"/>
      <c r="BA33" s="396"/>
      <c r="BB33" s="396"/>
      <c r="BC33" s="396"/>
      <c r="BD33" s="207"/>
      <c r="BE33" s="396" t="s">
        <v>205</v>
      </c>
      <c r="BF33" s="396"/>
      <c r="BG33" s="396" t="s">
        <v>206</v>
      </c>
      <c r="BH33" s="396"/>
      <c r="BI33" s="396"/>
      <c r="BJ33" s="396"/>
      <c r="BK33" s="396"/>
      <c r="BL33" s="396"/>
      <c r="BM33" s="396"/>
      <c r="BN33" s="396"/>
      <c r="BO33" s="396"/>
      <c r="BP33" s="396"/>
      <c r="BQ33" s="396"/>
      <c r="BR33" s="396"/>
      <c r="BS33" s="396"/>
      <c r="BT33" s="396"/>
      <c r="BU33" s="396"/>
      <c r="BV33" s="207"/>
      <c r="BW33" s="431" t="s">
        <v>205</v>
      </c>
      <c r="BX33" s="431"/>
      <c r="BY33" s="396" t="s">
        <v>207</v>
      </c>
      <c r="BZ33" s="396"/>
      <c r="CA33" s="396"/>
      <c r="CB33" s="396"/>
      <c r="CC33" s="396"/>
      <c r="CD33" s="396"/>
      <c r="CE33" s="396"/>
      <c r="CF33" s="396"/>
      <c r="CG33" s="396"/>
      <c r="CH33" s="396"/>
      <c r="CI33" s="396"/>
      <c r="CJ33" s="396"/>
      <c r="CK33" s="396"/>
      <c r="CL33" s="396"/>
      <c r="CM33" s="396"/>
      <c r="CN33" s="206"/>
      <c r="CO33" s="431" t="s">
        <v>200</v>
      </c>
      <c r="CP33" s="431"/>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5</v>
      </c>
      <c r="BX34" s="597"/>
      <c r="BY34" s="598" t="str">
        <f>IF('各会計、関係団体の財政状況及び健全化判断比率'!B68="","",'各会計、関係団体の財政状況及び健全化判断比率'!B68)</f>
        <v>特別区人事・厚生事務組合</v>
      </c>
      <c r="BZ34" s="598"/>
      <c r="CA34" s="598"/>
      <c r="CB34" s="598"/>
      <c r="CC34" s="598"/>
      <c r="CD34" s="598"/>
      <c r="CE34" s="598"/>
      <c r="CF34" s="598"/>
      <c r="CG34" s="598"/>
      <c r="CH34" s="598"/>
      <c r="CI34" s="598"/>
      <c r="CJ34" s="598"/>
      <c r="CK34" s="598"/>
      <c r="CL34" s="598"/>
      <c r="CM34" s="598"/>
      <c r="CN34" s="181"/>
      <c r="CO34" s="597">
        <f>IF(CQ34="","",MAX(C34:D43,U34:V43,AM34:AN43,BE34:BF43,BW34:BX43)+1)</f>
        <v>10</v>
      </c>
      <c r="CP34" s="597"/>
      <c r="CQ34" s="598" t="str">
        <f>IF('各会計、関係団体の財政状況及び健全化判断比率'!BS7="","",'各会計、関係団体の財政状況及び健全化判断比率'!BS7)</f>
        <v>えどがわ環境財団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6</v>
      </c>
      <c r="BX35" s="597"/>
      <c r="BY35" s="598" t="str">
        <f>IF('各会計、関係団体の財政状況及び健全化判断比率'!B69="","",'各会計、関係団体の財政状況及び健全化判断比率'!B69)</f>
        <v>特別区競馬組合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7</v>
      </c>
      <c r="BX36" s="597"/>
      <c r="BY36" s="598" t="str">
        <f>IF('各会計、関係団体の財政状況及び健全化判断比率'!B70="","",'各会計、関係団体の財政状況及び健全化判断比率'!B70)</f>
        <v>東京二十三区清掃一部事務組合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8</v>
      </c>
      <c r="BX37" s="597"/>
      <c r="BY37" s="598" t="str">
        <f>IF('各会計、関係団体の財政状況及び健全化判断比率'!B71="","",'各会計、関係団体の財政状況及び健全化判断比率'!B71)</f>
        <v>東京都後期高齢者医療広域連合（一般会計）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9</v>
      </c>
      <c r="BX38" s="597"/>
      <c r="BY38" s="598" t="str">
        <f>IF('各会計、関係団体の財政状況及び健全化判断比率'!B72="","",'各会計、関係団体の財政状況及び健全化判断比率'!B72)</f>
        <v>東京都後期高齢者医療広域連合
（後期高齢者医療特別会計）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0sbKEZqkdh5DHBU8J518PZwGU8ulXTpcZ1qHW/Y98YPzaTlYnVOYuD47wyoLFXUPZ93fjMEvCCXp+57l2aF13g==" saltValue="1kMEelkqSwhHSXoHOsHtY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169" t="s">
        <v>569</v>
      </c>
      <c r="D34" s="1169"/>
      <c r="E34" s="1170"/>
      <c r="F34" s="32">
        <v>5.51</v>
      </c>
      <c r="G34" s="33">
        <v>5.86</v>
      </c>
      <c r="H34" s="33">
        <v>6.89</v>
      </c>
      <c r="I34" s="33">
        <v>7.13</v>
      </c>
      <c r="J34" s="34">
        <v>6.61</v>
      </c>
      <c r="K34" s="22"/>
      <c r="L34" s="22"/>
      <c r="M34" s="22"/>
      <c r="N34" s="22"/>
      <c r="O34" s="22"/>
      <c r="P34" s="22"/>
    </row>
    <row r="35" spans="1:16" ht="39" customHeight="1" x14ac:dyDescent="0.2">
      <c r="A35" s="22"/>
      <c r="B35" s="35"/>
      <c r="C35" s="1163" t="s">
        <v>570</v>
      </c>
      <c r="D35" s="1164"/>
      <c r="E35" s="1165"/>
      <c r="F35" s="36">
        <v>0.94</v>
      </c>
      <c r="G35" s="37">
        <v>0.91</v>
      </c>
      <c r="H35" s="37">
        <v>1.0900000000000001</v>
      </c>
      <c r="I35" s="37">
        <v>1.04</v>
      </c>
      <c r="J35" s="38">
        <v>1</v>
      </c>
      <c r="K35" s="22"/>
      <c r="L35" s="22"/>
      <c r="M35" s="22"/>
      <c r="N35" s="22"/>
      <c r="O35" s="22"/>
      <c r="P35" s="22"/>
    </row>
    <row r="36" spans="1:16" ht="39" customHeight="1" x14ac:dyDescent="0.2">
      <c r="A36" s="22"/>
      <c r="B36" s="35"/>
      <c r="C36" s="1163" t="s">
        <v>571</v>
      </c>
      <c r="D36" s="1164"/>
      <c r="E36" s="1165"/>
      <c r="F36" s="36">
        <v>0.38</v>
      </c>
      <c r="G36" s="37">
        <v>0.52</v>
      </c>
      <c r="H36" s="37">
        <v>0.81</v>
      </c>
      <c r="I36" s="37">
        <v>0.81</v>
      </c>
      <c r="J36" s="38">
        <v>0.61</v>
      </c>
      <c r="K36" s="22"/>
      <c r="L36" s="22"/>
      <c r="M36" s="22"/>
      <c r="N36" s="22"/>
      <c r="O36" s="22"/>
      <c r="P36" s="22"/>
    </row>
    <row r="37" spans="1:16" ht="39" customHeight="1" x14ac:dyDescent="0.2">
      <c r="A37" s="22"/>
      <c r="B37" s="35"/>
      <c r="C37" s="1163" t="s">
        <v>572</v>
      </c>
      <c r="D37" s="1164"/>
      <c r="E37" s="1165"/>
      <c r="F37" s="36">
        <v>0.1</v>
      </c>
      <c r="G37" s="37">
        <v>7.0000000000000007E-2</v>
      </c>
      <c r="H37" s="37">
        <v>0.09</v>
      </c>
      <c r="I37" s="37">
        <v>0.1</v>
      </c>
      <c r="J37" s="38">
        <v>0.1</v>
      </c>
      <c r="K37" s="22"/>
      <c r="L37" s="22"/>
      <c r="M37" s="22"/>
      <c r="N37" s="22"/>
      <c r="O37" s="22"/>
      <c r="P37" s="22"/>
    </row>
    <row r="38" spans="1:16" ht="39" customHeight="1" x14ac:dyDescent="0.2">
      <c r="A38" s="22"/>
      <c r="B38" s="35"/>
      <c r="C38" s="1163"/>
      <c r="D38" s="1164"/>
      <c r="E38" s="1165"/>
      <c r="F38" s="36"/>
      <c r="G38" s="37"/>
      <c r="H38" s="37"/>
      <c r="I38" s="37"/>
      <c r="J38" s="38"/>
      <c r="K38" s="22"/>
      <c r="L38" s="22"/>
      <c r="M38" s="22"/>
      <c r="N38" s="22"/>
      <c r="O38" s="22"/>
      <c r="P38" s="22"/>
    </row>
    <row r="39" spans="1:16" ht="39" customHeight="1" x14ac:dyDescent="0.2">
      <c r="A39" s="22"/>
      <c r="B39" s="35"/>
      <c r="C39" s="1163"/>
      <c r="D39" s="1164"/>
      <c r="E39" s="1165"/>
      <c r="F39" s="36"/>
      <c r="G39" s="37"/>
      <c r="H39" s="37"/>
      <c r="I39" s="37"/>
      <c r="J39" s="38"/>
      <c r="K39" s="22"/>
      <c r="L39" s="22"/>
      <c r="M39" s="22"/>
      <c r="N39" s="22"/>
      <c r="O39" s="22"/>
      <c r="P39" s="22"/>
    </row>
    <row r="40" spans="1:16" ht="39" customHeight="1" x14ac:dyDescent="0.2">
      <c r="A40" s="22"/>
      <c r="B40" s="35"/>
      <c r="C40" s="1163"/>
      <c r="D40" s="1164"/>
      <c r="E40" s="1165"/>
      <c r="F40" s="36"/>
      <c r="G40" s="37"/>
      <c r="H40" s="37"/>
      <c r="I40" s="37"/>
      <c r="J40" s="38"/>
      <c r="K40" s="22"/>
      <c r="L40" s="22"/>
      <c r="M40" s="22"/>
      <c r="N40" s="22"/>
      <c r="O40" s="22"/>
      <c r="P40" s="22"/>
    </row>
    <row r="41" spans="1:16" ht="39" customHeight="1" x14ac:dyDescent="0.2">
      <c r="A41" s="22"/>
      <c r="B41" s="35"/>
      <c r="C41" s="1163"/>
      <c r="D41" s="1164"/>
      <c r="E41" s="1165"/>
      <c r="F41" s="36"/>
      <c r="G41" s="37"/>
      <c r="H41" s="37"/>
      <c r="I41" s="37"/>
      <c r="J41" s="38"/>
      <c r="K41" s="22"/>
      <c r="L41" s="22"/>
      <c r="M41" s="22"/>
      <c r="N41" s="22"/>
      <c r="O41" s="22"/>
      <c r="P41" s="22"/>
    </row>
    <row r="42" spans="1:16" ht="39" customHeight="1" x14ac:dyDescent="0.2">
      <c r="A42" s="22"/>
      <c r="B42" s="39"/>
      <c r="C42" s="1163" t="s">
        <v>573</v>
      </c>
      <c r="D42" s="1164"/>
      <c r="E42" s="1165"/>
      <c r="F42" s="36" t="s">
        <v>519</v>
      </c>
      <c r="G42" s="37" t="s">
        <v>519</v>
      </c>
      <c r="H42" s="37" t="s">
        <v>519</v>
      </c>
      <c r="I42" s="37" t="s">
        <v>519</v>
      </c>
      <c r="J42" s="38" t="s">
        <v>519</v>
      </c>
      <c r="K42" s="22"/>
      <c r="L42" s="22"/>
      <c r="M42" s="22"/>
      <c r="N42" s="22"/>
      <c r="O42" s="22"/>
      <c r="P42" s="22"/>
    </row>
    <row r="43" spans="1:16" ht="39" customHeight="1" thickBot="1" x14ac:dyDescent="0.25">
      <c r="A43" s="22"/>
      <c r="B43" s="40"/>
      <c r="C43" s="1166" t="s">
        <v>574</v>
      </c>
      <c r="D43" s="1167"/>
      <c r="E43" s="1168"/>
      <c r="F43" s="41" t="s">
        <v>519</v>
      </c>
      <c r="G43" s="42" t="s">
        <v>519</v>
      </c>
      <c r="H43" s="42" t="s">
        <v>519</v>
      </c>
      <c r="I43" s="42" t="s">
        <v>519</v>
      </c>
      <c r="J43" s="43" t="s">
        <v>519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phBN0H+NBF9ys/8mRVb0p4wJWgoym0p4kcmVDdXD29NaS+3Jh+MDmanb+MwUkDaW2NRnjdWqF4/Kqrh1UOkgVg==" saltValue="lQWHTFQggC+4XQ36HGvf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70"/>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171" t="s">
        <v>11</v>
      </c>
      <c r="C45" s="1172"/>
      <c r="D45" s="58"/>
      <c r="E45" s="1177" t="s">
        <v>12</v>
      </c>
      <c r="F45" s="1177"/>
      <c r="G45" s="1177"/>
      <c r="H45" s="1177"/>
      <c r="I45" s="1177"/>
      <c r="J45" s="1178"/>
      <c r="K45" s="59">
        <v>2044</v>
      </c>
      <c r="L45" s="60">
        <v>1830</v>
      </c>
      <c r="M45" s="60">
        <v>162</v>
      </c>
      <c r="N45" s="60">
        <v>162</v>
      </c>
      <c r="O45" s="61">
        <v>8</v>
      </c>
      <c r="P45" s="48"/>
      <c r="Q45" s="48"/>
      <c r="R45" s="48"/>
      <c r="S45" s="48"/>
      <c r="T45" s="48"/>
      <c r="U45" s="48"/>
    </row>
    <row r="46" spans="1:21" ht="30.75" customHeight="1" x14ac:dyDescent="0.2">
      <c r="A46" s="48"/>
      <c r="B46" s="1173"/>
      <c r="C46" s="1174"/>
      <c r="D46" s="62"/>
      <c r="E46" s="1179" t="s">
        <v>13</v>
      </c>
      <c r="F46" s="1179"/>
      <c r="G46" s="1179"/>
      <c r="H46" s="1179"/>
      <c r="I46" s="1179"/>
      <c r="J46" s="1180"/>
      <c r="K46" s="63" t="s">
        <v>519</v>
      </c>
      <c r="L46" s="64" t="s">
        <v>519</v>
      </c>
      <c r="M46" s="64" t="s">
        <v>519</v>
      </c>
      <c r="N46" s="64" t="s">
        <v>519</v>
      </c>
      <c r="O46" s="65" t="s">
        <v>519</v>
      </c>
      <c r="P46" s="48"/>
      <c r="Q46" s="48"/>
      <c r="R46" s="48"/>
      <c r="S46" s="48"/>
      <c r="T46" s="48"/>
      <c r="U46" s="48"/>
    </row>
    <row r="47" spans="1:21" ht="30.75" customHeight="1" x14ac:dyDescent="0.2">
      <c r="A47" s="48"/>
      <c r="B47" s="1173"/>
      <c r="C47" s="1174"/>
      <c r="D47" s="62"/>
      <c r="E47" s="1179" t="s">
        <v>14</v>
      </c>
      <c r="F47" s="1179"/>
      <c r="G47" s="1179"/>
      <c r="H47" s="1179"/>
      <c r="I47" s="1179"/>
      <c r="J47" s="1180"/>
      <c r="K47" s="63" t="s">
        <v>519</v>
      </c>
      <c r="L47" s="64" t="s">
        <v>519</v>
      </c>
      <c r="M47" s="64" t="s">
        <v>519</v>
      </c>
      <c r="N47" s="64" t="s">
        <v>519</v>
      </c>
      <c r="O47" s="65" t="s">
        <v>519</v>
      </c>
      <c r="P47" s="48"/>
      <c r="Q47" s="48"/>
      <c r="R47" s="48"/>
      <c r="S47" s="48"/>
      <c r="T47" s="48"/>
      <c r="U47" s="48"/>
    </row>
    <row r="48" spans="1:21" ht="30.75" customHeight="1" x14ac:dyDescent="0.2">
      <c r="A48" s="48"/>
      <c r="B48" s="1173"/>
      <c r="C48" s="1174"/>
      <c r="D48" s="62"/>
      <c r="E48" s="1179" t="s">
        <v>15</v>
      </c>
      <c r="F48" s="1179"/>
      <c r="G48" s="1179"/>
      <c r="H48" s="1179"/>
      <c r="I48" s="1179"/>
      <c r="J48" s="1180"/>
      <c r="K48" s="63" t="s">
        <v>519</v>
      </c>
      <c r="L48" s="64" t="s">
        <v>519</v>
      </c>
      <c r="M48" s="64" t="s">
        <v>519</v>
      </c>
      <c r="N48" s="64" t="s">
        <v>519</v>
      </c>
      <c r="O48" s="65" t="s">
        <v>519</v>
      </c>
      <c r="P48" s="48"/>
      <c r="Q48" s="48"/>
      <c r="R48" s="48"/>
      <c r="S48" s="48"/>
      <c r="T48" s="48"/>
      <c r="U48" s="48"/>
    </row>
    <row r="49" spans="1:21" ht="30.75" customHeight="1" x14ac:dyDescent="0.2">
      <c r="A49" s="48"/>
      <c r="B49" s="1173"/>
      <c r="C49" s="1174"/>
      <c r="D49" s="62"/>
      <c r="E49" s="1179" t="s">
        <v>16</v>
      </c>
      <c r="F49" s="1179"/>
      <c r="G49" s="1179"/>
      <c r="H49" s="1179"/>
      <c r="I49" s="1179"/>
      <c r="J49" s="1180"/>
      <c r="K49" s="63">
        <v>178</v>
      </c>
      <c r="L49" s="64">
        <v>183</v>
      </c>
      <c r="M49" s="64">
        <v>205</v>
      </c>
      <c r="N49" s="64">
        <v>195</v>
      </c>
      <c r="O49" s="65">
        <v>194</v>
      </c>
      <c r="P49" s="48"/>
      <c r="Q49" s="48"/>
      <c r="R49" s="48"/>
      <c r="S49" s="48"/>
      <c r="T49" s="48"/>
      <c r="U49" s="48"/>
    </row>
    <row r="50" spans="1:21" ht="30.75" customHeight="1" x14ac:dyDescent="0.2">
      <c r="A50" s="48"/>
      <c r="B50" s="1173"/>
      <c r="C50" s="1174"/>
      <c r="D50" s="62"/>
      <c r="E50" s="1179" t="s">
        <v>17</v>
      </c>
      <c r="F50" s="1179"/>
      <c r="G50" s="1179"/>
      <c r="H50" s="1179"/>
      <c r="I50" s="1179"/>
      <c r="J50" s="1180"/>
      <c r="K50" s="63" t="s">
        <v>519</v>
      </c>
      <c r="L50" s="64" t="s">
        <v>519</v>
      </c>
      <c r="M50" s="64" t="s">
        <v>519</v>
      </c>
      <c r="N50" s="64" t="s">
        <v>519</v>
      </c>
      <c r="O50" s="65" t="s">
        <v>519</v>
      </c>
      <c r="P50" s="48"/>
      <c r="Q50" s="48"/>
      <c r="R50" s="48"/>
      <c r="S50" s="48"/>
      <c r="T50" s="48"/>
      <c r="U50" s="48"/>
    </row>
    <row r="51" spans="1:21" ht="30.75" customHeight="1" x14ac:dyDescent="0.2">
      <c r="A51" s="48"/>
      <c r="B51" s="1175"/>
      <c r="C51" s="1176"/>
      <c r="D51" s="66"/>
      <c r="E51" s="1179" t="s">
        <v>18</v>
      </c>
      <c r="F51" s="1179"/>
      <c r="G51" s="1179"/>
      <c r="H51" s="1179"/>
      <c r="I51" s="1179"/>
      <c r="J51" s="1180"/>
      <c r="K51" s="63" t="s">
        <v>519</v>
      </c>
      <c r="L51" s="64" t="s">
        <v>519</v>
      </c>
      <c r="M51" s="64" t="s">
        <v>519</v>
      </c>
      <c r="N51" s="64" t="s">
        <v>519</v>
      </c>
      <c r="O51" s="65" t="s">
        <v>519</v>
      </c>
      <c r="P51" s="48"/>
      <c r="Q51" s="48"/>
      <c r="R51" s="48"/>
      <c r="S51" s="48"/>
      <c r="T51" s="48"/>
      <c r="U51" s="48"/>
    </row>
    <row r="52" spans="1:21" ht="30.75" customHeight="1" x14ac:dyDescent="0.2">
      <c r="A52" s="48"/>
      <c r="B52" s="1181" t="s">
        <v>19</v>
      </c>
      <c r="C52" s="1182"/>
      <c r="D52" s="66"/>
      <c r="E52" s="1179" t="s">
        <v>20</v>
      </c>
      <c r="F52" s="1179"/>
      <c r="G52" s="1179"/>
      <c r="H52" s="1179"/>
      <c r="I52" s="1179"/>
      <c r="J52" s="1180"/>
      <c r="K52" s="63">
        <v>10705</v>
      </c>
      <c r="L52" s="64">
        <v>10484</v>
      </c>
      <c r="M52" s="64">
        <v>9897</v>
      </c>
      <c r="N52" s="64">
        <v>9591</v>
      </c>
      <c r="O52" s="65">
        <v>9005</v>
      </c>
      <c r="P52" s="48"/>
      <c r="Q52" s="48"/>
      <c r="R52" s="48"/>
      <c r="S52" s="48"/>
      <c r="T52" s="48"/>
      <c r="U52" s="48"/>
    </row>
    <row r="53" spans="1:21" ht="30.75" customHeight="1" thickBot="1" x14ac:dyDescent="0.25">
      <c r="A53" s="48"/>
      <c r="B53" s="1183" t="s">
        <v>21</v>
      </c>
      <c r="C53" s="1184"/>
      <c r="D53" s="67"/>
      <c r="E53" s="1185" t="s">
        <v>22</v>
      </c>
      <c r="F53" s="1185"/>
      <c r="G53" s="1185"/>
      <c r="H53" s="1185"/>
      <c r="I53" s="1185"/>
      <c r="J53" s="1186"/>
      <c r="K53" s="68">
        <v>-8483</v>
      </c>
      <c r="L53" s="69">
        <v>-8471</v>
      </c>
      <c r="M53" s="69">
        <v>-9530</v>
      </c>
      <c r="N53" s="69">
        <v>-9234</v>
      </c>
      <c r="O53" s="70">
        <v>-8803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25">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2">
      <c r="B58" s="1187" t="s">
        <v>26</v>
      </c>
      <c r="C58" s="1188"/>
      <c r="D58" s="1193" t="s">
        <v>27</v>
      </c>
      <c r="E58" s="1194"/>
      <c r="F58" s="1194"/>
      <c r="G58" s="1194"/>
      <c r="H58" s="1194"/>
      <c r="I58" s="1194"/>
      <c r="J58" s="1195"/>
      <c r="K58" s="83"/>
      <c r="L58" s="84"/>
      <c r="M58" s="84"/>
      <c r="N58" s="84"/>
      <c r="O58" s="85"/>
    </row>
    <row r="59" spans="1:21" ht="31.5" customHeight="1" x14ac:dyDescent="0.2">
      <c r="B59" s="1189"/>
      <c r="C59" s="1190"/>
      <c r="D59" s="1196" t="s">
        <v>28</v>
      </c>
      <c r="E59" s="1197"/>
      <c r="F59" s="1197"/>
      <c r="G59" s="1197"/>
      <c r="H59" s="1197"/>
      <c r="I59" s="1197"/>
      <c r="J59" s="1198"/>
      <c r="K59" s="86"/>
      <c r="L59" s="87"/>
      <c r="M59" s="87"/>
      <c r="N59" s="87"/>
      <c r="O59" s="88"/>
    </row>
    <row r="60" spans="1:21" ht="31.5" customHeight="1" thickBot="1" x14ac:dyDescent="0.25">
      <c r="B60" s="1191"/>
      <c r="C60" s="1192"/>
      <c r="D60" s="1199" t="s">
        <v>29</v>
      </c>
      <c r="E60" s="1200"/>
      <c r="F60" s="1200"/>
      <c r="G60" s="1200"/>
      <c r="H60" s="1200"/>
      <c r="I60" s="1200"/>
      <c r="J60" s="1201"/>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row r="65" ht="12.6" hidden="1" customHeight="1" x14ac:dyDescent="0.2"/>
    <row r="66" ht="12.6" hidden="1" customHeight="1" x14ac:dyDescent="0.2"/>
    <row r="67" ht="12.6" hidden="1" customHeight="1" x14ac:dyDescent="0.2"/>
    <row r="68" ht="12.6" hidden="1" customHeight="1" x14ac:dyDescent="0.2"/>
    <row r="69" ht="12.6" hidden="1" customHeight="1" x14ac:dyDescent="0.2"/>
    <row r="70" ht="12.6" hidden="1" customHeight="1" x14ac:dyDescent="0.2"/>
  </sheetData>
  <sheetProtection algorithmName="SHA-512" hashValue="+ogdAqKpn4Fb8gcaltlxF5N7uF9tSY1DDBCk4x1Gg4moDeHffyYXUnYj2u9BHB+bdZX7VTdis41lm8qgJojwdw==" saltValue="TqTfugHGWDUq6QAtfqoeN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561</v>
      </c>
      <c r="J40" s="103" t="s">
        <v>562</v>
      </c>
      <c r="K40" s="103" t="s">
        <v>563</v>
      </c>
      <c r="L40" s="103" t="s">
        <v>564</v>
      </c>
      <c r="M40" s="104" t="s">
        <v>565</v>
      </c>
    </row>
    <row r="41" spans="2:13" ht="27.75" customHeight="1" x14ac:dyDescent="0.2">
      <c r="B41" s="1202" t="s">
        <v>32</v>
      </c>
      <c r="C41" s="1203"/>
      <c r="D41" s="105"/>
      <c r="E41" s="1208" t="s">
        <v>33</v>
      </c>
      <c r="F41" s="1208"/>
      <c r="G41" s="1208"/>
      <c r="H41" s="1209"/>
      <c r="I41" s="355">
        <v>13207</v>
      </c>
      <c r="J41" s="356">
        <v>487</v>
      </c>
      <c r="K41" s="356">
        <v>327</v>
      </c>
      <c r="L41" s="356">
        <v>168</v>
      </c>
      <c r="M41" s="357">
        <v>253</v>
      </c>
    </row>
    <row r="42" spans="2:13" ht="27.75" customHeight="1" x14ac:dyDescent="0.2">
      <c r="B42" s="1204"/>
      <c r="C42" s="1205"/>
      <c r="D42" s="106"/>
      <c r="E42" s="1210" t="s">
        <v>34</v>
      </c>
      <c r="F42" s="1210"/>
      <c r="G42" s="1210"/>
      <c r="H42" s="1211"/>
      <c r="I42" s="358" t="s">
        <v>519</v>
      </c>
      <c r="J42" s="359" t="s">
        <v>519</v>
      </c>
      <c r="K42" s="359" t="s">
        <v>519</v>
      </c>
      <c r="L42" s="359" t="s">
        <v>519</v>
      </c>
      <c r="M42" s="360" t="s">
        <v>519</v>
      </c>
    </row>
    <row r="43" spans="2:13" ht="27.75" customHeight="1" x14ac:dyDescent="0.2">
      <c r="B43" s="1204"/>
      <c r="C43" s="1205"/>
      <c r="D43" s="106"/>
      <c r="E43" s="1210" t="s">
        <v>35</v>
      </c>
      <c r="F43" s="1210"/>
      <c r="G43" s="1210"/>
      <c r="H43" s="1211"/>
      <c r="I43" s="358" t="s">
        <v>519</v>
      </c>
      <c r="J43" s="359" t="s">
        <v>519</v>
      </c>
      <c r="K43" s="359" t="s">
        <v>519</v>
      </c>
      <c r="L43" s="359" t="s">
        <v>519</v>
      </c>
      <c r="M43" s="360" t="s">
        <v>519</v>
      </c>
    </row>
    <row r="44" spans="2:13" ht="27.75" customHeight="1" x14ac:dyDescent="0.2">
      <c r="B44" s="1204"/>
      <c r="C44" s="1205"/>
      <c r="D44" s="106"/>
      <c r="E44" s="1210" t="s">
        <v>36</v>
      </c>
      <c r="F44" s="1210"/>
      <c r="G44" s="1210"/>
      <c r="H44" s="1211"/>
      <c r="I44" s="358">
        <v>2224</v>
      </c>
      <c r="J44" s="359">
        <v>2308</v>
      </c>
      <c r="K44" s="359">
        <v>2682</v>
      </c>
      <c r="L44" s="359">
        <v>3042</v>
      </c>
      <c r="M44" s="360">
        <v>3722</v>
      </c>
    </row>
    <row r="45" spans="2:13" ht="27.75" customHeight="1" x14ac:dyDescent="0.2">
      <c r="B45" s="1204"/>
      <c r="C45" s="1205"/>
      <c r="D45" s="106"/>
      <c r="E45" s="1210" t="s">
        <v>37</v>
      </c>
      <c r="F45" s="1210"/>
      <c r="G45" s="1210"/>
      <c r="H45" s="1211"/>
      <c r="I45" s="358">
        <v>26648</v>
      </c>
      <c r="J45" s="359">
        <v>26048</v>
      </c>
      <c r="K45" s="359">
        <v>25902</v>
      </c>
      <c r="L45" s="359">
        <v>24858</v>
      </c>
      <c r="M45" s="360">
        <v>23081</v>
      </c>
    </row>
    <row r="46" spans="2:13" ht="27.75" customHeight="1" x14ac:dyDescent="0.2">
      <c r="B46" s="1204"/>
      <c r="C46" s="1205"/>
      <c r="D46" s="107"/>
      <c r="E46" s="1210" t="s">
        <v>38</v>
      </c>
      <c r="F46" s="1210"/>
      <c r="G46" s="1210"/>
      <c r="H46" s="1211"/>
      <c r="I46" s="358" t="s">
        <v>519</v>
      </c>
      <c r="J46" s="359" t="s">
        <v>519</v>
      </c>
      <c r="K46" s="359" t="s">
        <v>519</v>
      </c>
      <c r="L46" s="359" t="s">
        <v>519</v>
      </c>
      <c r="M46" s="360" t="s">
        <v>519</v>
      </c>
    </row>
    <row r="47" spans="2:13" ht="27.75" customHeight="1" x14ac:dyDescent="0.2">
      <c r="B47" s="1204"/>
      <c r="C47" s="1205"/>
      <c r="D47" s="108"/>
      <c r="E47" s="1212" t="s">
        <v>39</v>
      </c>
      <c r="F47" s="1213"/>
      <c r="G47" s="1213"/>
      <c r="H47" s="1214"/>
      <c r="I47" s="358" t="s">
        <v>519</v>
      </c>
      <c r="J47" s="359" t="s">
        <v>519</v>
      </c>
      <c r="K47" s="359" t="s">
        <v>519</v>
      </c>
      <c r="L47" s="359" t="s">
        <v>519</v>
      </c>
      <c r="M47" s="360" t="s">
        <v>519</v>
      </c>
    </row>
    <row r="48" spans="2:13" ht="27.75" customHeight="1" x14ac:dyDescent="0.2">
      <c r="B48" s="1204"/>
      <c r="C48" s="1205"/>
      <c r="D48" s="106"/>
      <c r="E48" s="1210" t="s">
        <v>40</v>
      </c>
      <c r="F48" s="1210"/>
      <c r="G48" s="1210"/>
      <c r="H48" s="1211"/>
      <c r="I48" s="358" t="s">
        <v>519</v>
      </c>
      <c r="J48" s="359" t="s">
        <v>519</v>
      </c>
      <c r="K48" s="359" t="s">
        <v>519</v>
      </c>
      <c r="L48" s="359" t="s">
        <v>519</v>
      </c>
      <c r="M48" s="360" t="s">
        <v>519</v>
      </c>
    </row>
    <row r="49" spans="2:13" ht="27.75" customHeight="1" x14ac:dyDescent="0.2">
      <c r="B49" s="1206"/>
      <c r="C49" s="1207"/>
      <c r="D49" s="106"/>
      <c r="E49" s="1210" t="s">
        <v>41</v>
      </c>
      <c r="F49" s="1210"/>
      <c r="G49" s="1210"/>
      <c r="H49" s="1211"/>
      <c r="I49" s="358" t="s">
        <v>519</v>
      </c>
      <c r="J49" s="359" t="s">
        <v>519</v>
      </c>
      <c r="K49" s="359" t="s">
        <v>519</v>
      </c>
      <c r="L49" s="359" t="s">
        <v>519</v>
      </c>
      <c r="M49" s="360" t="s">
        <v>519</v>
      </c>
    </row>
    <row r="50" spans="2:13" ht="27.75" customHeight="1" x14ac:dyDescent="0.2">
      <c r="B50" s="1215" t="s">
        <v>42</v>
      </c>
      <c r="C50" s="1216"/>
      <c r="D50" s="109"/>
      <c r="E50" s="1210" t="s">
        <v>43</v>
      </c>
      <c r="F50" s="1210"/>
      <c r="G50" s="1210"/>
      <c r="H50" s="1211"/>
      <c r="I50" s="358">
        <v>213121</v>
      </c>
      <c r="J50" s="359">
        <v>219598</v>
      </c>
      <c r="K50" s="359">
        <v>222284</v>
      </c>
      <c r="L50" s="359">
        <v>229321</v>
      </c>
      <c r="M50" s="360">
        <v>256012</v>
      </c>
    </row>
    <row r="51" spans="2:13" ht="27.75" customHeight="1" x14ac:dyDescent="0.2">
      <c r="B51" s="1204"/>
      <c r="C51" s="1205"/>
      <c r="D51" s="106"/>
      <c r="E51" s="1210" t="s">
        <v>44</v>
      </c>
      <c r="F51" s="1210"/>
      <c r="G51" s="1210"/>
      <c r="H51" s="1211"/>
      <c r="I51" s="358" t="s">
        <v>519</v>
      </c>
      <c r="J51" s="359" t="s">
        <v>519</v>
      </c>
      <c r="K51" s="359" t="s">
        <v>519</v>
      </c>
      <c r="L51" s="359" t="s">
        <v>519</v>
      </c>
      <c r="M51" s="360" t="s">
        <v>519</v>
      </c>
    </row>
    <row r="52" spans="2:13" ht="27.75" customHeight="1" x14ac:dyDescent="0.2">
      <c r="B52" s="1206"/>
      <c r="C52" s="1207"/>
      <c r="D52" s="106"/>
      <c r="E52" s="1210" t="s">
        <v>45</v>
      </c>
      <c r="F52" s="1210"/>
      <c r="G52" s="1210"/>
      <c r="H52" s="1211"/>
      <c r="I52" s="358">
        <v>98023</v>
      </c>
      <c r="J52" s="359">
        <v>86680</v>
      </c>
      <c r="K52" s="359">
        <v>77400</v>
      </c>
      <c r="L52" s="359">
        <v>68209</v>
      </c>
      <c r="M52" s="360">
        <v>59514</v>
      </c>
    </row>
    <row r="53" spans="2:13" ht="27.75" customHeight="1" thickBot="1" x14ac:dyDescent="0.25">
      <c r="B53" s="1217" t="s">
        <v>46</v>
      </c>
      <c r="C53" s="1218"/>
      <c r="D53" s="110"/>
      <c r="E53" s="1219" t="s">
        <v>47</v>
      </c>
      <c r="F53" s="1219"/>
      <c r="G53" s="1219"/>
      <c r="H53" s="1220"/>
      <c r="I53" s="361">
        <v>-269066</v>
      </c>
      <c r="J53" s="362">
        <v>-277435</v>
      </c>
      <c r="K53" s="362">
        <v>-270772</v>
      </c>
      <c r="L53" s="362">
        <v>-269461</v>
      </c>
      <c r="M53" s="363">
        <v>-288470</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GuFXs3ZUlFSadHXULxiiuyqX4n1ZI3Wlbq7iPbsuR7zR22QsM/e6LmkWTMLhuT8rOiJWa+18ZFoKeBriuCI5mA==" saltValue="Kk7kRCIki3eoK88sRB0Va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8"/>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563</v>
      </c>
      <c r="G54" s="119" t="s">
        <v>564</v>
      </c>
      <c r="H54" s="120" t="s">
        <v>565</v>
      </c>
    </row>
    <row r="55" spans="2:8" ht="52.5" customHeight="1" x14ac:dyDescent="0.2">
      <c r="B55" s="121"/>
      <c r="C55" s="1229" t="s">
        <v>50</v>
      </c>
      <c r="D55" s="1229"/>
      <c r="E55" s="1230"/>
      <c r="F55" s="122">
        <v>41208</v>
      </c>
      <c r="G55" s="122">
        <v>40000</v>
      </c>
      <c r="H55" s="123">
        <v>40017</v>
      </c>
    </row>
    <row r="56" spans="2:8" ht="52.5" customHeight="1" x14ac:dyDescent="0.2">
      <c r="B56" s="124"/>
      <c r="C56" s="1231" t="s">
        <v>51</v>
      </c>
      <c r="D56" s="1231"/>
      <c r="E56" s="1232"/>
      <c r="F56" s="125">
        <v>340</v>
      </c>
      <c r="G56" s="125">
        <v>178</v>
      </c>
      <c r="H56" s="126">
        <v>170</v>
      </c>
    </row>
    <row r="57" spans="2:8" ht="53.25" customHeight="1" x14ac:dyDescent="0.2">
      <c r="B57" s="124"/>
      <c r="C57" s="1233" t="s">
        <v>52</v>
      </c>
      <c r="D57" s="1233"/>
      <c r="E57" s="1234"/>
      <c r="F57" s="127">
        <v>169013</v>
      </c>
      <c r="G57" s="127">
        <v>177774</v>
      </c>
      <c r="H57" s="128">
        <v>205531</v>
      </c>
    </row>
    <row r="58" spans="2:8" ht="45.75" customHeight="1" x14ac:dyDescent="0.2">
      <c r="B58" s="129"/>
      <c r="C58" s="1221" t="s">
        <v>589</v>
      </c>
      <c r="D58" s="1222"/>
      <c r="E58" s="1223"/>
      <c r="F58" s="130">
        <v>59952</v>
      </c>
      <c r="G58" s="130">
        <v>74269</v>
      </c>
      <c r="H58" s="131">
        <v>82423</v>
      </c>
    </row>
    <row r="59" spans="2:8" ht="45.75" customHeight="1" x14ac:dyDescent="0.2">
      <c r="B59" s="129"/>
      <c r="C59" s="1221" t="s">
        <v>590</v>
      </c>
      <c r="D59" s="1222"/>
      <c r="E59" s="1223"/>
      <c r="F59" s="130">
        <v>56018</v>
      </c>
      <c r="G59" s="130">
        <v>53710</v>
      </c>
      <c r="H59" s="131">
        <v>73234</v>
      </c>
    </row>
    <row r="60" spans="2:8" ht="45.75" customHeight="1" x14ac:dyDescent="0.2">
      <c r="B60" s="129"/>
      <c r="C60" s="1221" t="s">
        <v>591</v>
      </c>
      <c r="D60" s="1222"/>
      <c r="E60" s="1223"/>
      <c r="F60" s="130">
        <v>31807</v>
      </c>
      <c r="G60" s="130">
        <v>28469</v>
      </c>
      <c r="H60" s="131">
        <v>28487</v>
      </c>
    </row>
    <row r="61" spans="2:8" ht="45.75" customHeight="1" x14ac:dyDescent="0.2">
      <c r="B61" s="129"/>
      <c r="C61" s="1221" t="s">
        <v>592</v>
      </c>
      <c r="D61" s="1222"/>
      <c r="E61" s="1223"/>
      <c r="F61" s="130">
        <v>21003</v>
      </c>
      <c r="G61" s="130">
        <v>21001</v>
      </c>
      <c r="H61" s="131">
        <v>21004</v>
      </c>
    </row>
    <row r="62" spans="2:8" ht="45.75" customHeight="1" thickBot="1" x14ac:dyDescent="0.25">
      <c r="B62" s="132"/>
      <c r="C62" s="1224" t="s">
        <v>594</v>
      </c>
      <c r="D62" s="1225"/>
      <c r="E62" s="1226"/>
      <c r="F62" s="133">
        <v>16</v>
      </c>
      <c r="G62" s="133">
        <v>87</v>
      </c>
      <c r="H62" s="134">
        <v>109</v>
      </c>
    </row>
    <row r="63" spans="2:8" ht="52.5" customHeight="1" thickBot="1" x14ac:dyDescent="0.25">
      <c r="B63" s="135"/>
      <c r="C63" s="1227" t="s">
        <v>53</v>
      </c>
      <c r="D63" s="1227"/>
      <c r="E63" s="1228"/>
      <c r="F63" s="136">
        <v>210561</v>
      </c>
      <c r="G63" s="136">
        <v>217951</v>
      </c>
      <c r="H63" s="137">
        <v>245718</v>
      </c>
    </row>
    <row r="64" spans="2:8" ht="13.2" x14ac:dyDescent="0.2"/>
    <row r="65" ht="13.5" hidden="1" customHeight="1" x14ac:dyDescent="0.2"/>
    <row r="66" ht="13.5" hidden="1" customHeight="1" x14ac:dyDescent="0.2"/>
    <row r="67" ht="13.5" hidden="1" customHeight="1" x14ac:dyDescent="0.2"/>
    <row r="68" ht="13.5" hidden="1" customHeight="1" x14ac:dyDescent="0.2"/>
  </sheetData>
  <sheetProtection algorithmName="SHA-512" hashValue="tLO2sgLJx9K4GEjgNFZkY+lWwkqgVsO5QIIxoXijmy8yi5WV0QYI+dnY7ph0sqrDGUd6IY7oFPT5S+BOiiRLUw==" saltValue="dZ2gNn7YAguVYUkaJXKK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558</v>
      </c>
      <c r="G2" s="151"/>
      <c r="H2" s="152"/>
    </row>
    <row r="3" spans="1:8" x14ac:dyDescent="0.2">
      <c r="A3" s="148" t="s">
        <v>551</v>
      </c>
      <c r="B3" s="153"/>
      <c r="C3" s="154"/>
      <c r="D3" s="155">
        <v>36725</v>
      </c>
      <c r="E3" s="156"/>
      <c r="F3" s="157">
        <v>49796</v>
      </c>
      <c r="G3" s="158"/>
      <c r="H3" s="159"/>
    </row>
    <row r="4" spans="1:8" x14ac:dyDescent="0.2">
      <c r="A4" s="160"/>
      <c r="B4" s="161"/>
      <c r="C4" s="162"/>
      <c r="D4" s="163">
        <v>25235</v>
      </c>
      <c r="E4" s="164"/>
      <c r="F4" s="165">
        <v>37281</v>
      </c>
      <c r="G4" s="166"/>
      <c r="H4" s="167"/>
    </row>
    <row r="5" spans="1:8" x14ac:dyDescent="0.2">
      <c r="A5" s="148" t="s">
        <v>553</v>
      </c>
      <c r="B5" s="153"/>
      <c r="C5" s="154"/>
      <c r="D5" s="155">
        <v>34182</v>
      </c>
      <c r="E5" s="156"/>
      <c r="F5" s="157">
        <v>51681</v>
      </c>
      <c r="G5" s="158"/>
      <c r="H5" s="159"/>
    </row>
    <row r="6" spans="1:8" x14ac:dyDescent="0.2">
      <c r="A6" s="160"/>
      <c r="B6" s="161"/>
      <c r="C6" s="162"/>
      <c r="D6" s="163">
        <v>25778</v>
      </c>
      <c r="E6" s="164"/>
      <c r="F6" s="165">
        <v>37226</v>
      </c>
      <c r="G6" s="166"/>
      <c r="H6" s="167"/>
    </row>
    <row r="7" spans="1:8" x14ac:dyDescent="0.2">
      <c r="A7" s="148" t="s">
        <v>554</v>
      </c>
      <c r="B7" s="153"/>
      <c r="C7" s="154"/>
      <c r="D7" s="155">
        <v>48407</v>
      </c>
      <c r="E7" s="156"/>
      <c r="F7" s="157">
        <v>50465</v>
      </c>
      <c r="G7" s="158"/>
      <c r="H7" s="159"/>
    </row>
    <row r="8" spans="1:8" x14ac:dyDescent="0.2">
      <c r="A8" s="160"/>
      <c r="B8" s="161"/>
      <c r="C8" s="162"/>
      <c r="D8" s="163">
        <v>34757</v>
      </c>
      <c r="E8" s="164"/>
      <c r="F8" s="165">
        <v>34193</v>
      </c>
      <c r="G8" s="166"/>
      <c r="H8" s="167"/>
    </row>
    <row r="9" spans="1:8" x14ac:dyDescent="0.2">
      <c r="A9" s="148" t="s">
        <v>555</v>
      </c>
      <c r="B9" s="153"/>
      <c r="C9" s="154"/>
      <c r="D9" s="155">
        <v>60259</v>
      </c>
      <c r="E9" s="156"/>
      <c r="F9" s="157">
        <v>51679</v>
      </c>
      <c r="G9" s="158"/>
      <c r="H9" s="159"/>
    </row>
    <row r="10" spans="1:8" x14ac:dyDescent="0.2">
      <c r="A10" s="160"/>
      <c r="B10" s="161"/>
      <c r="C10" s="162"/>
      <c r="D10" s="163">
        <v>29563</v>
      </c>
      <c r="E10" s="164"/>
      <c r="F10" s="165">
        <v>35132</v>
      </c>
      <c r="G10" s="166"/>
      <c r="H10" s="167"/>
    </row>
    <row r="11" spans="1:8" x14ac:dyDescent="0.2">
      <c r="A11" s="148" t="s">
        <v>556</v>
      </c>
      <c r="B11" s="153"/>
      <c r="C11" s="154"/>
      <c r="D11" s="155">
        <v>50545</v>
      </c>
      <c r="E11" s="156"/>
      <c r="F11" s="157">
        <v>49665</v>
      </c>
      <c r="G11" s="158"/>
      <c r="H11" s="159"/>
    </row>
    <row r="12" spans="1:8" x14ac:dyDescent="0.2">
      <c r="A12" s="160"/>
      <c r="B12" s="161"/>
      <c r="C12" s="168"/>
      <c r="D12" s="163">
        <v>35609</v>
      </c>
      <c r="E12" s="164"/>
      <c r="F12" s="165">
        <v>34678</v>
      </c>
      <c r="G12" s="166"/>
      <c r="H12" s="167"/>
    </row>
    <row r="13" spans="1:8" x14ac:dyDescent="0.2">
      <c r="A13" s="148"/>
      <c r="B13" s="153"/>
      <c r="C13" s="169"/>
      <c r="D13" s="170">
        <v>46024</v>
      </c>
      <c r="E13" s="171"/>
      <c r="F13" s="172">
        <v>50657</v>
      </c>
      <c r="G13" s="173"/>
      <c r="H13" s="159"/>
    </row>
    <row r="14" spans="1:8" x14ac:dyDescent="0.2">
      <c r="A14" s="160"/>
      <c r="B14" s="161"/>
      <c r="C14" s="162"/>
      <c r="D14" s="163">
        <v>30188</v>
      </c>
      <c r="E14" s="164"/>
      <c r="F14" s="165">
        <v>35702</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5.52</v>
      </c>
      <c r="C19" s="174">
        <f>ROUND(VALUE(SUBSTITUTE(実質収支比率等に係る経年分析!G$48,"▲","-")),2)</f>
        <v>5.86</v>
      </c>
      <c r="D19" s="174">
        <f>ROUND(VALUE(SUBSTITUTE(実質収支比率等に係る経年分析!H$48,"▲","-")),2)</f>
        <v>6.9</v>
      </c>
      <c r="E19" s="174">
        <f>ROUND(VALUE(SUBSTITUTE(実質収支比率等に係る経年分析!I$48,"▲","-")),2)</f>
        <v>7.13</v>
      </c>
      <c r="F19" s="174">
        <f>ROUND(VALUE(SUBSTITUTE(実質収支比率等に係る経年分析!J$48,"▲","-")),2)</f>
        <v>6.61</v>
      </c>
    </row>
    <row r="20" spans="1:11" x14ac:dyDescent="0.2">
      <c r="A20" s="174" t="s">
        <v>57</v>
      </c>
      <c r="B20" s="174">
        <f>ROUND(VALUE(SUBSTITUTE(実質収支比率等に係る経年分析!F$47,"▲","-")),2)</f>
        <v>25.86</v>
      </c>
      <c r="C20" s="174">
        <f>ROUND(VALUE(SUBSTITUTE(実質収支比率等に係る経年分析!G$47,"▲","-")),2)</f>
        <v>24.77</v>
      </c>
      <c r="D20" s="174">
        <f>ROUND(VALUE(SUBSTITUTE(実質収支比率等に係る経年分析!H$47,"▲","-")),2)</f>
        <v>24.98</v>
      </c>
      <c r="E20" s="174">
        <f>ROUND(VALUE(SUBSTITUTE(実質収支比率等に係る経年分析!I$47,"▲","-")),2)</f>
        <v>23.7</v>
      </c>
      <c r="F20" s="174">
        <f>ROUND(VALUE(SUBSTITUTE(実質収支比率等に係る経年分析!J$47,"▲","-")),2)</f>
        <v>22.08</v>
      </c>
    </row>
    <row r="21" spans="1:11" x14ac:dyDescent="0.2">
      <c r="A21" s="174" t="s">
        <v>58</v>
      </c>
      <c r="B21" s="174">
        <f>IF(ISNUMBER(VALUE(SUBSTITUTE(実質収支比率等に係る経年分析!F$49,"▲","-"))),ROUND(VALUE(SUBSTITUTE(実質収支比率等に係る経年分析!F$49,"▲","-")),2),NA())</f>
        <v>-7.0000000000000007E-2</v>
      </c>
      <c r="C21" s="174">
        <f>IF(ISNUMBER(VALUE(SUBSTITUTE(実質収支比率等に係る経年分析!G$49,"▲","-"))),ROUND(VALUE(SUBSTITUTE(実質収支比率等に係る経年分析!G$49,"▲","-")),2),NA())</f>
        <v>7.24</v>
      </c>
      <c r="D21" s="174">
        <f>IF(ISNUMBER(VALUE(SUBSTITUTE(実質収支比率等に係る経年分析!H$49,"▲","-"))),ROUND(VALUE(SUBSTITUTE(実質収支比率等に係る経年分析!H$49,"▲","-")),2),NA())</f>
        <v>0.65</v>
      </c>
      <c r="E21" s="174">
        <f>IF(ISNUMBER(VALUE(SUBSTITUTE(実質収支比率等に係る経年分析!I$49,"▲","-"))),ROUND(VALUE(SUBSTITUTE(実質収支比率等に係る経年分析!I$49,"▲","-")),2),NA())</f>
        <v>-0.33</v>
      </c>
      <c r="F21" s="174">
        <f>IF(ISNUMBER(VALUE(SUBSTITUTE(実質収支比率等に係る経年分析!J$49,"▲","-"))),ROUND(VALUE(SUBSTITUTE(実質収支比率等に係る経年分析!J$49,"▲","-")),2),NA())</f>
        <v>-0.02</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e">
        <f>IF(連結実質赤字比率に係る赤字・黒字の構成分析!C$38="",NA(),連結実質赤字比率に係る赤字・黒字の構成分析!C$38)</f>
        <v>#N/A</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#VALUE!</v>
      </c>
      <c r="G32" s="175" t="e">
        <f>IF(ROUND(VALUE(SUBSTITUTE(連結実質赤字比率に係る赤字・黒字の構成分析!H$38,"▲", "-")), 2) &gt;= 0, ABS(ROUND(VALUE(SUBSTITUTE(連結実質赤字比率に係る赤字・黒字の構成分析!H$38,"▲", "-")), 2)), NA())</f>
        <v>#VALUE!</v>
      </c>
      <c r="H32" s="175" t="e">
        <f>IF(ROUND(VALUE(SUBSTITUTE(連結実質赤字比率に係る赤字・黒字の構成分析!I$38,"▲", "-")), 2) &lt; 0, ABS(ROUND(VALUE(SUBSTITUTE(連結実質赤字比率に係る赤字・黒字の構成分析!I$38,"▲", "-")), 2)), NA())</f>
        <v>#VALUE!</v>
      </c>
      <c r="I32" s="175" t="e">
        <f>IF(ROUND(VALUE(SUBSTITUTE(連結実質赤字比率に係る赤字・黒字の構成分析!I$38,"▲", "-")), 2) &gt;= 0, ABS(ROUND(VALUE(SUBSTITUTE(連結実質赤字比率に係る赤字・黒字の構成分析!I$38,"▲", "-")), 2)), NA())</f>
        <v>#VALUE!</v>
      </c>
      <c r="J32" s="175" t="e">
        <f>IF(ROUND(VALUE(SUBSTITUTE(連結実質赤字比率に係る赤字・黒字の構成分析!J$38,"▲", "-")), 2) &lt; 0, ABS(ROUND(VALUE(SUBSTITUTE(連結実質赤字比率に係る赤字・黒字の構成分析!J$38,"▲", "-")), 2)), NA())</f>
        <v>#VALUE!</v>
      </c>
      <c r="K32" s="175" t="e">
        <f>IF(ROUND(VALUE(SUBSTITUTE(連結実質赤字比率に係る赤字・黒字の構成分析!J$38,"▲", "-")), 2) &gt;= 0, ABS(ROUND(VALUE(SUBSTITUTE(連結実質赤字比率に係る赤字・黒字の構成分析!J$38,"▲", "-")), 2)), NA())</f>
        <v>#VALUE!</v>
      </c>
    </row>
    <row r="33" spans="1:16" x14ac:dyDescent="0.2">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7.0000000000000007E-2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v>
      </c>
    </row>
    <row r="34" spans="1:16" x14ac:dyDescent="0.2">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0.38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0.52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0.81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0.81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0.61</v>
      </c>
    </row>
    <row r="35" spans="1:16" x14ac:dyDescent="0.2">
      <c r="A35" s="175" t="str">
        <f>IF(連結実質赤字比率に係る赤字・黒字の構成分析!C$35="",NA(),連結実質赤字比率に係る赤字・黒字の構成分析!C$35)</f>
        <v>介護保険事業特別会計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0.94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0.91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1.0900000000000001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5.51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5.86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6.89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7.13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6.61</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10705</v>
      </c>
      <c r="E42" s="176"/>
      <c r="F42" s="176"/>
      <c r="G42" s="176">
        <f>'実質公債費比率（分子）の構造'!L$52</f>
        <v>10484</v>
      </c>
      <c r="H42" s="176"/>
      <c r="I42" s="176"/>
      <c r="J42" s="176">
        <f>'実質公債費比率（分子）の構造'!M$52</f>
        <v>9897</v>
      </c>
      <c r="K42" s="176"/>
      <c r="L42" s="176"/>
      <c r="M42" s="176">
        <f>'実質公債費比率（分子）の構造'!N$52</f>
        <v>9591</v>
      </c>
      <c r="N42" s="176"/>
      <c r="O42" s="176"/>
      <c r="P42" s="176">
        <f>'実質公債費比率（分子）の構造'!O$52</f>
        <v>9005</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178</v>
      </c>
      <c r="C45" s="176"/>
      <c r="D45" s="176"/>
      <c r="E45" s="176">
        <f>'実質公債費比率（分子）の構造'!L$49</f>
        <v>183</v>
      </c>
      <c r="F45" s="176"/>
      <c r="G45" s="176"/>
      <c r="H45" s="176">
        <f>'実質公債費比率（分子）の構造'!M$49</f>
        <v>205</v>
      </c>
      <c r="I45" s="176"/>
      <c r="J45" s="176"/>
      <c r="K45" s="176">
        <f>'実質公債費比率（分子）の構造'!N$49</f>
        <v>195</v>
      </c>
      <c r="L45" s="176"/>
      <c r="M45" s="176"/>
      <c r="N45" s="176">
        <f>'実質公債費比率（分子）の構造'!O$49</f>
        <v>194</v>
      </c>
      <c r="O45" s="176"/>
      <c r="P45" s="176"/>
    </row>
    <row r="46" spans="1:16" x14ac:dyDescent="0.2">
      <c r="A46" s="176" t="s">
        <v>69</v>
      </c>
      <c r="B46" s="176" t="str">
        <f>'実質公債費比率（分子）の構造'!K$48</f>
        <v>-</v>
      </c>
      <c r="C46" s="176"/>
      <c r="D46" s="176"/>
      <c r="E46" s="176" t="str">
        <f>'実質公債費比率（分子）の構造'!L$48</f>
        <v>-</v>
      </c>
      <c r="F46" s="176"/>
      <c r="G46" s="176"/>
      <c r="H46" s="176" t="str">
        <f>'実質公債費比率（分子）の構造'!M$48</f>
        <v>-</v>
      </c>
      <c r="I46" s="176"/>
      <c r="J46" s="176"/>
      <c r="K46" s="176" t="str">
        <f>'実質公債費比率（分子）の構造'!N$48</f>
        <v>-</v>
      </c>
      <c r="L46" s="176"/>
      <c r="M46" s="176"/>
      <c r="N46" s="176" t="str">
        <f>'実質公債費比率（分子）の構造'!O$48</f>
        <v>-</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2044</v>
      </c>
      <c r="C49" s="176"/>
      <c r="D49" s="176"/>
      <c r="E49" s="176">
        <f>'実質公債費比率（分子）の構造'!L$45</f>
        <v>1830</v>
      </c>
      <c r="F49" s="176"/>
      <c r="G49" s="176"/>
      <c r="H49" s="176">
        <f>'実質公債費比率（分子）の構造'!M$45</f>
        <v>162</v>
      </c>
      <c r="I49" s="176"/>
      <c r="J49" s="176"/>
      <c r="K49" s="176">
        <f>'実質公債費比率（分子）の構造'!N$45</f>
        <v>162</v>
      </c>
      <c r="L49" s="176"/>
      <c r="M49" s="176"/>
      <c r="N49" s="176">
        <f>'実質公債費比率（分子）の構造'!O$45</f>
        <v>8</v>
      </c>
      <c r="O49" s="176"/>
      <c r="P49" s="176"/>
    </row>
    <row r="50" spans="1:16" x14ac:dyDescent="0.2">
      <c r="A50" s="176" t="s">
        <v>73</v>
      </c>
      <c r="B50" s="176" t="e">
        <f>NA()</f>
        <v>#N/A</v>
      </c>
      <c r="C50" s="176">
        <f>IF(ISNUMBER('実質公債費比率（分子）の構造'!K$53),'実質公債費比率（分子）の構造'!K$53,NA())</f>
        <v>-8483</v>
      </c>
      <c r="D50" s="176" t="e">
        <f>NA()</f>
        <v>#N/A</v>
      </c>
      <c r="E50" s="176" t="e">
        <f>NA()</f>
        <v>#N/A</v>
      </c>
      <c r="F50" s="176">
        <f>IF(ISNUMBER('実質公債費比率（分子）の構造'!L$53),'実質公債費比率（分子）の構造'!L$53,NA())</f>
        <v>-8471</v>
      </c>
      <c r="G50" s="176" t="e">
        <f>NA()</f>
        <v>#N/A</v>
      </c>
      <c r="H50" s="176" t="e">
        <f>NA()</f>
        <v>#N/A</v>
      </c>
      <c r="I50" s="176">
        <f>IF(ISNUMBER('実質公債費比率（分子）の構造'!M$53),'実質公債費比率（分子）の構造'!M$53,NA())</f>
        <v>-9530</v>
      </c>
      <c r="J50" s="176" t="e">
        <f>NA()</f>
        <v>#N/A</v>
      </c>
      <c r="K50" s="176" t="e">
        <f>NA()</f>
        <v>#N/A</v>
      </c>
      <c r="L50" s="176">
        <f>IF(ISNUMBER('実質公債費比率（分子）の構造'!N$53),'実質公債費比率（分子）の構造'!N$53,NA())</f>
        <v>-9234</v>
      </c>
      <c r="M50" s="176" t="e">
        <f>NA()</f>
        <v>#N/A</v>
      </c>
      <c r="N50" s="176" t="e">
        <f>NA()</f>
        <v>#N/A</v>
      </c>
      <c r="O50" s="176">
        <f>IF(ISNUMBER('実質公債費比率（分子）の構造'!O$53),'実質公債費比率（分子）の構造'!O$53,NA())</f>
        <v>-8803</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98023</v>
      </c>
      <c r="E56" s="175"/>
      <c r="F56" s="175"/>
      <c r="G56" s="175">
        <f>'将来負担比率（分子）の構造'!J$52</f>
        <v>86680</v>
      </c>
      <c r="H56" s="175"/>
      <c r="I56" s="175"/>
      <c r="J56" s="175">
        <f>'将来負担比率（分子）の構造'!K$52</f>
        <v>77400</v>
      </c>
      <c r="K56" s="175"/>
      <c r="L56" s="175"/>
      <c r="M56" s="175">
        <f>'将来負担比率（分子）の構造'!L$52</f>
        <v>68209</v>
      </c>
      <c r="N56" s="175"/>
      <c r="O56" s="175"/>
      <c r="P56" s="175">
        <f>'将来負担比率（分子）の構造'!M$52</f>
        <v>59514</v>
      </c>
    </row>
    <row r="57" spans="1:16" x14ac:dyDescent="0.2">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213121</v>
      </c>
      <c r="E58" s="175"/>
      <c r="F58" s="175"/>
      <c r="G58" s="175">
        <f>'将来負担比率（分子）の構造'!J$50</f>
        <v>219598</v>
      </c>
      <c r="H58" s="175"/>
      <c r="I58" s="175"/>
      <c r="J58" s="175">
        <f>'将来負担比率（分子）の構造'!K$50</f>
        <v>222284</v>
      </c>
      <c r="K58" s="175"/>
      <c r="L58" s="175"/>
      <c r="M58" s="175">
        <f>'将来負担比率（分子）の構造'!L$50</f>
        <v>229321</v>
      </c>
      <c r="N58" s="175"/>
      <c r="O58" s="175"/>
      <c r="P58" s="175">
        <f>'将来負担比率（分子）の構造'!M$50</f>
        <v>256012</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26648</v>
      </c>
      <c r="C62" s="175"/>
      <c r="D62" s="175"/>
      <c r="E62" s="175">
        <f>'将来負担比率（分子）の構造'!J$45</f>
        <v>26048</v>
      </c>
      <c r="F62" s="175"/>
      <c r="G62" s="175"/>
      <c r="H62" s="175">
        <f>'将来負担比率（分子）の構造'!K$45</f>
        <v>25902</v>
      </c>
      <c r="I62" s="175"/>
      <c r="J62" s="175"/>
      <c r="K62" s="175">
        <f>'将来負担比率（分子）の構造'!L$45</f>
        <v>24858</v>
      </c>
      <c r="L62" s="175"/>
      <c r="M62" s="175"/>
      <c r="N62" s="175">
        <f>'将来負担比率（分子）の構造'!M$45</f>
        <v>23081</v>
      </c>
      <c r="O62" s="175"/>
      <c r="P62" s="175"/>
    </row>
    <row r="63" spans="1:16" x14ac:dyDescent="0.2">
      <c r="A63" s="175" t="s">
        <v>36</v>
      </c>
      <c r="B63" s="175">
        <f>'将来負担比率（分子）の構造'!I$44</f>
        <v>2224</v>
      </c>
      <c r="C63" s="175"/>
      <c r="D63" s="175"/>
      <c r="E63" s="175">
        <f>'将来負担比率（分子）の構造'!J$44</f>
        <v>2308</v>
      </c>
      <c r="F63" s="175"/>
      <c r="G63" s="175"/>
      <c r="H63" s="175">
        <f>'将来負担比率（分子）の構造'!K$44</f>
        <v>2682</v>
      </c>
      <c r="I63" s="175"/>
      <c r="J63" s="175"/>
      <c r="K63" s="175">
        <f>'将来負担比率（分子）の構造'!L$44</f>
        <v>3042</v>
      </c>
      <c r="L63" s="175"/>
      <c r="M63" s="175"/>
      <c r="N63" s="175">
        <f>'将来負担比率（分子）の構造'!M$44</f>
        <v>3722</v>
      </c>
      <c r="O63" s="175"/>
      <c r="P63" s="175"/>
    </row>
    <row r="64" spans="1:16" x14ac:dyDescent="0.2">
      <c r="A64" s="175" t="s">
        <v>35</v>
      </c>
      <c r="B64" s="175" t="str">
        <f>'将来負担比率（分子）の構造'!I$43</f>
        <v>-</v>
      </c>
      <c r="C64" s="175"/>
      <c r="D64" s="175"/>
      <c r="E64" s="175" t="str">
        <f>'将来負担比率（分子）の構造'!J$43</f>
        <v>-</v>
      </c>
      <c r="F64" s="175"/>
      <c r="G64" s="175"/>
      <c r="H64" s="175" t="str">
        <f>'将来負担比率（分子）の構造'!K$43</f>
        <v>-</v>
      </c>
      <c r="I64" s="175"/>
      <c r="J64" s="175"/>
      <c r="K64" s="175" t="str">
        <f>'将来負担比率（分子）の構造'!L$43</f>
        <v>-</v>
      </c>
      <c r="L64" s="175"/>
      <c r="M64" s="175"/>
      <c r="N64" s="175" t="str">
        <f>'将来負担比率（分子）の構造'!M$43</f>
        <v>-</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13207</v>
      </c>
      <c r="C66" s="175"/>
      <c r="D66" s="175"/>
      <c r="E66" s="175">
        <f>'将来負担比率（分子）の構造'!J$41</f>
        <v>487</v>
      </c>
      <c r="F66" s="175"/>
      <c r="G66" s="175"/>
      <c r="H66" s="175">
        <f>'将来負担比率（分子）の構造'!K$41</f>
        <v>327</v>
      </c>
      <c r="I66" s="175"/>
      <c r="J66" s="175"/>
      <c r="K66" s="175">
        <f>'将来負担比率（分子）の構造'!L$41</f>
        <v>168</v>
      </c>
      <c r="L66" s="175"/>
      <c r="M66" s="175"/>
      <c r="N66" s="175">
        <f>'将来負担比率（分子）の構造'!M$41</f>
        <v>253</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41208</v>
      </c>
      <c r="C72" s="179">
        <f>基金残高に係る経年分析!G55</f>
        <v>40000</v>
      </c>
      <c r="D72" s="179">
        <f>基金残高に係る経年分析!H55</f>
        <v>40017</v>
      </c>
    </row>
    <row r="73" spans="1:16" x14ac:dyDescent="0.2">
      <c r="A73" s="178" t="s">
        <v>80</v>
      </c>
      <c r="B73" s="179">
        <f>基金残高に係る経年分析!F56</f>
        <v>340</v>
      </c>
      <c r="C73" s="179">
        <f>基金残高に係る経年分析!G56</f>
        <v>178</v>
      </c>
      <c r="D73" s="179">
        <f>基金残高に係る経年分析!H56</f>
        <v>170</v>
      </c>
    </row>
    <row r="74" spans="1:16" x14ac:dyDescent="0.2">
      <c r="A74" s="178" t="s">
        <v>81</v>
      </c>
      <c r="B74" s="179">
        <f>基金残高に係る経年分析!F57</f>
        <v>169013</v>
      </c>
      <c r="C74" s="179">
        <f>基金残高に係る経年分析!G57</f>
        <v>177774</v>
      </c>
      <c r="D74" s="179">
        <f>基金残高に係る経年分析!H57</f>
        <v>205531</v>
      </c>
    </row>
  </sheetData>
  <sheetProtection algorithmName="SHA-512" hashValue="/WrmTspgn+60X/CUmJKnfjOmW5jHX8bj4L5Z6MplrQCgRMDYD0mCkMJ+3APHGmTrYThQtaVU457wKKBuHZz6jw==" saltValue="F0B5KFkSPGa9ffHZRr2b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232</v>
      </c>
      <c r="C5" s="610"/>
      <c r="D5" s="610"/>
      <c r="E5" s="610"/>
      <c r="F5" s="610"/>
      <c r="G5" s="610"/>
      <c r="H5" s="610"/>
      <c r="I5" s="610"/>
      <c r="J5" s="610"/>
      <c r="K5" s="610"/>
      <c r="L5" s="610"/>
      <c r="M5" s="610"/>
      <c r="N5" s="610"/>
      <c r="O5" s="610"/>
      <c r="P5" s="610"/>
      <c r="Q5" s="611"/>
      <c r="R5" s="612">
        <v>58639858</v>
      </c>
      <c r="S5" s="613"/>
      <c r="T5" s="613"/>
      <c r="U5" s="613"/>
      <c r="V5" s="613"/>
      <c r="W5" s="613"/>
      <c r="X5" s="613"/>
      <c r="Y5" s="614"/>
      <c r="Z5" s="615">
        <v>17.100000000000001</v>
      </c>
      <c r="AA5" s="615"/>
      <c r="AB5" s="615"/>
      <c r="AC5" s="615"/>
      <c r="AD5" s="616">
        <v>58639858</v>
      </c>
      <c r="AE5" s="616"/>
      <c r="AF5" s="616"/>
      <c r="AG5" s="616"/>
      <c r="AH5" s="616"/>
      <c r="AI5" s="616"/>
      <c r="AJ5" s="616"/>
      <c r="AK5" s="616"/>
      <c r="AL5" s="617">
        <v>31.1</v>
      </c>
      <c r="AM5" s="618"/>
      <c r="AN5" s="618"/>
      <c r="AO5" s="619"/>
      <c r="AP5" s="609" t="s">
        <v>233</v>
      </c>
      <c r="AQ5" s="610"/>
      <c r="AR5" s="610"/>
      <c r="AS5" s="610"/>
      <c r="AT5" s="610"/>
      <c r="AU5" s="610"/>
      <c r="AV5" s="610"/>
      <c r="AW5" s="610"/>
      <c r="AX5" s="610"/>
      <c r="AY5" s="610"/>
      <c r="AZ5" s="610"/>
      <c r="BA5" s="610"/>
      <c r="BB5" s="610"/>
      <c r="BC5" s="610"/>
      <c r="BD5" s="610"/>
      <c r="BE5" s="610"/>
      <c r="BF5" s="611"/>
      <c r="BG5" s="623">
        <v>58606347</v>
      </c>
      <c r="BH5" s="624"/>
      <c r="BI5" s="624"/>
      <c r="BJ5" s="624"/>
      <c r="BK5" s="624"/>
      <c r="BL5" s="624"/>
      <c r="BM5" s="624"/>
      <c r="BN5" s="625"/>
      <c r="BO5" s="626">
        <v>99.9</v>
      </c>
      <c r="BP5" s="626"/>
      <c r="BQ5" s="626"/>
      <c r="BR5" s="626"/>
      <c r="BS5" s="627" t="s">
        <v>234</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235</v>
      </c>
      <c r="CS5" s="606"/>
      <c r="CT5" s="606"/>
      <c r="CU5" s="606"/>
      <c r="CV5" s="606"/>
      <c r="CW5" s="606"/>
      <c r="CX5" s="606"/>
      <c r="CY5" s="607"/>
      <c r="CZ5" s="605" t="s">
        <v>226</v>
      </c>
      <c r="DA5" s="606"/>
      <c r="DB5" s="606"/>
      <c r="DC5" s="607"/>
      <c r="DD5" s="605" t="s">
        <v>236</v>
      </c>
      <c r="DE5" s="606"/>
      <c r="DF5" s="606"/>
      <c r="DG5" s="606"/>
      <c r="DH5" s="606"/>
      <c r="DI5" s="606"/>
      <c r="DJ5" s="606"/>
      <c r="DK5" s="606"/>
      <c r="DL5" s="606"/>
      <c r="DM5" s="606"/>
      <c r="DN5" s="606"/>
      <c r="DO5" s="606"/>
      <c r="DP5" s="607"/>
      <c r="DQ5" s="605" t="s">
        <v>237</v>
      </c>
      <c r="DR5" s="606"/>
      <c r="DS5" s="606"/>
      <c r="DT5" s="606"/>
      <c r="DU5" s="606"/>
      <c r="DV5" s="606"/>
      <c r="DW5" s="606"/>
      <c r="DX5" s="606"/>
      <c r="DY5" s="606"/>
      <c r="DZ5" s="606"/>
      <c r="EA5" s="606"/>
      <c r="EB5" s="606"/>
      <c r="EC5" s="607"/>
    </row>
    <row r="6" spans="2:143" ht="11.25" customHeight="1" x14ac:dyDescent="0.2">
      <c r="B6" s="620" t="s">
        <v>238</v>
      </c>
      <c r="C6" s="621"/>
      <c r="D6" s="621"/>
      <c r="E6" s="621"/>
      <c r="F6" s="621"/>
      <c r="G6" s="621"/>
      <c r="H6" s="621"/>
      <c r="I6" s="621"/>
      <c r="J6" s="621"/>
      <c r="K6" s="621"/>
      <c r="L6" s="621"/>
      <c r="M6" s="621"/>
      <c r="N6" s="621"/>
      <c r="O6" s="621"/>
      <c r="P6" s="621"/>
      <c r="Q6" s="622"/>
      <c r="R6" s="623">
        <v>1099737</v>
      </c>
      <c r="S6" s="624"/>
      <c r="T6" s="624"/>
      <c r="U6" s="624"/>
      <c r="V6" s="624"/>
      <c r="W6" s="624"/>
      <c r="X6" s="624"/>
      <c r="Y6" s="625"/>
      <c r="Z6" s="626">
        <v>0.3</v>
      </c>
      <c r="AA6" s="626"/>
      <c r="AB6" s="626"/>
      <c r="AC6" s="626"/>
      <c r="AD6" s="627">
        <v>1099737</v>
      </c>
      <c r="AE6" s="627"/>
      <c r="AF6" s="627"/>
      <c r="AG6" s="627"/>
      <c r="AH6" s="627"/>
      <c r="AI6" s="627"/>
      <c r="AJ6" s="627"/>
      <c r="AK6" s="627"/>
      <c r="AL6" s="628">
        <v>0.6</v>
      </c>
      <c r="AM6" s="629"/>
      <c r="AN6" s="629"/>
      <c r="AO6" s="630"/>
      <c r="AP6" s="620" t="s">
        <v>239</v>
      </c>
      <c r="AQ6" s="621"/>
      <c r="AR6" s="621"/>
      <c r="AS6" s="621"/>
      <c r="AT6" s="621"/>
      <c r="AU6" s="621"/>
      <c r="AV6" s="621"/>
      <c r="AW6" s="621"/>
      <c r="AX6" s="621"/>
      <c r="AY6" s="621"/>
      <c r="AZ6" s="621"/>
      <c r="BA6" s="621"/>
      <c r="BB6" s="621"/>
      <c r="BC6" s="621"/>
      <c r="BD6" s="621"/>
      <c r="BE6" s="621"/>
      <c r="BF6" s="622"/>
      <c r="BG6" s="623">
        <v>58606347</v>
      </c>
      <c r="BH6" s="624"/>
      <c r="BI6" s="624"/>
      <c r="BJ6" s="624"/>
      <c r="BK6" s="624"/>
      <c r="BL6" s="624"/>
      <c r="BM6" s="624"/>
      <c r="BN6" s="625"/>
      <c r="BO6" s="626">
        <v>99.9</v>
      </c>
      <c r="BP6" s="626"/>
      <c r="BQ6" s="626"/>
      <c r="BR6" s="626"/>
      <c r="BS6" s="627" t="s">
        <v>234</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813254</v>
      </c>
      <c r="CS6" s="624"/>
      <c r="CT6" s="624"/>
      <c r="CU6" s="624"/>
      <c r="CV6" s="624"/>
      <c r="CW6" s="624"/>
      <c r="CX6" s="624"/>
      <c r="CY6" s="625"/>
      <c r="CZ6" s="617">
        <v>0.3</v>
      </c>
      <c r="DA6" s="618"/>
      <c r="DB6" s="618"/>
      <c r="DC6" s="634"/>
      <c r="DD6" s="632">
        <v>326</v>
      </c>
      <c r="DE6" s="624"/>
      <c r="DF6" s="624"/>
      <c r="DG6" s="624"/>
      <c r="DH6" s="624"/>
      <c r="DI6" s="624"/>
      <c r="DJ6" s="624"/>
      <c r="DK6" s="624"/>
      <c r="DL6" s="624"/>
      <c r="DM6" s="624"/>
      <c r="DN6" s="624"/>
      <c r="DO6" s="624"/>
      <c r="DP6" s="625"/>
      <c r="DQ6" s="632">
        <v>812882</v>
      </c>
      <c r="DR6" s="624"/>
      <c r="DS6" s="624"/>
      <c r="DT6" s="624"/>
      <c r="DU6" s="624"/>
      <c r="DV6" s="624"/>
      <c r="DW6" s="624"/>
      <c r="DX6" s="624"/>
      <c r="DY6" s="624"/>
      <c r="DZ6" s="624"/>
      <c r="EA6" s="624"/>
      <c r="EB6" s="624"/>
      <c r="EC6" s="633"/>
    </row>
    <row r="7" spans="2:143" ht="11.25" customHeight="1" x14ac:dyDescent="0.2">
      <c r="B7" s="620" t="s">
        <v>241</v>
      </c>
      <c r="C7" s="621"/>
      <c r="D7" s="621"/>
      <c r="E7" s="621"/>
      <c r="F7" s="621"/>
      <c r="G7" s="621"/>
      <c r="H7" s="621"/>
      <c r="I7" s="621"/>
      <c r="J7" s="621"/>
      <c r="K7" s="621"/>
      <c r="L7" s="621"/>
      <c r="M7" s="621"/>
      <c r="N7" s="621"/>
      <c r="O7" s="621"/>
      <c r="P7" s="621"/>
      <c r="Q7" s="622"/>
      <c r="R7" s="623">
        <v>188848</v>
      </c>
      <c r="S7" s="624"/>
      <c r="T7" s="624"/>
      <c r="U7" s="624"/>
      <c r="V7" s="624"/>
      <c r="W7" s="624"/>
      <c r="X7" s="624"/>
      <c r="Y7" s="625"/>
      <c r="Z7" s="626">
        <v>0.1</v>
      </c>
      <c r="AA7" s="626"/>
      <c r="AB7" s="626"/>
      <c r="AC7" s="626"/>
      <c r="AD7" s="627">
        <v>188848</v>
      </c>
      <c r="AE7" s="627"/>
      <c r="AF7" s="627"/>
      <c r="AG7" s="627"/>
      <c r="AH7" s="627"/>
      <c r="AI7" s="627"/>
      <c r="AJ7" s="627"/>
      <c r="AK7" s="627"/>
      <c r="AL7" s="628">
        <v>0.1</v>
      </c>
      <c r="AM7" s="629"/>
      <c r="AN7" s="629"/>
      <c r="AO7" s="630"/>
      <c r="AP7" s="620" t="s">
        <v>242</v>
      </c>
      <c r="AQ7" s="621"/>
      <c r="AR7" s="621"/>
      <c r="AS7" s="621"/>
      <c r="AT7" s="621"/>
      <c r="AU7" s="621"/>
      <c r="AV7" s="621"/>
      <c r="AW7" s="621"/>
      <c r="AX7" s="621"/>
      <c r="AY7" s="621"/>
      <c r="AZ7" s="621"/>
      <c r="BA7" s="621"/>
      <c r="BB7" s="621"/>
      <c r="BC7" s="621"/>
      <c r="BD7" s="621"/>
      <c r="BE7" s="621"/>
      <c r="BF7" s="622"/>
      <c r="BG7" s="623">
        <v>52882127</v>
      </c>
      <c r="BH7" s="624"/>
      <c r="BI7" s="624"/>
      <c r="BJ7" s="624"/>
      <c r="BK7" s="624"/>
      <c r="BL7" s="624"/>
      <c r="BM7" s="624"/>
      <c r="BN7" s="625"/>
      <c r="BO7" s="626">
        <v>90.2</v>
      </c>
      <c r="BP7" s="626"/>
      <c r="BQ7" s="626"/>
      <c r="BR7" s="626"/>
      <c r="BS7" s="627" t="s">
        <v>142</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38527420</v>
      </c>
      <c r="CS7" s="624"/>
      <c r="CT7" s="624"/>
      <c r="CU7" s="624"/>
      <c r="CV7" s="624"/>
      <c r="CW7" s="624"/>
      <c r="CX7" s="624"/>
      <c r="CY7" s="625"/>
      <c r="CZ7" s="626">
        <v>12.2</v>
      </c>
      <c r="DA7" s="626"/>
      <c r="DB7" s="626"/>
      <c r="DC7" s="626"/>
      <c r="DD7" s="632">
        <v>5088688</v>
      </c>
      <c r="DE7" s="624"/>
      <c r="DF7" s="624"/>
      <c r="DG7" s="624"/>
      <c r="DH7" s="624"/>
      <c r="DI7" s="624"/>
      <c r="DJ7" s="624"/>
      <c r="DK7" s="624"/>
      <c r="DL7" s="624"/>
      <c r="DM7" s="624"/>
      <c r="DN7" s="624"/>
      <c r="DO7" s="624"/>
      <c r="DP7" s="625"/>
      <c r="DQ7" s="632">
        <v>32008225</v>
      </c>
      <c r="DR7" s="624"/>
      <c r="DS7" s="624"/>
      <c r="DT7" s="624"/>
      <c r="DU7" s="624"/>
      <c r="DV7" s="624"/>
      <c r="DW7" s="624"/>
      <c r="DX7" s="624"/>
      <c r="DY7" s="624"/>
      <c r="DZ7" s="624"/>
      <c r="EA7" s="624"/>
      <c r="EB7" s="624"/>
      <c r="EC7" s="633"/>
    </row>
    <row r="8" spans="2:143" ht="11.25" customHeight="1" x14ac:dyDescent="0.2">
      <c r="B8" s="620" t="s">
        <v>244</v>
      </c>
      <c r="C8" s="621"/>
      <c r="D8" s="621"/>
      <c r="E8" s="621"/>
      <c r="F8" s="621"/>
      <c r="G8" s="621"/>
      <c r="H8" s="621"/>
      <c r="I8" s="621"/>
      <c r="J8" s="621"/>
      <c r="K8" s="621"/>
      <c r="L8" s="621"/>
      <c r="M8" s="621"/>
      <c r="N8" s="621"/>
      <c r="O8" s="621"/>
      <c r="P8" s="621"/>
      <c r="Q8" s="622"/>
      <c r="R8" s="623">
        <v>1004674</v>
      </c>
      <c r="S8" s="624"/>
      <c r="T8" s="624"/>
      <c r="U8" s="624"/>
      <c r="V8" s="624"/>
      <c r="W8" s="624"/>
      <c r="X8" s="624"/>
      <c r="Y8" s="625"/>
      <c r="Z8" s="626">
        <v>0.3</v>
      </c>
      <c r="AA8" s="626"/>
      <c r="AB8" s="626"/>
      <c r="AC8" s="626"/>
      <c r="AD8" s="627">
        <v>1004674</v>
      </c>
      <c r="AE8" s="627"/>
      <c r="AF8" s="627"/>
      <c r="AG8" s="627"/>
      <c r="AH8" s="627"/>
      <c r="AI8" s="627"/>
      <c r="AJ8" s="627"/>
      <c r="AK8" s="627"/>
      <c r="AL8" s="628">
        <v>0.5</v>
      </c>
      <c r="AM8" s="629"/>
      <c r="AN8" s="629"/>
      <c r="AO8" s="630"/>
      <c r="AP8" s="620" t="s">
        <v>245</v>
      </c>
      <c r="AQ8" s="621"/>
      <c r="AR8" s="621"/>
      <c r="AS8" s="621"/>
      <c r="AT8" s="621"/>
      <c r="AU8" s="621"/>
      <c r="AV8" s="621"/>
      <c r="AW8" s="621"/>
      <c r="AX8" s="621"/>
      <c r="AY8" s="621"/>
      <c r="AZ8" s="621"/>
      <c r="BA8" s="621"/>
      <c r="BB8" s="621"/>
      <c r="BC8" s="621"/>
      <c r="BD8" s="621"/>
      <c r="BE8" s="621"/>
      <c r="BF8" s="622"/>
      <c r="BG8" s="623">
        <v>1304533</v>
      </c>
      <c r="BH8" s="624"/>
      <c r="BI8" s="624"/>
      <c r="BJ8" s="624"/>
      <c r="BK8" s="624"/>
      <c r="BL8" s="624"/>
      <c r="BM8" s="624"/>
      <c r="BN8" s="625"/>
      <c r="BO8" s="626">
        <v>2.2000000000000002</v>
      </c>
      <c r="BP8" s="626"/>
      <c r="BQ8" s="626"/>
      <c r="BR8" s="626"/>
      <c r="BS8" s="627" t="s">
        <v>179</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158264663</v>
      </c>
      <c r="CS8" s="624"/>
      <c r="CT8" s="624"/>
      <c r="CU8" s="624"/>
      <c r="CV8" s="624"/>
      <c r="CW8" s="624"/>
      <c r="CX8" s="624"/>
      <c r="CY8" s="625"/>
      <c r="CZ8" s="626">
        <v>49.9</v>
      </c>
      <c r="DA8" s="626"/>
      <c r="DB8" s="626"/>
      <c r="DC8" s="626"/>
      <c r="DD8" s="632">
        <v>1028875</v>
      </c>
      <c r="DE8" s="624"/>
      <c r="DF8" s="624"/>
      <c r="DG8" s="624"/>
      <c r="DH8" s="624"/>
      <c r="DI8" s="624"/>
      <c r="DJ8" s="624"/>
      <c r="DK8" s="624"/>
      <c r="DL8" s="624"/>
      <c r="DM8" s="624"/>
      <c r="DN8" s="624"/>
      <c r="DO8" s="624"/>
      <c r="DP8" s="625"/>
      <c r="DQ8" s="632">
        <v>78056558</v>
      </c>
      <c r="DR8" s="624"/>
      <c r="DS8" s="624"/>
      <c r="DT8" s="624"/>
      <c r="DU8" s="624"/>
      <c r="DV8" s="624"/>
      <c r="DW8" s="624"/>
      <c r="DX8" s="624"/>
      <c r="DY8" s="624"/>
      <c r="DZ8" s="624"/>
      <c r="EA8" s="624"/>
      <c r="EB8" s="624"/>
      <c r="EC8" s="633"/>
    </row>
    <row r="9" spans="2:143" ht="11.25" customHeight="1" x14ac:dyDescent="0.2">
      <c r="B9" s="620" t="s">
        <v>247</v>
      </c>
      <c r="C9" s="621"/>
      <c r="D9" s="621"/>
      <c r="E9" s="621"/>
      <c r="F9" s="621"/>
      <c r="G9" s="621"/>
      <c r="H9" s="621"/>
      <c r="I9" s="621"/>
      <c r="J9" s="621"/>
      <c r="K9" s="621"/>
      <c r="L9" s="621"/>
      <c r="M9" s="621"/>
      <c r="N9" s="621"/>
      <c r="O9" s="621"/>
      <c r="P9" s="621"/>
      <c r="Q9" s="622"/>
      <c r="R9" s="623">
        <v>770990</v>
      </c>
      <c r="S9" s="624"/>
      <c r="T9" s="624"/>
      <c r="U9" s="624"/>
      <c r="V9" s="624"/>
      <c r="W9" s="624"/>
      <c r="X9" s="624"/>
      <c r="Y9" s="625"/>
      <c r="Z9" s="626">
        <v>0.2</v>
      </c>
      <c r="AA9" s="626"/>
      <c r="AB9" s="626"/>
      <c r="AC9" s="626"/>
      <c r="AD9" s="627">
        <v>770990</v>
      </c>
      <c r="AE9" s="627"/>
      <c r="AF9" s="627"/>
      <c r="AG9" s="627"/>
      <c r="AH9" s="627"/>
      <c r="AI9" s="627"/>
      <c r="AJ9" s="627"/>
      <c r="AK9" s="627"/>
      <c r="AL9" s="628">
        <v>0.4</v>
      </c>
      <c r="AM9" s="629"/>
      <c r="AN9" s="629"/>
      <c r="AO9" s="630"/>
      <c r="AP9" s="620" t="s">
        <v>248</v>
      </c>
      <c r="AQ9" s="621"/>
      <c r="AR9" s="621"/>
      <c r="AS9" s="621"/>
      <c r="AT9" s="621"/>
      <c r="AU9" s="621"/>
      <c r="AV9" s="621"/>
      <c r="AW9" s="621"/>
      <c r="AX9" s="621"/>
      <c r="AY9" s="621"/>
      <c r="AZ9" s="621"/>
      <c r="BA9" s="621"/>
      <c r="BB9" s="621"/>
      <c r="BC9" s="621"/>
      <c r="BD9" s="621"/>
      <c r="BE9" s="621"/>
      <c r="BF9" s="622"/>
      <c r="BG9" s="623">
        <v>51577594</v>
      </c>
      <c r="BH9" s="624"/>
      <c r="BI9" s="624"/>
      <c r="BJ9" s="624"/>
      <c r="BK9" s="624"/>
      <c r="BL9" s="624"/>
      <c r="BM9" s="624"/>
      <c r="BN9" s="625"/>
      <c r="BO9" s="626">
        <v>88</v>
      </c>
      <c r="BP9" s="626"/>
      <c r="BQ9" s="626"/>
      <c r="BR9" s="626"/>
      <c r="BS9" s="627" t="s">
        <v>179</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30283267</v>
      </c>
      <c r="CS9" s="624"/>
      <c r="CT9" s="624"/>
      <c r="CU9" s="624"/>
      <c r="CV9" s="624"/>
      <c r="CW9" s="624"/>
      <c r="CX9" s="624"/>
      <c r="CY9" s="625"/>
      <c r="CZ9" s="626">
        <v>9.6</v>
      </c>
      <c r="DA9" s="626"/>
      <c r="DB9" s="626"/>
      <c r="DC9" s="626"/>
      <c r="DD9" s="632">
        <v>121638</v>
      </c>
      <c r="DE9" s="624"/>
      <c r="DF9" s="624"/>
      <c r="DG9" s="624"/>
      <c r="DH9" s="624"/>
      <c r="DI9" s="624"/>
      <c r="DJ9" s="624"/>
      <c r="DK9" s="624"/>
      <c r="DL9" s="624"/>
      <c r="DM9" s="624"/>
      <c r="DN9" s="624"/>
      <c r="DO9" s="624"/>
      <c r="DP9" s="625"/>
      <c r="DQ9" s="632">
        <v>16618211</v>
      </c>
      <c r="DR9" s="624"/>
      <c r="DS9" s="624"/>
      <c r="DT9" s="624"/>
      <c r="DU9" s="624"/>
      <c r="DV9" s="624"/>
      <c r="DW9" s="624"/>
      <c r="DX9" s="624"/>
      <c r="DY9" s="624"/>
      <c r="DZ9" s="624"/>
      <c r="EA9" s="624"/>
      <c r="EB9" s="624"/>
      <c r="EC9" s="633"/>
    </row>
    <row r="10" spans="2:143" ht="11.25" customHeight="1" x14ac:dyDescent="0.2">
      <c r="B10" s="620" t="s">
        <v>250</v>
      </c>
      <c r="C10" s="621"/>
      <c r="D10" s="621"/>
      <c r="E10" s="621"/>
      <c r="F10" s="621"/>
      <c r="G10" s="621"/>
      <c r="H10" s="621"/>
      <c r="I10" s="621"/>
      <c r="J10" s="621"/>
      <c r="K10" s="621"/>
      <c r="L10" s="621"/>
      <c r="M10" s="621"/>
      <c r="N10" s="621"/>
      <c r="O10" s="621"/>
      <c r="P10" s="621"/>
      <c r="Q10" s="622"/>
      <c r="R10" s="623" t="s">
        <v>234</v>
      </c>
      <c r="S10" s="624"/>
      <c r="T10" s="624"/>
      <c r="U10" s="624"/>
      <c r="V10" s="624"/>
      <c r="W10" s="624"/>
      <c r="X10" s="624"/>
      <c r="Y10" s="625"/>
      <c r="Z10" s="626" t="s">
        <v>234</v>
      </c>
      <c r="AA10" s="626"/>
      <c r="AB10" s="626"/>
      <c r="AC10" s="626"/>
      <c r="AD10" s="627" t="s">
        <v>179</v>
      </c>
      <c r="AE10" s="627"/>
      <c r="AF10" s="627"/>
      <c r="AG10" s="627"/>
      <c r="AH10" s="627"/>
      <c r="AI10" s="627"/>
      <c r="AJ10" s="627"/>
      <c r="AK10" s="627"/>
      <c r="AL10" s="628" t="s">
        <v>179</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t="s">
        <v>234</v>
      </c>
      <c r="BH10" s="624"/>
      <c r="BI10" s="624"/>
      <c r="BJ10" s="624"/>
      <c r="BK10" s="624"/>
      <c r="BL10" s="624"/>
      <c r="BM10" s="624"/>
      <c r="BN10" s="625"/>
      <c r="BO10" s="626" t="s">
        <v>179</v>
      </c>
      <c r="BP10" s="626"/>
      <c r="BQ10" s="626"/>
      <c r="BR10" s="626"/>
      <c r="BS10" s="627" t="s">
        <v>179</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v>200410</v>
      </c>
      <c r="CS10" s="624"/>
      <c r="CT10" s="624"/>
      <c r="CU10" s="624"/>
      <c r="CV10" s="624"/>
      <c r="CW10" s="624"/>
      <c r="CX10" s="624"/>
      <c r="CY10" s="625"/>
      <c r="CZ10" s="626">
        <v>0.1</v>
      </c>
      <c r="DA10" s="626"/>
      <c r="DB10" s="626"/>
      <c r="DC10" s="626"/>
      <c r="DD10" s="632" t="s">
        <v>179</v>
      </c>
      <c r="DE10" s="624"/>
      <c r="DF10" s="624"/>
      <c r="DG10" s="624"/>
      <c r="DH10" s="624"/>
      <c r="DI10" s="624"/>
      <c r="DJ10" s="624"/>
      <c r="DK10" s="624"/>
      <c r="DL10" s="624"/>
      <c r="DM10" s="624"/>
      <c r="DN10" s="624"/>
      <c r="DO10" s="624"/>
      <c r="DP10" s="625"/>
      <c r="DQ10" s="632">
        <v>145762</v>
      </c>
      <c r="DR10" s="624"/>
      <c r="DS10" s="624"/>
      <c r="DT10" s="624"/>
      <c r="DU10" s="624"/>
      <c r="DV10" s="624"/>
      <c r="DW10" s="624"/>
      <c r="DX10" s="624"/>
      <c r="DY10" s="624"/>
      <c r="DZ10" s="624"/>
      <c r="EA10" s="624"/>
      <c r="EB10" s="624"/>
      <c r="EC10" s="633"/>
    </row>
    <row r="11" spans="2:143" ht="11.25" customHeight="1" x14ac:dyDescent="0.2">
      <c r="B11" s="620" t="s">
        <v>253</v>
      </c>
      <c r="C11" s="621"/>
      <c r="D11" s="621"/>
      <c r="E11" s="621"/>
      <c r="F11" s="621"/>
      <c r="G11" s="621"/>
      <c r="H11" s="621"/>
      <c r="I11" s="621"/>
      <c r="J11" s="621"/>
      <c r="K11" s="621"/>
      <c r="L11" s="621"/>
      <c r="M11" s="621"/>
      <c r="N11" s="621"/>
      <c r="O11" s="621"/>
      <c r="P11" s="621"/>
      <c r="Q11" s="622"/>
      <c r="R11" s="623">
        <v>16105948</v>
      </c>
      <c r="S11" s="624"/>
      <c r="T11" s="624"/>
      <c r="U11" s="624"/>
      <c r="V11" s="624"/>
      <c r="W11" s="624"/>
      <c r="X11" s="624"/>
      <c r="Y11" s="625"/>
      <c r="Z11" s="628">
        <v>4.7</v>
      </c>
      <c r="AA11" s="629"/>
      <c r="AB11" s="629"/>
      <c r="AC11" s="635"/>
      <c r="AD11" s="632">
        <v>16105948</v>
      </c>
      <c r="AE11" s="624"/>
      <c r="AF11" s="624"/>
      <c r="AG11" s="624"/>
      <c r="AH11" s="624"/>
      <c r="AI11" s="624"/>
      <c r="AJ11" s="624"/>
      <c r="AK11" s="625"/>
      <c r="AL11" s="628">
        <v>8.5</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t="s">
        <v>179</v>
      </c>
      <c r="BH11" s="624"/>
      <c r="BI11" s="624"/>
      <c r="BJ11" s="624"/>
      <c r="BK11" s="624"/>
      <c r="BL11" s="624"/>
      <c r="BM11" s="624"/>
      <c r="BN11" s="625"/>
      <c r="BO11" s="626" t="s">
        <v>179</v>
      </c>
      <c r="BP11" s="626"/>
      <c r="BQ11" s="626"/>
      <c r="BR11" s="626"/>
      <c r="BS11" s="627" t="s">
        <v>142</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157163</v>
      </c>
      <c r="CS11" s="624"/>
      <c r="CT11" s="624"/>
      <c r="CU11" s="624"/>
      <c r="CV11" s="624"/>
      <c r="CW11" s="624"/>
      <c r="CX11" s="624"/>
      <c r="CY11" s="625"/>
      <c r="CZ11" s="626">
        <v>0</v>
      </c>
      <c r="DA11" s="626"/>
      <c r="DB11" s="626"/>
      <c r="DC11" s="626"/>
      <c r="DD11" s="632">
        <v>7378</v>
      </c>
      <c r="DE11" s="624"/>
      <c r="DF11" s="624"/>
      <c r="DG11" s="624"/>
      <c r="DH11" s="624"/>
      <c r="DI11" s="624"/>
      <c r="DJ11" s="624"/>
      <c r="DK11" s="624"/>
      <c r="DL11" s="624"/>
      <c r="DM11" s="624"/>
      <c r="DN11" s="624"/>
      <c r="DO11" s="624"/>
      <c r="DP11" s="625"/>
      <c r="DQ11" s="632">
        <v>134457</v>
      </c>
      <c r="DR11" s="624"/>
      <c r="DS11" s="624"/>
      <c r="DT11" s="624"/>
      <c r="DU11" s="624"/>
      <c r="DV11" s="624"/>
      <c r="DW11" s="624"/>
      <c r="DX11" s="624"/>
      <c r="DY11" s="624"/>
      <c r="DZ11" s="624"/>
      <c r="EA11" s="624"/>
      <c r="EB11" s="624"/>
      <c r="EC11" s="633"/>
    </row>
    <row r="12" spans="2:143" ht="11.25" customHeight="1" x14ac:dyDescent="0.2">
      <c r="B12" s="620" t="s">
        <v>256</v>
      </c>
      <c r="C12" s="621"/>
      <c r="D12" s="621"/>
      <c r="E12" s="621"/>
      <c r="F12" s="621"/>
      <c r="G12" s="621"/>
      <c r="H12" s="621"/>
      <c r="I12" s="621"/>
      <c r="J12" s="621"/>
      <c r="K12" s="621"/>
      <c r="L12" s="621"/>
      <c r="M12" s="621"/>
      <c r="N12" s="621"/>
      <c r="O12" s="621"/>
      <c r="P12" s="621"/>
      <c r="Q12" s="622"/>
      <c r="R12" s="623" t="s">
        <v>234</v>
      </c>
      <c r="S12" s="624"/>
      <c r="T12" s="624"/>
      <c r="U12" s="624"/>
      <c r="V12" s="624"/>
      <c r="W12" s="624"/>
      <c r="X12" s="624"/>
      <c r="Y12" s="625"/>
      <c r="Z12" s="626" t="s">
        <v>142</v>
      </c>
      <c r="AA12" s="626"/>
      <c r="AB12" s="626"/>
      <c r="AC12" s="626"/>
      <c r="AD12" s="627" t="s">
        <v>142</v>
      </c>
      <c r="AE12" s="627"/>
      <c r="AF12" s="627"/>
      <c r="AG12" s="627"/>
      <c r="AH12" s="627"/>
      <c r="AI12" s="627"/>
      <c r="AJ12" s="627"/>
      <c r="AK12" s="627"/>
      <c r="AL12" s="628" t="s">
        <v>179</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t="s">
        <v>234</v>
      </c>
      <c r="BH12" s="624"/>
      <c r="BI12" s="624"/>
      <c r="BJ12" s="624"/>
      <c r="BK12" s="624"/>
      <c r="BL12" s="624"/>
      <c r="BM12" s="624"/>
      <c r="BN12" s="625"/>
      <c r="BO12" s="626" t="s">
        <v>179</v>
      </c>
      <c r="BP12" s="626"/>
      <c r="BQ12" s="626"/>
      <c r="BR12" s="626"/>
      <c r="BS12" s="627" t="s">
        <v>142</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2912572</v>
      </c>
      <c r="CS12" s="624"/>
      <c r="CT12" s="624"/>
      <c r="CU12" s="624"/>
      <c r="CV12" s="624"/>
      <c r="CW12" s="624"/>
      <c r="CX12" s="624"/>
      <c r="CY12" s="625"/>
      <c r="CZ12" s="626">
        <v>0.9</v>
      </c>
      <c r="DA12" s="626"/>
      <c r="DB12" s="626"/>
      <c r="DC12" s="626"/>
      <c r="DD12" s="632" t="s">
        <v>142</v>
      </c>
      <c r="DE12" s="624"/>
      <c r="DF12" s="624"/>
      <c r="DG12" s="624"/>
      <c r="DH12" s="624"/>
      <c r="DI12" s="624"/>
      <c r="DJ12" s="624"/>
      <c r="DK12" s="624"/>
      <c r="DL12" s="624"/>
      <c r="DM12" s="624"/>
      <c r="DN12" s="624"/>
      <c r="DO12" s="624"/>
      <c r="DP12" s="625"/>
      <c r="DQ12" s="632">
        <v>1469765</v>
      </c>
      <c r="DR12" s="624"/>
      <c r="DS12" s="624"/>
      <c r="DT12" s="624"/>
      <c r="DU12" s="624"/>
      <c r="DV12" s="624"/>
      <c r="DW12" s="624"/>
      <c r="DX12" s="624"/>
      <c r="DY12" s="624"/>
      <c r="DZ12" s="624"/>
      <c r="EA12" s="624"/>
      <c r="EB12" s="624"/>
      <c r="EC12" s="633"/>
    </row>
    <row r="13" spans="2:143" ht="11.25" customHeight="1" x14ac:dyDescent="0.2">
      <c r="B13" s="620" t="s">
        <v>259</v>
      </c>
      <c r="C13" s="621"/>
      <c r="D13" s="621"/>
      <c r="E13" s="621"/>
      <c r="F13" s="621"/>
      <c r="G13" s="621"/>
      <c r="H13" s="621"/>
      <c r="I13" s="621"/>
      <c r="J13" s="621"/>
      <c r="K13" s="621"/>
      <c r="L13" s="621"/>
      <c r="M13" s="621"/>
      <c r="N13" s="621"/>
      <c r="O13" s="621"/>
      <c r="P13" s="621"/>
      <c r="Q13" s="622"/>
      <c r="R13" s="623" t="s">
        <v>179</v>
      </c>
      <c r="S13" s="624"/>
      <c r="T13" s="624"/>
      <c r="U13" s="624"/>
      <c r="V13" s="624"/>
      <c r="W13" s="624"/>
      <c r="X13" s="624"/>
      <c r="Y13" s="625"/>
      <c r="Z13" s="626" t="s">
        <v>179</v>
      </c>
      <c r="AA13" s="626"/>
      <c r="AB13" s="626"/>
      <c r="AC13" s="626"/>
      <c r="AD13" s="627" t="s">
        <v>234</v>
      </c>
      <c r="AE13" s="627"/>
      <c r="AF13" s="627"/>
      <c r="AG13" s="627"/>
      <c r="AH13" s="627"/>
      <c r="AI13" s="627"/>
      <c r="AJ13" s="627"/>
      <c r="AK13" s="627"/>
      <c r="AL13" s="628" t="s">
        <v>179</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t="s">
        <v>142</v>
      </c>
      <c r="BH13" s="624"/>
      <c r="BI13" s="624"/>
      <c r="BJ13" s="624"/>
      <c r="BK13" s="624"/>
      <c r="BL13" s="624"/>
      <c r="BM13" s="624"/>
      <c r="BN13" s="625"/>
      <c r="BO13" s="626" t="s">
        <v>179</v>
      </c>
      <c r="BP13" s="626"/>
      <c r="BQ13" s="626"/>
      <c r="BR13" s="626"/>
      <c r="BS13" s="627" t="s">
        <v>234</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21811645</v>
      </c>
      <c r="CS13" s="624"/>
      <c r="CT13" s="624"/>
      <c r="CU13" s="624"/>
      <c r="CV13" s="624"/>
      <c r="CW13" s="624"/>
      <c r="CX13" s="624"/>
      <c r="CY13" s="625"/>
      <c r="CZ13" s="626">
        <v>6.9</v>
      </c>
      <c r="DA13" s="626"/>
      <c r="DB13" s="626"/>
      <c r="DC13" s="626"/>
      <c r="DD13" s="632">
        <v>12467685</v>
      </c>
      <c r="DE13" s="624"/>
      <c r="DF13" s="624"/>
      <c r="DG13" s="624"/>
      <c r="DH13" s="624"/>
      <c r="DI13" s="624"/>
      <c r="DJ13" s="624"/>
      <c r="DK13" s="624"/>
      <c r="DL13" s="624"/>
      <c r="DM13" s="624"/>
      <c r="DN13" s="624"/>
      <c r="DO13" s="624"/>
      <c r="DP13" s="625"/>
      <c r="DQ13" s="632">
        <v>13652828</v>
      </c>
      <c r="DR13" s="624"/>
      <c r="DS13" s="624"/>
      <c r="DT13" s="624"/>
      <c r="DU13" s="624"/>
      <c r="DV13" s="624"/>
      <c r="DW13" s="624"/>
      <c r="DX13" s="624"/>
      <c r="DY13" s="624"/>
      <c r="DZ13" s="624"/>
      <c r="EA13" s="624"/>
      <c r="EB13" s="624"/>
      <c r="EC13" s="633"/>
    </row>
    <row r="14" spans="2:143" ht="11.25" customHeight="1" x14ac:dyDescent="0.2">
      <c r="B14" s="620" t="s">
        <v>262</v>
      </c>
      <c r="C14" s="621"/>
      <c r="D14" s="621"/>
      <c r="E14" s="621"/>
      <c r="F14" s="621"/>
      <c r="G14" s="621"/>
      <c r="H14" s="621"/>
      <c r="I14" s="621"/>
      <c r="J14" s="621"/>
      <c r="K14" s="621"/>
      <c r="L14" s="621"/>
      <c r="M14" s="621"/>
      <c r="N14" s="621"/>
      <c r="O14" s="621"/>
      <c r="P14" s="621"/>
      <c r="Q14" s="622"/>
      <c r="R14" s="623">
        <v>50</v>
      </c>
      <c r="S14" s="624"/>
      <c r="T14" s="624"/>
      <c r="U14" s="624"/>
      <c r="V14" s="624"/>
      <c r="W14" s="624"/>
      <c r="X14" s="624"/>
      <c r="Y14" s="625"/>
      <c r="Z14" s="626">
        <v>0</v>
      </c>
      <c r="AA14" s="626"/>
      <c r="AB14" s="626"/>
      <c r="AC14" s="626"/>
      <c r="AD14" s="627">
        <v>50</v>
      </c>
      <c r="AE14" s="627"/>
      <c r="AF14" s="627"/>
      <c r="AG14" s="627"/>
      <c r="AH14" s="627"/>
      <c r="AI14" s="627"/>
      <c r="AJ14" s="627"/>
      <c r="AK14" s="627"/>
      <c r="AL14" s="628">
        <v>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454688</v>
      </c>
      <c r="BH14" s="624"/>
      <c r="BI14" s="624"/>
      <c r="BJ14" s="624"/>
      <c r="BK14" s="624"/>
      <c r="BL14" s="624"/>
      <c r="BM14" s="624"/>
      <c r="BN14" s="625"/>
      <c r="BO14" s="626">
        <v>0.8</v>
      </c>
      <c r="BP14" s="626"/>
      <c r="BQ14" s="626"/>
      <c r="BR14" s="626"/>
      <c r="BS14" s="627" t="s">
        <v>234</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1867176</v>
      </c>
      <c r="CS14" s="624"/>
      <c r="CT14" s="624"/>
      <c r="CU14" s="624"/>
      <c r="CV14" s="624"/>
      <c r="CW14" s="624"/>
      <c r="CX14" s="624"/>
      <c r="CY14" s="625"/>
      <c r="CZ14" s="626">
        <v>0.6</v>
      </c>
      <c r="DA14" s="626"/>
      <c r="DB14" s="626"/>
      <c r="DC14" s="626"/>
      <c r="DD14" s="632">
        <v>177282</v>
      </c>
      <c r="DE14" s="624"/>
      <c r="DF14" s="624"/>
      <c r="DG14" s="624"/>
      <c r="DH14" s="624"/>
      <c r="DI14" s="624"/>
      <c r="DJ14" s="624"/>
      <c r="DK14" s="624"/>
      <c r="DL14" s="624"/>
      <c r="DM14" s="624"/>
      <c r="DN14" s="624"/>
      <c r="DO14" s="624"/>
      <c r="DP14" s="625"/>
      <c r="DQ14" s="632">
        <v>1772831</v>
      </c>
      <c r="DR14" s="624"/>
      <c r="DS14" s="624"/>
      <c r="DT14" s="624"/>
      <c r="DU14" s="624"/>
      <c r="DV14" s="624"/>
      <c r="DW14" s="624"/>
      <c r="DX14" s="624"/>
      <c r="DY14" s="624"/>
      <c r="DZ14" s="624"/>
      <c r="EA14" s="624"/>
      <c r="EB14" s="624"/>
      <c r="EC14" s="633"/>
    </row>
    <row r="15" spans="2:143" ht="11.25" customHeight="1" x14ac:dyDescent="0.2">
      <c r="B15" s="620" t="s">
        <v>265</v>
      </c>
      <c r="C15" s="621"/>
      <c r="D15" s="621"/>
      <c r="E15" s="621"/>
      <c r="F15" s="621"/>
      <c r="G15" s="621"/>
      <c r="H15" s="621"/>
      <c r="I15" s="621"/>
      <c r="J15" s="621"/>
      <c r="K15" s="621"/>
      <c r="L15" s="621"/>
      <c r="M15" s="621"/>
      <c r="N15" s="621"/>
      <c r="O15" s="621"/>
      <c r="P15" s="621"/>
      <c r="Q15" s="622"/>
      <c r="R15" s="623" t="s">
        <v>179</v>
      </c>
      <c r="S15" s="624"/>
      <c r="T15" s="624"/>
      <c r="U15" s="624"/>
      <c r="V15" s="624"/>
      <c r="W15" s="624"/>
      <c r="X15" s="624"/>
      <c r="Y15" s="625"/>
      <c r="Z15" s="626" t="s">
        <v>179</v>
      </c>
      <c r="AA15" s="626"/>
      <c r="AB15" s="626"/>
      <c r="AC15" s="626"/>
      <c r="AD15" s="627" t="s">
        <v>179</v>
      </c>
      <c r="AE15" s="627"/>
      <c r="AF15" s="627"/>
      <c r="AG15" s="627"/>
      <c r="AH15" s="627"/>
      <c r="AI15" s="627"/>
      <c r="AJ15" s="627"/>
      <c r="AK15" s="627"/>
      <c r="AL15" s="628" t="s">
        <v>142</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5269532</v>
      </c>
      <c r="BH15" s="624"/>
      <c r="BI15" s="624"/>
      <c r="BJ15" s="624"/>
      <c r="BK15" s="624"/>
      <c r="BL15" s="624"/>
      <c r="BM15" s="624"/>
      <c r="BN15" s="625"/>
      <c r="BO15" s="626">
        <v>9</v>
      </c>
      <c r="BP15" s="626"/>
      <c r="BQ15" s="626"/>
      <c r="BR15" s="626"/>
      <c r="BS15" s="627" t="s">
        <v>234</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62214756</v>
      </c>
      <c r="CS15" s="624"/>
      <c r="CT15" s="624"/>
      <c r="CU15" s="624"/>
      <c r="CV15" s="624"/>
      <c r="CW15" s="624"/>
      <c r="CX15" s="624"/>
      <c r="CY15" s="625"/>
      <c r="CZ15" s="626">
        <v>19.600000000000001</v>
      </c>
      <c r="DA15" s="626"/>
      <c r="DB15" s="626"/>
      <c r="DC15" s="626"/>
      <c r="DD15" s="632">
        <v>15891130</v>
      </c>
      <c r="DE15" s="624"/>
      <c r="DF15" s="624"/>
      <c r="DG15" s="624"/>
      <c r="DH15" s="624"/>
      <c r="DI15" s="624"/>
      <c r="DJ15" s="624"/>
      <c r="DK15" s="624"/>
      <c r="DL15" s="624"/>
      <c r="DM15" s="624"/>
      <c r="DN15" s="624"/>
      <c r="DO15" s="624"/>
      <c r="DP15" s="625"/>
      <c r="DQ15" s="632">
        <v>48746649</v>
      </c>
      <c r="DR15" s="624"/>
      <c r="DS15" s="624"/>
      <c r="DT15" s="624"/>
      <c r="DU15" s="624"/>
      <c r="DV15" s="624"/>
      <c r="DW15" s="624"/>
      <c r="DX15" s="624"/>
      <c r="DY15" s="624"/>
      <c r="DZ15" s="624"/>
      <c r="EA15" s="624"/>
      <c r="EB15" s="624"/>
      <c r="EC15" s="633"/>
    </row>
    <row r="16" spans="2:143" ht="11.25" customHeight="1" x14ac:dyDescent="0.2">
      <c r="B16" s="620" t="s">
        <v>268</v>
      </c>
      <c r="C16" s="621"/>
      <c r="D16" s="621"/>
      <c r="E16" s="621"/>
      <c r="F16" s="621"/>
      <c r="G16" s="621"/>
      <c r="H16" s="621"/>
      <c r="I16" s="621"/>
      <c r="J16" s="621"/>
      <c r="K16" s="621"/>
      <c r="L16" s="621"/>
      <c r="M16" s="621"/>
      <c r="N16" s="621"/>
      <c r="O16" s="621"/>
      <c r="P16" s="621"/>
      <c r="Q16" s="622"/>
      <c r="R16" s="623">
        <v>280574</v>
      </c>
      <c r="S16" s="624"/>
      <c r="T16" s="624"/>
      <c r="U16" s="624"/>
      <c r="V16" s="624"/>
      <c r="W16" s="624"/>
      <c r="X16" s="624"/>
      <c r="Y16" s="625"/>
      <c r="Z16" s="626">
        <v>0.1</v>
      </c>
      <c r="AA16" s="626"/>
      <c r="AB16" s="626"/>
      <c r="AC16" s="626"/>
      <c r="AD16" s="627">
        <v>280574</v>
      </c>
      <c r="AE16" s="627"/>
      <c r="AF16" s="627"/>
      <c r="AG16" s="627"/>
      <c r="AH16" s="627"/>
      <c r="AI16" s="627"/>
      <c r="AJ16" s="627"/>
      <c r="AK16" s="627"/>
      <c r="AL16" s="628">
        <v>0.1</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179</v>
      </c>
      <c r="BH16" s="624"/>
      <c r="BI16" s="624"/>
      <c r="BJ16" s="624"/>
      <c r="BK16" s="624"/>
      <c r="BL16" s="624"/>
      <c r="BM16" s="624"/>
      <c r="BN16" s="625"/>
      <c r="BO16" s="626" t="s">
        <v>142</v>
      </c>
      <c r="BP16" s="626"/>
      <c r="BQ16" s="626"/>
      <c r="BR16" s="626"/>
      <c r="BS16" s="627" t="s">
        <v>142</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t="s">
        <v>234</v>
      </c>
      <c r="CS16" s="624"/>
      <c r="CT16" s="624"/>
      <c r="CU16" s="624"/>
      <c r="CV16" s="624"/>
      <c r="CW16" s="624"/>
      <c r="CX16" s="624"/>
      <c r="CY16" s="625"/>
      <c r="CZ16" s="626" t="s">
        <v>179</v>
      </c>
      <c r="DA16" s="626"/>
      <c r="DB16" s="626"/>
      <c r="DC16" s="626"/>
      <c r="DD16" s="632" t="s">
        <v>179</v>
      </c>
      <c r="DE16" s="624"/>
      <c r="DF16" s="624"/>
      <c r="DG16" s="624"/>
      <c r="DH16" s="624"/>
      <c r="DI16" s="624"/>
      <c r="DJ16" s="624"/>
      <c r="DK16" s="624"/>
      <c r="DL16" s="624"/>
      <c r="DM16" s="624"/>
      <c r="DN16" s="624"/>
      <c r="DO16" s="624"/>
      <c r="DP16" s="625"/>
      <c r="DQ16" s="632" t="s">
        <v>179</v>
      </c>
      <c r="DR16" s="624"/>
      <c r="DS16" s="624"/>
      <c r="DT16" s="624"/>
      <c r="DU16" s="624"/>
      <c r="DV16" s="624"/>
      <c r="DW16" s="624"/>
      <c r="DX16" s="624"/>
      <c r="DY16" s="624"/>
      <c r="DZ16" s="624"/>
      <c r="EA16" s="624"/>
      <c r="EB16" s="624"/>
      <c r="EC16" s="633"/>
    </row>
    <row r="17" spans="2:133" ht="11.25" customHeight="1" x14ac:dyDescent="0.2">
      <c r="B17" s="620" t="s">
        <v>271</v>
      </c>
      <c r="C17" s="621"/>
      <c r="D17" s="621"/>
      <c r="E17" s="621"/>
      <c r="F17" s="621"/>
      <c r="G17" s="621"/>
      <c r="H17" s="621"/>
      <c r="I17" s="621"/>
      <c r="J17" s="621"/>
      <c r="K17" s="621"/>
      <c r="L17" s="621"/>
      <c r="M17" s="621"/>
      <c r="N17" s="621"/>
      <c r="O17" s="621"/>
      <c r="P17" s="621"/>
      <c r="Q17" s="622"/>
      <c r="R17" s="623" t="s">
        <v>179</v>
      </c>
      <c r="S17" s="624"/>
      <c r="T17" s="624"/>
      <c r="U17" s="624"/>
      <c r="V17" s="624"/>
      <c r="W17" s="624"/>
      <c r="X17" s="624"/>
      <c r="Y17" s="625"/>
      <c r="Z17" s="626" t="s">
        <v>142</v>
      </c>
      <c r="AA17" s="626"/>
      <c r="AB17" s="626"/>
      <c r="AC17" s="626"/>
      <c r="AD17" s="627" t="s">
        <v>179</v>
      </c>
      <c r="AE17" s="627"/>
      <c r="AF17" s="627"/>
      <c r="AG17" s="627"/>
      <c r="AH17" s="627"/>
      <c r="AI17" s="627"/>
      <c r="AJ17" s="627"/>
      <c r="AK17" s="627"/>
      <c r="AL17" s="628" t="s">
        <v>179</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179</v>
      </c>
      <c r="BH17" s="624"/>
      <c r="BI17" s="624"/>
      <c r="BJ17" s="624"/>
      <c r="BK17" s="624"/>
      <c r="BL17" s="624"/>
      <c r="BM17" s="624"/>
      <c r="BN17" s="625"/>
      <c r="BO17" s="626" t="s">
        <v>179</v>
      </c>
      <c r="BP17" s="626"/>
      <c r="BQ17" s="626"/>
      <c r="BR17" s="626"/>
      <c r="BS17" s="627" t="s">
        <v>234</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7789</v>
      </c>
      <c r="CS17" s="624"/>
      <c r="CT17" s="624"/>
      <c r="CU17" s="624"/>
      <c r="CV17" s="624"/>
      <c r="CW17" s="624"/>
      <c r="CX17" s="624"/>
      <c r="CY17" s="625"/>
      <c r="CZ17" s="626">
        <v>0</v>
      </c>
      <c r="DA17" s="626"/>
      <c r="DB17" s="626"/>
      <c r="DC17" s="626"/>
      <c r="DD17" s="632" t="s">
        <v>234</v>
      </c>
      <c r="DE17" s="624"/>
      <c r="DF17" s="624"/>
      <c r="DG17" s="624"/>
      <c r="DH17" s="624"/>
      <c r="DI17" s="624"/>
      <c r="DJ17" s="624"/>
      <c r="DK17" s="624"/>
      <c r="DL17" s="624"/>
      <c r="DM17" s="624"/>
      <c r="DN17" s="624"/>
      <c r="DO17" s="624"/>
      <c r="DP17" s="625"/>
      <c r="DQ17" s="632">
        <v>7789</v>
      </c>
      <c r="DR17" s="624"/>
      <c r="DS17" s="624"/>
      <c r="DT17" s="624"/>
      <c r="DU17" s="624"/>
      <c r="DV17" s="624"/>
      <c r="DW17" s="624"/>
      <c r="DX17" s="624"/>
      <c r="DY17" s="624"/>
      <c r="DZ17" s="624"/>
      <c r="EA17" s="624"/>
      <c r="EB17" s="624"/>
      <c r="EC17" s="633"/>
    </row>
    <row r="18" spans="2:133" ht="11.25" customHeight="1" x14ac:dyDescent="0.2">
      <c r="B18" s="620" t="s">
        <v>274</v>
      </c>
      <c r="C18" s="621"/>
      <c r="D18" s="621"/>
      <c r="E18" s="621"/>
      <c r="F18" s="621"/>
      <c r="G18" s="621"/>
      <c r="H18" s="621"/>
      <c r="I18" s="621"/>
      <c r="J18" s="621"/>
      <c r="K18" s="621"/>
      <c r="L18" s="621"/>
      <c r="M18" s="621"/>
      <c r="N18" s="621"/>
      <c r="O18" s="621"/>
      <c r="P18" s="621"/>
      <c r="Q18" s="622"/>
      <c r="R18" s="623">
        <v>684770</v>
      </c>
      <c r="S18" s="624"/>
      <c r="T18" s="624"/>
      <c r="U18" s="624"/>
      <c r="V18" s="624"/>
      <c r="W18" s="624"/>
      <c r="X18" s="624"/>
      <c r="Y18" s="625"/>
      <c r="Z18" s="626">
        <v>0.2</v>
      </c>
      <c r="AA18" s="626"/>
      <c r="AB18" s="626"/>
      <c r="AC18" s="626"/>
      <c r="AD18" s="627">
        <v>684770</v>
      </c>
      <c r="AE18" s="627"/>
      <c r="AF18" s="627"/>
      <c r="AG18" s="627"/>
      <c r="AH18" s="627"/>
      <c r="AI18" s="627"/>
      <c r="AJ18" s="627"/>
      <c r="AK18" s="627"/>
      <c r="AL18" s="628">
        <v>0.4</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179</v>
      </c>
      <c r="BH18" s="624"/>
      <c r="BI18" s="624"/>
      <c r="BJ18" s="624"/>
      <c r="BK18" s="624"/>
      <c r="BL18" s="624"/>
      <c r="BM18" s="624"/>
      <c r="BN18" s="625"/>
      <c r="BO18" s="626" t="s">
        <v>234</v>
      </c>
      <c r="BP18" s="626"/>
      <c r="BQ18" s="626"/>
      <c r="BR18" s="626"/>
      <c r="BS18" s="627" t="s">
        <v>234</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179</v>
      </c>
      <c r="CS18" s="624"/>
      <c r="CT18" s="624"/>
      <c r="CU18" s="624"/>
      <c r="CV18" s="624"/>
      <c r="CW18" s="624"/>
      <c r="CX18" s="624"/>
      <c r="CY18" s="625"/>
      <c r="CZ18" s="626" t="s">
        <v>234</v>
      </c>
      <c r="DA18" s="626"/>
      <c r="DB18" s="626"/>
      <c r="DC18" s="626"/>
      <c r="DD18" s="632" t="s">
        <v>179</v>
      </c>
      <c r="DE18" s="624"/>
      <c r="DF18" s="624"/>
      <c r="DG18" s="624"/>
      <c r="DH18" s="624"/>
      <c r="DI18" s="624"/>
      <c r="DJ18" s="624"/>
      <c r="DK18" s="624"/>
      <c r="DL18" s="624"/>
      <c r="DM18" s="624"/>
      <c r="DN18" s="624"/>
      <c r="DO18" s="624"/>
      <c r="DP18" s="625"/>
      <c r="DQ18" s="632" t="s">
        <v>179</v>
      </c>
      <c r="DR18" s="624"/>
      <c r="DS18" s="624"/>
      <c r="DT18" s="624"/>
      <c r="DU18" s="624"/>
      <c r="DV18" s="624"/>
      <c r="DW18" s="624"/>
      <c r="DX18" s="624"/>
      <c r="DY18" s="624"/>
      <c r="DZ18" s="624"/>
      <c r="EA18" s="624"/>
      <c r="EB18" s="624"/>
      <c r="EC18" s="633"/>
    </row>
    <row r="19" spans="2:133" ht="11.25" customHeight="1" x14ac:dyDescent="0.2">
      <c r="B19" s="620" t="s">
        <v>277</v>
      </c>
      <c r="C19" s="621"/>
      <c r="D19" s="621"/>
      <c r="E19" s="621"/>
      <c r="F19" s="621"/>
      <c r="G19" s="621"/>
      <c r="H19" s="621"/>
      <c r="I19" s="621"/>
      <c r="J19" s="621"/>
      <c r="K19" s="621"/>
      <c r="L19" s="621"/>
      <c r="M19" s="621"/>
      <c r="N19" s="621"/>
      <c r="O19" s="621"/>
      <c r="P19" s="621"/>
      <c r="Q19" s="622"/>
      <c r="R19" s="623">
        <v>684770</v>
      </c>
      <c r="S19" s="624"/>
      <c r="T19" s="624"/>
      <c r="U19" s="624"/>
      <c r="V19" s="624"/>
      <c r="W19" s="624"/>
      <c r="X19" s="624"/>
      <c r="Y19" s="625"/>
      <c r="Z19" s="626">
        <v>0.2</v>
      </c>
      <c r="AA19" s="626"/>
      <c r="AB19" s="626"/>
      <c r="AC19" s="626"/>
      <c r="AD19" s="627">
        <v>684770</v>
      </c>
      <c r="AE19" s="627"/>
      <c r="AF19" s="627"/>
      <c r="AG19" s="627"/>
      <c r="AH19" s="627"/>
      <c r="AI19" s="627"/>
      <c r="AJ19" s="627"/>
      <c r="AK19" s="627"/>
      <c r="AL19" s="628">
        <v>0.4</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33511</v>
      </c>
      <c r="BH19" s="624"/>
      <c r="BI19" s="624"/>
      <c r="BJ19" s="624"/>
      <c r="BK19" s="624"/>
      <c r="BL19" s="624"/>
      <c r="BM19" s="624"/>
      <c r="BN19" s="625"/>
      <c r="BO19" s="626">
        <v>0.1</v>
      </c>
      <c r="BP19" s="626"/>
      <c r="BQ19" s="626"/>
      <c r="BR19" s="626"/>
      <c r="BS19" s="627" t="s">
        <v>234</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179</v>
      </c>
      <c r="CS19" s="624"/>
      <c r="CT19" s="624"/>
      <c r="CU19" s="624"/>
      <c r="CV19" s="624"/>
      <c r="CW19" s="624"/>
      <c r="CX19" s="624"/>
      <c r="CY19" s="625"/>
      <c r="CZ19" s="626" t="s">
        <v>234</v>
      </c>
      <c r="DA19" s="626"/>
      <c r="DB19" s="626"/>
      <c r="DC19" s="626"/>
      <c r="DD19" s="632" t="s">
        <v>179</v>
      </c>
      <c r="DE19" s="624"/>
      <c r="DF19" s="624"/>
      <c r="DG19" s="624"/>
      <c r="DH19" s="624"/>
      <c r="DI19" s="624"/>
      <c r="DJ19" s="624"/>
      <c r="DK19" s="624"/>
      <c r="DL19" s="624"/>
      <c r="DM19" s="624"/>
      <c r="DN19" s="624"/>
      <c r="DO19" s="624"/>
      <c r="DP19" s="625"/>
      <c r="DQ19" s="632" t="s">
        <v>234</v>
      </c>
      <c r="DR19" s="624"/>
      <c r="DS19" s="624"/>
      <c r="DT19" s="624"/>
      <c r="DU19" s="624"/>
      <c r="DV19" s="624"/>
      <c r="DW19" s="624"/>
      <c r="DX19" s="624"/>
      <c r="DY19" s="624"/>
      <c r="DZ19" s="624"/>
      <c r="EA19" s="624"/>
      <c r="EB19" s="624"/>
      <c r="EC19" s="633"/>
    </row>
    <row r="20" spans="2:133" ht="11.25" customHeight="1" x14ac:dyDescent="0.2">
      <c r="B20" s="636" t="s">
        <v>280</v>
      </c>
      <c r="C20" s="637"/>
      <c r="D20" s="637"/>
      <c r="E20" s="637"/>
      <c r="F20" s="637"/>
      <c r="G20" s="637"/>
      <c r="H20" s="637"/>
      <c r="I20" s="637"/>
      <c r="J20" s="637"/>
      <c r="K20" s="637"/>
      <c r="L20" s="637"/>
      <c r="M20" s="637"/>
      <c r="N20" s="637"/>
      <c r="O20" s="637"/>
      <c r="P20" s="637"/>
      <c r="Q20" s="638"/>
      <c r="R20" s="623" t="s">
        <v>179</v>
      </c>
      <c r="S20" s="624"/>
      <c r="T20" s="624"/>
      <c r="U20" s="624"/>
      <c r="V20" s="624"/>
      <c r="W20" s="624"/>
      <c r="X20" s="624"/>
      <c r="Y20" s="625"/>
      <c r="Z20" s="626" t="s">
        <v>142</v>
      </c>
      <c r="AA20" s="626"/>
      <c r="AB20" s="626"/>
      <c r="AC20" s="626"/>
      <c r="AD20" s="627" t="s">
        <v>179</v>
      </c>
      <c r="AE20" s="627"/>
      <c r="AF20" s="627"/>
      <c r="AG20" s="627"/>
      <c r="AH20" s="627"/>
      <c r="AI20" s="627"/>
      <c r="AJ20" s="627"/>
      <c r="AK20" s="627"/>
      <c r="AL20" s="628" t="s">
        <v>234</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33511</v>
      </c>
      <c r="BH20" s="624"/>
      <c r="BI20" s="624"/>
      <c r="BJ20" s="624"/>
      <c r="BK20" s="624"/>
      <c r="BL20" s="624"/>
      <c r="BM20" s="624"/>
      <c r="BN20" s="625"/>
      <c r="BO20" s="626">
        <v>0.1</v>
      </c>
      <c r="BP20" s="626"/>
      <c r="BQ20" s="626"/>
      <c r="BR20" s="626"/>
      <c r="BS20" s="627" t="s">
        <v>142</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317060115</v>
      </c>
      <c r="CS20" s="624"/>
      <c r="CT20" s="624"/>
      <c r="CU20" s="624"/>
      <c r="CV20" s="624"/>
      <c r="CW20" s="624"/>
      <c r="CX20" s="624"/>
      <c r="CY20" s="625"/>
      <c r="CZ20" s="626">
        <v>100</v>
      </c>
      <c r="DA20" s="626"/>
      <c r="DB20" s="626"/>
      <c r="DC20" s="626"/>
      <c r="DD20" s="632">
        <v>34783002</v>
      </c>
      <c r="DE20" s="624"/>
      <c r="DF20" s="624"/>
      <c r="DG20" s="624"/>
      <c r="DH20" s="624"/>
      <c r="DI20" s="624"/>
      <c r="DJ20" s="624"/>
      <c r="DK20" s="624"/>
      <c r="DL20" s="624"/>
      <c r="DM20" s="624"/>
      <c r="DN20" s="624"/>
      <c r="DO20" s="624"/>
      <c r="DP20" s="625"/>
      <c r="DQ20" s="632">
        <v>193425957</v>
      </c>
      <c r="DR20" s="624"/>
      <c r="DS20" s="624"/>
      <c r="DT20" s="624"/>
      <c r="DU20" s="624"/>
      <c r="DV20" s="624"/>
      <c r="DW20" s="624"/>
      <c r="DX20" s="624"/>
      <c r="DY20" s="624"/>
      <c r="DZ20" s="624"/>
      <c r="EA20" s="624"/>
      <c r="EB20" s="624"/>
      <c r="EC20" s="633"/>
    </row>
    <row r="21" spans="2:133" ht="11.25" customHeight="1" x14ac:dyDescent="0.2">
      <c r="B21" s="620" t="s">
        <v>283</v>
      </c>
      <c r="C21" s="621"/>
      <c r="D21" s="621"/>
      <c r="E21" s="621"/>
      <c r="F21" s="621"/>
      <c r="G21" s="621"/>
      <c r="H21" s="621"/>
      <c r="I21" s="621"/>
      <c r="J21" s="621"/>
      <c r="K21" s="621"/>
      <c r="L21" s="621"/>
      <c r="M21" s="621"/>
      <c r="N21" s="621"/>
      <c r="O21" s="621"/>
      <c r="P21" s="621"/>
      <c r="Q21" s="622"/>
      <c r="R21" s="623" t="s">
        <v>234</v>
      </c>
      <c r="S21" s="624"/>
      <c r="T21" s="624"/>
      <c r="U21" s="624"/>
      <c r="V21" s="624"/>
      <c r="W21" s="624"/>
      <c r="X21" s="624"/>
      <c r="Y21" s="625"/>
      <c r="Z21" s="626" t="s">
        <v>234</v>
      </c>
      <c r="AA21" s="626"/>
      <c r="AB21" s="626"/>
      <c r="AC21" s="626"/>
      <c r="AD21" s="627" t="s">
        <v>179</v>
      </c>
      <c r="AE21" s="627"/>
      <c r="AF21" s="627"/>
      <c r="AG21" s="627"/>
      <c r="AH21" s="627"/>
      <c r="AI21" s="627"/>
      <c r="AJ21" s="627"/>
      <c r="AK21" s="627"/>
      <c r="AL21" s="628" t="s">
        <v>234</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v>33511</v>
      </c>
      <c r="BH21" s="624"/>
      <c r="BI21" s="624"/>
      <c r="BJ21" s="624"/>
      <c r="BK21" s="624"/>
      <c r="BL21" s="624"/>
      <c r="BM21" s="624"/>
      <c r="BN21" s="625"/>
      <c r="BO21" s="626">
        <v>0.1</v>
      </c>
      <c r="BP21" s="626"/>
      <c r="BQ21" s="626"/>
      <c r="BR21" s="626"/>
      <c r="BS21" s="627" t="s">
        <v>179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285</v>
      </c>
      <c r="C22" s="621"/>
      <c r="D22" s="621"/>
      <c r="E22" s="621"/>
      <c r="F22" s="621"/>
      <c r="G22" s="621"/>
      <c r="H22" s="621"/>
      <c r="I22" s="621"/>
      <c r="J22" s="621"/>
      <c r="K22" s="621"/>
      <c r="L22" s="621"/>
      <c r="M22" s="621"/>
      <c r="N22" s="621"/>
      <c r="O22" s="621"/>
      <c r="P22" s="621"/>
      <c r="Q22" s="622"/>
      <c r="R22" s="623" t="s">
        <v>142</v>
      </c>
      <c r="S22" s="624"/>
      <c r="T22" s="624"/>
      <c r="U22" s="624"/>
      <c r="V22" s="624"/>
      <c r="W22" s="624"/>
      <c r="X22" s="624"/>
      <c r="Y22" s="625"/>
      <c r="Z22" s="626" t="s">
        <v>179</v>
      </c>
      <c r="AA22" s="626"/>
      <c r="AB22" s="626"/>
      <c r="AC22" s="626"/>
      <c r="AD22" s="627" t="s">
        <v>234</v>
      </c>
      <c r="AE22" s="627"/>
      <c r="AF22" s="627"/>
      <c r="AG22" s="627"/>
      <c r="AH22" s="627"/>
      <c r="AI22" s="627"/>
      <c r="AJ22" s="627"/>
      <c r="AK22" s="627"/>
      <c r="AL22" s="628" t="s">
        <v>234</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234</v>
      </c>
      <c r="BH22" s="624"/>
      <c r="BI22" s="624"/>
      <c r="BJ22" s="624"/>
      <c r="BK22" s="624"/>
      <c r="BL22" s="624"/>
      <c r="BM22" s="624"/>
      <c r="BN22" s="625"/>
      <c r="BO22" s="626" t="s">
        <v>234</v>
      </c>
      <c r="BP22" s="626"/>
      <c r="BQ22" s="626"/>
      <c r="BR22" s="626"/>
      <c r="BS22" s="627" t="s">
        <v>179</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288</v>
      </c>
      <c r="C23" s="621"/>
      <c r="D23" s="621"/>
      <c r="E23" s="621"/>
      <c r="F23" s="621"/>
      <c r="G23" s="621"/>
      <c r="H23" s="621"/>
      <c r="I23" s="621"/>
      <c r="J23" s="621"/>
      <c r="K23" s="621"/>
      <c r="L23" s="621"/>
      <c r="M23" s="621"/>
      <c r="N23" s="621"/>
      <c r="O23" s="621"/>
      <c r="P23" s="621"/>
      <c r="Q23" s="622"/>
      <c r="R23" s="623" t="s">
        <v>142</v>
      </c>
      <c r="S23" s="624"/>
      <c r="T23" s="624"/>
      <c r="U23" s="624"/>
      <c r="V23" s="624"/>
      <c r="W23" s="624"/>
      <c r="X23" s="624"/>
      <c r="Y23" s="625"/>
      <c r="Z23" s="626" t="s">
        <v>142</v>
      </c>
      <c r="AA23" s="626"/>
      <c r="AB23" s="626"/>
      <c r="AC23" s="626"/>
      <c r="AD23" s="627" t="s">
        <v>142</v>
      </c>
      <c r="AE23" s="627"/>
      <c r="AF23" s="627"/>
      <c r="AG23" s="627"/>
      <c r="AH23" s="627"/>
      <c r="AI23" s="627"/>
      <c r="AJ23" s="627"/>
      <c r="AK23" s="627"/>
      <c r="AL23" s="628" t="s">
        <v>179</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t="s">
        <v>142</v>
      </c>
      <c r="BH23" s="624"/>
      <c r="BI23" s="624"/>
      <c r="BJ23" s="624"/>
      <c r="BK23" s="624"/>
      <c r="BL23" s="624"/>
      <c r="BM23" s="624"/>
      <c r="BN23" s="625"/>
      <c r="BO23" s="626" t="s">
        <v>142</v>
      </c>
      <c r="BP23" s="626"/>
      <c r="BQ23" s="626"/>
      <c r="BR23" s="626"/>
      <c r="BS23" s="627" t="s">
        <v>179</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2">
      <c r="B24" s="620" t="s">
        <v>295</v>
      </c>
      <c r="C24" s="621"/>
      <c r="D24" s="621"/>
      <c r="E24" s="621"/>
      <c r="F24" s="621"/>
      <c r="G24" s="621"/>
      <c r="H24" s="621"/>
      <c r="I24" s="621"/>
      <c r="J24" s="621"/>
      <c r="K24" s="621"/>
      <c r="L24" s="621"/>
      <c r="M24" s="621"/>
      <c r="N24" s="621"/>
      <c r="O24" s="621"/>
      <c r="P24" s="621"/>
      <c r="Q24" s="622"/>
      <c r="R24" s="623" t="s">
        <v>179</v>
      </c>
      <c r="S24" s="624"/>
      <c r="T24" s="624"/>
      <c r="U24" s="624"/>
      <c r="V24" s="624"/>
      <c r="W24" s="624"/>
      <c r="X24" s="624"/>
      <c r="Y24" s="625"/>
      <c r="Z24" s="626" t="s">
        <v>234</v>
      </c>
      <c r="AA24" s="626"/>
      <c r="AB24" s="626"/>
      <c r="AC24" s="626"/>
      <c r="AD24" s="627" t="s">
        <v>234</v>
      </c>
      <c r="AE24" s="627"/>
      <c r="AF24" s="627"/>
      <c r="AG24" s="627"/>
      <c r="AH24" s="627"/>
      <c r="AI24" s="627"/>
      <c r="AJ24" s="627"/>
      <c r="AK24" s="627"/>
      <c r="AL24" s="628" t="s">
        <v>234</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179</v>
      </c>
      <c r="BH24" s="624"/>
      <c r="BI24" s="624"/>
      <c r="BJ24" s="624"/>
      <c r="BK24" s="624"/>
      <c r="BL24" s="624"/>
      <c r="BM24" s="624"/>
      <c r="BN24" s="625"/>
      <c r="BO24" s="626" t="s">
        <v>179</v>
      </c>
      <c r="BP24" s="626"/>
      <c r="BQ24" s="626"/>
      <c r="BR24" s="626"/>
      <c r="BS24" s="627" t="s">
        <v>234</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146428199</v>
      </c>
      <c r="CS24" s="613"/>
      <c r="CT24" s="613"/>
      <c r="CU24" s="613"/>
      <c r="CV24" s="613"/>
      <c r="CW24" s="613"/>
      <c r="CX24" s="613"/>
      <c r="CY24" s="614"/>
      <c r="CZ24" s="617">
        <v>46.2</v>
      </c>
      <c r="DA24" s="618"/>
      <c r="DB24" s="618"/>
      <c r="DC24" s="634"/>
      <c r="DD24" s="658">
        <v>71123722</v>
      </c>
      <c r="DE24" s="613"/>
      <c r="DF24" s="613"/>
      <c r="DG24" s="613"/>
      <c r="DH24" s="613"/>
      <c r="DI24" s="613"/>
      <c r="DJ24" s="613"/>
      <c r="DK24" s="614"/>
      <c r="DL24" s="658">
        <v>69673287</v>
      </c>
      <c r="DM24" s="613"/>
      <c r="DN24" s="613"/>
      <c r="DO24" s="613"/>
      <c r="DP24" s="613"/>
      <c r="DQ24" s="613"/>
      <c r="DR24" s="613"/>
      <c r="DS24" s="613"/>
      <c r="DT24" s="613"/>
      <c r="DU24" s="613"/>
      <c r="DV24" s="614"/>
      <c r="DW24" s="617">
        <v>36.9</v>
      </c>
      <c r="DX24" s="618"/>
      <c r="DY24" s="618"/>
      <c r="DZ24" s="618"/>
      <c r="EA24" s="618"/>
      <c r="EB24" s="618"/>
      <c r="EC24" s="619"/>
    </row>
    <row r="25" spans="2:133" ht="11.25" customHeight="1" x14ac:dyDescent="0.2">
      <c r="B25" s="620" t="s">
        <v>298</v>
      </c>
      <c r="C25" s="621"/>
      <c r="D25" s="621"/>
      <c r="E25" s="621"/>
      <c r="F25" s="621"/>
      <c r="G25" s="621"/>
      <c r="H25" s="621"/>
      <c r="I25" s="621"/>
      <c r="J25" s="621"/>
      <c r="K25" s="621"/>
      <c r="L25" s="621"/>
      <c r="M25" s="621"/>
      <c r="N25" s="621"/>
      <c r="O25" s="621"/>
      <c r="P25" s="621"/>
      <c r="Q25" s="622"/>
      <c r="R25" s="623">
        <v>78775449</v>
      </c>
      <c r="S25" s="624"/>
      <c r="T25" s="624"/>
      <c r="U25" s="624"/>
      <c r="V25" s="624"/>
      <c r="W25" s="624"/>
      <c r="X25" s="624"/>
      <c r="Y25" s="625"/>
      <c r="Z25" s="626">
        <v>22.9</v>
      </c>
      <c r="AA25" s="626"/>
      <c r="AB25" s="626"/>
      <c r="AC25" s="626"/>
      <c r="AD25" s="627">
        <v>78775449</v>
      </c>
      <c r="AE25" s="627"/>
      <c r="AF25" s="627"/>
      <c r="AG25" s="627"/>
      <c r="AH25" s="627"/>
      <c r="AI25" s="627"/>
      <c r="AJ25" s="627"/>
      <c r="AK25" s="627"/>
      <c r="AL25" s="628">
        <v>41.8</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179</v>
      </c>
      <c r="BH25" s="624"/>
      <c r="BI25" s="624"/>
      <c r="BJ25" s="624"/>
      <c r="BK25" s="624"/>
      <c r="BL25" s="624"/>
      <c r="BM25" s="624"/>
      <c r="BN25" s="625"/>
      <c r="BO25" s="626" t="s">
        <v>179</v>
      </c>
      <c r="BP25" s="626"/>
      <c r="BQ25" s="626"/>
      <c r="BR25" s="626"/>
      <c r="BS25" s="627" t="s">
        <v>179</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37552629</v>
      </c>
      <c r="CS25" s="655"/>
      <c r="CT25" s="655"/>
      <c r="CU25" s="655"/>
      <c r="CV25" s="655"/>
      <c r="CW25" s="655"/>
      <c r="CX25" s="655"/>
      <c r="CY25" s="656"/>
      <c r="CZ25" s="628">
        <v>11.8</v>
      </c>
      <c r="DA25" s="653"/>
      <c r="DB25" s="653"/>
      <c r="DC25" s="657"/>
      <c r="DD25" s="632">
        <v>33922515</v>
      </c>
      <c r="DE25" s="655"/>
      <c r="DF25" s="655"/>
      <c r="DG25" s="655"/>
      <c r="DH25" s="655"/>
      <c r="DI25" s="655"/>
      <c r="DJ25" s="655"/>
      <c r="DK25" s="656"/>
      <c r="DL25" s="632">
        <v>32819292</v>
      </c>
      <c r="DM25" s="655"/>
      <c r="DN25" s="655"/>
      <c r="DO25" s="655"/>
      <c r="DP25" s="655"/>
      <c r="DQ25" s="655"/>
      <c r="DR25" s="655"/>
      <c r="DS25" s="655"/>
      <c r="DT25" s="655"/>
      <c r="DU25" s="655"/>
      <c r="DV25" s="656"/>
      <c r="DW25" s="628">
        <v>17.399999999999999</v>
      </c>
      <c r="DX25" s="653"/>
      <c r="DY25" s="653"/>
      <c r="DZ25" s="653"/>
      <c r="EA25" s="653"/>
      <c r="EB25" s="653"/>
      <c r="EC25" s="654"/>
    </row>
    <row r="26" spans="2:133" ht="11.25" customHeight="1" x14ac:dyDescent="0.2">
      <c r="B26" s="620" t="s">
        <v>301</v>
      </c>
      <c r="C26" s="621"/>
      <c r="D26" s="621"/>
      <c r="E26" s="621"/>
      <c r="F26" s="621"/>
      <c r="G26" s="621"/>
      <c r="H26" s="621"/>
      <c r="I26" s="621"/>
      <c r="J26" s="621"/>
      <c r="K26" s="621"/>
      <c r="L26" s="621"/>
      <c r="M26" s="621"/>
      <c r="N26" s="621"/>
      <c r="O26" s="621"/>
      <c r="P26" s="621"/>
      <c r="Q26" s="622"/>
      <c r="R26" s="623">
        <v>71998</v>
      </c>
      <c r="S26" s="624"/>
      <c r="T26" s="624"/>
      <c r="U26" s="624"/>
      <c r="V26" s="624"/>
      <c r="W26" s="624"/>
      <c r="X26" s="624"/>
      <c r="Y26" s="625"/>
      <c r="Z26" s="626">
        <v>0</v>
      </c>
      <c r="AA26" s="626"/>
      <c r="AB26" s="626"/>
      <c r="AC26" s="626"/>
      <c r="AD26" s="627">
        <v>71998</v>
      </c>
      <c r="AE26" s="627"/>
      <c r="AF26" s="627"/>
      <c r="AG26" s="627"/>
      <c r="AH26" s="627"/>
      <c r="AI26" s="627"/>
      <c r="AJ26" s="627"/>
      <c r="AK26" s="627"/>
      <c r="AL26" s="628">
        <v>0</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179</v>
      </c>
      <c r="BH26" s="624"/>
      <c r="BI26" s="624"/>
      <c r="BJ26" s="624"/>
      <c r="BK26" s="624"/>
      <c r="BL26" s="624"/>
      <c r="BM26" s="624"/>
      <c r="BN26" s="625"/>
      <c r="BO26" s="626" t="s">
        <v>234</v>
      </c>
      <c r="BP26" s="626"/>
      <c r="BQ26" s="626"/>
      <c r="BR26" s="626"/>
      <c r="BS26" s="627" t="s">
        <v>234</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22525821</v>
      </c>
      <c r="CS26" s="624"/>
      <c r="CT26" s="624"/>
      <c r="CU26" s="624"/>
      <c r="CV26" s="624"/>
      <c r="CW26" s="624"/>
      <c r="CX26" s="624"/>
      <c r="CY26" s="625"/>
      <c r="CZ26" s="628">
        <v>7.1</v>
      </c>
      <c r="DA26" s="653"/>
      <c r="DB26" s="653"/>
      <c r="DC26" s="657"/>
      <c r="DD26" s="632">
        <v>20856927</v>
      </c>
      <c r="DE26" s="624"/>
      <c r="DF26" s="624"/>
      <c r="DG26" s="624"/>
      <c r="DH26" s="624"/>
      <c r="DI26" s="624"/>
      <c r="DJ26" s="624"/>
      <c r="DK26" s="625"/>
      <c r="DL26" s="632" t="s">
        <v>234</v>
      </c>
      <c r="DM26" s="624"/>
      <c r="DN26" s="624"/>
      <c r="DO26" s="624"/>
      <c r="DP26" s="624"/>
      <c r="DQ26" s="624"/>
      <c r="DR26" s="624"/>
      <c r="DS26" s="624"/>
      <c r="DT26" s="624"/>
      <c r="DU26" s="624"/>
      <c r="DV26" s="625"/>
      <c r="DW26" s="628" t="s">
        <v>179</v>
      </c>
      <c r="DX26" s="653"/>
      <c r="DY26" s="653"/>
      <c r="DZ26" s="653"/>
      <c r="EA26" s="653"/>
      <c r="EB26" s="653"/>
      <c r="EC26" s="654"/>
    </row>
    <row r="27" spans="2:133" ht="11.25" customHeight="1" x14ac:dyDescent="0.2">
      <c r="B27" s="620" t="s">
        <v>304</v>
      </c>
      <c r="C27" s="621"/>
      <c r="D27" s="621"/>
      <c r="E27" s="621"/>
      <c r="F27" s="621"/>
      <c r="G27" s="621"/>
      <c r="H27" s="621"/>
      <c r="I27" s="621"/>
      <c r="J27" s="621"/>
      <c r="K27" s="621"/>
      <c r="L27" s="621"/>
      <c r="M27" s="621"/>
      <c r="N27" s="621"/>
      <c r="O27" s="621"/>
      <c r="P27" s="621"/>
      <c r="Q27" s="622"/>
      <c r="R27" s="623">
        <v>1977460</v>
      </c>
      <c r="S27" s="624"/>
      <c r="T27" s="624"/>
      <c r="U27" s="624"/>
      <c r="V27" s="624"/>
      <c r="W27" s="624"/>
      <c r="X27" s="624"/>
      <c r="Y27" s="625"/>
      <c r="Z27" s="626">
        <v>0.6</v>
      </c>
      <c r="AA27" s="626"/>
      <c r="AB27" s="626"/>
      <c r="AC27" s="626"/>
      <c r="AD27" s="627">
        <v>11042</v>
      </c>
      <c r="AE27" s="627"/>
      <c r="AF27" s="627"/>
      <c r="AG27" s="627"/>
      <c r="AH27" s="627"/>
      <c r="AI27" s="627"/>
      <c r="AJ27" s="627"/>
      <c r="AK27" s="627"/>
      <c r="AL27" s="628">
        <v>0</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58639858</v>
      </c>
      <c r="BH27" s="624"/>
      <c r="BI27" s="624"/>
      <c r="BJ27" s="624"/>
      <c r="BK27" s="624"/>
      <c r="BL27" s="624"/>
      <c r="BM27" s="624"/>
      <c r="BN27" s="625"/>
      <c r="BO27" s="626">
        <v>100</v>
      </c>
      <c r="BP27" s="626"/>
      <c r="BQ27" s="626"/>
      <c r="BR27" s="626"/>
      <c r="BS27" s="627" t="s">
        <v>234</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108867781</v>
      </c>
      <c r="CS27" s="655"/>
      <c r="CT27" s="655"/>
      <c r="CU27" s="655"/>
      <c r="CV27" s="655"/>
      <c r="CW27" s="655"/>
      <c r="CX27" s="655"/>
      <c r="CY27" s="656"/>
      <c r="CZ27" s="628">
        <v>34.299999999999997</v>
      </c>
      <c r="DA27" s="653"/>
      <c r="DB27" s="653"/>
      <c r="DC27" s="657"/>
      <c r="DD27" s="632">
        <v>37193418</v>
      </c>
      <c r="DE27" s="655"/>
      <c r="DF27" s="655"/>
      <c r="DG27" s="655"/>
      <c r="DH27" s="655"/>
      <c r="DI27" s="655"/>
      <c r="DJ27" s="655"/>
      <c r="DK27" s="656"/>
      <c r="DL27" s="632">
        <v>36846206</v>
      </c>
      <c r="DM27" s="655"/>
      <c r="DN27" s="655"/>
      <c r="DO27" s="655"/>
      <c r="DP27" s="655"/>
      <c r="DQ27" s="655"/>
      <c r="DR27" s="655"/>
      <c r="DS27" s="655"/>
      <c r="DT27" s="655"/>
      <c r="DU27" s="655"/>
      <c r="DV27" s="656"/>
      <c r="DW27" s="628">
        <v>19.5</v>
      </c>
      <c r="DX27" s="653"/>
      <c r="DY27" s="653"/>
      <c r="DZ27" s="653"/>
      <c r="EA27" s="653"/>
      <c r="EB27" s="653"/>
      <c r="EC27" s="654"/>
    </row>
    <row r="28" spans="2:133" ht="11.25" customHeight="1" x14ac:dyDescent="0.2">
      <c r="B28" s="620" t="s">
        <v>307</v>
      </c>
      <c r="C28" s="621"/>
      <c r="D28" s="621"/>
      <c r="E28" s="621"/>
      <c r="F28" s="621"/>
      <c r="G28" s="621"/>
      <c r="H28" s="621"/>
      <c r="I28" s="621"/>
      <c r="J28" s="621"/>
      <c r="K28" s="621"/>
      <c r="L28" s="621"/>
      <c r="M28" s="621"/>
      <c r="N28" s="621"/>
      <c r="O28" s="621"/>
      <c r="P28" s="621"/>
      <c r="Q28" s="622"/>
      <c r="R28" s="623">
        <v>3391349</v>
      </c>
      <c r="S28" s="624"/>
      <c r="T28" s="624"/>
      <c r="U28" s="624"/>
      <c r="V28" s="624"/>
      <c r="W28" s="624"/>
      <c r="X28" s="624"/>
      <c r="Y28" s="625"/>
      <c r="Z28" s="626">
        <v>1</v>
      </c>
      <c r="AA28" s="626"/>
      <c r="AB28" s="626"/>
      <c r="AC28" s="626"/>
      <c r="AD28" s="627">
        <v>2559617</v>
      </c>
      <c r="AE28" s="627"/>
      <c r="AF28" s="627"/>
      <c r="AG28" s="627"/>
      <c r="AH28" s="627"/>
      <c r="AI28" s="627"/>
      <c r="AJ28" s="627"/>
      <c r="AK28" s="627"/>
      <c r="AL28" s="628">
        <v>1.4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7789</v>
      </c>
      <c r="CS28" s="624"/>
      <c r="CT28" s="624"/>
      <c r="CU28" s="624"/>
      <c r="CV28" s="624"/>
      <c r="CW28" s="624"/>
      <c r="CX28" s="624"/>
      <c r="CY28" s="625"/>
      <c r="CZ28" s="628">
        <v>0</v>
      </c>
      <c r="DA28" s="653"/>
      <c r="DB28" s="653"/>
      <c r="DC28" s="657"/>
      <c r="DD28" s="632">
        <v>7789</v>
      </c>
      <c r="DE28" s="624"/>
      <c r="DF28" s="624"/>
      <c r="DG28" s="624"/>
      <c r="DH28" s="624"/>
      <c r="DI28" s="624"/>
      <c r="DJ28" s="624"/>
      <c r="DK28" s="625"/>
      <c r="DL28" s="632">
        <v>7789</v>
      </c>
      <c r="DM28" s="624"/>
      <c r="DN28" s="624"/>
      <c r="DO28" s="624"/>
      <c r="DP28" s="624"/>
      <c r="DQ28" s="624"/>
      <c r="DR28" s="624"/>
      <c r="DS28" s="624"/>
      <c r="DT28" s="624"/>
      <c r="DU28" s="624"/>
      <c r="DV28" s="625"/>
      <c r="DW28" s="628">
        <v>0</v>
      </c>
      <c r="DX28" s="653"/>
      <c r="DY28" s="653"/>
      <c r="DZ28" s="653"/>
      <c r="EA28" s="653"/>
      <c r="EB28" s="653"/>
      <c r="EC28" s="654"/>
    </row>
    <row r="29" spans="2:133" ht="11.25" customHeight="1" x14ac:dyDescent="0.2">
      <c r="B29" s="620" t="s">
        <v>309</v>
      </c>
      <c r="C29" s="621"/>
      <c r="D29" s="621"/>
      <c r="E29" s="621"/>
      <c r="F29" s="621"/>
      <c r="G29" s="621"/>
      <c r="H29" s="621"/>
      <c r="I29" s="621"/>
      <c r="J29" s="621"/>
      <c r="K29" s="621"/>
      <c r="L29" s="621"/>
      <c r="M29" s="621"/>
      <c r="N29" s="621"/>
      <c r="O29" s="621"/>
      <c r="P29" s="621"/>
      <c r="Q29" s="622"/>
      <c r="R29" s="623">
        <v>745357</v>
      </c>
      <c r="S29" s="624"/>
      <c r="T29" s="624"/>
      <c r="U29" s="624"/>
      <c r="V29" s="624"/>
      <c r="W29" s="624"/>
      <c r="X29" s="624"/>
      <c r="Y29" s="625"/>
      <c r="Z29" s="626">
        <v>0.2</v>
      </c>
      <c r="AA29" s="626"/>
      <c r="AB29" s="626"/>
      <c r="AC29" s="626"/>
      <c r="AD29" s="627" t="s">
        <v>179</v>
      </c>
      <c r="AE29" s="627"/>
      <c r="AF29" s="627"/>
      <c r="AG29" s="627"/>
      <c r="AH29" s="627"/>
      <c r="AI29" s="627"/>
      <c r="AJ29" s="627"/>
      <c r="AK29" s="627"/>
      <c r="AL29" s="628" t="s">
        <v>234</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310</v>
      </c>
      <c r="CE29" s="660"/>
      <c r="CF29" s="620" t="s">
        <v>72</v>
      </c>
      <c r="CG29" s="621"/>
      <c r="CH29" s="621"/>
      <c r="CI29" s="621"/>
      <c r="CJ29" s="621"/>
      <c r="CK29" s="621"/>
      <c r="CL29" s="621"/>
      <c r="CM29" s="621"/>
      <c r="CN29" s="621"/>
      <c r="CO29" s="621"/>
      <c r="CP29" s="621"/>
      <c r="CQ29" s="622"/>
      <c r="CR29" s="623">
        <v>7789</v>
      </c>
      <c r="CS29" s="655"/>
      <c r="CT29" s="655"/>
      <c r="CU29" s="655"/>
      <c r="CV29" s="655"/>
      <c r="CW29" s="655"/>
      <c r="CX29" s="655"/>
      <c r="CY29" s="656"/>
      <c r="CZ29" s="628">
        <v>0</v>
      </c>
      <c r="DA29" s="653"/>
      <c r="DB29" s="653"/>
      <c r="DC29" s="657"/>
      <c r="DD29" s="632">
        <v>7789</v>
      </c>
      <c r="DE29" s="655"/>
      <c r="DF29" s="655"/>
      <c r="DG29" s="655"/>
      <c r="DH29" s="655"/>
      <c r="DI29" s="655"/>
      <c r="DJ29" s="655"/>
      <c r="DK29" s="656"/>
      <c r="DL29" s="632">
        <v>7789</v>
      </c>
      <c r="DM29" s="655"/>
      <c r="DN29" s="655"/>
      <c r="DO29" s="655"/>
      <c r="DP29" s="655"/>
      <c r="DQ29" s="655"/>
      <c r="DR29" s="655"/>
      <c r="DS29" s="655"/>
      <c r="DT29" s="655"/>
      <c r="DU29" s="655"/>
      <c r="DV29" s="656"/>
      <c r="DW29" s="628">
        <v>0</v>
      </c>
      <c r="DX29" s="653"/>
      <c r="DY29" s="653"/>
      <c r="DZ29" s="653"/>
      <c r="EA29" s="653"/>
      <c r="EB29" s="653"/>
      <c r="EC29" s="654"/>
    </row>
    <row r="30" spans="2:133" ht="11.25" customHeight="1" x14ac:dyDescent="0.2">
      <c r="B30" s="620" t="s">
        <v>311</v>
      </c>
      <c r="C30" s="621"/>
      <c r="D30" s="621"/>
      <c r="E30" s="621"/>
      <c r="F30" s="621"/>
      <c r="G30" s="621"/>
      <c r="H30" s="621"/>
      <c r="I30" s="621"/>
      <c r="J30" s="621"/>
      <c r="K30" s="621"/>
      <c r="L30" s="621"/>
      <c r="M30" s="621"/>
      <c r="N30" s="621"/>
      <c r="O30" s="621"/>
      <c r="P30" s="621"/>
      <c r="Q30" s="622"/>
      <c r="R30" s="623">
        <v>78368445</v>
      </c>
      <c r="S30" s="624"/>
      <c r="T30" s="624"/>
      <c r="U30" s="624"/>
      <c r="V30" s="624"/>
      <c r="W30" s="624"/>
      <c r="X30" s="624"/>
      <c r="Y30" s="625"/>
      <c r="Z30" s="626">
        <v>22.8</v>
      </c>
      <c r="AA30" s="626"/>
      <c r="AB30" s="626"/>
      <c r="AC30" s="626"/>
      <c r="AD30" s="627" t="s">
        <v>234</v>
      </c>
      <c r="AE30" s="627"/>
      <c r="AF30" s="627"/>
      <c r="AG30" s="627"/>
      <c r="AH30" s="627"/>
      <c r="AI30" s="627"/>
      <c r="AJ30" s="627"/>
      <c r="AK30" s="627"/>
      <c r="AL30" s="628" t="s">
        <v>142</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312</v>
      </c>
      <c r="BH30" s="665"/>
      <c r="BI30" s="665"/>
      <c r="BJ30" s="665"/>
      <c r="BK30" s="665"/>
      <c r="BL30" s="665"/>
      <c r="BM30" s="665"/>
      <c r="BN30" s="665"/>
      <c r="BO30" s="665"/>
      <c r="BP30" s="665"/>
      <c r="BQ30" s="666"/>
      <c r="BR30" s="605" t="s">
        <v>313</v>
      </c>
      <c r="BS30" s="665"/>
      <c r="BT30" s="665"/>
      <c r="BU30" s="665"/>
      <c r="BV30" s="665"/>
      <c r="BW30" s="665"/>
      <c r="BX30" s="665"/>
      <c r="BY30" s="665"/>
      <c r="BZ30" s="665"/>
      <c r="CA30" s="665"/>
      <c r="CB30" s="666"/>
      <c r="CD30" s="661"/>
      <c r="CE30" s="662"/>
      <c r="CF30" s="620" t="s">
        <v>314</v>
      </c>
      <c r="CG30" s="621"/>
      <c r="CH30" s="621"/>
      <c r="CI30" s="621"/>
      <c r="CJ30" s="621"/>
      <c r="CK30" s="621"/>
      <c r="CL30" s="621"/>
      <c r="CM30" s="621"/>
      <c r="CN30" s="621"/>
      <c r="CO30" s="621"/>
      <c r="CP30" s="621"/>
      <c r="CQ30" s="622"/>
      <c r="CR30" s="623">
        <v>7286</v>
      </c>
      <c r="CS30" s="624"/>
      <c r="CT30" s="624"/>
      <c r="CU30" s="624"/>
      <c r="CV30" s="624"/>
      <c r="CW30" s="624"/>
      <c r="CX30" s="624"/>
      <c r="CY30" s="625"/>
      <c r="CZ30" s="628">
        <v>0</v>
      </c>
      <c r="DA30" s="653"/>
      <c r="DB30" s="653"/>
      <c r="DC30" s="657"/>
      <c r="DD30" s="632">
        <v>7286</v>
      </c>
      <c r="DE30" s="624"/>
      <c r="DF30" s="624"/>
      <c r="DG30" s="624"/>
      <c r="DH30" s="624"/>
      <c r="DI30" s="624"/>
      <c r="DJ30" s="624"/>
      <c r="DK30" s="625"/>
      <c r="DL30" s="632">
        <v>7286</v>
      </c>
      <c r="DM30" s="624"/>
      <c r="DN30" s="624"/>
      <c r="DO30" s="624"/>
      <c r="DP30" s="624"/>
      <c r="DQ30" s="624"/>
      <c r="DR30" s="624"/>
      <c r="DS30" s="624"/>
      <c r="DT30" s="624"/>
      <c r="DU30" s="624"/>
      <c r="DV30" s="625"/>
      <c r="DW30" s="628">
        <v>0</v>
      </c>
      <c r="DX30" s="653"/>
      <c r="DY30" s="653"/>
      <c r="DZ30" s="653"/>
      <c r="EA30" s="653"/>
      <c r="EB30" s="653"/>
      <c r="EC30" s="654"/>
    </row>
    <row r="31" spans="2:133" ht="11.25" customHeight="1" x14ac:dyDescent="0.2">
      <c r="B31" s="636" t="s">
        <v>315</v>
      </c>
      <c r="C31" s="637"/>
      <c r="D31" s="637"/>
      <c r="E31" s="637"/>
      <c r="F31" s="637"/>
      <c r="G31" s="637"/>
      <c r="H31" s="637"/>
      <c r="I31" s="637"/>
      <c r="J31" s="637"/>
      <c r="K31" s="637"/>
      <c r="L31" s="637"/>
      <c r="M31" s="637"/>
      <c r="N31" s="637"/>
      <c r="O31" s="637"/>
      <c r="P31" s="637"/>
      <c r="Q31" s="638"/>
      <c r="R31" s="623">
        <v>110951438</v>
      </c>
      <c r="S31" s="624"/>
      <c r="T31" s="624"/>
      <c r="U31" s="624"/>
      <c r="V31" s="624"/>
      <c r="W31" s="624"/>
      <c r="X31" s="624"/>
      <c r="Y31" s="625"/>
      <c r="Z31" s="626">
        <v>32.299999999999997</v>
      </c>
      <c r="AA31" s="626"/>
      <c r="AB31" s="626"/>
      <c r="AC31" s="626"/>
      <c r="AD31" s="627">
        <v>107042742</v>
      </c>
      <c r="AE31" s="627"/>
      <c r="AF31" s="627"/>
      <c r="AG31" s="627"/>
      <c r="AH31" s="627"/>
      <c r="AI31" s="627"/>
      <c r="AJ31" s="627"/>
      <c r="AK31" s="627"/>
      <c r="AL31" s="628">
        <v>56.8</v>
      </c>
      <c r="AM31" s="629"/>
      <c r="AN31" s="629"/>
      <c r="AO31" s="630"/>
      <c r="AP31" s="669" t="s">
        <v>316</v>
      </c>
      <c r="AQ31" s="670"/>
      <c r="AR31" s="670"/>
      <c r="AS31" s="670"/>
      <c r="AT31" s="675" t="s">
        <v>317</v>
      </c>
      <c r="AU31" s="218"/>
      <c r="AV31" s="218"/>
      <c r="AW31" s="218"/>
      <c r="AX31" s="609" t="s">
        <v>191</v>
      </c>
      <c r="AY31" s="610"/>
      <c r="AZ31" s="610"/>
      <c r="BA31" s="610"/>
      <c r="BB31" s="610"/>
      <c r="BC31" s="610"/>
      <c r="BD31" s="610"/>
      <c r="BE31" s="610"/>
      <c r="BF31" s="611"/>
      <c r="BG31" s="679">
        <v>99.6</v>
      </c>
      <c r="BH31" s="667"/>
      <c r="BI31" s="667"/>
      <c r="BJ31" s="667"/>
      <c r="BK31" s="667"/>
      <c r="BL31" s="667"/>
      <c r="BM31" s="618">
        <v>99.2</v>
      </c>
      <c r="BN31" s="667"/>
      <c r="BO31" s="667"/>
      <c r="BP31" s="667"/>
      <c r="BQ31" s="668"/>
      <c r="BR31" s="679">
        <v>99.6</v>
      </c>
      <c r="BS31" s="667"/>
      <c r="BT31" s="667"/>
      <c r="BU31" s="667"/>
      <c r="BV31" s="667"/>
      <c r="BW31" s="667"/>
      <c r="BX31" s="618">
        <v>99.3</v>
      </c>
      <c r="BY31" s="667"/>
      <c r="BZ31" s="667"/>
      <c r="CA31" s="667"/>
      <c r="CB31" s="668"/>
      <c r="CD31" s="661"/>
      <c r="CE31" s="662"/>
      <c r="CF31" s="620" t="s">
        <v>318</v>
      </c>
      <c r="CG31" s="621"/>
      <c r="CH31" s="621"/>
      <c r="CI31" s="621"/>
      <c r="CJ31" s="621"/>
      <c r="CK31" s="621"/>
      <c r="CL31" s="621"/>
      <c r="CM31" s="621"/>
      <c r="CN31" s="621"/>
      <c r="CO31" s="621"/>
      <c r="CP31" s="621"/>
      <c r="CQ31" s="622"/>
      <c r="CR31" s="623">
        <v>503</v>
      </c>
      <c r="CS31" s="655"/>
      <c r="CT31" s="655"/>
      <c r="CU31" s="655"/>
      <c r="CV31" s="655"/>
      <c r="CW31" s="655"/>
      <c r="CX31" s="655"/>
      <c r="CY31" s="656"/>
      <c r="CZ31" s="628">
        <v>0</v>
      </c>
      <c r="DA31" s="653"/>
      <c r="DB31" s="653"/>
      <c r="DC31" s="657"/>
      <c r="DD31" s="632">
        <v>503</v>
      </c>
      <c r="DE31" s="655"/>
      <c r="DF31" s="655"/>
      <c r="DG31" s="655"/>
      <c r="DH31" s="655"/>
      <c r="DI31" s="655"/>
      <c r="DJ31" s="655"/>
      <c r="DK31" s="656"/>
      <c r="DL31" s="632">
        <v>503</v>
      </c>
      <c r="DM31" s="655"/>
      <c r="DN31" s="655"/>
      <c r="DO31" s="655"/>
      <c r="DP31" s="655"/>
      <c r="DQ31" s="655"/>
      <c r="DR31" s="655"/>
      <c r="DS31" s="655"/>
      <c r="DT31" s="655"/>
      <c r="DU31" s="655"/>
      <c r="DV31" s="656"/>
      <c r="DW31" s="628">
        <v>0</v>
      </c>
      <c r="DX31" s="653"/>
      <c r="DY31" s="653"/>
      <c r="DZ31" s="653"/>
      <c r="EA31" s="653"/>
      <c r="EB31" s="653"/>
      <c r="EC31" s="654"/>
    </row>
    <row r="32" spans="2:133" ht="11.25" customHeight="1" x14ac:dyDescent="0.2">
      <c r="B32" s="620" t="s">
        <v>319</v>
      </c>
      <c r="C32" s="621"/>
      <c r="D32" s="621"/>
      <c r="E32" s="621"/>
      <c r="F32" s="621"/>
      <c r="G32" s="621"/>
      <c r="H32" s="621"/>
      <c r="I32" s="621"/>
      <c r="J32" s="621"/>
      <c r="K32" s="621"/>
      <c r="L32" s="621"/>
      <c r="M32" s="621"/>
      <c r="N32" s="621"/>
      <c r="O32" s="621"/>
      <c r="P32" s="621"/>
      <c r="Q32" s="622"/>
      <c r="R32" s="623">
        <v>27304230</v>
      </c>
      <c r="S32" s="624"/>
      <c r="T32" s="624"/>
      <c r="U32" s="624"/>
      <c r="V32" s="624"/>
      <c r="W32" s="624"/>
      <c r="X32" s="624"/>
      <c r="Y32" s="625"/>
      <c r="Z32" s="626">
        <v>8</v>
      </c>
      <c r="AA32" s="626"/>
      <c r="AB32" s="626"/>
      <c r="AC32" s="626"/>
      <c r="AD32" s="627" t="s">
        <v>142</v>
      </c>
      <c r="AE32" s="627"/>
      <c r="AF32" s="627"/>
      <c r="AG32" s="627"/>
      <c r="AH32" s="627"/>
      <c r="AI32" s="627"/>
      <c r="AJ32" s="627"/>
      <c r="AK32" s="627"/>
      <c r="AL32" s="628" t="s">
        <v>179</v>
      </c>
      <c r="AM32" s="629"/>
      <c r="AN32" s="629"/>
      <c r="AO32" s="630"/>
      <c r="AP32" s="671"/>
      <c r="AQ32" s="672"/>
      <c r="AR32" s="672"/>
      <c r="AS32" s="672"/>
      <c r="AT32" s="676"/>
      <c r="AU32" s="214" t="s">
        <v>320</v>
      </c>
      <c r="AX32" s="620" t="s">
        <v>321</v>
      </c>
      <c r="AY32" s="621"/>
      <c r="AZ32" s="621"/>
      <c r="BA32" s="621"/>
      <c r="BB32" s="621"/>
      <c r="BC32" s="621"/>
      <c r="BD32" s="621"/>
      <c r="BE32" s="621"/>
      <c r="BF32" s="622"/>
      <c r="BG32" s="680">
        <v>99.6</v>
      </c>
      <c r="BH32" s="655"/>
      <c r="BI32" s="655"/>
      <c r="BJ32" s="655"/>
      <c r="BK32" s="655"/>
      <c r="BL32" s="655"/>
      <c r="BM32" s="629">
        <v>99.2</v>
      </c>
      <c r="BN32" s="655"/>
      <c r="BO32" s="655"/>
      <c r="BP32" s="655"/>
      <c r="BQ32" s="678"/>
      <c r="BR32" s="680">
        <v>99.5</v>
      </c>
      <c r="BS32" s="655"/>
      <c r="BT32" s="655"/>
      <c r="BU32" s="655"/>
      <c r="BV32" s="655"/>
      <c r="BW32" s="655"/>
      <c r="BX32" s="629">
        <v>99.3</v>
      </c>
      <c r="BY32" s="655"/>
      <c r="BZ32" s="655"/>
      <c r="CA32" s="655"/>
      <c r="CB32" s="678"/>
      <c r="CD32" s="663"/>
      <c r="CE32" s="664"/>
      <c r="CF32" s="620" t="s">
        <v>322</v>
      </c>
      <c r="CG32" s="621"/>
      <c r="CH32" s="621"/>
      <c r="CI32" s="621"/>
      <c r="CJ32" s="621"/>
      <c r="CK32" s="621"/>
      <c r="CL32" s="621"/>
      <c r="CM32" s="621"/>
      <c r="CN32" s="621"/>
      <c r="CO32" s="621"/>
      <c r="CP32" s="621"/>
      <c r="CQ32" s="622"/>
      <c r="CR32" s="623" t="s">
        <v>179</v>
      </c>
      <c r="CS32" s="624"/>
      <c r="CT32" s="624"/>
      <c r="CU32" s="624"/>
      <c r="CV32" s="624"/>
      <c r="CW32" s="624"/>
      <c r="CX32" s="624"/>
      <c r="CY32" s="625"/>
      <c r="CZ32" s="628" t="s">
        <v>179</v>
      </c>
      <c r="DA32" s="653"/>
      <c r="DB32" s="653"/>
      <c r="DC32" s="657"/>
      <c r="DD32" s="632" t="s">
        <v>179</v>
      </c>
      <c r="DE32" s="624"/>
      <c r="DF32" s="624"/>
      <c r="DG32" s="624"/>
      <c r="DH32" s="624"/>
      <c r="DI32" s="624"/>
      <c r="DJ32" s="624"/>
      <c r="DK32" s="625"/>
      <c r="DL32" s="632" t="s">
        <v>179</v>
      </c>
      <c r="DM32" s="624"/>
      <c r="DN32" s="624"/>
      <c r="DO32" s="624"/>
      <c r="DP32" s="624"/>
      <c r="DQ32" s="624"/>
      <c r="DR32" s="624"/>
      <c r="DS32" s="624"/>
      <c r="DT32" s="624"/>
      <c r="DU32" s="624"/>
      <c r="DV32" s="625"/>
      <c r="DW32" s="628" t="s">
        <v>234</v>
      </c>
      <c r="DX32" s="653"/>
      <c r="DY32" s="653"/>
      <c r="DZ32" s="653"/>
      <c r="EA32" s="653"/>
      <c r="EB32" s="653"/>
      <c r="EC32" s="654"/>
    </row>
    <row r="33" spans="2:133" ht="11.25" customHeight="1" x14ac:dyDescent="0.2">
      <c r="B33" s="620" t="s">
        <v>323</v>
      </c>
      <c r="C33" s="621"/>
      <c r="D33" s="621"/>
      <c r="E33" s="621"/>
      <c r="F33" s="621"/>
      <c r="G33" s="621"/>
      <c r="H33" s="621"/>
      <c r="I33" s="621"/>
      <c r="J33" s="621"/>
      <c r="K33" s="621"/>
      <c r="L33" s="621"/>
      <c r="M33" s="621"/>
      <c r="N33" s="621"/>
      <c r="O33" s="621"/>
      <c r="P33" s="621"/>
      <c r="Q33" s="622"/>
      <c r="R33" s="623">
        <v>625732</v>
      </c>
      <c r="S33" s="624"/>
      <c r="T33" s="624"/>
      <c r="U33" s="624"/>
      <c r="V33" s="624"/>
      <c r="W33" s="624"/>
      <c r="X33" s="624"/>
      <c r="Y33" s="625"/>
      <c r="Z33" s="626">
        <v>0.2</v>
      </c>
      <c r="AA33" s="626"/>
      <c r="AB33" s="626"/>
      <c r="AC33" s="626"/>
      <c r="AD33" s="627">
        <v>104804</v>
      </c>
      <c r="AE33" s="627"/>
      <c r="AF33" s="627"/>
      <c r="AG33" s="627"/>
      <c r="AH33" s="627"/>
      <c r="AI33" s="627"/>
      <c r="AJ33" s="627"/>
      <c r="AK33" s="627"/>
      <c r="AL33" s="628">
        <v>0.1</v>
      </c>
      <c r="AM33" s="629"/>
      <c r="AN33" s="629"/>
      <c r="AO33" s="630"/>
      <c r="AP33" s="673"/>
      <c r="AQ33" s="674"/>
      <c r="AR33" s="674"/>
      <c r="AS33" s="674"/>
      <c r="AT33" s="677"/>
      <c r="AU33" s="219"/>
      <c r="AV33" s="219"/>
      <c r="AW33" s="219"/>
      <c r="AX33" s="644" t="s">
        <v>324</v>
      </c>
      <c r="AY33" s="645"/>
      <c r="AZ33" s="645"/>
      <c r="BA33" s="645"/>
      <c r="BB33" s="645"/>
      <c r="BC33" s="645"/>
      <c r="BD33" s="645"/>
      <c r="BE33" s="645"/>
      <c r="BF33" s="646"/>
      <c r="BG33" s="681" t="s">
        <v>179</v>
      </c>
      <c r="BH33" s="682"/>
      <c r="BI33" s="682"/>
      <c r="BJ33" s="682"/>
      <c r="BK33" s="682"/>
      <c r="BL33" s="682"/>
      <c r="BM33" s="683" t="s">
        <v>234</v>
      </c>
      <c r="BN33" s="682"/>
      <c r="BO33" s="682"/>
      <c r="BP33" s="682"/>
      <c r="BQ33" s="684"/>
      <c r="BR33" s="681" t="s">
        <v>142</v>
      </c>
      <c r="BS33" s="682"/>
      <c r="BT33" s="682"/>
      <c r="BU33" s="682"/>
      <c r="BV33" s="682"/>
      <c r="BW33" s="682"/>
      <c r="BX33" s="683" t="s">
        <v>179</v>
      </c>
      <c r="BY33" s="682"/>
      <c r="BZ33" s="682"/>
      <c r="CA33" s="682"/>
      <c r="CB33" s="684"/>
      <c r="CD33" s="620" t="s">
        <v>325</v>
      </c>
      <c r="CE33" s="621"/>
      <c r="CF33" s="621"/>
      <c r="CG33" s="621"/>
      <c r="CH33" s="621"/>
      <c r="CI33" s="621"/>
      <c r="CJ33" s="621"/>
      <c r="CK33" s="621"/>
      <c r="CL33" s="621"/>
      <c r="CM33" s="621"/>
      <c r="CN33" s="621"/>
      <c r="CO33" s="621"/>
      <c r="CP33" s="621"/>
      <c r="CQ33" s="622"/>
      <c r="CR33" s="623">
        <v>135848914</v>
      </c>
      <c r="CS33" s="655"/>
      <c r="CT33" s="655"/>
      <c r="CU33" s="655"/>
      <c r="CV33" s="655"/>
      <c r="CW33" s="655"/>
      <c r="CX33" s="655"/>
      <c r="CY33" s="656"/>
      <c r="CZ33" s="628">
        <v>42.8</v>
      </c>
      <c r="DA33" s="653"/>
      <c r="DB33" s="653"/>
      <c r="DC33" s="657"/>
      <c r="DD33" s="632">
        <v>109280025</v>
      </c>
      <c r="DE33" s="655"/>
      <c r="DF33" s="655"/>
      <c r="DG33" s="655"/>
      <c r="DH33" s="655"/>
      <c r="DI33" s="655"/>
      <c r="DJ33" s="655"/>
      <c r="DK33" s="656"/>
      <c r="DL33" s="632">
        <v>65645423</v>
      </c>
      <c r="DM33" s="655"/>
      <c r="DN33" s="655"/>
      <c r="DO33" s="655"/>
      <c r="DP33" s="655"/>
      <c r="DQ33" s="655"/>
      <c r="DR33" s="655"/>
      <c r="DS33" s="655"/>
      <c r="DT33" s="655"/>
      <c r="DU33" s="655"/>
      <c r="DV33" s="656"/>
      <c r="DW33" s="628">
        <v>34.799999999999997</v>
      </c>
      <c r="DX33" s="653"/>
      <c r="DY33" s="653"/>
      <c r="DZ33" s="653"/>
      <c r="EA33" s="653"/>
      <c r="EB33" s="653"/>
      <c r="EC33" s="654"/>
    </row>
    <row r="34" spans="2:133" ht="11.25" customHeight="1" x14ac:dyDescent="0.2">
      <c r="B34" s="620" t="s">
        <v>326</v>
      </c>
      <c r="C34" s="621"/>
      <c r="D34" s="621"/>
      <c r="E34" s="621"/>
      <c r="F34" s="621"/>
      <c r="G34" s="621"/>
      <c r="H34" s="621"/>
      <c r="I34" s="621"/>
      <c r="J34" s="621"/>
      <c r="K34" s="621"/>
      <c r="L34" s="621"/>
      <c r="M34" s="621"/>
      <c r="N34" s="621"/>
      <c r="O34" s="621"/>
      <c r="P34" s="621"/>
      <c r="Q34" s="622"/>
      <c r="R34" s="623">
        <v>132108</v>
      </c>
      <c r="S34" s="624"/>
      <c r="T34" s="624"/>
      <c r="U34" s="624"/>
      <c r="V34" s="624"/>
      <c r="W34" s="624"/>
      <c r="X34" s="624"/>
      <c r="Y34" s="625"/>
      <c r="Z34" s="626">
        <v>0</v>
      </c>
      <c r="AA34" s="626"/>
      <c r="AB34" s="626"/>
      <c r="AC34" s="626"/>
      <c r="AD34" s="627" t="s">
        <v>179</v>
      </c>
      <c r="AE34" s="627"/>
      <c r="AF34" s="627"/>
      <c r="AG34" s="627"/>
      <c r="AH34" s="627"/>
      <c r="AI34" s="627"/>
      <c r="AJ34" s="627"/>
      <c r="AK34" s="627"/>
      <c r="AL34" s="628" t="s">
        <v>179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57886849</v>
      </c>
      <c r="CS34" s="624"/>
      <c r="CT34" s="624"/>
      <c r="CU34" s="624"/>
      <c r="CV34" s="624"/>
      <c r="CW34" s="624"/>
      <c r="CX34" s="624"/>
      <c r="CY34" s="625"/>
      <c r="CZ34" s="628">
        <v>18.3</v>
      </c>
      <c r="DA34" s="653"/>
      <c r="DB34" s="653"/>
      <c r="DC34" s="657"/>
      <c r="DD34" s="632">
        <v>41006879</v>
      </c>
      <c r="DE34" s="624"/>
      <c r="DF34" s="624"/>
      <c r="DG34" s="624"/>
      <c r="DH34" s="624"/>
      <c r="DI34" s="624"/>
      <c r="DJ34" s="624"/>
      <c r="DK34" s="625"/>
      <c r="DL34" s="632">
        <v>37847009</v>
      </c>
      <c r="DM34" s="624"/>
      <c r="DN34" s="624"/>
      <c r="DO34" s="624"/>
      <c r="DP34" s="624"/>
      <c r="DQ34" s="624"/>
      <c r="DR34" s="624"/>
      <c r="DS34" s="624"/>
      <c r="DT34" s="624"/>
      <c r="DU34" s="624"/>
      <c r="DV34" s="625"/>
      <c r="DW34" s="628">
        <v>20.100000000000001</v>
      </c>
      <c r="DX34" s="653"/>
      <c r="DY34" s="653"/>
      <c r="DZ34" s="653"/>
      <c r="EA34" s="653"/>
      <c r="EB34" s="653"/>
      <c r="EC34" s="654"/>
    </row>
    <row r="35" spans="2:133" ht="11.25" customHeight="1" x14ac:dyDescent="0.2">
      <c r="B35" s="620" t="s">
        <v>328</v>
      </c>
      <c r="C35" s="621"/>
      <c r="D35" s="621"/>
      <c r="E35" s="621"/>
      <c r="F35" s="621"/>
      <c r="G35" s="621"/>
      <c r="H35" s="621"/>
      <c r="I35" s="621"/>
      <c r="J35" s="621"/>
      <c r="K35" s="621"/>
      <c r="L35" s="621"/>
      <c r="M35" s="621"/>
      <c r="N35" s="621"/>
      <c r="O35" s="621"/>
      <c r="P35" s="621"/>
      <c r="Q35" s="622"/>
      <c r="R35" s="623">
        <v>5755113</v>
      </c>
      <c r="S35" s="624"/>
      <c r="T35" s="624"/>
      <c r="U35" s="624"/>
      <c r="V35" s="624"/>
      <c r="W35" s="624"/>
      <c r="X35" s="624"/>
      <c r="Y35" s="625"/>
      <c r="Z35" s="626">
        <v>1.7</v>
      </c>
      <c r="AA35" s="626"/>
      <c r="AB35" s="626"/>
      <c r="AC35" s="626"/>
      <c r="AD35" s="627" t="s">
        <v>234</v>
      </c>
      <c r="AE35" s="627"/>
      <c r="AF35" s="627"/>
      <c r="AG35" s="627"/>
      <c r="AH35" s="627"/>
      <c r="AI35" s="627"/>
      <c r="AJ35" s="627"/>
      <c r="AK35" s="627"/>
      <c r="AL35" s="628" t="s">
        <v>234</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5076823</v>
      </c>
      <c r="CS35" s="655"/>
      <c r="CT35" s="655"/>
      <c r="CU35" s="655"/>
      <c r="CV35" s="655"/>
      <c r="CW35" s="655"/>
      <c r="CX35" s="655"/>
      <c r="CY35" s="656"/>
      <c r="CZ35" s="628">
        <v>1.6</v>
      </c>
      <c r="DA35" s="653"/>
      <c r="DB35" s="653"/>
      <c r="DC35" s="657"/>
      <c r="DD35" s="632">
        <v>4976936</v>
      </c>
      <c r="DE35" s="655"/>
      <c r="DF35" s="655"/>
      <c r="DG35" s="655"/>
      <c r="DH35" s="655"/>
      <c r="DI35" s="655"/>
      <c r="DJ35" s="655"/>
      <c r="DK35" s="656"/>
      <c r="DL35" s="632">
        <v>4976936</v>
      </c>
      <c r="DM35" s="655"/>
      <c r="DN35" s="655"/>
      <c r="DO35" s="655"/>
      <c r="DP35" s="655"/>
      <c r="DQ35" s="655"/>
      <c r="DR35" s="655"/>
      <c r="DS35" s="655"/>
      <c r="DT35" s="655"/>
      <c r="DU35" s="655"/>
      <c r="DV35" s="656"/>
      <c r="DW35" s="628">
        <v>2.6</v>
      </c>
      <c r="DX35" s="653"/>
      <c r="DY35" s="653"/>
      <c r="DZ35" s="653"/>
      <c r="EA35" s="653"/>
      <c r="EB35" s="653"/>
      <c r="EC35" s="654"/>
    </row>
    <row r="36" spans="2:133" ht="11.25" customHeight="1" x14ac:dyDescent="0.2">
      <c r="B36" s="620" t="s">
        <v>332</v>
      </c>
      <c r="C36" s="621"/>
      <c r="D36" s="621"/>
      <c r="E36" s="621"/>
      <c r="F36" s="621"/>
      <c r="G36" s="621"/>
      <c r="H36" s="621"/>
      <c r="I36" s="621"/>
      <c r="J36" s="621"/>
      <c r="K36" s="621"/>
      <c r="L36" s="621"/>
      <c r="M36" s="621"/>
      <c r="N36" s="621"/>
      <c r="O36" s="621"/>
      <c r="P36" s="621"/>
      <c r="Q36" s="622"/>
      <c r="R36" s="623">
        <v>31737177</v>
      </c>
      <c r="S36" s="624"/>
      <c r="T36" s="624"/>
      <c r="U36" s="624"/>
      <c r="V36" s="624"/>
      <c r="W36" s="624"/>
      <c r="X36" s="624"/>
      <c r="Y36" s="625"/>
      <c r="Z36" s="626">
        <v>9.1999999999999993</v>
      </c>
      <c r="AA36" s="626"/>
      <c r="AB36" s="626"/>
      <c r="AC36" s="626"/>
      <c r="AD36" s="627" t="s">
        <v>234</v>
      </c>
      <c r="AE36" s="627"/>
      <c r="AF36" s="627"/>
      <c r="AG36" s="627"/>
      <c r="AH36" s="627"/>
      <c r="AI36" s="627"/>
      <c r="AJ36" s="627"/>
      <c r="AK36" s="627"/>
      <c r="AL36" s="628" t="s">
        <v>234</v>
      </c>
      <c r="AM36" s="629"/>
      <c r="AN36" s="629"/>
      <c r="AO36" s="630"/>
      <c r="AP36" s="222"/>
      <c r="AQ36" s="689" t="s">
        <v>333</v>
      </c>
      <c r="AR36" s="690"/>
      <c r="AS36" s="690"/>
      <c r="AT36" s="690"/>
      <c r="AU36" s="690"/>
      <c r="AV36" s="690"/>
      <c r="AW36" s="690"/>
      <c r="AX36" s="690"/>
      <c r="AY36" s="691"/>
      <c r="AZ36" s="612">
        <v>22276000</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1118934</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18592393</v>
      </c>
      <c r="CS36" s="624"/>
      <c r="CT36" s="624"/>
      <c r="CU36" s="624"/>
      <c r="CV36" s="624"/>
      <c r="CW36" s="624"/>
      <c r="CX36" s="624"/>
      <c r="CY36" s="625"/>
      <c r="CZ36" s="628">
        <v>5.9</v>
      </c>
      <c r="DA36" s="653"/>
      <c r="DB36" s="653"/>
      <c r="DC36" s="657"/>
      <c r="DD36" s="632">
        <v>13465378</v>
      </c>
      <c r="DE36" s="624"/>
      <c r="DF36" s="624"/>
      <c r="DG36" s="624"/>
      <c r="DH36" s="624"/>
      <c r="DI36" s="624"/>
      <c r="DJ36" s="624"/>
      <c r="DK36" s="625"/>
      <c r="DL36" s="632">
        <v>7749541</v>
      </c>
      <c r="DM36" s="624"/>
      <c r="DN36" s="624"/>
      <c r="DO36" s="624"/>
      <c r="DP36" s="624"/>
      <c r="DQ36" s="624"/>
      <c r="DR36" s="624"/>
      <c r="DS36" s="624"/>
      <c r="DT36" s="624"/>
      <c r="DU36" s="624"/>
      <c r="DV36" s="625"/>
      <c r="DW36" s="628">
        <v>4.0999999999999996</v>
      </c>
      <c r="DX36" s="653"/>
      <c r="DY36" s="653"/>
      <c r="DZ36" s="653"/>
      <c r="EA36" s="653"/>
      <c r="EB36" s="653"/>
      <c r="EC36" s="654"/>
    </row>
    <row r="37" spans="2:133" ht="11.25" customHeight="1" x14ac:dyDescent="0.2">
      <c r="B37" s="620" t="s">
        <v>336</v>
      </c>
      <c r="C37" s="621"/>
      <c r="D37" s="621"/>
      <c r="E37" s="621"/>
      <c r="F37" s="621"/>
      <c r="G37" s="621"/>
      <c r="H37" s="621"/>
      <c r="I37" s="621"/>
      <c r="J37" s="621"/>
      <c r="K37" s="621"/>
      <c r="L37" s="621"/>
      <c r="M37" s="621"/>
      <c r="N37" s="621"/>
      <c r="O37" s="621"/>
      <c r="P37" s="621"/>
      <c r="Q37" s="622"/>
      <c r="R37" s="623">
        <v>3502240</v>
      </c>
      <c r="S37" s="624"/>
      <c r="T37" s="624"/>
      <c r="U37" s="624"/>
      <c r="V37" s="624"/>
      <c r="W37" s="624"/>
      <c r="X37" s="624"/>
      <c r="Y37" s="625"/>
      <c r="Z37" s="626">
        <v>1</v>
      </c>
      <c r="AA37" s="626"/>
      <c r="AB37" s="626"/>
      <c r="AC37" s="626"/>
      <c r="AD37" s="627">
        <v>54446</v>
      </c>
      <c r="AE37" s="627"/>
      <c r="AF37" s="627"/>
      <c r="AG37" s="627"/>
      <c r="AH37" s="627"/>
      <c r="AI37" s="627"/>
      <c r="AJ37" s="627"/>
      <c r="AK37" s="627"/>
      <c r="AL37" s="628">
        <v>0</v>
      </c>
      <c r="AM37" s="629"/>
      <c r="AN37" s="629"/>
      <c r="AO37" s="630"/>
      <c r="AQ37" s="686" t="s">
        <v>337</v>
      </c>
      <c r="AR37" s="687"/>
      <c r="AS37" s="687"/>
      <c r="AT37" s="687"/>
      <c r="AU37" s="687"/>
      <c r="AV37" s="687"/>
      <c r="AW37" s="687"/>
      <c r="AX37" s="687"/>
      <c r="AY37" s="688"/>
      <c r="AZ37" s="623" t="s">
        <v>142</v>
      </c>
      <c r="BA37" s="624"/>
      <c r="BB37" s="624"/>
      <c r="BC37" s="624"/>
      <c r="BD37" s="655"/>
      <c r="BE37" s="655"/>
      <c r="BF37" s="678"/>
      <c r="BG37" s="620" t="s">
        <v>338</v>
      </c>
      <c r="BH37" s="621"/>
      <c r="BI37" s="621"/>
      <c r="BJ37" s="621"/>
      <c r="BK37" s="621"/>
      <c r="BL37" s="621"/>
      <c r="BM37" s="621"/>
      <c r="BN37" s="621"/>
      <c r="BO37" s="621"/>
      <c r="BP37" s="621"/>
      <c r="BQ37" s="621"/>
      <c r="BR37" s="621"/>
      <c r="BS37" s="621"/>
      <c r="BT37" s="621"/>
      <c r="BU37" s="622"/>
      <c r="BV37" s="623">
        <v>463333</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3207279</v>
      </c>
      <c r="CS37" s="655"/>
      <c r="CT37" s="655"/>
      <c r="CU37" s="655"/>
      <c r="CV37" s="655"/>
      <c r="CW37" s="655"/>
      <c r="CX37" s="655"/>
      <c r="CY37" s="656"/>
      <c r="CZ37" s="628">
        <v>1</v>
      </c>
      <c r="DA37" s="653"/>
      <c r="DB37" s="653"/>
      <c r="DC37" s="657"/>
      <c r="DD37" s="632">
        <v>3206642</v>
      </c>
      <c r="DE37" s="655"/>
      <c r="DF37" s="655"/>
      <c r="DG37" s="655"/>
      <c r="DH37" s="655"/>
      <c r="DI37" s="655"/>
      <c r="DJ37" s="655"/>
      <c r="DK37" s="656"/>
      <c r="DL37" s="632">
        <v>2215390</v>
      </c>
      <c r="DM37" s="655"/>
      <c r="DN37" s="655"/>
      <c r="DO37" s="655"/>
      <c r="DP37" s="655"/>
      <c r="DQ37" s="655"/>
      <c r="DR37" s="655"/>
      <c r="DS37" s="655"/>
      <c r="DT37" s="655"/>
      <c r="DU37" s="655"/>
      <c r="DV37" s="656"/>
      <c r="DW37" s="628">
        <v>1.2</v>
      </c>
      <c r="DX37" s="653"/>
      <c r="DY37" s="653"/>
      <c r="DZ37" s="653"/>
      <c r="EA37" s="653"/>
      <c r="EB37" s="653"/>
      <c r="EC37" s="654"/>
    </row>
    <row r="38" spans="2:133" ht="11.25" customHeight="1" x14ac:dyDescent="0.2">
      <c r="B38" s="620" t="s">
        <v>340</v>
      </c>
      <c r="C38" s="621"/>
      <c r="D38" s="621"/>
      <c r="E38" s="621"/>
      <c r="F38" s="621"/>
      <c r="G38" s="621"/>
      <c r="H38" s="621"/>
      <c r="I38" s="621"/>
      <c r="J38" s="621"/>
      <c r="K38" s="621"/>
      <c r="L38" s="621"/>
      <c r="M38" s="621"/>
      <c r="N38" s="621"/>
      <c r="O38" s="621"/>
      <c r="P38" s="621"/>
      <c r="Q38" s="622"/>
      <c r="R38" s="623">
        <v>92600</v>
      </c>
      <c r="S38" s="624"/>
      <c r="T38" s="624"/>
      <c r="U38" s="624"/>
      <c r="V38" s="624"/>
      <c r="W38" s="624"/>
      <c r="X38" s="624"/>
      <c r="Y38" s="625"/>
      <c r="Z38" s="626">
        <v>0</v>
      </c>
      <c r="AA38" s="626"/>
      <c r="AB38" s="626"/>
      <c r="AC38" s="626"/>
      <c r="AD38" s="627" t="s">
        <v>179</v>
      </c>
      <c r="AE38" s="627"/>
      <c r="AF38" s="627"/>
      <c r="AG38" s="627"/>
      <c r="AH38" s="627"/>
      <c r="AI38" s="627"/>
      <c r="AJ38" s="627"/>
      <c r="AK38" s="627"/>
      <c r="AL38" s="628" t="s">
        <v>179</v>
      </c>
      <c r="AM38" s="629"/>
      <c r="AN38" s="629"/>
      <c r="AO38" s="630"/>
      <c r="AQ38" s="686" t="s">
        <v>341</v>
      </c>
      <c r="AR38" s="687"/>
      <c r="AS38" s="687"/>
      <c r="AT38" s="687"/>
      <c r="AU38" s="687"/>
      <c r="AV38" s="687"/>
      <c r="AW38" s="687"/>
      <c r="AX38" s="687"/>
      <c r="AY38" s="688"/>
      <c r="AZ38" s="623" t="s">
        <v>179</v>
      </c>
      <c r="BA38" s="624"/>
      <c r="BB38" s="624"/>
      <c r="BC38" s="624"/>
      <c r="BD38" s="655"/>
      <c r="BE38" s="655"/>
      <c r="BF38" s="678"/>
      <c r="BG38" s="620" t="s">
        <v>342</v>
      </c>
      <c r="BH38" s="621"/>
      <c r="BI38" s="621"/>
      <c r="BJ38" s="621"/>
      <c r="BK38" s="621"/>
      <c r="BL38" s="621"/>
      <c r="BM38" s="621"/>
      <c r="BN38" s="621"/>
      <c r="BO38" s="621"/>
      <c r="BP38" s="621"/>
      <c r="BQ38" s="621"/>
      <c r="BR38" s="621"/>
      <c r="BS38" s="621"/>
      <c r="BT38" s="621"/>
      <c r="BU38" s="622"/>
      <c r="BV38" s="623">
        <v>83891</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22276000</v>
      </c>
      <c r="CS38" s="624"/>
      <c r="CT38" s="624"/>
      <c r="CU38" s="624"/>
      <c r="CV38" s="624"/>
      <c r="CW38" s="624"/>
      <c r="CX38" s="624"/>
      <c r="CY38" s="625"/>
      <c r="CZ38" s="628">
        <v>7</v>
      </c>
      <c r="DA38" s="653"/>
      <c r="DB38" s="653"/>
      <c r="DC38" s="657"/>
      <c r="DD38" s="632">
        <v>18147024</v>
      </c>
      <c r="DE38" s="624"/>
      <c r="DF38" s="624"/>
      <c r="DG38" s="624"/>
      <c r="DH38" s="624"/>
      <c r="DI38" s="624"/>
      <c r="DJ38" s="624"/>
      <c r="DK38" s="625"/>
      <c r="DL38" s="632">
        <v>15071777</v>
      </c>
      <c r="DM38" s="624"/>
      <c r="DN38" s="624"/>
      <c r="DO38" s="624"/>
      <c r="DP38" s="624"/>
      <c r="DQ38" s="624"/>
      <c r="DR38" s="624"/>
      <c r="DS38" s="624"/>
      <c r="DT38" s="624"/>
      <c r="DU38" s="624"/>
      <c r="DV38" s="625"/>
      <c r="DW38" s="628">
        <v>8</v>
      </c>
      <c r="DX38" s="653"/>
      <c r="DY38" s="653"/>
      <c r="DZ38" s="653"/>
      <c r="EA38" s="653"/>
      <c r="EB38" s="653"/>
      <c r="EC38" s="654"/>
    </row>
    <row r="39" spans="2:133" ht="11.25" customHeight="1" x14ac:dyDescent="0.2">
      <c r="B39" s="620" t="s">
        <v>344</v>
      </c>
      <c r="C39" s="621"/>
      <c r="D39" s="621"/>
      <c r="E39" s="621"/>
      <c r="F39" s="621"/>
      <c r="G39" s="621"/>
      <c r="H39" s="621"/>
      <c r="I39" s="621"/>
      <c r="J39" s="621"/>
      <c r="K39" s="621"/>
      <c r="L39" s="621"/>
      <c r="M39" s="621"/>
      <c r="N39" s="621"/>
      <c r="O39" s="621"/>
      <c r="P39" s="621"/>
      <c r="Q39" s="622"/>
      <c r="R39" s="623" t="s">
        <v>234</v>
      </c>
      <c r="S39" s="624"/>
      <c r="T39" s="624"/>
      <c r="U39" s="624"/>
      <c r="V39" s="624"/>
      <c r="W39" s="624"/>
      <c r="X39" s="624"/>
      <c r="Y39" s="625"/>
      <c r="Z39" s="626" t="s">
        <v>234</v>
      </c>
      <c r="AA39" s="626"/>
      <c r="AB39" s="626"/>
      <c r="AC39" s="626"/>
      <c r="AD39" s="627" t="s">
        <v>179</v>
      </c>
      <c r="AE39" s="627"/>
      <c r="AF39" s="627"/>
      <c r="AG39" s="627"/>
      <c r="AH39" s="627"/>
      <c r="AI39" s="627"/>
      <c r="AJ39" s="627"/>
      <c r="AK39" s="627"/>
      <c r="AL39" s="628" t="s">
        <v>234</v>
      </c>
      <c r="AM39" s="629"/>
      <c r="AN39" s="629"/>
      <c r="AO39" s="630"/>
      <c r="AQ39" s="686" t="s">
        <v>345</v>
      </c>
      <c r="AR39" s="687"/>
      <c r="AS39" s="687"/>
      <c r="AT39" s="687"/>
      <c r="AU39" s="687"/>
      <c r="AV39" s="687"/>
      <c r="AW39" s="687"/>
      <c r="AX39" s="687"/>
      <c r="AY39" s="688"/>
      <c r="AZ39" s="623" t="s">
        <v>179</v>
      </c>
      <c r="BA39" s="624"/>
      <c r="BB39" s="624"/>
      <c r="BC39" s="624"/>
      <c r="BD39" s="655"/>
      <c r="BE39" s="655"/>
      <c r="BF39" s="678"/>
      <c r="BG39" s="620" t="s">
        <v>346</v>
      </c>
      <c r="BH39" s="621"/>
      <c r="BI39" s="621"/>
      <c r="BJ39" s="621"/>
      <c r="BK39" s="621"/>
      <c r="BL39" s="621"/>
      <c r="BM39" s="621"/>
      <c r="BN39" s="621"/>
      <c r="BO39" s="621"/>
      <c r="BP39" s="621"/>
      <c r="BQ39" s="621"/>
      <c r="BR39" s="621"/>
      <c r="BS39" s="621"/>
      <c r="BT39" s="621"/>
      <c r="BU39" s="622"/>
      <c r="BV39" s="623">
        <v>117891</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31924886</v>
      </c>
      <c r="CS39" s="655"/>
      <c r="CT39" s="655"/>
      <c r="CU39" s="655"/>
      <c r="CV39" s="655"/>
      <c r="CW39" s="655"/>
      <c r="CX39" s="655"/>
      <c r="CY39" s="656"/>
      <c r="CZ39" s="628">
        <v>10.1</v>
      </c>
      <c r="DA39" s="653"/>
      <c r="DB39" s="653"/>
      <c r="DC39" s="657"/>
      <c r="DD39" s="632">
        <v>31683648</v>
      </c>
      <c r="DE39" s="655"/>
      <c r="DF39" s="655"/>
      <c r="DG39" s="655"/>
      <c r="DH39" s="655"/>
      <c r="DI39" s="655"/>
      <c r="DJ39" s="655"/>
      <c r="DK39" s="656"/>
      <c r="DL39" s="632" t="s">
        <v>179</v>
      </c>
      <c r="DM39" s="655"/>
      <c r="DN39" s="655"/>
      <c r="DO39" s="655"/>
      <c r="DP39" s="655"/>
      <c r="DQ39" s="655"/>
      <c r="DR39" s="655"/>
      <c r="DS39" s="655"/>
      <c r="DT39" s="655"/>
      <c r="DU39" s="655"/>
      <c r="DV39" s="656"/>
      <c r="DW39" s="628" t="s">
        <v>234</v>
      </c>
      <c r="DX39" s="653"/>
      <c r="DY39" s="653"/>
      <c r="DZ39" s="653"/>
      <c r="EA39" s="653"/>
      <c r="EB39" s="653"/>
      <c r="EC39" s="654"/>
    </row>
    <row r="40" spans="2:133" ht="11.25" customHeight="1" x14ac:dyDescent="0.2">
      <c r="B40" s="620" t="s">
        <v>348</v>
      </c>
      <c r="C40" s="621"/>
      <c r="D40" s="621"/>
      <c r="E40" s="621"/>
      <c r="F40" s="621"/>
      <c r="G40" s="621"/>
      <c r="H40" s="621"/>
      <c r="I40" s="621"/>
      <c r="J40" s="621"/>
      <c r="K40" s="621"/>
      <c r="L40" s="621"/>
      <c r="M40" s="621"/>
      <c r="N40" s="621"/>
      <c r="O40" s="621"/>
      <c r="P40" s="621"/>
      <c r="Q40" s="622"/>
      <c r="R40" s="623" t="s">
        <v>234</v>
      </c>
      <c r="S40" s="624"/>
      <c r="T40" s="624"/>
      <c r="U40" s="624"/>
      <c r="V40" s="624"/>
      <c r="W40" s="624"/>
      <c r="X40" s="624"/>
      <c r="Y40" s="625"/>
      <c r="Z40" s="626" t="s">
        <v>234</v>
      </c>
      <c r="AA40" s="626"/>
      <c r="AB40" s="626"/>
      <c r="AC40" s="626"/>
      <c r="AD40" s="627" t="s">
        <v>234</v>
      </c>
      <c r="AE40" s="627"/>
      <c r="AF40" s="627"/>
      <c r="AG40" s="627"/>
      <c r="AH40" s="627"/>
      <c r="AI40" s="627"/>
      <c r="AJ40" s="627"/>
      <c r="AK40" s="627"/>
      <c r="AL40" s="628" t="s">
        <v>142</v>
      </c>
      <c r="AM40" s="629"/>
      <c r="AN40" s="629"/>
      <c r="AO40" s="630"/>
      <c r="AQ40" s="686" t="s">
        <v>349</v>
      </c>
      <c r="AR40" s="687"/>
      <c r="AS40" s="687"/>
      <c r="AT40" s="687"/>
      <c r="AU40" s="687"/>
      <c r="AV40" s="687"/>
      <c r="AW40" s="687"/>
      <c r="AX40" s="687"/>
      <c r="AY40" s="688"/>
      <c r="AZ40" s="623" t="s">
        <v>142</v>
      </c>
      <c r="BA40" s="624"/>
      <c r="BB40" s="624"/>
      <c r="BC40" s="624"/>
      <c r="BD40" s="655"/>
      <c r="BE40" s="655"/>
      <c r="BF40" s="678"/>
      <c r="BG40" s="671" t="s">
        <v>350</v>
      </c>
      <c r="BH40" s="672"/>
      <c r="BI40" s="672"/>
      <c r="BJ40" s="672"/>
      <c r="BK40" s="672"/>
      <c r="BL40" s="223"/>
      <c r="BM40" s="621" t="s">
        <v>351</v>
      </c>
      <c r="BN40" s="621"/>
      <c r="BO40" s="621"/>
      <c r="BP40" s="621"/>
      <c r="BQ40" s="621"/>
      <c r="BR40" s="621"/>
      <c r="BS40" s="621"/>
      <c r="BT40" s="621"/>
      <c r="BU40" s="622"/>
      <c r="BV40" s="623">
        <v>126</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91963</v>
      </c>
      <c r="CS40" s="624"/>
      <c r="CT40" s="624"/>
      <c r="CU40" s="624"/>
      <c r="CV40" s="624"/>
      <c r="CW40" s="624"/>
      <c r="CX40" s="624"/>
      <c r="CY40" s="625"/>
      <c r="CZ40" s="628">
        <v>0</v>
      </c>
      <c r="DA40" s="653"/>
      <c r="DB40" s="653"/>
      <c r="DC40" s="657"/>
      <c r="DD40" s="632">
        <v>160</v>
      </c>
      <c r="DE40" s="624"/>
      <c r="DF40" s="624"/>
      <c r="DG40" s="624"/>
      <c r="DH40" s="624"/>
      <c r="DI40" s="624"/>
      <c r="DJ40" s="624"/>
      <c r="DK40" s="625"/>
      <c r="DL40" s="632">
        <v>160</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2">
      <c r="B41" s="644" t="s">
        <v>353</v>
      </c>
      <c r="C41" s="645"/>
      <c r="D41" s="645"/>
      <c r="E41" s="645"/>
      <c r="F41" s="645"/>
      <c r="G41" s="645"/>
      <c r="H41" s="645"/>
      <c r="I41" s="645"/>
      <c r="J41" s="645"/>
      <c r="K41" s="645"/>
      <c r="L41" s="645"/>
      <c r="M41" s="645"/>
      <c r="N41" s="645"/>
      <c r="O41" s="645"/>
      <c r="P41" s="645"/>
      <c r="Q41" s="646"/>
      <c r="R41" s="695">
        <v>343430696</v>
      </c>
      <c r="S41" s="696"/>
      <c r="T41" s="696"/>
      <c r="U41" s="696"/>
      <c r="V41" s="696"/>
      <c r="W41" s="696"/>
      <c r="X41" s="696"/>
      <c r="Y41" s="700"/>
      <c r="Z41" s="701">
        <v>100</v>
      </c>
      <c r="AA41" s="701"/>
      <c r="AB41" s="701"/>
      <c r="AC41" s="701"/>
      <c r="AD41" s="702">
        <v>188620098</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6396900</v>
      </c>
      <c r="BA41" s="624"/>
      <c r="BB41" s="624"/>
      <c r="BC41" s="624"/>
      <c r="BD41" s="655"/>
      <c r="BE41" s="655"/>
      <c r="BF41" s="678"/>
      <c r="BG41" s="671"/>
      <c r="BH41" s="672"/>
      <c r="BI41" s="672"/>
      <c r="BJ41" s="672"/>
      <c r="BK41" s="672"/>
      <c r="BL41" s="223"/>
      <c r="BM41" s="621" t="s">
        <v>355</v>
      </c>
      <c r="BN41" s="621"/>
      <c r="BO41" s="621"/>
      <c r="BP41" s="621"/>
      <c r="BQ41" s="621"/>
      <c r="BR41" s="621"/>
      <c r="BS41" s="621"/>
      <c r="BT41" s="621"/>
      <c r="BU41" s="622"/>
      <c r="BV41" s="623" t="s">
        <v>234</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142</v>
      </c>
      <c r="CS41" s="655"/>
      <c r="CT41" s="655"/>
      <c r="CU41" s="655"/>
      <c r="CV41" s="655"/>
      <c r="CW41" s="655"/>
      <c r="CX41" s="655"/>
      <c r="CY41" s="656"/>
      <c r="CZ41" s="628" t="s">
        <v>179</v>
      </c>
      <c r="DA41" s="653"/>
      <c r="DB41" s="653"/>
      <c r="DC41" s="657"/>
      <c r="DD41" s="632" t="s">
        <v>142</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357</v>
      </c>
      <c r="AR42" s="693"/>
      <c r="AS42" s="693"/>
      <c r="AT42" s="693"/>
      <c r="AU42" s="693"/>
      <c r="AV42" s="693"/>
      <c r="AW42" s="693"/>
      <c r="AX42" s="693"/>
      <c r="AY42" s="694"/>
      <c r="AZ42" s="695">
        <v>15879100</v>
      </c>
      <c r="BA42" s="696"/>
      <c r="BB42" s="696"/>
      <c r="BC42" s="696"/>
      <c r="BD42" s="682"/>
      <c r="BE42" s="682"/>
      <c r="BF42" s="684"/>
      <c r="BG42" s="673"/>
      <c r="BH42" s="674"/>
      <c r="BI42" s="674"/>
      <c r="BJ42" s="674"/>
      <c r="BK42" s="674"/>
      <c r="BL42" s="224"/>
      <c r="BM42" s="645" t="s">
        <v>358</v>
      </c>
      <c r="BN42" s="645"/>
      <c r="BO42" s="645"/>
      <c r="BP42" s="645"/>
      <c r="BQ42" s="645"/>
      <c r="BR42" s="645"/>
      <c r="BS42" s="645"/>
      <c r="BT42" s="645"/>
      <c r="BU42" s="646"/>
      <c r="BV42" s="695">
        <v>332</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34783002</v>
      </c>
      <c r="CS42" s="655"/>
      <c r="CT42" s="655"/>
      <c r="CU42" s="655"/>
      <c r="CV42" s="655"/>
      <c r="CW42" s="655"/>
      <c r="CX42" s="655"/>
      <c r="CY42" s="656"/>
      <c r="CZ42" s="628">
        <v>11</v>
      </c>
      <c r="DA42" s="653"/>
      <c r="DB42" s="653"/>
      <c r="DC42" s="657"/>
      <c r="DD42" s="632">
        <v>13022210</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360</v>
      </c>
      <c r="CD43" s="620" t="s">
        <v>361</v>
      </c>
      <c r="CE43" s="621"/>
      <c r="CF43" s="621"/>
      <c r="CG43" s="621"/>
      <c r="CH43" s="621"/>
      <c r="CI43" s="621"/>
      <c r="CJ43" s="621"/>
      <c r="CK43" s="621"/>
      <c r="CL43" s="621"/>
      <c r="CM43" s="621"/>
      <c r="CN43" s="621"/>
      <c r="CO43" s="621"/>
      <c r="CP43" s="621"/>
      <c r="CQ43" s="622"/>
      <c r="CR43" s="623">
        <v>979672</v>
      </c>
      <c r="CS43" s="655"/>
      <c r="CT43" s="655"/>
      <c r="CU43" s="655"/>
      <c r="CV43" s="655"/>
      <c r="CW43" s="655"/>
      <c r="CX43" s="655"/>
      <c r="CY43" s="656"/>
      <c r="CZ43" s="628">
        <v>0.3</v>
      </c>
      <c r="DA43" s="653"/>
      <c r="DB43" s="653"/>
      <c r="DC43" s="657"/>
      <c r="DD43" s="632">
        <v>850840</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310</v>
      </c>
      <c r="CE44" s="660"/>
      <c r="CF44" s="620" t="s">
        <v>363</v>
      </c>
      <c r="CG44" s="621"/>
      <c r="CH44" s="621"/>
      <c r="CI44" s="621"/>
      <c r="CJ44" s="621"/>
      <c r="CK44" s="621"/>
      <c r="CL44" s="621"/>
      <c r="CM44" s="621"/>
      <c r="CN44" s="621"/>
      <c r="CO44" s="621"/>
      <c r="CP44" s="621"/>
      <c r="CQ44" s="622"/>
      <c r="CR44" s="623">
        <v>34783002</v>
      </c>
      <c r="CS44" s="624"/>
      <c r="CT44" s="624"/>
      <c r="CU44" s="624"/>
      <c r="CV44" s="624"/>
      <c r="CW44" s="624"/>
      <c r="CX44" s="624"/>
      <c r="CY44" s="625"/>
      <c r="CZ44" s="628">
        <v>11</v>
      </c>
      <c r="DA44" s="629"/>
      <c r="DB44" s="629"/>
      <c r="DC44" s="635"/>
      <c r="DD44" s="632">
        <v>13022210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365</v>
      </c>
      <c r="CG45" s="621"/>
      <c r="CH45" s="621"/>
      <c r="CI45" s="621"/>
      <c r="CJ45" s="621"/>
      <c r="CK45" s="621"/>
      <c r="CL45" s="621"/>
      <c r="CM45" s="621"/>
      <c r="CN45" s="621"/>
      <c r="CO45" s="621"/>
      <c r="CP45" s="621"/>
      <c r="CQ45" s="622"/>
      <c r="CR45" s="623">
        <v>10278413</v>
      </c>
      <c r="CS45" s="655"/>
      <c r="CT45" s="655"/>
      <c r="CU45" s="655"/>
      <c r="CV45" s="655"/>
      <c r="CW45" s="655"/>
      <c r="CX45" s="655"/>
      <c r="CY45" s="656"/>
      <c r="CZ45" s="628">
        <v>3.2</v>
      </c>
      <c r="DA45" s="653"/>
      <c r="DB45" s="653"/>
      <c r="DC45" s="657"/>
      <c r="DD45" s="632">
        <v>3098722</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366</v>
      </c>
      <c r="CG46" s="621"/>
      <c r="CH46" s="621"/>
      <c r="CI46" s="621"/>
      <c r="CJ46" s="621"/>
      <c r="CK46" s="621"/>
      <c r="CL46" s="621"/>
      <c r="CM46" s="621"/>
      <c r="CN46" s="621"/>
      <c r="CO46" s="621"/>
      <c r="CP46" s="621"/>
      <c r="CQ46" s="622"/>
      <c r="CR46" s="623">
        <v>24504589</v>
      </c>
      <c r="CS46" s="624"/>
      <c r="CT46" s="624"/>
      <c r="CU46" s="624"/>
      <c r="CV46" s="624"/>
      <c r="CW46" s="624"/>
      <c r="CX46" s="624"/>
      <c r="CY46" s="625"/>
      <c r="CZ46" s="628">
        <v>7.7</v>
      </c>
      <c r="DA46" s="629"/>
      <c r="DB46" s="629"/>
      <c r="DC46" s="635"/>
      <c r="DD46" s="632">
        <v>9923488</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367</v>
      </c>
      <c r="CG47" s="621"/>
      <c r="CH47" s="621"/>
      <c r="CI47" s="621"/>
      <c r="CJ47" s="621"/>
      <c r="CK47" s="621"/>
      <c r="CL47" s="621"/>
      <c r="CM47" s="621"/>
      <c r="CN47" s="621"/>
      <c r="CO47" s="621"/>
      <c r="CP47" s="621"/>
      <c r="CQ47" s="622"/>
      <c r="CR47" s="623" t="s">
        <v>179</v>
      </c>
      <c r="CS47" s="655"/>
      <c r="CT47" s="655"/>
      <c r="CU47" s="655"/>
      <c r="CV47" s="655"/>
      <c r="CW47" s="655"/>
      <c r="CX47" s="655"/>
      <c r="CY47" s="656"/>
      <c r="CZ47" s="628" t="s">
        <v>234</v>
      </c>
      <c r="DA47" s="653"/>
      <c r="DB47" s="653"/>
      <c r="DC47" s="657"/>
      <c r="DD47" s="632" t="s">
        <v>234</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368</v>
      </c>
      <c r="CG48" s="621"/>
      <c r="CH48" s="621"/>
      <c r="CI48" s="621"/>
      <c r="CJ48" s="621"/>
      <c r="CK48" s="621"/>
      <c r="CL48" s="621"/>
      <c r="CM48" s="621"/>
      <c r="CN48" s="621"/>
      <c r="CO48" s="621"/>
      <c r="CP48" s="621"/>
      <c r="CQ48" s="622"/>
      <c r="CR48" s="623" t="s">
        <v>179</v>
      </c>
      <c r="CS48" s="624"/>
      <c r="CT48" s="624"/>
      <c r="CU48" s="624"/>
      <c r="CV48" s="624"/>
      <c r="CW48" s="624"/>
      <c r="CX48" s="624"/>
      <c r="CY48" s="625"/>
      <c r="CZ48" s="628" t="s">
        <v>179</v>
      </c>
      <c r="DA48" s="629"/>
      <c r="DB48" s="629"/>
      <c r="DC48" s="635"/>
      <c r="DD48" s="632" t="s">
        <v>179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369</v>
      </c>
      <c r="CE49" s="645"/>
      <c r="CF49" s="645"/>
      <c r="CG49" s="645"/>
      <c r="CH49" s="645"/>
      <c r="CI49" s="645"/>
      <c r="CJ49" s="645"/>
      <c r="CK49" s="645"/>
      <c r="CL49" s="645"/>
      <c r="CM49" s="645"/>
      <c r="CN49" s="645"/>
      <c r="CO49" s="645"/>
      <c r="CP49" s="645"/>
      <c r="CQ49" s="646"/>
      <c r="CR49" s="695">
        <v>317060115</v>
      </c>
      <c r="CS49" s="682"/>
      <c r="CT49" s="682"/>
      <c r="CU49" s="682"/>
      <c r="CV49" s="682"/>
      <c r="CW49" s="682"/>
      <c r="CX49" s="682"/>
      <c r="CY49" s="711"/>
      <c r="CZ49" s="703">
        <v>100</v>
      </c>
      <c r="DA49" s="712"/>
      <c r="DB49" s="712"/>
      <c r="DC49" s="713"/>
      <c r="DD49" s="714">
        <v>193425957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JZ6ccHUqaI0o5pdtw+BGFP96LUQK64M5+85jPAsx3/1+1fdQx9Itg0lDVo/G3SdRocixCM0nYvYExxl7wgY4UA==" saltValue="Kgsaou+q8d8OaxdAQrdFn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392</v>
      </c>
      <c r="C7" s="750"/>
      <c r="D7" s="750"/>
      <c r="E7" s="750"/>
      <c r="F7" s="750"/>
      <c r="G7" s="750"/>
      <c r="H7" s="750"/>
      <c r="I7" s="750"/>
      <c r="J7" s="750"/>
      <c r="K7" s="750"/>
      <c r="L7" s="750"/>
      <c r="M7" s="750"/>
      <c r="N7" s="750"/>
      <c r="O7" s="750"/>
      <c r="P7" s="751"/>
      <c r="Q7" s="752">
        <v>344898</v>
      </c>
      <c r="R7" s="753"/>
      <c r="S7" s="753"/>
      <c r="T7" s="753"/>
      <c r="U7" s="753"/>
      <c r="V7" s="753">
        <v>318527</v>
      </c>
      <c r="W7" s="753"/>
      <c r="X7" s="753"/>
      <c r="Y7" s="753"/>
      <c r="Z7" s="753"/>
      <c r="AA7" s="753">
        <v>26371</v>
      </c>
      <c r="AB7" s="753"/>
      <c r="AC7" s="753"/>
      <c r="AD7" s="753"/>
      <c r="AE7" s="754"/>
      <c r="AF7" s="755">
        <v>11985</v>
      </c>
      <c r="AG7" s="756"/>
      <c r="AH7" s="756"/>
      <c r="AI7" s="756"/>
      <c r="AJ7" s="757"/>
      <c r="AK7" s="758">
        <v>5755</v>
      </c>
      <c r="AL7" s="759"/>
      <c r="AM7" s="759"/>
      <c r="AN7" s="759"/>
      <c r="AO7" s="759"/>
      <c r="AP7" s="759">
        <v>253</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593</v>
      </c>
      <c r="BT7" s="747"/>
      <c r="BU7" s="747"/>
      <c r="BV7" s="747"/>
      <c r="BW7" s="747"/>
      <c r="BX7" s="747"/>
      <c r="BY7" s="747"/>
      <c r="BZ7" s="747"/>
      <c r="CA7" s="747"/>
      <c r="CB7" s="747"/>
      <c r="CC7" s="747"/>
      <c r="CD7" s="747"/>
      <c r="CE7" s="747"/>
      <c r="CF7" s="747"/>
      <c r="CG7" s="762"/>
      <c r="CH7" s="743">
        <v>-6</v>
      </c>
      <c r="CI7" s="744"/>
      <c r="CJ7" s="744"/>
      <c r="CK7" s="744"/>
      <c r="CL7" s="745"/>
      <c r="CM7" s="743">
        <v>138</v>
      </c>
      <c r="CN7" s="744"/>
      <c r="CO7" s="744"/>
      <c r="CP7" s="744"/>
      <c r="CQ7" s="745"/>
      <c r="CR7" s="743">
        <v>50</v>
      </c>
      <c r="CS7" s="744"/>
      <c r="CT7" s="744"/>
      <c r="CU7" s="744"/>
      <c r="CV7" s="745"/>
      <c r="CW7" s="743">
        <v>129</v>
      </c>
      <c r="CX7" s="744"/>
      <c r="CY7" s="744"/>
      <c r="CZ7" s="744"/>
      <c r="DA7" s="745"/>
      <c r="DB7" s="743" t="s">
        <v>519</v>
      </c>
      <c r="DC7" s="744"/>
      <c r="DD7" s="744"/>
      <c r="DE7" s="744"/>
      <c r="DF7" s="745"/>
      <c r="DG7" s="743" t="s">
        <v>519</v>
      </c>
      <c r="DH7" s="744"/>
      <c r="DI7" s="744"/>
      <c r="DJ7" s="744"/>
      <c r="DK7" s="745"/>
      <c r="DL7" s="743" t="s">
        <v>519</v>
      </c>
      <c r="DM7" s="744"/>
      <c r="DN7" s="744"/>
      <c r="DO7" s="744"/>
      <c r="DP7" s="745"/>
      <c r="DQ7" s="743" t="s">
        <v>519</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394</v>
      </c>
      <c r="B23" s="789" t="s">
        <v>395</v>
      </c>
      <c r="C23" s="790"/>
      <c r="D23" s="790"/>
      <c r="E23" s="790"/>
      <c r="F23" s="790"/>
      <c r="G23" s="790"/>
      <c r="H23" s="790"/>
      <c r="I23" s="790"/>
      <c r="J23" s="790"/>
      <c r="K23" s="790"/>
      <c r="L23" s="790"/>
      <c r="M23" s="790"/>
      <c r="N23" s="790"/>
      <c r="O23" s="790"/>
      <c r="P23" s="791"/>
      <c r="Q23" s="792">
        <v>344898</v>
      </c>
      <c r="R23" s="793"/>
      <c r="S23" s="793"/>
      <c r="T23" s="793"/>
      <c r="U23" s="793"/>
      <c r="V23" s="793">
        <v>318527</v>
      </c>
      <c r="W23" s="793"/>
      <c r="X23" s="793"/>
      <c r="Y23" s="793"/>
      <c r="Z23" s="793"/>
      <c r="AA23" s="793">
        <v>26371</v>
      </c>
      <c r="AB23" s="793"/>
      <c r="AC23" s="793"/>
      <c r="AD23" s="793"/>
      <c r="AE23" s="794"/>
      <c r="AF23" s="795">
        <v>11985</v>
      </c>
      <c r="AG23" s="793"/>
      <c r="AH23" s="793"/>
      <c r="AI23" s="793"/>
      <c r="AJ23" s="796"/>
      <c r="AK23" s="797"/>
      <c r="AL23" s="798"/>
      <c r="AM23" s="798"/>
      <c r="AN23" s="798"/>
      <c r="AO23" s="798"/>
      <c r="AP23" s="793">
        <v>253</v>
      </c>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375</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407</v>
      </c>
      <c r="C28" s="750"/>
      <c r="D28" s="750"/>
      <c r="E28" s="750"/>
      <c r="F28" s="750"/>
      <c r="G28" s="750"/>
      <c r="H28" s="750"/>
      <c r="I28" s="750"/>
      <c r="J28" s="750"/>
      <c r="K28" s="750"/>
      <c r="L28" s="750"/>
      <c r="M28" s="750"/>
      <c r="N28" s="750"/>
      <c r="O28" s="750"/>
      <c r="P28" s="751"/>
      <c r="Q28" s="822">
        <v>62936</v>
      </c>
      <c r="R28" s="823"/>
      <c r="S28" s="823"/>
      <c r="T28" s="823"/>
      <c r="U28" s="823"/>
      <c r="V28" s="823">
        <v>61817</v>
      </c>
      <c r="W28" s="823"/>
      <c r="X28" s="823"/>
      <c r="Y28" s="823"/>
      <c r="Z28" s="823"/>
      <c r="AA28" s="823">
        <v>1119</v>
      </c>
      <c r="AB28" s="823"/>
      <c r="AC28" s="823"/>
      <c r="AD28" s="823"/>
      <c r="AE28" s="824"/>
      <c r="AF28" s="825">
        <v>1119</v>
      </c>
      <c r="AG28" s="823"/>
      <c r="AH28" s="823"/>
      <c r="AI28" s="823"/>
      <c r="AJ28" s="826"/>
      <c r="AK28" s="827">
        <v>6397</v>
      </c>
      <c r="AL28" s="828"/>
      <c r="AM28" s="828"/>
      <c r="AN28" s="828"/>
      <c r="AO28" s="828"/>
      <c r="AP28" s="828" t="s">
        <v>581</v>
      </c>
      <c r="AQ28" s="828"/>
      <c r="AR28" s="828"/>
      <c r="AS28" s="828"/>
      <c r="AT28" s="828"/>
      <c r="AU28" s="828" t="s">
        <v>581</v>
      </c>
      <c r="AV28" s="828"/>
      <c r="AW28" s="828"/>
      <c r="AX28" s="828"/>
      <c r="AY28" s="828"/>
      <c r="AZ28" s="829" t="s">
        <v>581</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408</v>
      </c>
      <c r="C29" s="781"/>
      <c r="D29" s="781"/>
      <c r="E29" s="781"/>
      <c r="F29" s="781"/>
      <c r="G29" s="781"/>
      <c r="H29" s="781"/>
      <c r="I29" s="781"/>
      <c r="J29" s="781"/>
      <c r="K29" s="781"/>
      <c r="L29" s="781"/>
      <c r="M29" s="781"/>
      <c r="N29" s="781"/>
      <c r="O29" s="781"/>
      <c r="P29" s="782"/>
      <c r="Q29" s="783">
        <v>50626</v>
      </c>
      <c r="R29" s="784"/>
      <c r="S29" s="784"/>
      <c r="T29" s="784"/>
      <c r="U29" s="784"/>
      <c r="V29" s="784">
        <v>48809</v>
      </c>
      <c r="W29" s="784"/>
      <c r="X29" s="784"/>
      <c r="Y29" s="784"/>
      <c r="Z29" s="784"/>
      <c r="AA29" s="784">
        <v>1817</v>
      </c>
      <c r="AB29" s="784"/>
      <c r="AC29" s="784"/>
      <c r="AD29" s="784"/>
      <c r="AE29" s="785"/>
      <c r="AF29" s="786">
        <v>1817</v>
      </c>
      <c r="AG29" s="787"/>
      <c r="AH29" s="787"/>
      <c r="AI29" s="787"/>
      <c r="AJ29" s="788"/>
      <c r="AK29" s="834">
        <v>8126</v>
      </c>
      <c r="AL29" s="830"/>
      <c r="AM29" s="830"/>
      <c r="AN29" s="830"/>
      <c r="AO29" s="830"/>
      <c r="AP29" s="830" t="s">
        <v>581</v>
      </c>
      <c r="AQ29" s="830"/>
      <c r="AR29" s="830"/>
      <c r="AS29" s="830"/>
      <c r="AT29" s="830"/>
      <c r="AU29" s="830" t="s">
        <v>581</v>
      </c>
      <c r="AV29" s="830"/>
      <c r="AW29" s="830"/>
      <c r="AX29" s="830"/>
      <c r="AY29" s="830"/>
      <c r="AZ29" s="831" t="s">
        <v>581</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409</v>
      </c>
      <c r="C30" s="781"/>
      <c r="D30" s="781"/>
      <c r="E30" s="781"/>
      <c r="F30" s="781"/>
      <c r="G30" s="781"/>
      <c r="H30" s="781"/>
      <c r="I30" s="781"/>
      <c r="J30" s="781"/>
      <c r="K30" s="781"/>
      <c r="L30" s="781"/>
      <c r="M30" s="781"/>
      <c r="N30" s="781"/>
      <c r="O30" s="781"/>
      <c r="P30" s="782"/>
      <c r="Q30" s="783">
        <v>15606</v>
      </c>
      <c r="R30" s="784"/>
      <c r="S30" s="784"/>
      <c r="T30" s="784"/>
      <c r="U30" s="784"/>
      <c r="V30" s="784">
        <v>15421</v>
      </c>
      <c r="W30" s="784"/>
      <c r="X30" s="784"/>
      <c r="Y30" s="784"/>
      <c r="Z30" s="784"/>
      <c r="AA30" s="784">
        <v>185</v>
      </c>
      <c r="AB30" s="784"/>
      <c r="AC30" s="784"/>
      <c r="AD30" s="784"/>
      <c r="AE30" s="785"/>
      <c r="AF30" s="786">
        <v>185</v>
      </c>
      <c r="AG30" s="787"/>
      <c r="AH30" s="787"/>
      <c r="AI30" s="787"/>
      <c r="AJ30" s="788"/>
      <c r="AK30" s="834">
        <v>1947</v>
      </c>
      <c r="AL30" s="830"/>
      <c r="AM30" s="830"/>
      <c r="AN30" s="830"/>
      <c r="AO30" s="830"/>
      <c r="AP30" s="830" t="s">
        <v>581</v>
      </c>
      <c r="AQ30" s="830"/>
      <c r="AR30" s="830"/>
      <c r="AS30" s="830"/>
      <c r="AT30" s="830"/>
      <c r="AU30" s="830" t="s">
        <v>581</v>
      </c>
      <c r="AV30" s="830"/>
      <c r="AW30" s="830"/>
      <c r="AX30" s="830"/>
      <c r="AY30" s="830"/>
      <c r="AZ30" s="831" t="s">
        <v>581</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c r="C31" s="781"/>
      <c r="D31" s="781"/>
      <c r="E31" s="781"/>
      <c r="F31" s="781"/>
      <c r="G31" s="781"/>
      <c r="H31" s="781"/>
      <c r="I31" s="781"/>
      <c r="J31" s="781"/>
      <c r="K31" s="781"/>
      <c r="L31" s="781"/>
      <c r="M31" s="781"/>
      <c r="N31" s="781"/>
      <c r="O31" s="781"/>
      <c r="P31" s="782"/>
      <c r="Q31" s="783"/>
      <c r="R31" s="784"/>
      <c r="S31" s="784"/>
      <c r="T31" s="784"/>
      <c r="U31" s="784"/>
      <c r="V31" s="784"/>
      <c r="W31" s="784"/>
      <c r="X31" s="784"/>
      <c r="Y31" s="784"/>
      <c r="Z31" s="784"/>
      <c r="AA31" s="784"/>
      <c r="AB31" s="784"/>
      <c r="AC31" s="784"/>
      <c r="AD31" s="784"/>
      <c r="AE31" s="785"/>
      <c r="AF31" s="786"/>
      <c r="AG31" s="787"/>
      <c r="AH31" s="787"/>
      <c r="AI31" s="787"/>
      <c r="AJ31" s="788"/>
      <c r="AK31" s="834"/>
      <c r="AL31" s="830"/>
      <c r="AM31" s="830"/>
      <c r="AN31" s="830"/>
      <c r="AO31" s="830"/>
      <c r="AP31" s="830"/>
      <c r="AQ31" s="830"/>
      <c r="AR31" s="830"/>
      <c r="AS31" s="830"/>
      <c r="AT31" s="830"/>
      <c r="AU31" s="830"/>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394</v>
      </c>
      <c r="B63" s="789" t="s">
        <v>411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3121</v>
      </c>
      <c r="AG63" s="844"/>
      <c r="AH63" s="844"/>
      <c r="AI63" s="844"/>
      <c r="AJ63" s="845"/>
      <c r="AK63" s="846"/>
      <c r="AL63" s="841"/>
      <c r="AM63" s="841"/>
      <c r="AN63" s="841"/>
      <c r="AO63" s="841"/>
      <c r="AP63" s="844" t="s">
        <v>581</v>
      </c>
      <c r="AQ63" s="844"/>
      <c r="AR63" s="844"/>
      <c r="AS63" s="844"/>
      <c r="AT63" s="844"/>
      <c r="AU63" s="844" t="s">
        <v>581</v>
      </c>
      <c r="AV63" s="844"/>
      <c r="AW63" s="844"/>
      <c r="AX63" s="844"/>
      <c r="AY63" s="844"/>
      <c r="AZ63" s="848"/>
      <c r="BA63" s="848"/>
      <c r="BB63" s="848"/>
      <c r="BC63" s="848"/>
      <c r="BD63" s="848"/>
      <c r="BE63" s="849"/>
      <c r="BF63" s="849"/>
      <c r="BG63" s="849"/>
      <c r="BH63" s="849"/>
      <c r="BI63" s="850"/>
      <c r="BJ63" s="851" t="s">
        <v>412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414</v>
      </c>
      <c r="B66" s="728"/>
      <c r="C66" s="728"/>
      <c r="D66" s="728"/>
      <c r="E66" s="728"/>
      <c r="F66" s="728"/>
      <c r="G66" s="728"/>
      <c r="H66" s="728"/>
      <c r="I66" s="728"/>
      <c r="J66" s="728"/>
      <c r="K66" s="728"/>
      <c r="L66" s="728"/>
      <c r="M66" s="728"/>
      <c r="N66" s="728"/>
      <c r="O66" s="728"/>
      <c r="P66" s="729"/>
      <c r="Q66" s="733" t="s">
        <v>415</v>
      </c>
      <c r="R66" s="734"/>
      <c r="S66" s="734"/>
      <c r="T66" s="734"/>
      <c r="U66" s="735"/>
      <c r="V66" s="733" t="s">
        <v>416</v>
      </c>
      <c r="W66" s="734"/>
      <c r="X66" s="734"/>
      <c r="Y66" s="734"/>
      <c r="Z66" s="735"/>
      <c r="AA66" s="733" t="s">
        <v>417</v>
      </c>
      <c r="AB66" s="734"/>
      <c r="AC66" s="734"/>
      <c r="AD66" s="734"/>
      <c r="AE66" s="735"/>
      <c r="AF66" s="854" t="s">
        <v>402</v>
      </c>
      <c r="AG66" s="815"/>
      <c r="AH66" s="815"/>
      <c r="AI66" s="815"/>
      <c r="AJ66" s="855"/>
      <c r="AK66" s="733" t="s">
        <v>418</v>
      </c>
      <c r="AL66" s="728"/>
      <c r="AM66" s="728"/>
      <c r="AN66" s="728"/>
      <c r="AO66" s="729"/>
      <c r="AP66" s="733" t="s">
        <v>404</v>
      </c>
      <c r="AQ66" s="734"/>
      <c r="AR66" s="734"/>
      <c r="AS66" s="734"/>
      <c r="AT66" s="735"/>
      <c r="AU66" s="733" t="s">
        <v>419</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70" t="s">
        <v>582</v>
      </c>
      <c r="C68" s="871"/>
      <c r="D68" s="871"/>
      <c r="E68" s="871"/>
      <c r="F68" s="871"/>
      <c r="G68" s="871"/>
      <c r="H68" s="871"/>
      <c r="I68" s="871"/>
      <c r="J68" s="871"/>
      <c r="K68" s="871"/>
      <c r="L68" s="871"/>
      <c r="M68" s="871"/>
      <c r="N68" s="871"/>
      <c r="O68" s="871"/>
      <c r="P68" s="872"/>
      <c r="Q68" s="873">
        <v>7627</v>
      </c>
      <c r="R68" s="866">
        <v>7961</v>
      </c>
      <c r="S68" s="866">
        <v>7961</v>
      </c>
      <c r="T68" s="866">
        <v>7961</v>
      </c>
      <c r="U68" s="866">
        <v>7961</v>
      </c>
      <c r="V68" s="866">
        <v>7180</v>
      </c>
      <c r="W68" s="866">
        <v>7475</v>
      </c>
      <c r="X68" s="866">
        <v>7475</v>
      </c>
      <c r="Y68" s="866">
        <v>7475</v>
      </c>
      <c r="Z68" s="866">
        <v>7475</v>
      </c>
      <c r="AA68" s="866">
        <v>448</v>
      </c>
      <c r="AB68" s="866">
        <v>486</v>
      </c>
      <c r="AC68" s="866">
        <v>486</v>
      </c>
      <c r="AD68" s="866">
        <v>486</v>
      </c>
      <c r="AE68" s="866">
        <v>486</v>
      </c>
      <c r="AF68" s="866">
        <v>448</v>
      </c>
      <c r="AG68" s="866">
        <v>486</v>
      </c>
      <c r="AH68" s="866">
        <v>486</v>
      </c>
      <c r="AI68" s="866">
        <v>486</v>
      </c>
      <c r="AJ68" s="866">
        <v>486</v>
      </c>
      <c r="AK68" s="866">
        <v>150</v>
      </c>
      <c r="AL68" s="866"/>
      <c r="AM68" s="866"/>
      <c r="AN68" s="866"/>
      <c r="AO68" s="866"/>
      <c r="AP68" s="866">
        <v>3385</v>
      </c>
      <c r="AQ68" s="866">
        <v>4476</v>
      </c>
      <c r="AR68" s="866">
        <v>4476</v>
      </c>
      <c r="AS68" s="866">
        <v>4476</v>
      </c>
      <c r="AT68" s="866">
        <v>4476</v>
      </c>
      <c r="AU68" s="867">
        <v>146</v>
      </c>
      <c r="AV68" s="867">
        <v>192</v>
      </c>
      <c r="AW68" s="867">
        <v>192</v>
      </c>
      <c r="AX68" s="867">
        <v>192</v>
      </c>
      <c r="AY68" s="867">
        <v>192</v>
      </c>
      <c r="AZ68" s="868"/>
      <c r="BA68" s="868"/>
      <c r="BB68" s="868"/>
      <c r="BC68" s="868"/>
      <c r="BD68" s="869"/>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0" t="s">
        <v>583</v>
      </c>
      <c r="C69" s="871"/>
      <c r="D69" s="871"/>
      <c r="E69" s="871"/>
      <c r="F69" s="871"/>
      <c r="G69" s="871"/>
      <c r="H69" s="871"/>
      <c r="I69" s="871"/>
      <c r="J69" s="871"/>
      <c r="K69" s="871"/>
      <c r="L69" s="871"/>
      <c r="M69" s="871"/>
      <c r="N69" s="871"/>
      <c r="O69" s="871"/>
      <c r="P69" s="872"/>
      <c r="Q69" s="878">
        <v>209690</v>
      </c>
      <c r="R69" s="879">
        <v>144168</v>
      </c>
      <c r="S69" s="879">
        <v>144168</v>
      </c>
      <c r="T69" s="879">
        <v>144168</v>
      </c>
      <c r="U69" s="879">
        <v>144168</v>
      </c>
      <c r="V69" s="879">
        <v>191668</v>
      </c>
      <c r="W69" s="879">
        <v>138019</v>
      </c>
      <c r="X69" s="879">
        <v>138019</v>
      </c>
      <c r="Y69" s="879">
        <v>138019</v>
      </c>
      <c r="Z69" s="879">
        <v>138019</v>
      </c>
      <c r="AA69" s="879">
        <v>18022</v>
      </c>
      <c r="AB69" s="879">
        <v>6149</v>
      </c>
      <c r="AC69" s="879">
        <v>6149</v>
      </c>
      <c r="AD69" s="879">
        <v>6149</v>
      </c>
      <c r="AE69" s="879">
        <v>6149</v>
      </c>
      <c r="AF69" s="879">
        <v>39212</v>
      </c>
      <c r="AG69" s="879">
        <v>32354</v>
      </c>
      <c r="AH69" s="879">
        <v>32354</v>
      </c>
      <c r="AI69" s="879">
        <v>32354</v>
      </c>
      <c r="AJ69" s="879">
        <v>32354</v>
      </c>
      <c r="AK69" s="880" t="s">
        <v>587</v>
      </c>
      <c r="AL69" s="880"/>
      <c r="AM69" s="880"/>
      <c r="AN69" s="880"/>
      <c r="AO69" s="880"/>
      <c r="AP69" s="880" t="s">
        <v>587</v>
      </c>
      <c r="AQ69" s="880"/>
      <c r="AR69" s="880"/>
      <c r="AS69" s="880"/>
      <c r="AT69" s="880"/>
      <c r="AU69" s="880" t="s">
        <v>587</v>
      </c>
      <c r="AV69" s="880"/>
      <c r="AW69" s="880"/>
      <c r="AX69" s="880"/>
      <c r="AY69" s="880"/>
      <c r="AZ69" s="881" t="s">
        <v>588</v>
      </c>
      <c r="BA69" s="882"/>
      <c r="BB69" s="882"/>
      <c r="BC69" s="882"/>
      <c r="BD69" s="88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0" t="s">
        <v>584</v>
      </c>
      <c r="C70" s="871"/>
      <c r="D70" s="871"/>
      <c r="E70" s="871"/>
      <c r="F70" s="871"/>
      <c r="G70" s="871"/>
      <c r="H70" s="871"/>
      <c r="I70" s="871"/>
      <c r="J70" s="871"/>
      <c r="K70" s="871"/>
      <c r="L70" s="871"/>
      <c r="M70" s="871"/>
      <c r="N70" s="871"/>
      <c r="O70" s="871"/>
      <c r="P70" s="872"/>
      <c r="Q70" s="874">
        <v>108542</v>
      </c>
      <c r="R70" s="875">
        <v>76940</v>
      </c>
      <c r="S70" s="875">
        <v>76940</v>
      </c>
      <c r="T70" s="875">
        <v>76940</v>
      </c>
      <c r="U70" s="876">
        <v>76940</v>
      </c>
      <c r="V70" s="877">
        <v>104627</v>
      </c>
      <c r="W70" s="875">
        <v>73165</v>
      </c>
      <c r="X70" s="875">
        <v>73165</v>
      </c>
      <c r="Y70" s="875">
        <v>73165</v>
      </c>
      <c r="Z70" s="876">
        <v>73165</v>
      </c>
      <c r="AA70" s="877">
        <v>3915</v>
      </c>
      <c r="AB70" s="875">
        <v>3775</v>
      </c>
      <c r="AC70" s="875">
        <v>3775</v>
      </c>
      <c r="AD70" s="875">
        <v>3775</v>
      </c>
      <c r="AE70" s="876">
        <v>3775</v>
      </c>
      <c r="AF70" s="877">
        <v>3732</v>
      </c>
      <c r="AG70" s="875">
        <v>3775</v>
      </c>
      <c r="AH70" s="875">
        <v>3775</v>
      </c>
      <c r="AI70" s="875">
        <v>3775</v>
      </c>
      <c r="AJ70" s="876">
        <v>3775</v>
      </c>
      <c r="AK70" s="877">
        <v>9372</v>
      </c>
      <c r="AL70" s="875">
        <v>7300</v>
      </c>
      <c r="AM70" s="875">
        <v>7300</v>
      </c>
      <c r="AN70" s="875">
        <v>7300</v>
      </c>
      <c r="AO70" s="876">
        <v>7300</v>
      </c>
      <c r="AP70" s="877">
        <v>77752</v>
      </c>
      <c r="AQ70" s="875">
        <v>42318</v>
      </c>
      <c r="AR70" s="875">
        <v>42318</v>
      </c>
      <c r="AS70" s="875">
        <v>42318</v>
      </c>
      <c r="AT70" s="876">
        <v>42318</v>
      </c>
      <c r="AU70" s="877">
        <v>3577</v>
      </c>
      <c r="AV70" s="875"/>
      <c r="AW70" s="875"/>
      <c r="AX70" s="875"/>
      <c r="AY70" s="876"/>
      <c r="AZ70" s="881"/>
      <c r="BA70" s="882"/>
      <c r="BB70" s="882"/>
      <c r="BC70" s="882"/>
      <c r="BD70" s="88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0" t="s">
        <v>585</v>
      </c>
      <c r="C71" s="871"/>
      <c r="D71" s="871"/>
      <c r="E71" s="871"/>
      <c r="F71" s="871"/>
      <c r="G71" s="871"/>
      <c r="H71" s="871"/>
      <c r="I71" s="871"/>
      <c r="J71" s="871"/>
      <c r="K71" s="871"/>
      <c r="L71" s="871"/>
      <c r="M71" s="871"/>
      <c r="N71" s="871"/>
      <c r="O71" s="871"/>
      <c r="P71" s="872"/>
      <c r="Q71" s="874">
        <v>7352</v>
      </c>
      <c r="R71" s="875">
        <v>6933</v>
      </c>
      <c r="S71" s="875">
        <v>6933</v>
      </c>
      <c r="T71" s="875">
        <v>6933</v>
      </c>
      <c r="U71" s="876">
        <v>6933</v>
      </c>
      <c r="V71" s="877">
        <v>7276</v>
      </c>
      <c r="W71" s="875">
        <v>6850</v>
      </c>
      <c r="X71" s="875">
        <v>6850</v>
      </c>
      <c r="Y71" s="875">
        <v>6850</v>
      </c>
      <c r="Z71" s="876">
        <v>6850</v>
      </c>
      <c r="AA71" s="877">
        <v>76</v>
      </c>
      <c r="AB71" s="875">
        <v>82</v>
      </c>
      <c r="AC71" s="875">
        <v>82</v>
      </c>
      <c r="AD71" s="875">
        <v>82</v>
      </c>
      <c r="AE71" s="876">
        <v>82</v>
      </c>
      <c r="AF71" s="877">
        <v>76</v>
      </c>
      <c r="AG71" s="875">
        <v>82</v>
      </c>
      <c r="AH71" s="875">
        <v>82</v>
      </c>
      <c r="AI71" s="875">
        <v>82</v>
      </c>
      <c r="AJ71" s="876">
        <v>82</v>
      </c>
      <c r="AK71" s="877">
        <v>3086</v>
      </c>
      <c r="AL71" s="875">
        <v>2485</v>
      </c>
      <c r="AM71" s="875">
        <v>2485</v>
      </c>
      <c r="AN71" s="875">
        <v>2485</v>
      </c>
      <c r="AO71" s="876">
        <v>2485</v>
      </c>
      <c r="AP71" s="884" t="s">
        <v>587</v>
      </c>
      <c r="AQ71" s="885"/>
      <c r="AR71" s="885"/>
      <c r="AS71" s="885"/>
      <c r="AT71" s="886"/>
      <c r="AU71" s="884" t="s">
        <v>587</v>
      </c>
      <c r="AV71" s="885"/>
      <c r="AW71" s="885"/>
      <c r="AX71" s="885"/>
      <c r="AY71" s="886"/>
      <c r="AZ71" s="880"/>
      <c r="BA71" s="880"/>
      <c r="BB71" s="880"/>
      <c r="BC71" s="880"/>
      <c r="BD71" s="887"/>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0" t="s">
        <v>586</v>
      </c>
      <c r="C72" s="871"/>
      <c r="D72" s="871"/>
      <c r="E72" s="871"/>
      <c r="F72" s="871"/>
      <c r="G72" s="871"/>
      <c r="H72" s="871"/>
      <c r="I72" s="871"/>
      <c r="J72" s="871"/>
      <c r="K72" s="871"/>
      <c r="L72" s="871"/>
      <c r="M72" s="871"/>
      <c r="N72" s="871"/>
      <c r="O72" s="871"/>
      <c r="P72" s="872"/>
      <c r="Q72" s="874">
        <v>1524702</v>
      </c>
      <c r="R72" s="875">
        <v>1385861</v>
      </c>
      <c r="S72" s="875">
        <v>1385861</v>
      </c>
      <c r="T72" s="875">
        <v>1385861</v>
      </c>
      <c r="U72" s="876">
        <v>1385861</v>
      </c>
      <c r="V72" s="877">
        <v>1496148</v>
      </c>
      <c r="W72" s="875">
        <v>1346246</v>
      </c>
      <c r="X72" s="875">
        <v>1346246</v>
      </c>
      <c r="Y72" s="875">
        <v>1346246</v>
      </c>
      <c r="Z72" s="876">
        <v>1346246</v>
      </c>
      <c r="AA72" s="877">
        <v>28554</v>
      </c>
      <c r="AB72" s="875">
        <v>39615</v>
      </c>
      <c r="AC72" s="875">
        <v>39615</v>
      </c>
      <c r="AD72" s="875">
        <v>39615</v>
      </c>
      <c r="AE72" s="876">
        <v>39615</v>
      </c>
      <c r="AF72" s="877">
        <v>28554</v>
      </c>
      <c r="AG72" s="875">
        <v>39615</v>
      </c>
      <c r="AH72" s="875">
        <v>39615</v>
      </c>
      <c r="AI72" s="875">
        <v>39615</v>
      </c>
      <c r="AJ72" s="876">
        <v>39615</v>
      </c>
      <c r="AK72" s="888">
        <v>15234</v>
      </c>
      <c r="AL72" s="889">
        <v>13582</v>
      </c>
      <c r="AM72" s="889">
        <v>13582</v>
      </c>
      <c r="AN72" s="889">
        <v>13582</v>
      </c>
      <c r="AO72" s="890">
        <v>13582</v>
      </c>
      <c r="AP72" s="884" t="s">
        <v>587</v>
      </c>
      <c r="AQ72" s="885"/>
      <c r="AR72" s="885"/>
      <c r="AS72" s="885"/>
      <c r="AT72" s="886"/>
      <c r="AU72" s="884" t="s">
        <v>587</v>
      </c>
      <c r="AV72" s="885"/>
      <c r="AW72" s="885"/>
      <c r="AX72" s="885"/>
      <c r="AY72" s="886"/>
      <c r="AZ72" s="880"/>
      <c r="BA72" s="880"/>
      <c r="BB72" s="880"/>
      <c r="BC72" s="880"/>
      <c r="BD72" s="887"/>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91"/>
      <c r="C73" s="892"/>
      <c r="D73" s="892"/>
      <c r="E73" s="892"/>
      <c r="F73" s="892"/>
      <c r="G73" s="892"/>
      <c r="H73" s="892"/>
      <c r="I73" s="892"/>
      <c r="J73" s="892"/>
      <c r="K73" s="892"/>
      <c r="L73" s="892"/>
      <c r="M73" s="892"/>
      <c r="N73" s="892"/>
      <c r="O73" s="892"/>
      <c r="P73" s="893"/>
      <c r="Q73" s="894"/>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91"/>
      <c r="C74" s="892"/>
      <c r="D74" s="892"/>
      <c r="E74" s="892"/>
      <c r="F74" s="892"/>
      <c r="G74" s="892"/>
      <c r="H74" s="892"/>
      <c r="I74" s="892"/>
      <c r="J74" s="892"/>
      <c r="K74" s="892"/>
      <c r="L74" s="892"/>
      <c r="M74" s="892"/>
      <c r="N74" s="892"/>
      <c r="O74" s="892"/>
      <c r="P74" s="893"/>
      <c r="Q74" s="894"/>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91"/>
      <c r="C75" s="892"/>
      <c r="D75" s="892"/>
      <c r="E75" s="892"/>
      <c r="F75" s="892"/>
      <c r="G75" s="892"/>
      <c r="H75" s="892"/>
      <c r="I75" s="892"/>
      <c r="J75" s="892"/>
      <c r="K75" s="892"/>
      <c r="L75" s="892"/>
      <c r="M75" s="892"/>
      <c r="N75" s="892"/>
      <c r="O75" s="892"/>
      <c r="P75" s="893"/>
      <c r="Q75" s="895"/>
      <c r="R75" s="896"/>
      <c r="S75" s="896"/>
      <c r="T75" s="896"/>
      <c r="U75" s="834"/>
      <c r="V75" s="897"/>
      <c r="W75" s="896"/>
      <c r="X75" s="896"/>
      <c r="Y75" s="896"/>
      <c r="Z75" s="834"/>
      <c r="AA75" s="897"/>
      <c r="AB75" s="896"/>
      <c r="AC75" s="896"/>
      <c r="AD75" s="896"/>
      <c r="AE75" s="834"/>
      <c r="AF75" s="897"/>
      <c r="AG75" s="896"/>
      <c r="AH75" s="896"/>
      <c r="AI75" s="896"/>
      <c r="AJ75" s="834"/>
      <c r="AK75" s="897"/>
      <c r="AL75" s="896"/>
      <c r="AM75" s="896"/>
      <c r="AN75" s="896"/>
      <c r="AO75" s="834"/>
      <c r="AP75" s="897"/>
      <c r="AQ75" s="896"/>
      <c r="AR75" s="896"/>
      <c r="AS75" s="896"/>
      <c r="AT75" s="834"/>
      <c r="AU75" s="897"/>
      <c r="AV75" s="896"/>
      <c r="AW75" s="896"/>
      <c r="AX75" s="896"/>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91"/>
      <c r="C76" s="892"/>
      <c r="D76" s="892"/>
      <c r="E76" s="892"/>
      <c r="F76" s="892"/>
      <c r="G76" s="892"/>
      <c r="H76" s="892"/>
      <c r="I76" s="892"/>
      <c r="J76" s="892"/>
      <c r="K76" s="892"/>
      <c r="L76" s="892"/>
      <c r="M76" s="892"/>
      <c r="N76" s="892"/>
      <c r="O76" s="892"/>
      <c r="P76" s="893"/>
      <c r="Q76" s="895"/>
      <c r="R76" s="896"/>
      <c r="S76" s="896"/>
      <c r="T76" s="896"/>
      <c r="U76" s="834"/>
      <c r="V76" s="897"/>
      <c r="W76" s="896"/>
      <c r="X76" s="896"/>
      <c r="Y76" s="896"/>
      <c r="Z76" s="834"/>
      <c r="AA76" s="897"/>
      <c r="AB76" s="896"/>
      <c r="AC76" s="896"/>
      <c r="AD76" s="896"/>
      <c r="AE76" s="834"/>
      <c r="AF76" s="897"/>
      <c r="AG76" s="896"/>
      <c r="AH76" s="896"/>
      <c r="AI76" s="896"/>
      <c r="AJ76" s="834"/>
      <c r="AK76" s="897"/>
      <c r="AL76" s="896"/>
      <c r="AM76" s="896"/>
      <c r="AN76" s="896"/>
      <c r="AO76" s="834"/>
      <c r="AP76" s="897"/>
      <c r="AQ76" s="896"/>
      <c r="AR76" s="896"/>
      <c r="AS76" s="896"/>
      <c r="AT76" s="834"/>
      <c r="AU76" s="897"/>
      <c r="AV76" s="896"/>
      <c r="AW76" s="896"/>
      <c r="AX76" s="896"/>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91"/>
      <c r="C77" s="892"/>
      <c r="D77" s="892"/>
      <c r="E77" s="892"/>
      <c r="F77" s="892"/>
      <c r="G77" s="892"/>
      <c r="H77" s="892"/>
      <c r="I77" s="892"/>
      <c r="J77" s="892"/>
      <c r="K77" s="892"/>
      <c r="L77" s="892"/>
      <c r="M77" s="892"/>
      <c r="N77" s="892"/>
      <c r="O77" s="892"/>
      <c r="P77" s="893"/>
      <c r="Q77" s="895"/>
      <c r="R77" s="896"/>
      <c r="S77" s="896"/>
      <c r="T77" s="896"/>
      <c r="U77" s="834"/>
      <c r="V77" s="897"/>
      <c r="W77" s="896"/>
      <c r="X77" s="896"/>
      <c r="Y77" s="896"/>
      <c r="Z77" s="834"/>
      <c r="AA77" s="897"/>
      <c r="AB77" s="896"/>
      <c r="AC77" s="896"/>
      <c r="AD77" s="896"/>
      <c r="AE77" s="834"/>
      <c r="AF77" s="897"/>
      <c r="AG77" s="896"/>
      <c r="AH77" s="896"/>
      <c r="AI77" s="896"/>
      <c r="AJ77" s="834"/>
      <c r="AK77" s="897"/>
      <c r="AL77" s="896"/>
      <c r="AM77" s="896"/>
      <c r="AN77" s="896"/>
      <c r="AO77" s="834"/>
      <c r="AP77" s="897"/>
      <c r="AQ77" s="896"/>
      <c r="AR77" s="896"/>
      <c r="AS77" s="896"/>
      <c r="AT77" s="834"/>
      <c r="AU77" s="897"/>
      <c r="AV77" s="896"/>
      <c r="AW77" s="896"/>
      <c r="AX77" s="896"/>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91"/>
      <c r="C78" s="892"/>
      <c r="D78" s="892"/>
      <c r="E78" s="892"/>
      <c r="F78" s="892"/>
      <c r="G78" s="892"/>
      <c r="H78" s="892"/>
      <c r="I78" s="892"/>
      <c r="J78" s="892"/>
      <c r="K78" s="892"/>
      <c r="L78" s="892"/>
      <c r="M78" s="892"/>
      <c r="N78" s="892"/>
      <c r="O78" s="892"/>
      <c r="P78" s="893"/>
      <c r="Q78" s="894"/>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91"/>
      <c r="C79" s="892"/>
      <c r="D79" s="892"/>
      <c r="E79" s="892"/>
      <c r="F79" s="892"/>
      <c r="G79" s="892"/>
      <c r="H79" s="892"/>
      <c r="I79" s="892"/>
      <c r="J79" s="892"/>
      <c r="K79" s="892"/>
      <c r="L79" s="892"/>
      <c r="M79" s="892"/>
      <c r="N79" s="892"/>
      <c r="O79" s="892"/>
      <c r="P79" s="893"/>
      <c r="Q79" s="894"/>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91"/>
      <c r="C80" s="892"/>
      <c r="D80" s="892"/>
      <c r="E80" s="892"/>
      <c r="F80" s="892"/>
      <c r="G80" s="892"/>
      <c r="H80" s="892"/>
      <c r="I80" s="892"/>
      <c r="J80" s="892"/>
      <c r="K80" s="892"/>
      <c r="L80" s="892"/>
      <c r="M80" s="892"/>
      <c r="N80" s="892"/>
      <c r="O80" s="892"/>
      <c r="P80" s="893"/>
      <c r="Q80" s="894"/>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91"/>
      <c r="C81" s="892"/>
      <c r="D81" s="892"/>
      <c r="E81" s="892"/>
      <c r="F81" s="892"/>
      <c r="G81" s="892"/>
      <c r="H81" s="892"/>
      <c r="I81" s="892"/>
      <c r="J81" s="892"/>
      <c r="K81" s="892"/>
      <c r="L81" s="892"/>
      <c r="M81" s="892"/>
      <c r="N81" s="892"/>
      <c r="O81" s="892"/>
      <c r="P81" s="893"/>
      <c r="Q81" s="894"/>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91"/>
      <c r="C82" s="892"/>
      <c r="D82" s="892"/>
      <c r="E82" s="892"/>
      <c r="F82" s="892"/>
      <c r="G82" s="892"/>
      <c r="H82" s="892"/>
      <c r="I82" s="892"/>
      <c r="J82" s="892"/>
      <c r="K82" s="892"/>
      <c r="L82" s="892"/>
      <c r="M82" s="892"/>
      <c r="N82" s="892"/>
      <c r="O82" s="892"/>
      <c r="P82" s="893"/>
      <c r="Q82" s="894"/>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91"/>
      <c r="C83" s="892"/>
      <c r="D83" s="892"/>
      <c r="E83" s="892"/>
      <c r="F83" s="892"/>
      <c r="G83" s="892"/>
      <c r="H83" s="892"/>
      <c r="I83" s="892"/>
      <c r="J83" s="892"/>
      <c r="K83" s="892"/>
      <c r="L83" s="892"/>
      <c r="M83" s="892"/>
      <c r="N83" s="892"/>
      <c r="O83" s="892"/>
      <c r="P83" s="893"/>
      <c r="Q83" s="894"/>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91"/>
      <c r="C84" s="892"/>
      <c r="D84" s="892"/>
      <c r="E84" s="892"/>
      <c r="F84" s="892"/>
      <c r="G84" s="892"/>
      <c r="H84" s="892"/>
      <c r="I84" s="892"/>
      <c r="J84" s="892"/>
      <c r="K84" s="892"/>
      <c r="L84" s="892"/>
      <c r="M84" s="892"/>
      <c r="N84" s="892"/>
      <c r="O84" s="892"/>
      <c r="P84" s="893"/>
      <c r="Q84" s="894"/>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91"/>
      <c r="C85" s="892"/>
      <c r="D85" s="892"/>
      <c r="E85" s="892"/>
      <c r="F85" s="892"/>
      <c r="G85" s="892"/>
      <c r="H85" s="892"/>
      <c r="I85" s="892"/>
      <c r="J85" s="892"/>
      <c r="K85" s="892"/>
      <c r="L85" s="892"/>
      <c r="M85" s="892"/>
      <c r="N85" s="892"/>
      <c r="O85" s="892"/>
      <c r="P85" s="893"/>
      <c r="Q85" s="894"/>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91"/>
      <c r="C86" s="892"/>
      <c r="D86" s="892"/>
      <c r="E86" s="892"/>
      <c r="F86" s="892"/>
      <c r="G86" s="892"/>
      <c r="H86" s="892"/>
      <c r="I86" s="892"/>
      <c r="J86" s="892"/>
      <c r="K86" s="892"/>
      <c r="L86" s="892"/>
      <c r="M86" s="892"/>
      <c r="N86" s="892"/>
      <c r="O86" s="892"/>
      <c r="P86" s="893"/>
      <c r="Q86" s="894"/>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98"/>
      <c r="C87" s="899"/>
      <c r="D87" s="899"/>
      <c r="E87" s="899"/>
      <c r="F87" s="899"/>
      <c r="G87" s="899"/>
      <c r="H87" s="899"/>
      <c r="I87" s="899"/>
      <c r="J87" s="899"/>
      <c r="K87" s="899"/>
      <c r="L87" s="899"/>
      <c r="M87" s="899"/>
      <c r="N87" s="899"/>
      <c r="O87" s="899"/>
      <c r="P87" s="900"/>
      <c r="Q87" s="901"/>
      <c r="R87" s="902"/>
      <c r="S87" s="902"/>
      <c r="T87" s="902"/>
      <c r="U87" s="902"/>
      <c r="V87" s="902"/>
      <c r="W87" s="902"/>
      <c r="X87" s="902"/>
      <c r="Y87" s="902"/>
      <c r="Z87" s="902"/>
      <c r="AA87" s="902"/>
      <c r="AB87" s="902"/>
      <c r="AC87" s="902"/>
      <c r="AD87" s="902"/>
      <c r="AE87" s="902"/>
      <c r="AF87" s="902"/>
      <c r="AG87" s="902"/>
      <c r="AH87" s="902"/>
      <c r="AI87" s="902"/>
      <c r="AJ87" s="902"/>
      <c r="AK87" s="902"/>
      <c r="AL87" s="902"/>
      <c r="AM87" s="902"/>
      <c r="AN87" s="902"/>
      <c r="AO87" s="902"/>
      <c r="AP87" s="902"/>
      <c r="AQ87" s="902"/>
      <c r="AR87" s="902"/>
      <c r="AS87" s="902"/>
      <c r="AT87" s="902"/>
      <c r="AU87" s="902"/>
      <c r="AV87" s="902"/>
      <c r="AW87" s="902"/>
      <c r="AX87" s="902"/>
      <c r="AY87" s="902"/>
      <c r="AZ87" s="903"/>
      <c r="BA87" s="903"/>
      <c r="BB87" s="903"/>
      <c r="BC87" s="903"/>
      <c r="BD87" s="904"/>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394</v>
      </c>
      <c r="B88" s="789" t="s">
        <v>420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72021</v>
      </c>
      <c r="AG88" s="844"/>
      <c r="AH88" s="844"/>
      <c r="AI88" s="844"/>
      <c r="AJ88" s="844"/>
      <c r="AK88" s="841"/>
      <c r="AL88" s="841"/>
      <c r="AM88" s="841"/>
      <c r="AN88" s="841"/>
      <c r="AO88" s="841"/>
      <c r="AP88" s="844">
        <v>81137</v>
      </c>
      <c r="AQ88" s="844"/>
      <c r="AR88" s="844"/>
      <c r="AS88" s="844"/>
      <c r="AT88" s="844"/>
      <c r="AU88" s="844">
        <v>3722</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421</v>
      </c>
      <c r="BS102" s="790"/>
      <c r="BT102" s="790"/>
      <c r="BU102" s="790"/>
      <c r="BV102" s="790"/>
      <c r="BW102" s="790"/>
      <c r="BX102" s="790"/>
      <c r="BY102" s="790"/>
      <c r="BZ102" s="790"/>
      <c r="CA102" s="790"/>
      <c r="CB102" s="790"/>
      <c r="CC102" s="790"/>
      <c r="CD102" s="790"/>
      <c r="CE102" s="790"/>
      <c r="CF102" s="790"/>
      <c r="CG102" s="791"/>
      <c r="CH102" s="905"/>
      <c r="CI102" s="906"/>
      <c r="CJ102" s="906"/>
      <c r="CK102" s="906"/>
      <c r="CL102" s="907"/>
      <c r="CM102" s="905"/>
      <c r="CN102" s="906"/>
      <c r="CO102" s="906"/>
      <c r="CP102" s="906"/>
      <c r="CQ102" s="907"/>
      <c r="CR102" s="908">
        <v>50</v>
      </c>
      <c r="CS102" s="852"/>
      <c r="CT102" s="852"/>
      <c r="CU102" s="852"/>
      <c r="CV102" s="909"/>
      <c r="CW102" s="908">
        <v>129</v>
      </c>
      <c r="CX102" s="852"/>
      <c r="CY102" s="852"/>
      <c r="CZ102" s="852"/>
      <c r="DA102" s="909"/>
      <c r="DB102" s="908" t="s">
        <v>595</v>
      </c>
      <c r="DC102" s="852"/>
      <c r="DD102" s="852"/>
      <c r="DE102" s="852"/>
      <c r="DF102" s="909"/>
      <c r="DG102" s="908" t="s">
        <v>595</v>
      </c>
      <c r="DH102" s="852"/>
      <c r="DI102" s="852"/>
      <c r="DJ102" s="852"/>
      <c r="DK102" s="909"/>
      <c r="DL102" s="908" t="s">
        <v>595</v>
      </c>
      <c r="DM102" s="852"/>
      <c r="DN102" s="852"/>
      <c r="DO102" s="852"/>
      <c r="DP102" s="909"/>
      <c r="DQ102" s="908" t="s">
        <v>595</v>
      </c>
      <c r="DR102" s="852"/>
      <c r="DS102" s="852"/>
      <c r="DT102" s="852"/>
      <c r="DU102" s="909"/>
      <c r="DV102" s="789"/>
      <c r="DW102" s="790"/>
      <c r="DX102" s="790"/>
      <c r="DY102" s="790"/>
      <c r="DZ102" s="932"/>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33" t="s">
        <v>422</v>
      </c>
      <c r="BR103" s="933"/>
      <c r="BS103" s="933"/>
      <c r="BT103" s="933"/>
      <c r="BU103" s="933"/>
      <c r="BV103" s="933"/>
      <c r="BW103" s="933"/>
      <c r="BX103" s="933"/>
      <c r="BY103" s="933"/>
      <c r="BZ103" s="933"/>
      <c r="CA103" s="933"/>
      <c r="CB103" s="933"/>
      <c r="CC103" s="933"/>
      <c r="CD103" s="933"/>
      <c r="CE103" s="933"/>
      <c r="CF103" s="933"/>
      <c r="CG103" s="933"/>
      <c r="CH103" s="933"/>
      <c r="CI103" s="933"/>
      <c r="CJ103" s="933"/>
      <c r="CK103" s="933"/>
      <c r="CL103" s="933"/>
      <c r="CM103" s="933"/>
      <c r="CN103" s="933"/>
      <c r="CO103" s="933"/>
      <c r="CP103" s="933"/>
      <c r="CQ103" s="933"/>
      <c r="CR103" s="933"/>
      <c r="CS103" s="933"/>
      <c r="CT103" s="933"/>
      <c r="CU103" s="933"/>
      <c r="CV103" s="933"/>
      <c r="CW103" s="933"/>
      <c r="CX103" s="933"/>
      <c r="CY103" s="933"/>
      <c r="CZ103" s="933"/>
      <c r="DA103" s="933"/>
      <c r="DB103" s="933"/>
      <c r="DC103" s="933"/>
      <c r="DD103" s="933"/>
      <c r="DE103" s="933"/>
      <c r="DF103" s="933"/>
      <c r="DG103" s="933"/>
      <c r="DH103" s="933"/>
      <c r="DI103" s="933"/>
      <c r="DJ103" s="933"/>
      <c r="DK103" s="933"/>
      <c r="DL103" s="933"/>
      <c r="DM103" s="933"/>
      <c r="DN103" s="933"/>
      <c r="DO103" s="933"/>
      <c r="DP103" s="933"/>
      <c r="DQ103" s="933"/>
      <c r="DR103" s="933"/>
      <c r="DS103" s="933"/>
      <c r="DT103" s="933"/>
      <c r="DU103" s="933"/>
      <c r="DV103" s="933"/>
      <c r="DW103" s="933"/>
      <c r="DX103" s="933"/>
      <c r="DY103" s="933"/>
      <c r="DZ103" s="933"/>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34" t="s">
        <v>423</v>
      </c>
      <c r="BR104" s="934"/>
      <c r="BS104" s="934"/>
      <c r="BT104" s="934"/>
      <c r="BU104" s="934"/>
      <c r="BV104" s="934"/>
      <c r="BW104" s="934"/>
      <c r="BX104" s="934"/>
      <c r="BY104" s="934"/>
      <c r="BZ104" s="934"/>
      <c r="CA104" s="934"/>
      <c r="CB104" s="934"/>
      <c r="CC104" s="934"/>
      <c r="CD104" s="934"/>
      <c r="CE104" s="934"/>
      <c r="CF104" s="934"/>
      <c r="CG104" s="934"/>
      <c r="CH104" s="934"/>
      <c r="CI104" s="934"/>
      <c r="CJ104" s="934"/>
      <c r="CK104" s="934"/>
      <c r="CL104" s="934"/>
      <c r="CM104" s="934"/>
      <c r="CN104" s="934"/>
      <c r="CO104" s="934"/>
      <c r="CP104" s="934"/>
      <c r="CQ104" s="934"/>
      <c r="CR104" s="934"/>
      <c r="CS104" s="934"/>
      <c r="CT104" s="934"/>
      <c r="CU104" s="934"/>
      <c r="CV104" s="934"/>
      <c r="CW104" s="934"/>
      <c r="CX104" s="934"/>
      <c r="CY104" s="934"/>
      <c r="CZ104" s="934"/>
      <c r="DA104" s="934"/>
      <c r="DB104" s="934"/>
      <c r="DC104" s="934"/>
      <c r="DD104" s="934"/>
      <c r="DE104" s="934"/>
      <c r="DF104" s="934"/>
      <c r="DG104" s="934"/>
      <c r="DH104" s="934"/>
      <c r="DI104" s="934"/>
      <c r="DJ104" s="934"/>
      <c r="DK104" s="934"/>
      <c r="DL104" s="934"/>
      <c r="DM104" s="934"/>
      <c r="DN104" s="934"/>
      <c r="DO104" s="934"/>
      <c r="DP104" s="934"/>
      <c r="DQ104" s="934"/>
      <c r="DR104" s="934"/>
      <c r="DS104" s="934"/>
      <c r="DT104" s="934"/>
      <c r="DU104" s="934"/>
      <c r="DV104" s="934"/>
      <c r="DW104" s="934"/>
      <c r="DX104" s="934"/>
      <c r="DY104" s="934"/>
      <c r="DZ104" s="934"/>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35" t="s">
        <v>426</v>
      </c>
      <c r="B108" s="936"/>
      <c r="C108" s="936"/>
      <c r="D108" s="936"/>
      <c r="E108" s="936"/>
      <c r="F108" s="936"/>
      <c r="G108" s="936"/>
      <c r="H108" s="936"/>
      <c r="I108" s="936"/>
      <c r="J108" s="936"/>
      <c r="K108" s="936"/>
      <c r="L108" s="936"/>
      <c r="M108" s="936"/>
      <c r="N108" s="936"/>
      <c r="O108" s="936"/>
      <c r="P108" s="936"/>
      <c r="Q108" s="936"/>
      <c r="R108" s="936"/>
      <c r="S108" s="936"/>
      <c r="T108" s="936"/>
      <c r="U108" s="936"/>
      <c r="V108" s="936"/>
      <c r="W108" s="936"/>
      <c r="X108" s="936"/>
      <c r="Y108" s="936"/>
      <c r="Z108" s="936"/>
      <c r="AA108" s="936"/>
      <c r="AB108" s="936"/>
      <c r="AC108" s="936"/>
      <c r="AD108" s="936"/>
      <c r="AE108" s="936"/>
      <c r="AF108" s="936"/>
      <c r="AG108" s="936"/>
      <c r="AH108" s="936"/>
      <c r="AI108" s="936"/>
      <c r="AJ108" s="936"/>
      <c r="AK108" s="936"/>
      <c r="AL108" s="936"/>
      <c r="AM108" s="936"/>
      <c r="AN108" s="936"/>
      <c r="AO108" s="936"/>
      <c r="AP108" s="936"/>
      <c r="AQ108" s="936"/>
      <c r="AR108" s="936"/>
      <c r="AS108" s="936"/>
      <c r="AT108" s="937"/>
      <c r="AU108" s="935" t="s">
        <v>427</v>
      </c>
      <c r="AV108" s="936"/>
      <c r="AW108" s="936"/>
      <c r="AX108" s="936"/>
      <c r="AY108" s="936"/>
      <c r="AZ108" s="936"/>
      <c r="BA108" s="936"/>
      <c r="BB108" s="936"/>
      <c r="BC108" s="936"/>
      <c r="BD108" s="936"/>
      <c r="BE108" s="936"/>
      <c r="BF108" s="936"/>
      <c r="BG108" s="936"/>
      <c r="BH108" s="936"/>
      <c r="BI108" s="936"/>
      <c r="BJ108" s="936"/>
      <c r="BK108" s="936"/>
      <c r="BL108" s="936"/>
      <c r="BM108" s="936"/>
      <c r="BN108" s="936"/>
      <c r="BO108" s="936"/>
      <c r="BP108" s="936"/>
      <c r="BQ108" s="936"/>
      <c r="BR108" s="936"/>
      <c r="BS108" s="936"/>
      <c r="BT108" s="936"/>
      <c r="BU108" s="936"/>
      <c r="BV108" s="936"/>
      <c r="BW108" s="936"/>
      <c r="BX108" s="936"/>
      <c r="BY108" s="936"/>
      <c r="BZ108" s="936"/>
      <c r="CA108" s="936"/>
      <c r="CB108" s="936"/>
      <c r="CC108" s="936"/>
      <c r="CD108" s="936"/>
      <c r="CE108" s="936"/>
      <c r="CF108" s="936"/>
      <c r="CG108" s="936"/>
      <c r="CH108" s="936"/>
      <c r="CI108" s="936"/>
      <c r="CJ108" s="936"/>
      <c r="CK108" s="936"/>
      <c r="CL108" s="936"/>
      <c r="CM108" s="936"/>
      <c r="CN108" s="936"/>
      <c r="CO108" s="936"/>
      <c r="CP108" s="936"/>
      <c r="CQ108" s="936"/>
      <c r="CR108" s="936"/>
      <c r="CS108" s="936"/>
      <c r="CT108" s="936"/>
      <c r="CU108" s="936"/>
      <c r="CV108" s="936"/>
      <c r="CW108" s="936"/>
      <c r="CX108" s="936"/>
      <c r="CY108" s="936"/>
      <c r="CZ108" s="936"/>
      <c r="DA108" s="936"/>
      <c r="DB108" s="936"/>
      <c r="DC108" s="936"/>
      <c r="DD108" s="936"/>
      <c r="DE108" s="936"/>
      <c r="DF108" s="936"/>
      <c r="DG108" s="936"/>
      <c r="DH108" s="936"/>
      <c r="DI108" s="936"/>
      <c r="DJ108" s="936"/>
      <c r="DK108" s="936"/>
      <c r="DL108" s="936"/>
      <c r="DM108" s="936"/>
      <c r="DN108" s="936"/>
      <c r="DO108" s="936"/>
      <c r="DP108" s="936"/>
      <c r="DQ108" s="936"/>
      <c r="DR108" s="936"/>
      <c r="DS108" s="936"/>
      <c r="DT108" s="936"/>
      <c r="DU108" s="936"/>
      <c r="DV108" s="936"/>
      <c r="DW108" s="936"/>
      <c r="DX108" s="936"/>
      <c r="DY108" s="936"/>
      <c r="DZ108" s="937"/>
    </row>
    <row r="109" spans="1:131" s="230" customFormat="1" ht="26.25" customHeight="1" x14ac:dyDescent="0.2">
      <c r="A109" s="930" t="s">
        <v>428</v>
      </c>
      <c r="B109" s="911"/>
      <c r="C109" s="911"/>
      <c r="D109" s="911"/>
      <c r="E109" s="911"/>
      <c r="F109" s="911"/>
      <c r="G109" s="911"/>
      <c r="H109" s="911"/>
      <c r="I109" s="911"/>
      <c r="J109" s="911"/>
      <c r="K109" s="911"/>
      <c r="L109" s="911"/>
      <c r="M109" s="911"/>
      <c r="N109" s="911"/>
      <c r="O109" s="911"/>
      <c r="P109" s="911"/>
      <c r="Q109" s="911"/>
      <c r="R109" s="911"/>
      <c r="S109" s="911"/>
      <c r="T109" s="911"/>
      <c r="U109" s="911"/>
      <c r="V109" s="911"/>
      <c r="W109" s="911"/>
      <c r="X109" s="911"/>
      <c r="Y109" s="911"/>
      <c r="Z109" s="912"/>
      <c r="AA109" s="910" t="s">
        <v>429</v>
      </c>
      <c r="AB109" s="911"/>
      <c r="AC109" s="911"/>
      <c r="AD109" s="911"/>
      <c r="AE109" s="912"/>
      <c r="AF109" s="910" t="s">
        <v>430</v>
      </c>
      <c r="AG109" s="911"/>
      <c r="AH109" s="911"/>
      <c r="AI109" s="911"/>
      <c r="AJ109" s="912"/>
      <c r="AK109" s="910" t="s">
        <v>312</v>
      </c>
      <c r="AL109" s="911"/>
      <c r="AM109" s="911"/>
      <c r="AN109" s="911"/>
      <c r="AO109" s="912"/>
      <c r="AP109" s="910" t="s">
        <v>431</v>
      </c>
      <c r="AQ109" s="911"/>
      <c r="AR109" s="911"/>
      <c r="AS109" s="911"/>
      <c r="AT109" s="913"/>
      <c r="AU109" s="930" t="s">
        <v>428</v>
      </c>
      <c r="AV109" s="911"/>
      <c r="AW109" s="911"/>
      <c r="AX109" s="911"/>
      <c r="AY109" s="911"/>
      <c r="AZ109" s="911"/>
      <c r="BA109" s="911"/>
      <c r="BB109" s="911"/>
      <c r="BC109" s="911"/>
      <c r="BD109" s="911"/>
      <c r="BE109" s="911"/>
      <c r="BF109" s="911"/>
      <c r="BG109" s="911"/>
      <c r="BH109" s="911"/>
      <c r="BI109" s="911"/>
      <c r="BJ109" s="911"/>
      <c r="BK109" s="911"/>
      <c r="BL109" s="911"/>
      <c r="BM109" s="911"/>
      <c r="BN109" s="911"/>
      <c r="BO109" s="911"/>
      <c r="BP109" s="912"/>
      <c r="BQ109" s="910" t="s">
        <v>429</v>
      </c>
      <c r="BR109" s="911"/>
      <c r="BS109" s="911"/>
      <c r="BT109" s="911"/>
      <c r="BU109" s="912"/>
      <c r="BV109" s="910" t="s">
        <v>430</v>
      </c>
      <c r="BW109" s="911"/>
      <c r="BX109" s="911"/>
      <c r="BY109" s="911"/>
      <c r="BZ109" s="912"/>
      <c r="CA109" s="910" t="s">
        <v>312</v>
      </c>
      <c r="CB109" s="911"/>
      <c r="CC109" s="911"/>
      <c r="CD109" s="911"/>
      <c r="CE109" s="912"/>
      <c r="CF109" s="931" t="s">
        <v>431</v>
      </c>
      <c r="CG109" s="931"/>
      <c r="CH109" s="931"/>
      <c r="CI109" s="931"/>
      <c r="CJ109" s="931"/>
      <c r="CK109" s="910" t="s">
        <v>432</v>
      </c>
      <c r="CL109" s="911"/>
      <c r="CM109" s="911"/>
      <c r="CN109" s="911"/>
      <c r="CO109" s="911"/>
      <c r="CP109" s="911"/>
      <c r="CQ109" s="911"/>
      <c r="CR109" s="911"/>
      <c r="CS109" s="911"/>
      <c r="CT109" s="911"/>
      <c r="CU109" s="911"/>
      <c r="CV109" s="911"/>
      <c r="CW109" s="911"/>
      <c r="CX109" s="911"/>
      <c r="CY109" s="911"/>
      <c r="CZ109" s="911"/>
      <c r="DA109" s="911"/>
      <c r="DB109" s="911"/>
      <c r="DC109" s="911"/>
      <c r="DD109" s="911"/>
      <c r="DE109" s="911"/>
      <c r="DF109" s="912"/>
      <c r="DG109" s="910" t="s">
        <v>429</v>
      </c>
      <c r="DH109" s="911"/>
      <c r="DI109" s="911"/>
      <c r="DJ109" s="911"/>
      <c r="DK109" s="912"/>
      <c r="DL109" s="910" t="s">
        <v>430</v>
      </c>
      <c r="DM109" s="911"/>
      <c r="DN109" s="911"/>
      <c r="DO109" s="911"/>
      <c r="DP109" s="912"/>
      <c r="DQ109" s="910" t="s">
        <v>312</v>
      </c>
      <c r="DR109" s="911"/>
      <c r="DS109" s="911"/>
      <c r="DT109" s="911"/>
      <c r="DU109" s="912"/>
      <c r="DV109" s="910" t="s">
        <v>431</v>
      </c>
      <c r="DW109" s="911"/>
      <c r="DX109" s="911"/>
      <c r="DY109" s="911"/>
      <c r="DZ109" s="913"/>
    </row>
    <row r="110" spans="1:131" s="230" customFormat="1" ht="26.25" customHeight="1" x14ac:dyDescent="0.2">
      <c r="A110" s="914" t="s">
        <v>433</v>
      </c>
      <c r="B110" s="915"/>
      <c r="C110" s="915"/>
      <c r="D110" s="915"/>
      <c r="E110" s="915"/>
      <c r="F110" s="915"/>
      <c r="G110" s="915"/>
      <c r="H110" s="915"/>
      <c r="I110" s="915"/>
      <c r="J110" s="915"/>
      <c r="K110" s="915"/>
      <c r="L110" s="915"/>
      <c r="M110" s="915"/>
      <c r="N110" s="915"/>
      <c r="O110" s="915"/>
      <c r="P110" s="915"/>
      <c r="Q110" s="915"/>
      <c r="R110" s="915"/>
      <c r="S110" s="915"/>
      <c r="T110" s="915"/>
      <c r="U110" s="915"/>
      <c r="V110" s="915"/>
      <c r="W110" s="915"/>
      <c r="X110" s="915"/>
      <c r="Y110" s="915"/>
      <c r="Z110" s="916"/>
      <c r="AA110" s="917">
        <v>161973</v>
      </c>
      <c r="AB110" s="918"/>
      <c r="AC110" s="918"/>
      <c r="AD110" s="918"/>
      <c r="AE110" s="919"/>
      <c r="AF110" s="920">
        <v>162041</v>
      </c>
      <c r="AG110" s="918"/>
      <c r="AH110" s="918"/>
      <c r="AI110" s="918"/>
      <c r="AJ110" s="919"/>
      <c r="AK110" s="920">
        <v>7789</v>
      </c>
      <c r="AL110" s="918"/>
      <c r="AM110" s="918"/>
      <c r="AN110" s="918"/>
      <c r="AO110" s="919"/>
      <c r="AP110" s="921">
        <v>0</v>
      </c>
      <c r="AQ110" s="922"/>
      <c r="AR110" s="922"/>
      <c r="AS110" s="922"/>
      <c r="AT110" s="923"/>
      <c r="AU110" s="924" t="s">
        <v>75</v>
      </c>
      <c r="AV110" s="925"/>
      <c r="AW110" s="925"/>
      <c r="AX110" s="925"/>
      <c r="AY110" s="925"/>
      <c r="AZ110" s="947" t="s">
        <v>434</v>
      </c>
      <c r="BA110" s="915"/>
      <c r="BB110" s="915"/>
      <c r="BC110" s="915"/>
      <c r="BD110" s="915"/>
      <c r="BE110" s="915"/>
      <c r="BF110" s="915"/>
      <c r="BG110" s="915"/>
      <c r="BH110" s="915"/>
      <c r="BI110" s="915"/>
      <c r="BJ110" s="915"/>
      <c r="BK110" s="915"/>
      <c r="BL110" s="915"/>
      <c r="BM110" s="915"/>
      <c r="BN110" s="915"/>
      <c r="BO110" s="915"/>
      <c r="BP110" s="916"/>
      <c r="BQ110" s="948">
        <v>326804</v>
      </c>
      <c r="BR110" s="949"/>
      <c r="BS110" s="949"/>
      <c r="BT110" s="949"/>
      <c r="BU110" s="949"/>
      <c r="BV110" s="949">
        <v>167868</v>
      </c>
      <c r="BW110" s="949"/>
      <c r="BX110" s="949"/>
      <c r="BY110" s="949"/>
      <c r="BZ110" s="949"/>
      <c r="CA110" s="949">
        <v>253182</v>
      </c>
      <c r="CB110" s="949"/>
      <c r="CC110" s="949"/>
      <c r="CD110" s="949"/>
      <c r="CE110" s="949"/>
      <c r="CF110" s="962">
        <v>0.1</v>
      </c>
      <c r="CG110" s="963"/>
      <c r="CH110" s="963"/>
      <c r="CI110" s="963"/>
      <c r="CJ110" s="963"/>
      <c r="CK110" s="964" t="s">
        <v>435</v>
      </c>
      <c r="CL110" s="965"/>
      <c r="CM110" s="947" t="s">
        <v>436</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948" t="s">
        <v>437</v>
      </c>
      <c r="DH110" s="949"/>
      <c r="DI110" s="949"/>
      <c r="DJ110" s="949"/>
      <c r="DK110" s="949"/>
      <c r="DL110" s="949" t="s">
        <v>437</v>
      </c>
      <c r="DM110" s="949"/>
      <c r="DN110" s="949"/>
      <c r="DO110" s="949"/>
      <c r="DP110" s="949"/>
      <c r="DQ110" s="949" t="s">
        <v>437</v>
      </c>
      <c r="DR110" s="949"/>
      <c r="DS110" s="949"/>
      <c r="DT110" s="949"/>
      <c r="DU110" s="949"/>
      <c r="DV110" s="950" t="s">
        <v>437</v>
      </c>
      <c r="DW110" s="950"/>
      <c r="DX110" s="950"/>
      <c r="DY110" s="950"/>
      <c r="DZ110" s="951"/>
    </row>
    <row r="111" spans="1:131" s="230" customFormat="1" ht="26.25" customHeight="1" x14ac:dyDescent="0.2">
      <c r="A111" s="952" t="s">
        <v>438</v>
      </c>
      <c r="B111" s="953"/>
      <c r="C111" s="953"/>
      <c r="D111" s="953"/>
      <c r="E111" s="953"/>
      <c r="F111" s="953"/>
      <c r="G111" s="953"/>
      <c r="H111" s="953"/>
      <c r="I111" s="953"/>
      <c r="J111" s="953"/>
      <c r="K111" s="953"/>
      <c r="L111" s="953"/>
      <c r="M111" s="953"/>
      <c r="N111" s="953"/>
      <c r="O111" s="953"/>
      <c r="P111" s="953"/>
      <c r="Q111" s="953"/>
      <c r="R111" s="953"/>
      <c r="S111" s="953"/>
      <c r="T111" s="953"/>
      <c r="U111" s="953"/>
      <c r="V111" s="953"/>
      <c r="W111" s="953"/>
      <c r="X111" s="953"/>
      <c r="Y111" s="953"/>
      <c r="Z111" s="954"/>
      <c r="AA111" s="955" t="s">
        <v>437</v>
      </c>
      <c r="AB111" s="956"/>
      <c r="AC111" s="956"/>
      <c r="AD111" s="956"/>
      <c r="AE111" s="957"/>
      <c r="AF111" s="958" t="s">
        <v>437</v>
      </c>
      <c r="AG111" s="956"/>
      <c r="AH111" s="956"/>
      <c r="AI111" s="956"/>
      <c r="AJ111" s="957"/>
      <c r="AK111" s="958" t="s">
        <v>437</v>
      </c>
      <c r="AL111" s="956"/>
      <c r="AM111" s="956"/>
      <c r="AN111" s="956"/>
      <c r="AO111" s="957"/>
      <c r="AP111" s="959" t="s">
        <v>437</v>
      </c>
      <c r="AQ111" s="960"/>
      <c r="AR111" s="960"/>
      <c r="AS111" s="960"/>
      <c r="AT111" s="961"/>
      <c r="AU111" s="926"/>
      <c r="AV111" s="927"/>
      <c r="AW111" s="927"/>
      <c r="AX111" s="927"/>
      <c r="AY111" s="927"/>
      <c r="AZ111" s="940" t="s">
        <v>439</v>
      </c>
      <c r="BA111" s="941"/>
      <c r="BB111" s="941"/>
      <c r="BC111" s="941"/>
      <c r="BD111" s="941"/>
      <c r="BE111" s="941"/>
      <c r="BF111" s="941"/>
      <c r="BG111" s="941"/>
      <c r="BH111" s="941"/>
      <c r="BI111" s="941"/>
      <c r="BJ111" s="941"/>
      <c r="BK111" s="941"/>
      <c r="BL111" s="941"/>
      <c r="BM111" s="941"/>
      <c r="BN111" s="941"/>
      <c r="BO111" s="941"/>
      <c r="BP111" s="942"/>
      <c r="BQ111" s="943" t="s">
        <v>179</v>
      </c>
      <c r="BR111" s="944"/>
      <c r="BS111" s="944"/>
      <c r="BT111" s="944"/>
      <c r="BU111" s="944"/>
      <c r="BV111" s="944" t="s">
        <v>440</v>
      </c>
      <c r="BW111" s="944"/>
      <c r="BX111" s="944"/>
      <c r="BY111" s="944"/>
      <c r="BZ111" s="944"/>
      <c r="CA111" s="944" t="s">
        <v>179</v>
      </c>
      <c r="CB111" s="944"/>
      <c r="CC111" s="944"/>
      <c r="CD111" s="944"/>
      <c r="CE111" s="944"/>
      <c r="CF111" s="938" t="s">
        <v>441</v>
      </c>
      <c r="CG111" s="939"/>
      <c r="CH111" s="939"/>
      <c r="CI111" s="939"/>
      <c r="CJ111" s="939"/>
      <c r="CK111" s="966"/>
      <c r="CL111" s="967"/>
      <c r="CM111" s="940" t="s">
        <v>442</v>
      </c>
      <c r="CN111" s="941"/>
      <c r="CO111" s="941"/>
      <c r="CP111" s="941"/>
      <c r="CQ111" s="941"/>
      <c r="CR111" s="941"/>
      <c r="CS111" s="941"/>
      <c r="CT111" s="941"/>
      <c r="CU111" s="941"/>
      <c r="CV111" s="941"/>
      <c r="CW111" s="941"/>
      <c r="CX111" s="941"/>
      <c r="CY111" s="941"/>
      <c r="CZ111" s="941"/>
      <c r="DA111" s="941"/>
      <c r="DB111" s="941"/>
      <c r="DC111" s="941"/>
      <c r="DD111" s="941"/>
      <c r="DE111" s="941"/>
      <c r="DF111" s="942"/>
      <c r="DG111" s="943" t="s">
        <v>179</v>
      </c>
      <c r="DH111" s="944"/>
      <c r="DI111" s="944"/>
      <c r="DJ111" s="944"/>
      <c r="DK111" s="944"/>
      <c r="DL111" s="944" t="s">
        <v>179</v>
      </c>
      <c r="DM111" s="944"/>
      <c r="DN111" s="944"/>
      <c r="DO111" s="944"/>
      <c r="DP111" s="944"/>
      <c r="DQ111" s="944" t="s">
        <v>179</v>
      </c>
      <c r="DR111" s="944"/>
      <c r="DS111" s="944"/>
      <c r="DT111" s="944"/>
      <c r="DU111" s="944"/>
      <c r="DV111" s="945" t="s">
        <v>440</v>
      </c>
      <c r="DW111" s="945"/>
      <c r="DX111" s="945"/>
      <c r="DY111" s="945"/>
      <c r="DZ111" s="946"/>
    </row>
    <row r="112" spans="1:131" s="230" customFormat="1" ht="26.25" customHeight="1" x14ac:dyDescent="0.2">
      <c r="A112" s="970" t="s">
        <v>443</v>
      </c>
      <c r="B112" s="971"/>
      <c r="C112" s="941" t="s">
        <v>444</v>
      </c>
      <c r="D112" s="941"/>
      <c r="E112" s="941"/>
      <c r="F112" s="941"/>
      <c r="G112" s="941"/>
      <c r="H112" s="941"/>
      <c r="I112" s="941"/>
      <c r="J112" s="941"/>
      <c r="K112" s="941"/>
      <c r="L112" s="941"/>
      <c r="M112" s="941"/>
      <c r="N112" s="941"/>
      <c r="O112" s="941"/>
      <c r="P112" s="941"/>
      <c r="Q112" s="941"/>
      <c r="R112" s="941"/>
      <c r="S112" s="941"/>
      <c r="T112" s="941"/>
      <c r="U112" s="941"/>
      <c r="V112" s="941"/>
      <c r="W112" s="941"/>
      <c r="X112" s="941"/>
      <c r="Y112" s="941"/>
      <c r="Z112" s="942"/>
      <c r="AA112" s="976" t="s">
        <v>179</v>
      </c>
      <c r="AB112" s="977"/>
      <c r="AC112" s="977"/>
      <c r="AD112" s="977"/>
      <c r="AE112" s="978"/>
      <c r="AF112" s="979" t="s">
        <v>179</v>
      </c>
      <c r="AG112" s="977"/>
      <c r="AH112" s="977"/>
      <c r="AI112" s="977"/>
      <c r="AJ112" s="978"/>
      <c r="AK112" s="979" t="s">
        <v>179</v>
      </c>
      <c r="AL112" s="977"/>
      <c r="AM112" s="977"/>
      <c r="AN112" s="977"/>
      <c r="AO112" s="978"/>
      <c r="AP112" s="980" t="s">
        <v>179</v>
      </c>
      <c r="AQ112" s="981"/>
      <c r="AR112" s="981"/>
      <c r="AS112" s="981"/>
      <c r="AT112" s="982"/>
      <c r="AU112" s="926"/>
      <c r="AV112" s="927"/>
      <c r="AW112" s="927"/>
      <c r="AX112" s="927"/>
      <c r="AY112" s="927"/>
      <c r="AZ112" s="940" t="s">
        <v>445</v>
      </c>
      <c r="BA112" s="941"/>
      <c r="BB112" s="941"/>
      <c r="BC112" s="941"/>
      <c r="BD112" s="941"/>
      <c r="BE112" s="941"/>
      <c r="BF112" s="941"/>
      <c r="BG112" s="941"/>
      <c r="BH112" s="941"/>
      <c r="BI112" s="941"/>
      <c r="BJ112" s="941"/>
      <c r="BK112" s="941"/>
      <c r="BL112" s="941"/>
      <c r="BM112" s="941"/>
      <c r="BN112" s="941"/>
      <c r="BO112" s="941"/>
      <c r="BP112" s="942"/>
      <c r="BQ112" s="943" t="s">
        <v>179</v>
      </c>
      <c r="BR112" s="944"/>
      <c r="BS112" s="944"/>
      <c r="BT112" s="944"/>
      <c r="BU112" s="944"/>
      <c r="BV112" s="944" t="s">
        <v>179</v>
      </c>
      <c r="BW112" s="944"/>
      <c r="BX112" s="944"/>
      <c r="BY112" s="944"/>
      <c r="BZ112" s="944"/>
      <c r="CA112" s="944" t="s">
        <v>179</v>
      </c>
      <c r="CB112" s="944"/>
      <c r="CC112" s="944"/>
      <c r="CD112" s="944"/>
      <c r="CE112" s="944"/>
      <c r="CF112" s="938" t="s">
        <v>179</v>
      </c>
      <c r="CG112" s="939"/>
      <c r="CH112" s="939"/>
      <c r="CI112" s="939"/>
      <c r="CJ112" s="939"/>
      <c r="CK112" s="966"/>
      <c r="CL112" s="967"/>
      <c r="CM112" s="940" t="s">
        <v>446</v>
      </c>
      <c r="CN112" s="941"/>
      <c r="CO112" s="941"/>
      <c r="CP112" s="941"/>
      <c r="CQ112" s="941"/>
      <c r="CR112" s="941"/>
      <c r="CS112" s="941"/>
      <c r="CT112" s="941"/>
      <c r="CU112" s="941"/>
      <c r="CV112" s="941"/>
      <c r="CW112" s="941"/>
      <c r="CX112" s="941"/>
      <c r="CY112" s="941"/>
      <c r="CZ112" s="941"/>
      <c r="DA112" s="941"/>
      <c r="DB112" s="941"/>
      <c r="DC112" s="941"/>
      <c r="DD112" s="941"/>
      <c r="DE112" s="941"/>
      <c r="DF112" s="942"/>
      <c r="DG112" s="943" t="s">
        <v>179</v>
      </c>
      <c r="DH112" s="944"/>
      <c r="DI112" s="944"/>
      <c r="DJ112" s="944"/>
      <c r="DK112" s="944"/>
      <c r="DL112" s="944" t="s">
        <v>447</v>
      </c>
      <c r="DM112" s="944"/>
      <c r="DN112" s="944"/>
      <c r="DO112" s="944"/>
      <c r="DP112" s="944"/>
      <c r="DQ112" s="944" t="s">
        <v>179</v>
      </c>
      <c r="DR112" s="944"/>
      <c r="DS112" s="944"/>
      <c r="DT112" s="944"/>
      <c r="DU112" s="944"/>
      <c r="DV112" s="945" t="s">
        <v>179</v>
      </c>
      <c r="DW112" s="945"/>
      <c r="DX112" s="945"/>
      <c r="DY112" s="945"/>
      <c r="DZ112" s="946"/>
    </row>
    <row r="113" spans="1:130" s="230" customFormat="1" ht="26.25" customHeight="1" x14ac:dyDescent="0.2">
      <c r="A113" s="972"/>
      <c r="B113" s="973"/>
      <c r="C113" s="941" t="s">
        <v>448</v>
      </c>
      <c r="D113" s="941"/>
      <c r="E113" s="941"/>
      <c r="F113" s="941"/>
      <c r="G113" s="941"/>
      <c r="H113" s="941"/>
      <c r="I113" s="941"/>
      <c r="J113" s="941"/>
      <c r="K113" s="941"/>
      <c r="L113" s="941"/>
      <c r="M113" s="941"/>
      <c r="N113" s="941"/>
      <c r="O113" s="941"/>
      <c r="P113" s="941"/>
      <c r="Q113" s="941"/>
      <c r="R113" s="941"/>
      <c r="S113" s="941"/>
      <c r="T113" s="941"/>
      <c r="U113" s="941"/>
      <c r="V113" s="941"/>
      <c r="W113" s="941"/>
      <c r="X113" s="941"/>
      <c r="Y113" s="941"/>
      <c r="Z113" s="942"/>
      <c r="AA113" s="955" t="s">
        <v>179</v>
      </c>
      <c r="AB113" s="956"/>
      <c r="AC113" s="956"/>
      <c r="AD113" s="956"/>
      <c r="AE113" s="957"/>
      <c r="AF113" s="958" t="s">
        <v>179</v>
      </c>
      <c r="AG113" s="956"/>
      <c r="AH113" s="956"/>
      <c r="AI113" s="956"/>
      <c r="AJ113" s="957"/>
      <c r="AK113" s="958" t="s">
        <v>441</v>
      </c>
      <c r="AL113" s="956"/>
      <c r="AM113" s="956"/>
      <c r="AN113" s="956"/>
      <c r="AO113" s="957"/>
      <c r="AP113" s="959" t="s">
        <v>449</v>
      </c>
      <c r="AQ113" s="960"/>
      <c r="AR113" s="960"/>
      <c r="AS113" s="960"/>
      <c r="AT113" s="961"/>
      <c r="AU113" s="926"/>
      <c r="AV113" s="927"/>
      <c r="AW113" s="927"/>
      <c r="AX113" s="927"/>
      <c r="AY113" s="927"/>
      <c r="AZ113" s="940" t="s">
        <v>450</v>
      </c>
      <c r="BA113" s="941"/>
      <c r="BB113" s="941"/>
      <c r="BC113" s="941"/>
      <c r="BD113" s="941"/>
      <c r="BE113" s="941"/>
      <c r="BF113" s="941"/>
      <c r="BG113" s="941"/>
      <c r="BH113" s="941"/>
      <c r="BI113" s="941"/>
      <c r="BJ113" s="941"/>
      <c r="BK113" s="941"/>
      <c r="BL113" s="941"/>
      <c r="BM113" s="941"/>
      <c r="BN113" s="941"/>
      <c r="BO113" s="941"/>
      <c r="BP113" s="942"/>
      <c r="BQ113" s="943">
        <v>2682471</v>
      </c>
      <c r="BR113" s="944"/>
      <c r="BS113" s="944"/>
      <c r="BT113" s="944"/>
      <c r="BU113" s="944"/>
      <c r="BV113" s="944">
        <v>3041872</v>
      </c>
      <c r="BW113" s="944"/>
      <c r="BX113" s="944"/>
      <c r="BY113" s="944"/>
      <c r="BZ113" s="944"/>
      <c r="CA113" s="944">
        <v>3722135</v>
      </c>
      <c r="CB113" s="944"/>
      <c r="CC113" s="944"/>
      <c r="CD113" s="944"/>
      <c r="CE113" s="944"/>
      <c r="CF113" s="938">
        <v>2.2000000000000002</v>
      </c>
      <c r="CG113" s="939"/>
      <c r="CH113" s="939"/>
      <c r="CI113" s="939"/>
      <c r="CJ113" s="939"/>
      <c r="CK113" s="966"/>
      <c r="CL113" s="967"/>
      <c r="CM113" s="940" t="s">
        <v>451</v>
      </c>
      <c r="CN113" s="941"/>
      <c r="CO113" s="941"/>
      <c r="CP113" s="941"/>
      <c r="CQ113" s="941"/>
      <c r="CR113" s="941"/>
      <c r="CS113" s="941"/>
      <c r="CT113" s="941"/>
      <c r="CU113" s="941"/>
      <c r="CV113" s="941"/>
      <c r="CW113" s="941"/>
      <c r="CX113" s="941"/>
      <c r="CY113" s="941"/>
      <c r="CZ113" s="941"/>
      <c r="DA113" s="941"/>
      <c r="DB113" s="941"/>
      <c r="DC113" s="941"/>
      <c r="DD113" s="941"/>
      <c r="DE113" s="941"/>
      <c r="DF113" s="942"/>
      <c r="DG113" s="976" t="s">
        <v>179</v>
      </c>
      <c r="DH113" s="977"/>
      <c r="DI113" s="977"/>
      <c r="DJ113" s="977"/>
      <c r="DK113" s="978"/>
      <c r="DL113" s="979" t="s">
        <v>440</v>
      </c>
      <c r="DM113" s="977"/>
      <c r="DN113" s="977"/>
      <c r="DO113" s="977"/>
      <c r="DP113" s="978"/>
      <c r="DQ113" s="979" t="s">
        <v>449</v>
      </c>
      <c r="DR113" s="977"/>
      <c r="DS113" s="977"/>
      <c r="DT113" s="977"/>
      <c r="DU113" s="978"/>
      <c r="DV113" s="980" t="s">
        <v>179</v>
      </c>
      <c r="DW113" s="981"/>
      <c r="DX113" s="981"/>
      <c r="DY113" s="981"/>
      <c r="DZ113" s="982"/>
    </row>
    <row r="114" spans="1:130" s="230" customFormat="1" ht="26.25" customHeight="1" x14ac:dyDescent="0.2">
      <c r="A114" s="972"/>
      <c r="B114" s="973"/>
      <c r="C114" s="941" t="s">
        <v>452</v>
      </c>
      <c r="D114" s="941"/>
      <c r="E114" s="941"/>
      <c r="F114" s="941"/>
      <c r="G114" s="941"/>
      <c r="H114" s="941"/>
      <c r="I114" s="941"/>
      <c r="J114" s="941"/>
      <c r="K114" s="941"/>
      <c r="L114" s="941"/>
      <c r="M114" s="941"/>
      <c r="N114" s="941"/>
      <c r="O114" s="941"/>
      <c r="P114" s="941"/>
      <c r="Q114" s="941"/>
      <c r="R114" s="941"/>
      <c r="S114" s="941"/>
      <c r="T114" s="941"/>
      <c r="U114" s="941"/>
      <c r="V114" s="941"/>
      <c r="W114" s="941"/>
      <c r="X114" s="941"/>
      <c r="Y114" s="941"/>
      <c r="Z114" s="942"/>
      <c r="AA114" s="976">
        <v>205003</v>
      </c>
      <c r="AB114" s="977"/>
      <c r="AC114" s="977"/>
      <c r="AD114" s="977"/>
      <c r="AE114" s="978"/>
      <c r="AF114" s="979">
        <v>195485</v>
      </c>
      <c r="AG114" s="977"/>
      <c r="AH114" s="977"/>
      <c r="AI114" s="977"/>
      <c r="AJ114" s="978"/>
      <c r="AK114" s="979">
        <v>193744</v>
      </c>
      <c r="AL114" s="977"/>
      <c r="AM114" s="977"/>
      <c r="AN114" s="977"/>
      <c r="AO114" s="978"/>
      <c r="AP114" s="980">
        <v>0.1</v>
      </c>
      <c r="AQ114" s="981"/>
      <c r="AR114" s="981"/>
      <c r="AS114" s="981"/>
      <c r="AT114" s="982"/>
      <c r="AU114" s="926"/>
      <c r="AV114" s="927"/>
      <c r="AW114" s="927"/>
      <c r="AX114" s="927"/>
      <c r="AY114" s="927"/>
      <c r="AZ114" s="940" t="s">
        <v>453</v>
      </c>
      <c r="BA114" s="941"/>
      <c r="BB114" s="941"/>
      <c r="BC114" s="941"/>
      <c r="BD114" s="941"/>
      <c r="BE114" s="941"/>
      <c r="BF114" s="941"/>
      <c r="BG114" s="941"/>
      <c r="BH114" s="941"/>
      <c r="BI114" s="941"/>
      <c r="BJ114" s="941"/>
      <c r="BK114" s="941"/>
      <c r="BL114" s="941"/>
      <c r="BM114" s="941"/>
      <c r="BN114" s="941"/>
      <c r="BO114" s="941"/>
      <c r="BP114" s="942"/>
      <c r="BQ114" s="943">
        <v>25902218</v>
      </c>
      <c r="BR114" s="944"/>
      <c r="BS114" s="944"/>
      <c r="BT114" s="944"/>
      <c r="BU114" s="944"/>
      <c r="BV114" s="944">
        <v>24858013</v>
      </c>
      <c r="BW114" s="944"/>
      <c r="BX114" s="944"/>
      <c r="BY114" s="944"/>
      <c r="BZ114" s="944"/>
      <c r="CA114" s="944">
        <v>23080855</v>
      </c>
      <c r="CB114" s="944"/>
      <c r="CC114" s="944"/>
      <c r="CD114" s="944"/>
      <c r="CE114" s="944"/>
      <c r="CF114" s="938">
        <v>13.4</v>
      </c>
      <c r="CG114" s="939"/>
      <c r="CH114" s="939"/>
      <c r="CI114" s="939"/>
      <c r="CJ114" s="939"/>
      <c r="CK114" s="966"/>
      <c r="CL114" s="967"/>
      <c r="CM114" s="940" t="s">
        <v>454</v>
      </c>
      <c r="CN114" s="941"/>
      <c r="CO114" s="941"/>
      <c r="CP114" s="941"/>
      <c r="CQ114" s="941"/>
      <c r="CR114" s="941"/>
      <c r="CS114" s="941"/>
      <c r="CT114" s="941"/>
      <c r="CU114" s="941"/>
      <c r="CV114" s="941"/>
      <c r="CW114" s="941"/>
      <c r="CX114" s="941"/>
      <c r="CY114" s="941"/>
      <c r="CZ114" s="941"/>
      <c r="DA114" s="941"/>
      <c r="DB114" s="941"/>
      <c r="DC114" s="941"/>
      <c r="DD114" s="941"/>
      <c r="DE114" s="941"/>
      <c r="DF114" s="942"/>
      <c r="DG114" s="976" t="s">
        <v>179</v>
      </c>
      <c r="DH114" s="977"/>
      <c r="DI114" s="977"/>
      <c r="DJ114" s="977"/>
      <c r="DK114" s="978"/>
      <c r="DL114" s="979" t="s">
        <v>179</v>
      </c>
      <c r="DM114" s="977"/>
      <c r="DN114" s="977"/>
      <c r="DO114" s="977"/>
      <c r="DP114" s="978"/>
      <c r="DQ114" s="979" t="s">
        <v>440</v>
      </c>
      <c r="DR114" s="977"/>
      <c r="DS114" s="977"/>
      <c r="DT114" s="977"/>
      <c r="DU114" s="978"/>
      <c r="DV114" s="980" t="s">
        <v>179</v>
      </c>
      <c r="DW114" s="981"/>
      <c r="DX114" s="981"/>
      <c r="DY114" s="981"/>
      <c r="DZ114" s="982"/>
    </row>
    <row r="115" spans="1:130" s="230" customFormat="1" ht="26.25" customHeight="1" x14ac:dyDescent="0.2">
      <c r="A115" s="972"/>
      <c r="B115" s="973"/>
      <c r="C115" s="941" t="s">
        <v>455</v>
      </c>
      <c r="D115" s="941"/>
      <c r="E115" s="941"/>
      <c r="F115" s="941"/>
      <c r="G115" s="941"/>
      <c r="H115" s="941"/>
      <c r="I115" s="941"/>
      <c r="J115" s="941"/>
      <c r="K115" s="941"/>
      <c r="L115" s="941"/>
      <c r="M115" s="941"/>
      <c r="N115" s="941"/>
      <c r="O115" s="941"/>
      <c r="P115" s="941"/>
      <c r="Q115" s="941"/>
      <c r="R115" s="941"/>
      <c r="S115" s="941"/>
      <c r="T115" s="941"/>
      <c r="U115" s="941"/>
      <c r="V115" s="941"/>
      <c r="W115" s="941"/>
      <c r="X115" s="941"/>
      <c r="Y115" s="941"/>
      <c r="Z115" s="942"/>
      <c r="AA115" s="955" t="s">
        <v>179</v>
      </c>
      <c r="AB115" s="956"/>
      <c r="AC115" s="956"/>
      <c r="AD115" s="956"/>
      <c r="AE115" s="957"/>
      <c r="AF115" s="958" t="s">
        <v>179</v>
      </c>
      <c r="AG115" s="956"/>
      <c r="AH115" s="956"/>
      <c r="AI115" s="956"/>
      <c r="AJ115" s="957"/>
      <c r="AK115" s="958" t="s">
        <v>456</v>
      </c>
      <c r="AL115" s="956"/>
      <c r="AM115" s="956"/>
      <c r="AN115" s="956"/>
      <c r="AO115" s="957"/>
      <c r="AP115" s="959" t="s">
        <v>449</v>
      </c>
      <c r="AQ115" s="960"/>
      <c r="AR115" s="960"/>
      <c r="AS115" s="960"/>
      <c r="AT115" s="961"/>
      <c r="AU115" s="926"/>
      <c r="AV115" s="927"/>
      <c r="AW115" s="927"/>
      <c r="AX115" s="927"/>
      <c r="AY115" s="927"/>
      <c r="AZ115" s="940" t="s">
        <v>457</v>
      </c>
      <c r="BA115" s="941"/>
      <c r="BB115" s="941"/>
      <c r="BC115" s="941"/>
      <c r="BD115" s="941"/>
      <c r="BE115" s="941"/>
      <c r="BF115" s="941"/>
      <c r="BG115" s="941"/>
      <c r="BH115" s="941"/>
      <c r="BI115" s="941"/>
      <c r="BJ115" s="941"/>
      <c r="BK115" s="941"/>
      <c r="BL115" s="941"/>
      <c r="BM115" s="941"/>
      <c r="BN115" s="941"/>
      <c r="BO115" s="941"/>
      <c r="BP115" s="942"/>
      <c r="BQ115" s="943" t="s">
        <v>179</v>
      </c>
      <c r="BR115" s="944"/>
      <c r="BS115" s="944"/>
      <c r="BT115" s="944"/>
      <c r="BU115" s="944"/>
      <c r="BV115" s="944" t="s">
        <v>458</v>
      </c>
      <c r="BW115" s="944"/>
      <c r="BX115" s="944"/>
      <c r="BY115" s="944"/>
      <c r="BZ115" s="944"/>
      <c r="CA115" s="944" t="s">
        <v>179</v>
      </c>
      <c r="CB115" s="944"/>
      <c r="CC115" s="944"/>
      <c r="CD115" s="944"/>
      <c r="CE115" s="944"/>
      <c r="CF115" s="938" t="s">
        <v>456</v>
      </c>
      <c r="CG115" s="939"/>
      <c r="CH115" s="939"/>
      <c r="CI115" s="939"/>
      <c r="CJ115" s="939"/>
      <c r="CK115" s="966"/>
      <c r="CL115" s="967"/>
      <c r="CM115" s="940" t="s">
        <v>459</v>
      </c>
      <c r="CN115" s="941"/>
      <c r="CO115" s="941"/>
      <c r="CP115" s="941"/>
      <c r="CQ115" s="941"/>
      <c r="CR115" s="941"/>
      <c r="CS115" s="941"/>
      <c r="CT115" s="941"/>
      <c r="CU115" s="941"/>
      <c r="CV115" s="941"/>
      <c r="CW115" s="941"/>
      <c r="CX115" s="941"/>
      <c r="CY115" s="941"/>
      <c r="CZ115" s="941"/>
      <c r="DA115" s="941"/>
      <c r="DB115" s="941"/>
      <c r="DC115" s="941"/>
      <c r="DD115" s="941"/>
      <c r="DE115" s="941"/>
      <c r="DF115" s="942"/>
      <c r="DG115" s="976" t="s">
        <v>179</v>
      </c>
      <c r="DH115" s="977"/>
      <c r="DI115" s="977"/>
      <c r="DJ115" s="977"/>
      <c r="DK115" s="978"/>
      <c r="DL115" s="979" t="s">
        <v>179</v>
      </c>
      <c r="DM115" s="977"/>
      <c r="DN115" s="977"/>
      <c r="DO115" s="977"/>
      <c r="DP115" s="978"/>
      <c r="DQ115" s="979" t="s">
        <v>447</v>
      </c>
      <c r="DR115" s="977"/>
      <c r="DS115" s="977"/>
      <c r="DT115" s="977"/>
      <c r="DU115" s="978"/>
      <c r="DV115" s="980" t="s">
        <v>179</v>
      </c>
      <c r="DW115" s="981"/>
      <c r="DX115" s="981"/>
      <c r="DY115" s="981"/>
      <c r="DZ115" s="982"/>
    </row>
    <row r="116" spans="1:130" s="230" customFormat="1" ht="26.25" customHeight="1" x14ac:dyDescent="0.2">
      <c r="A116" s="974"/>
      <c r="B116" s="975"/>
      <c r="C116" s="983" t="s">
        <v>460</v>
      </c>
      <c r="D116" s="983"/>
      <c r="E116" s="983"/>
      <c r="F116" s="983"/>
      <c r="G116" s="983"/>
      <c r="H116" s="983"/>
      <c r="I116" s="983"/>
      <c r="J116" s="983"/>
      <c r="K116" s="983"/>
      <c r="L116" s="983"/>
      <c r="M116" s="983"/>
      <c r="N116" s="983"/>
      <c r="O116" s="983"/>
      <c r="P116" s="983"/>
      <c r="Q116" s="983"/>
      <c r="R116" s="983"/>
      <c r="S116" s="983"/>
      <c r="T116" s="983"/>
      <c r="U116" s="983"/>
      <c r="V116" s="983"/>
      <c r="W116" s="983"/>
      <c r="X116" s="983"/>
      <c r="Y116" s="983"/>
      <c r="Z116" s="984"/>
      <c r="AA116" s="976" t="s">
        <v>449</v>
      </c>
      <c r="AB116" s="977"/>
      <c r="AC116" s="977"/>
      <c r="AD116" s="977"/>
      <c r="AE116" s="978"/>
      <c r="AF116" s="979" t="s">
        <v>458</v>
      </c>
      <c r="AG116" s="977"/>
      <c r="AH116" s="977"/>
      <c r="AI116" s="977"/>
      <c r="AJ116" s="978"/>
      <c r="AK116" s="979" t="s">
        <v>179</v>
      </c>
      <c r="AL116" s="977"/>
      <c r="AM116" s="977"/>
      <c r="AN116" s="977"/>
      <c r="AO116" s="978"/>
      <c r="AP116" s="980" t="s">
        <v>179</v>
      </c>
      <c r="AQ116" s="981"/>
      <c r="AR116" s="981"/>
      <c r="AS116" s="981"/>
      <c r="AT116" s="982"/>
      <c r="AU116" s="926"/>
      <c r="AV116" s="927"/>
      <c r="AW116" s="927"/>
      <c r="AX116" s="927"/>
      <c r="AY116" s="927"/>
      <c r="AZ116" s="985" t="s">
        <v>461</v>
      </c>
      <c r="BA116" s="986"/>
      <c r="BB116" s="986"/>
      <c r="BC116" s="986"/>
      <c r="BD116" s="986"/>
      <c r="BE116" s="986"/>
      <c r="BF116" s="986"/>
      <c r="BG116" s="986"/>
      <c r="BH116" s="986"/>
      <c r="BI116" s="986"/>
      <c r="BJ116" s="986"/>
      <c r="BK116" s="986"/>
      <c r="BL116" s="986"/>
      <c r="BM116" s="986"/>
      <c r="BN116" s="986"/>
      <c r="BO116" s="986"/>
      <c r="BP116" s="987"/>
      <c r="BQ116" s="943" t="s">
        <v>447</v>
      </c>
      <c r="BR116" s="944"/>
      <c r="BS116" s="944"/>
      <c r="BT116" s="944"/>
      <c r="BU116" s="944"/>
      <c r="BV116" s="944" t="s">
        <v>179</v>
      </c>
      <c r="BW116" s="944"/>
      <c r="BX116" s="944"/>
      <c r="BY116" s="944"/>
      <c r="BZ116" s="944"/>
      <c r="CA116" s="944" t="s">
        <v>456</v>
      </c>
      <c r="CB116" s="944"/>
      <c r="CC116" s="944"/>
      <c r="CD116" s="944"/>
      <c r="CE116" s="944"/>
      <c r="CF116" s="938" t="s">
        <v>179</v>
      </c>
      <c r="CG116" s="939"/>
      <c r="CH116" s="939"/>
      <c r="CI116" s="939"/>
      <c r="CJ116" s="939"/>
      <c r="CK116" s="966"/>
      <c r="CL116" s="967"/>
      <c r="CM116" s="940" t="s">
        <v>462</v>
      </c>
      <c r="CN116" s="941"/>
      <c r="CO116" s="941"/>
      <c r="CP116" s="941"/>
      <c r="CQ116" s="941"/>
      <c r="CR116" s="941"/>
      <c r="CS116" s="941"/>
      <c r="CT116" s="941"/>
      <c r="CU116" s="941"/>
      <c r="CV116" s="941"/>
      <c r="CW116" s="941"/>
      <c r="CX116" s="941"/>
      <c r="CY116" s="941"/>
      <c r="CZ116" s="941"/>
      <c r="DA116" s="941"/>
      <c r="DB116" s="941"/>
      <c r="DC116" s="941"/>
      <c r="DD116" s="941"/>
      <c r="DE116" s="941"/>
      <c r="DF116" s="942"/>
      <c r="DG116" s="976" t="s">
        <v>456</v>
      </c>
      <c r="DH116" s="977"/>
      <c r="DI116" s="977"/>
      <c r="DJ116" s="977"/>
      <c r="DK116" s="978"/>
      <c r="DL116" s="979" t="s">
        <v>179</v>
      </c>
      <c r="DM116" s="977"/>
      <c r="DN116" s="977"/>
      <c r="DO116" s="977"/>
      <c r="DP116" s="978"/>
      <c r="DQ116" s="979" t="s">
        <v>179</v>
      </c>
      <c r="DR116" s="977"/>
      <c r="DS116" s="977"/>
      <c r="DT116" s="977"/>
      <c r="DU116" s="978"/>
      <c r="DV116" s="980" t="s">
        <v>179</v>
      </c>
      <c r="DW116" s="981"/>
      <c r="DX116" s="981"/>
      <c r="DY116" s="981"/>
      <c r="DZ116" s="982"/>
    </row>
    <row r="117" spans="1:130" s="230" customFormat="1" ht="26.25" customHeight="1" x14ac:dyDescent="0.2">
      <c r="A117" s="930" t="s">
        <v>191</v>
      </c>
      <c r="B117" s="911"/>
      <c r="C117" s="911"/>
      <c r="D117" s="911"/>
      <c r="E117" s="911"/>
      <c r="F117" s="911"/>
      <c r="G117" s="911"/>
      <c r="H117" s="911"/>
      <c r="I117" s="911"/>
      <c r="J117" s="911"/>
      <c r="K117" s="911"/>
      <c r="L117" s="911"/>
      <c r="M117" s="911"/>
      <c r="N117" s="911"/>
      <c r="O117" s="911"/>
      <c r="P117" s="911"/>
      <c r="Q117" s="911"/>
      <c r="R117" s="911"/>
      <c r="S117" s="911"/>
      <c r="T117" s="911"/>
      <c r="U117" s="911"/>
      <c r="V117" s="911"/>
      <c r="W117" s="911"/>
      <c r="X117" s="911"/>
      <c r="Y117" s="995" t="s">
        <v>463</v>
      </c>
      <c r="Z117" s="912"/>
      <c r="AA117" s="996">
        <v>366976</v>
      </c>
      <c r="AB117" s="997"/>
      <c r="AC117" s="997"/>
      <c r="AD117" s="997"/>
      <c r="AE117" s="998"/>
      <c r="AF117" s="999">
        <v>357526</v>
      </c>
      <c r="AG117" s="997"/>
      <c r="AH117" s="997"/>
      <c r="AI117" s="997"/>
      <c r="AJ117" s="998"/>
      <c r="AK117" s="999">
        <v>201533</v>
      </c>
      <c r="AL117" s="997"/>
      <c r="AM117" s="997"/>
      <c r="AN117" s="997"/>
      <c r="AO117" s="998"/>
      <c r="AP117" s="1000"/>
      <c r="AQ117" s="1001"/>
      <c r="AR117" s="1001"/>
      <c r="AS117" s="1001"/>
      <c r="AT117" s="1002"/>
      <c r="AU117" s="926"/>
      <c r="AV117" s="927"/>
      <c r="AW117" s="927"/>
      <c r="AX117" s="927"/>
      <c r="AY117" s="927"/>
      <c r="AZ117" s="992" t="s">
        <v>464</v>
      </c>
      <c r="BA117" s="993"/>
      <c r="BB117" s="993"/>
      <c r="BC117" s="993"/>
      <c r="BD117" s="993"/>
      <c r="BE117" s="993"/>
      <c r="BF117" s="993"/>
      <c r="BG117" s="993"/>
      <c r="BH117" s="993"/>
      <c r="BI117" s="993"/>
      <c r="BJ117" s="993"/>
      <c r="BK117" s="993"/>
      <c r="BL117" s="993"/>
      <c r="BM117" s="993"/>
      <c r="BN117" s="993"/>
      <c r="BO117" s="993"/>
      <c r="BP117" s="994"/>
      <c r="BQ117" s="943" t="s">
        <v>449</v>
      </c>
      <c r="BR117" s="944"/>
      <c r="BS117" s="944"/>
      <c r="BT117" s="944"/>
      <c r="BU117" s="944"/>
      <c r="BV117" s="944" t="s">
        <v>179</v>
      </c>
      <c r="BW117" s="944"/>
      <c r="BX117" s="944"/>
      <c r="BY117" s="944"/>
      <c r="BZ117" s="944"/>
      <c r="CA117" s="944" t="s">
        <v>179</v>
      </c>
      <c r="CB117" s="944"/>
      <c r="CC117" s="944"/>
      <c r="CD117" s="944"/>
      <c r="CE117" s="944"/>
      <c r="CF117" s="938" t="s">
        <v>447</v>
      </c>
      <c r="CG117" s="939"/>
      <c r="CH117" s="939"/>
      <c r="CI117" s="939"/>
      <c r="CJ117" s="939"/>
      <c r="CK117" s="966"/>
      <c r="CL117" s="967"/>
      <c r="CM117" s="940" t="s">
        <v>465</v>
      </c>
      <c r="CN117" s="941"/>
      <c r="CO117" s="941"/>
      <c r="CP117" s="941"/>
      <c r="CQ117" s="941"/>
      <c r="CR117" s="941"/>
      <c r="CS117" s="941"/>
      <c r="CT117" s="941"/>
      <c r="CU117" s="941"/>
      <c r="CV117" s="941"/>
      <c r="CW117" s="941"/>
      <c r="CX117" s="941"/>
      <c r="CY117" s="941"/>
      <c r="CZ117" s="941"/>
      <c r="DA117" s="941"/>
      <c r="DB117" s="941"/>
      <c r="DC117" s="941"/>
      <c r="DD117" s="941"/>
      <c r="DE117" s="941"/>
      <c r="DF117" s="942"/>
      <c r="DG117" s="976" t="s">
        <v>179</v>
      </c>
      <c r="DH117" s="977"/>
      <c r="DI117" s="977"/>
      <c r="DJ117" s="977"/>
      <c r="DK117" s="978"/>
      <c r="DL117" s="979" t="s">
        <v>440</v>
      </c>
      <c r="DM117" s="977"/>
      <c r="DN117" s="977"/>
      <c r="DO117" s="977"/>
      <c r="DP117" s="978"/>
      <c r="DQ117" s="979" t="s">
        <v>179</v>
      </c>
      <c r="DR117" s="977"/>
      <c r="DS117" s="977"/>
      <c r="DT117" s="977"/>
      <c r="DU117" s="978"/>
      <c r="DV117" s="980" t="s">
        <v>179</v>
      </c>
      <c r="DW117" s="981"/>
      <c r="DX117" s="981"/>
      <c r="DY117" s="981"/>
      <c r="DZ117" s="982"/>
    </row>
    <row r="118" spans="1:130" s="230" customFormat="1" ht="26.25" customHeight="1" x14ac:dyDescent="0.2">
      <c r="A118" s="930" t="s">
        <v>432</v>
      </c>
      <c r="B118" s="911"/>
      <c r="C118" s="911"/>
      <c r="D118" s="911"/>
      <c r="E118" s="911"/>
      <c r="F118" s="911"/>
      <c r="G118" s="911"/>
      <c r="H118" s="911"/>
      <c r="I118" s="911"/>
      <c r="J118" s="911"/>
      <c r="K118" s="911"/>
      <c r="L118" s="911"/>
      <c r="M118" s="911"/>
      <c r="N118" s="911"/>
      <c r="O118" s="911"/>
      <c r="P118" s="911"/>
      <c r="Q118" s="911"/>
      <c r="R118" s="911"/>
      <c r="S118" s="911"/>
      <c r="T118" s="911"/>
      <c r="U118" s="911"/>
      <c r="V118" s="911"/>
      <c r="W118" s="911"/>
      <c r="X118" s="911"/>
      <c r="Y118" s="911"/>
      <c r="Z118" s="912"/>
      <c r="AA118" s="910" t="s">
        <v>429</v>
      </c>
      <c r="AB118" s="911"/>
      <c r="AC118" s="911"/>
      <c r="AD118" s="911"/>
      <c r="AE118" s="912"/>
      <c r="AF118" s="910" t="s">
        <v>430</v>
      </c>
      <c r="AG118" s="911"/>
      <c r="AH118" s="911"/>
      <c r="AI118" s="911"/>
      <c r="AJ118" s="912"/>
      <c r="AK118" s="910" t="s">
        <v>312</v>
      </c>
      <c r="AL118" s="911"/>
      <c r="AM118" s="911"/>
      <c r="AN118" s="911"/>
      <c r="AO118" s="912"/>
      <c r="AP118" s="988" t="s">
        <v>431</v>
      </c>
      <c r="AQ118" s="989"/>
      <c r="AR118" s="989"/>
      <c r="AS118" s="989"/>
      <c r="AT118" s="990"/>
      <c r="AU118" s="926"/>
      <c r="AV118" s="927"/>
      <c r="AW118" s="927"/>
      <c r="AX118" s="927"/>
      <c r="AY118" s="927"/>
      <c r="AZ118" s="991" t="s">
        <v>466</v>
      </c>
      <c r="BA118" s="983"/>
      <c r="BB118" s="983"/>
      <c r="BC118" s="983"/>
      <c r="BD118" s="983"/>
      <c r="BE118" s="983"/>
      <c r="BF118" s="983"/>
      <c r="BG118" s="983"/>
      <c r="BH118" s="983"/>
      <c r="BI118" s="983"/>
      <c r="BJ118" s="983"/>
      <c r="BK118" s="983"/>
      <c r="BL118" s="983"/>
      <c r="BM118" s="983"/>
      <c r="BN118" s="983"/>
      <c r="BO118" s="983"/>
      <c r="BP118" s="984"/>
      <c r="BQ118" s="1017" t="s">
        <v>467</v>
      </c>
      <c r="BR118" s="1018"/>
      <c r="BS118" s="1018"/>
      <c r="BT118" s="1018"/>
      <c r="BU118" s="1018"/>
      <c r="BV118" s="1018" t="s">
        <v>179</v>
      </c>
      <c r="BW118" s="1018"/>
      <c r="BX118" s="1018"/>
      <c r="BY118" s="1018"/>
      <c r="BZ118" s="1018"/>
      <c r="CA118" s="1018" t="s">
        <v>447</v>
      </c>
      <c r="CB118" s="1018"/>
      <c r="CC118" s="1018"/>
      <c r="CD118" s="1018"/>
      <c r="CE118" s="1018"/>
      <c r="CF118" s="938" t="s">
        <v>179</v>
      </c>
      <c r="CG118" s="939"/>
      <c r="CH118" s="939"/>
      <c r="CI118" s="939"/>
      <c r="CJ118" s="939"/>
      <c r="CK118" s="966"/>
      <c r="CL118" s="967"/>
      <c r="CM118" s="940" t="s">
        <v>468</v>
      </c>
      <c r="CN118" s="941"/>
      <c r="CO118" s="941"/>
      <c r="CP118" s="941"/>
      <c r="CQ118" s="941"/>
      <c r="CR118" s="941"/>
      <c r="CS118" s="941"/>
      <c r="CT118" s="941"/>
      <c r="CU118" s="941"/>
      <c r="CV118" s="941"/>
      <c r="CW118" s="941"/>
      <c r="CX118" s="941"/>
      <c r="CY118" s="941"/>
      <c r="CZ118" s="941"/>
      <c r="DA118" s="941"/>
      <c r="DB118" s="941"/>
      <c r="DC118" s="941"/>
      <c r="DD118" s="941"/>
      <c r="DE118" s="941"/>
      <c r="DF118" s="942"/>
      <c r="DG118" s="976" t="s">
        <v>179</v>
      </c>
      <c r="DH118" s="977"/>
      <c r="DI118" s="977"/>
      <c r="DJ118" s="977"/>
      <c r="DK118" s="978"/>
      <c r="DL118" s="979" t="s">
        <v>179</v>
      </c>
      <c r="DM118" s="977"/>
      <c r="DN118" s="977"/>
      <c r="DO118" s="977"/>
      <c r="DP118" s="978"/>
      <c r="DQ118" s="979" t="s">
        <v>179</v>
      </c>
      <c r="DR118" s="977"/>
      <c r="DS118" s="977"/>
      <c r="DT118" s="977"/>
      <c r="DU118" s="978"/>
      <c r="DV118" s="980" t="s">
        <v>179</v>
      </c>
      <c r="DW118" s="981"/>
      <c r="DX118" s="981"/>
      <c r="DY118" s="981"/>
      <c r="DZ118" s="982"/>
    </row>
    <row r="119" spans="1:130" s="230" customFormat="1" ht="26.25" customHeight="1" x14ac:dyDescent="0.2">
      <c r="A119" s="1074" t="s">
        <v>435</v>
      </c>
      <c r="B119" s="965"/>
      <c r="C119" s="947" t="s">
        <v>436</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458</v>
      </c>
      <c r="AB119" s="918"/>
      <c r="AC119" s="918"/>
      <c r="AD119" s="918"/>
      <c r="AE119" s="919"/>
      <c r="AF119" s="920" t="s">
        <v>179</v>
      </c>
      <c r="AG119" s="918"/>
      <c r="AH119" s="918"/>
      <c r="AI119" s="918"/>
      <c r="AJ119" s="919"/>
      <c r="AK119" s="920" t="s">
        <v>440</v>
      </c>
      <c r="AL119" s="918"/>
      <c r="AM119" s="918"/>
      <c r="AN119" s="918"/>
      <c r="AO119" s="919"/>
      <c r="AP119" s="921" t="s">
        <v>458</v>
      </c>
      <c r="AQ119" s="922"/>
      <c r="AR119" s="922"/>
      <c r="AS119" s="922"/>
      <c r="AT119" s="923"/>
      <c r="AU119" s="928"/>
      <c r="AV119" s="929"/>
      <c r="AW119" s="929"/>
      <c r="AX119" s="929"/>
      <c r="AY119" s="929"/>
      <c r="AZ119" s="251" t="s">
        <v>191</v>
      </c>
      <c r="BA119" s="251"/>
      <c r="BB119" s="251"/>
      <c r="BC119" s="251"/>
      <c r="BD119" s="251"/>
      <c r="BE119" s="251"/>
      <c r="BF119" s="251"/>
      <c r="BG119" s="251"/>
      <c r="BH119" s="251"/>
      <c r="BI119" s="251"/>
      <c r="BJ119" s="251"/>
      <c r="BK119" s="251"/>
      <c r="BL119" s="251"/>
      <c r="BM119" s="251"/>
      <c r="BN119" s="251"/>
      <c r="BO119" s="995" t="s">
        <v>469</v>
      </c>
      <c r="BP119" s="1023"/>
      <c r="BQ119" s="1017">
        <v>28911493</v>
      </c>
      <c r="BR119" s="1018"/>
      <c r="BS119" s="1018"/>
      <c r="BT119" s="1018"/>
      <c r="BU119" s="1018"/>
      <c r="BV119" s="1018">
        <v>28067753</v>
      </c>
      <c r="BW119" s="1018"/>
      <c r="BX119" s="1018"/>
      <c r="BY119" s="1018"/>
      <c r="BZ119" s="1018"/>
      <c r="CA119" s="1018">
        <v>27056172</v>
      </c>
      <c r="CB119" s="1018"/>
      <c r="CC119" s="1018"/>
      <c r="CD119" s="1018"/>
      <c r="CE119" s="1018"/>
      <c r="CF119" s="1019"/>
      <c r="CG119" s="1020"/>
      <c r="CH119" s="1020"/>
      <c r="CI119" s="1020"/>
      <c r="CJ119" s="1021"/>
      <c r="CK119" s="968"/>
      <c r="CL119" s="969"/>
      <c r="CM119" s="991" t="s">
        <v>470</v>
      </c>
      <c r="CN119" s="983"/>
      <c r="CO119" s="983"/>
      <c r="CP119" s="983"/>
      <c r="CQ119" s="983"/>
      <c r="CR119" s="983"/>
      <c r="CS119" s="983"/>
      <c r="CT119" s="983"/>
      <c r="CU119" s="983"/>
      <c r="CV119" s="983"/>
      <c r="CW119" s="983"/>
      <c r="CX119" s="983"/>
      <c r="CY119" s="983"/>
      <c r="CZ119" s="983"/>
      <c r="DA119" s="983"/>
      <c r="DB119" s="983"/>
      <c r="DC119" s="983"/>
      <c r="DD119" s="983"/>
      <c r="DE119" s="983"/>
      <c r="DF119" s="984"/>
      <c r="DG119" s="1022" t="s">
        <v>179</v>
      </c>
      <c r="DH119" s="1004"/>
      <c r="DI119" s="1004"/>
      <c r="DJ119" s="1004"/>
      <c r="DK119" s="1005"/>
      <c r="DL119" s="1003" t="s">
        <v>179</v>
      </c>
      <c r="DM119" s="1004"/>
      <c r="DN119" s="1004"/>
      <c r="DO119" s="1004"/>
      <c r="DP119" s="1005"/>
      <c r="DQ119" s="1003" t="s">
        <v>449</v>
      </c>
      <c r="DR119" s="1004"/>
      <c r="DS119" s="1004"/>
      <c r="DT119" s="1004"/>
      <c r="DU119" s="1005"/>
      <c r="DV119" s="1006" t="s">
        <v>449</v>
      </c>
      <c r="DW119" s="1007"/>
      <c r="DX119" s="1007"/>
      <c r="DY119" s="1007"/>
      <c r="DZ119" s="1008"/>
    </row>
    <row r="120" spans="1:130" s="230" customFormat="1" ht="26.25" customHeight="1" x14ac:dyDescent="0.2">
      <c r="A120" s="1075"/>
      <c r="B120" s="967"/>
      <c r="C120" s="940" t="s">
        <v>442</v>
      </c>
      <c r="D120" s="941"/>
      <c r="E120" s="941"/>
      <c r="F120" s="941"/>
      <c r="G120" s="941"/>
      <c r="H120" s="941"/>
      <c r="I120" s="941"/>
      <c r="J120" s="941"/>
      <c r="K120" s="941"/>
      <c r="L120" s="941"/>
      <c r="M120" s="941"/>
      <c r="N120" s="941"/>
      <c r="O120" s="941"/>
      <c r="P120" s="941"/>
      <c r="Q120" s="941"/>
      <c r="R120" s="941"/>
      <c r="S120" s="941"/>
      <c r="T120" s="941"/>
      <c r="U120" s="941"/>
      <c r="V120" s="941"/>
      <c r="W120" s="941"/>
      <c r="X120" s="941"/>
      <c r="Y120" s="941"/>
      <c r="Z120" s="942"/>
      <c r="AA120" s="976" t="s">
        <v>179</v>
      </c>
      <c r="AB120" s="977"/>
      <c r="AC120" s="977"/>
      <c r="AD120" s="977"/>
      <c r="AE120" s="978"/>
      <c r="AF120" s="979" t="s">
        <v>179</v>
      </c>
      <c r="AG120" s="977"/>
      <c r="AH120" s="977"/>
      <c r="AI120" s="977"/>
      <c r="AJ120" s="978"/>
      <c r="AK120" s="979" t="s">
        <v>179</v>
      </c>
      <c r="AL120" s="977"/>
      <c r="AM120" s="977"/>
      <c r="AN120" s="977"/>
      <c r="AO120" s="978"/>
      <c r="AP120" s="980" t="s">
        <v>471</v>
      </c>
      <c r="AQ120" s="981"/>
      <c r="AR120" s="981"/>
      <c r="AS120" s="981"/>
      <c r="AT120" s="982"/>
      <c r="AU120" s="1009" t="s">
        <v>472</v>
      </c>
      <c r="AV120" s="1010"/>
      <c r="AW120" s="1010"/>
      <c r="AX120" s="1010"/>
      <c r="AY120" s="1011"/>
      <c r="AZ120" s="947" t="s">
        <v>473</v>
      </c>
      <c r="BA120" s="915"/>
      <c r="BB120" s="915"/>
      <c r="BC120" s="915"/>
      <c r="BD120" s="915"/>
      <c r="BE120" s="915"/>
      <c r="BF120" s="915"/>
      <c r="BG120" s="915"/>
      <c r="BH120" s="915"/>
      <c r="BI120" s="915"/>
      <c r="BJ120" s="915"/>
      <c r="BK120" s="915"/>
      <c r="BL120" s="915"/>
      <c r="BM120" s="915"/>
      <c r="BN120" s="915"/>
      <c r="BO120" s="915"/>
      <c r="BP120" s="916"/>
      <c r="BQ120" s="948">
        <v>222284091</v>
      </c>
      <c r="BR120" s="949"/>
      <c r="BS120" s="949"/>
      <c r="BT120" s="949"/>
      <c r="BU120" s="949"/>
      <c r="BV120" s="949">
        <v>229320595</v>
      </c>
      <c r="BW120" s="949"/>
      <c r="BX120" s="949"/>
      <c r="BY120" s="949"/>
      <c r="BZ120" s="949"/>
      <c r="CA120" s="949">
        <v>256012036</v>
      </c>
      <c r="CB120" s="949"/>
      <c r="CC120" s="949"/>
      <c r="CD120" s="949"/>
      <c r="CE120" s="949"/>
      <c r="CF120" s="962">
        <v>148.6</v>
      </c>
      <c r="CG120" s="963"/>
      <c r="CH120" s="963"/>
      <c r="CI120" s="963"/>
      <c r="CJ120" s="963"/>
      <c r="CK120" s="1024" t="s">
        <v>474</v>
      </c>
      <c r="CL120" s="1025"/>
      <c r="CM120" s="1025"/>
      <c r="CN120" s="1025"/>
      <c r="CO120" s="1026"/>
      <c r="CP120" s="1032" t="s">
        <v>475</v>
      </c>
      <c r="CQ120" s="1033"/>
      <c r="CR120" s="1033"/>
      <c r="CS120" s="1033"/>
      <c r="CT120" s="1033"/>
      <c r="CU120" s="1033"/>
      <c r="CV120" s="1033"/>
      <c r="CW120" s="1033"/>
      <c r="CX120" s="1033"/>
      <c r="CY120" s="1033"/>
      <c r="CZ120" s="1033"/>
      <c r="DA120" s="1033"/>
      <c r="DB120" s="1033"/>
      <c r="DC120" s="1033"/>
      <c r="DD120" s="1033"/>
      <c r="DE120" s="1033"/>
      <c r="DF120" s="1034"/>
      <c r="DG120" s="948" t="s">
        <v>458</v>
      </c>
      <c r="DH120" s="949"/>
      <c r="DI120" s="949"/>
      <c r="DJ120" s="949"/>
      <c r="DK120" s="949"/>
      <c r="DL120" s="949" t="s">
        <v>179</v>
      </c>
      <c r="DM120" s="949"/>
      <c r="DN120" s="949"/>
      <c r="DO120" s="949"/>
      <c r="DP120" s="949"/>
      <c r="DQ120" s="949" t="s">
        <v>447</v>
      </c>
      <c r="DR120" s="949"/>
      <c r="DS120" s="949"/>
      <c r="DT120" s="949"/>
      <c r="DU120" s="949"/>
      <c r="DV120" s="950" t="s">
        <v>179</v>
      </c>
      <c r="DW120" s="950"/>
      <c r="DX120" s="950"/>
      <c r="DY120" s="950"/>
      <c r="DZ120" s="951"/>
    </row>
    <row r="121" spans="1:130" s="230" customFormat="1" ht="26.25" customHeight="1" x14ac:dyDescent="0.2">
      <c r="A121" s="1075"/>
      <c r="B121" s="967"/>
      <c r="C121" s="992" t="s">
        <v>476</v>
      </c>
      <c r="D121" s="993"/>
      <c r="E121" s="993"/>
      <c r="F121" s="993"/>
      <c r="G121" s="993"/>
      <c r="H121" s="993"/>
      <c r="I121" s="993"/>
      <c r="J121" s="993"/>
      <c r="K121" s="993"/>
      <c r="L121" s="993"/>
      <c r="M121" s="993"/>
      <c r="N121" s="993"/>
      <c r="O121" s="993"/>
      <c r="P121" s="993"/>
      <c r="Q121" s="993"/>
      <c r="R121" s="993"/>
      <c r="S121" s="993"/>
      <c r="T121" s="993"/>
      <c r="U121" s="993"/>
      <c r="V121" s="993"/>
      <c r="W121" s="993"/>
      <c r="X121" s="993"/>
      <c r="Y121" s="993"/>
      <c r="Z121" s="994"/>
      <c r="AA121" s="976" t="s">
        <v>179</v>
      </c>
      <c r="AB121" s="977"/>
      <c r="AC121" s="977"/>
      <c r="AD121" s="977"/>
      <c r="AE121" s="978"/>
      <c r="AF121" s="979" t="s">
        <v>179</v>
      </c>
      <c r="AG121" s="977"/>
      <c r="AH121" s="977"/>
      <c r="AI121" s="977"/>
      <c r="AJ121" s="978"/>
      <c r="AK121" s="979" t="s">
        <v>449</v>
      </c>
      <c r="AL121" s="977"/>
      <c r="AM121" s="977"/>
      <c r="AN121" s="977"/>
      <c r="AO121" s="978"/>
      <c r="AP121" s="980" t="s">
        <v>179</v>
      </c>
      <c r="AQ121" s="981"/>
      <c r="AR121" s="981"/>
      <c r="AS121" s="981"/>
      <c r="AT121" s="982"/>
      <c r="AU121" s="1012"/>
      <c r="AV121" s="1013"/>
      <c r="AW121" s="1013"/>
      <c r="AX121" s="1013"/>
      <c r="AY121" s="1014"/>
      <c r="AZ121" s="940" t="s">
        <v>477</v>
      </c>
      <c r="BA121" s="941"/>
      <c r="BB121" s="941"/>
      <c r="BC121" s="941"/>
      <c r="BD121" s="941"/>
      <c r="BE121" s="941"/>
      <c r="BF121" s="941"/>
      <c r="BG121" s="941"/>
      <c r="BH121" s="941"/>
      <c r="BI121" s="941"/>
      <c r="BJ121" s="941"/>
      <c r="BK121" s="941"/>
      <c r="BL121" s="941"/>
      <c r="BM121" s="941"/>
      <c r="BN121" s="941"/>
      <c r="BO121" s="941"/>
      <c r="BP121" s="942"/>
      <c r="BQ121" s="943" t="s">
        <v>179</v>
      </c>
      <c r="BR121" s="944"/>
      <c r="BS121" s="944"/>
      <c r="BT121" s="944"/>
      <c r="BU121" s="944"/>
      <c r="BV121" s="944" t="s">
        <v>179</v>
      </c>
      <c r="BW121" s="944"/>
      <c r="BX121" s="944"/>
      <c r="BY121" s="944"/>
      <c r="BZ121" s="944"/>
      <c r="CA121" s="944" t="s">
        <v>179</v>
      </c>
      <c r="CB121" s="944"/>
      <c r="CC121" s="944"/>
      <c r="CD121" s="944"/>
      <c r="CE121" s="944"/>
      <c r="CF121" s="938" t="s">
        <v>179</v>
      </c>
      <c r="CG121" s="939"/>
      <c r="CH121" s="939"/>
      <c r="CI121" s="939"/>
      <c r="CJ121" s="939"/>
      <c r="CK121" s="1027"/>
      <c r="CL121" s="1028"/>
      <c r="CM121" s="1028"/>
      <c r="CN121" s="1028"/>
      <c r="CO121" s="1029"/>
      <c r="CP121" s="1037" t="s">
        <v>478</v>
      </c>
      <c r="CQ121" s="1038"/>
      <c r="CR121" s="1038"/>
      <c r="CS121" s="1038"/>
      <c r="CT121" s="1038"/>
      <c r="CU121" s="1038"/>
      <c r="CV121" s="1038"/>
      <c r="CW121" s="1038"/>
      <c r="CX121" s="1038"/>
      <c r="CY121" s="1038"/>
      <c r="CZ121" s="1038"/>
      <c r="DA121" s="1038"/>
      <c r="DB121" s="1038"/>
      <c r="DC121" s="1038"/>
      <c r="DD121" s="1038"/>
      <c r="DE121" s="1038"/>
      <c r="DF121" s="1039"/>
      <c r="DG121" s="943" t="s">
        <v>179</v>
      </c>
      <c r="DH121" s="944"/>
      <c r="DI121" s="944"/>
      <c r="DJ121" s="944"/>
      <c r="DK121" s="944"/>
      <c r="DL121" s="944" t="s">
        <v>179</v>
      </c>
      <c r="DM121" s="944"/>
      <c r="DN121" s="944"/>
      <c r="DO121" s="944"/>
      <c r="DP121" s="944"/>
      <c r="DQ121" s="944" t="s">
        <v>447</v>
      </c>
      <c r="DR121" s="944"/>
      <c r="DS121" s="944"/>
      <c r="DT121" s="944"/>
      <c r="DU121" s="944"/>
      <c r="DV121" s="945" t="s">
        <v>179</v>
      </c>
      <c r="DW121" s="945"/>
      <c r="DX121" s="945"/>
      <c r="DY121" s="945"/>
      <c r="DZ121" s="946"/>
    </row>
    <row r="122" spans="1:130" s="230" customFormat="1" ht="26.25" customHeight="1" x14ac:dyDescent="0.2">
      <c r="A122" s="1075"/>
      <c r="B122" s="967"/>
      <c r="C122" s="940" t="s">
        <v>454</v>
      </c>
      <c r="D122" s="941"/>
      <c r="E122" s="941"/>
      <c r="F122" s="941"/>
      <c r="G122" s="941"/>
      <c r="H122" s="941"/>
      <c r="I122" s="941"/>
      <c r="J122" s="941"/>
      <c r="K122" s="941"/>
      <c r="L122" s="941"/>
      <c r="M122" s="941"/>
      <c r="N122" s="941"/>
      <c r="O122" s="941"/>
      <c r="P122" s="941"/>
      <c r="Q122" s="941"/>
      <c r="R122" s="941"/>
      <c r="S122" s="941"/>
      <c r="T122" s="941"/>
      <c r="U122" s="941"/>
      <c r="V122" s="941"/>
      <c r="W122" s="941"/>
      <c r="X122" s="941"/>
      <c r="Y122" s="941"/>
      <c r="Z122" s="942"/>
      <c r="AA122" s="976" t="s">
        <v>179</v>
      </c>
      <c r="AB122" s="977"/>
      <c r="AC122" s="977"/>
      <c r="AD122" s="977"/>
      <c r="AE122" s="978"/>
      <c r="AF122" s="979" t="s">
        <v>179</v>
      </c>
      <c r="AG122" s="977"/>
      <c r="AH122" s="977"/>
      <c r="AI122" s="977"/>
      <c r="AJ122" s="978"/>
      <c r="AK122" s="979" t="s">
        <v>179</v>
      </c>
      <c r="AL122" s="977"/>
      <c r="AM122" s="977"/>
      <c r="AN122" s="977"/>
      <c r="AO122" s="978"/>
      <c r="AP122" s="980" t="s">
        <v>179</v>
      </c>
      <c r="AQ122" s="981"/>
      <c r="AR122" s="981"/>
      <c r="AS122" s="981"/>
      <c r="AT122" s="982"/>
      <c r="AU122" s="1012"/>
      <c r="AV122" s="1013"/>
      <c r="AW122" s="1013"/>
      <c r="AX122" s="1013"/>
      <c r="AY122" s="1014"/>
      <c r="AZ122" s="991" t="s">
        <v>479</v>
      </c>
      <c r="BA122" s="983"/>
      <c r="BB122" s="983"/>
      <c r="BC122" s="983"/>
      <c r="BD122" s="983"/>
      <c r="BE122" s="983"/>
      <c r="BF122" s="983"/>
      <c r="BG122" s="983"/>
      <c r="BH122" s="983"/>
      <c r="BI122" s="983"/>
      <c r="BJ122" s="983"/>
      <c r="BK122" s="983"/>
      <c r="BL122" s="983"/>
      <c r="BM122" s="983"/>
      <c r="BN122" s="983"/>
      <c r="BO122" s="983"/>
      <c r="BP122" s="984"/>
      <c r="BQ122" s="1017">
        <v>77399677</v>
      </c>
      <c r="BR122" s="1018"/>
      <c r="BS122" s="1018"/>
      <c r="BT122" s="1018"/>
      <c r="BU122" s="1018"/>
      <c r="BV122" s="1018">
        <v>68208634</v>
      </c>
      <c r="BW122" s="1018"/>
      <c r="BX122" s="1018"/>
      <c r="BY122" s="1018"/>
      <c r="BZ122" s="1018"/>
      <c r="CA122" s="1018">
        <v>59513727</v>
      </c>
      <c r="CB122" s="1018"/>
      <c r="CC122" s="1018"/>
      <c r="CD122" s="1018"/>
      <c r="CE122" s="1018"/>
      <c r="CF122" s="1035">
        <v>34.6</v>
      </c>
      <c r="CG122" s="1036"/>
      <c r="CH122" s="1036"/>
      <c r="CI122" s="1036"/>
      <c r="CJ122" s="1036"/>
      <c r="CK122" s="1027"/>
      <c r="CL122" s="1028"/>
      <c r="CM122" s="1028"/>
      <c r="CN122" s="1028"/>
      <c r="CO122" s="1029"/>
      <c r="CP122" s="1037" t="s">
        <v>480</v>
      </c>
      <c r="CQ122" s="1038"/>
      <c r="CR122" s="1038"/>
      <c r="CS122" s="1038"/>
      <c r="CT122" s="1038"/>
      <c r="CU122" s="1038"/>
      <c r="CV122" s="1038"/>
      <c r="CW122" s="1038"/>
      <c r="CX122" s="1038"/>
      <c r="CY122" s="1038"/>
      <c r="CZ122" s="1038"/>
      <c r="DA122" s="1038"/>
      <c r="DB122" s="1038"/>
      <c r="DC122" s="1038"/>
      <c r="DD122" s="1038"/>
      <c r="DE122" s="1038"/>
      <c r="DF122" s="1039"/>
      <c r="DG122" s="943" t="s">
        <v>447</v>
      </c>
      <c r="DH122" s="944"/>
      <c r="DI122" s="944"/>
      <c r="DJ122" s="944"/>
      <c r="DK122" s="944"/>
      <c r="DL122" s="944" t="s">
        <v>179</v>
      </c>
      <c r="DM122" s="944"/>
      <c r="DN122" s="944"/>
      <c r="DO122" s="944"/>
      <c r="DP122" s="944"/>
      <c r="DQ122" s="944" t="s">
        <v>179</v>
      </c>
      <c r="DR122" s="944"/>
      <c r="DS122" s="944"/>
      <c r="DT122" s="944"/>
      <c r="DU122" s="944"/>
      <c r="DV122" s="945" t="s">
        <v>456</v>
      </c>
      <c r="DW122" s="945"/>
      <c r="DX122" s="945"/>
      <c r="DY122" s="945"/>
      <c r="DZ122" s="946"/>
    </row>
    <row r="123" spans="1:130" s="230" customFormat="1" ht="26.25" customHeight="1" x14ac:dyDescent="0.2">
      <c r="A123" s="1075"/>
      <c r="B123" s="967"/>
      <c r="C123" s="940" t="s">
        <v>462</v>
      </c>
      <c r="D123" s="941"/>
      <c r="E123" s="941"/>
      <c r="F123" s="941"/>
      <c r="G123" s="941"/>
      <c r="H123" s="941"/>
      <c r="I123" s="941"/>
      <c r="J123" s="941"/>
      <c r="K123" s="941"/>
      <c r="L123" s="941"/>
      <c r="M123" s="941"/>
      <c r="N123" s="941"/>
      <c r="O123" s="941"/>
      <c r="P123" s="941"/>
      <c r="Q123" s="941"/>
      <c r="R123" s="941"/>
      <c r="S123" s="941"/>
      <c r="T123" s="941"/>
      <c r="U123" s="941"/>
      <c r="V123" s="941"/>
      <c r="W123" s="941"/>
      <c r="X123" s="941"/>
      <c r="Y123" s="941"/>
      <c r="Z123" s="942"/>
      <c r="AA123" s="976" t="s">
        <v>179</v>
      </c>
      <c r="AB123" s="977"/>
      <c r="AC123" s="977"/>
      <c r="AD123" s="977"/>
      <c r="AE123" s="978"/>
      <c r="AF123" s="979" t="s">
        <v>179</v>
      </c>
      <c r="AG123" s="977"/>
      <c r="AH123" s="977"/>
      <c r="AI123" s="977"/>
      <c r="AJ123" s="978"/>
      <c r="AK123" s="979" t="s">
        <v>449</v>
      </c>
      <c r="AL123" s="977"/>
      <c r="AM123" s="977"/>
      <c r="AN123" s="977"/>
      <c r="AO123" s="978"/>
      <c r="AP123" s="980" t="s">
        <v>179</v>
      </c>
      <c r="AQ123" s="981"/>
      <c r="AR123" s="981"/>
      <c r="AS123" s="981"/>
      <c r="AT123" s="982"/>
      <c r="AU123" s="1015"/>
      <c r="AV123" s="1016"/>
      <c r="AW123" s="1016"/>
      <c r="AX123" s="1016"/>
      <c r="AY123" s="1016"/>
      <c r="AZ123" s="251" t="s">
        <v>191</v>
      </c>
      <c r="BA123" s="251"/>
      <c r="BB123" s="251"/>
      <c r="BC123" s="251"/>
      <c r="BD123" s="251"/>
      <c r="BE123" s="251"/>
      <c r="BF123" s="251"/>
      <c r="BG123" s="251"/>
      <c r="BH123" s="251"/>
      <c r="BI123" s="251"/>
      <c r="BJ123" s="251"/>
      <c r="BK123" s="251"/>
      <c r="BL123" s="251"/>
      <c r="BM123" s="251"/>
      <c r="BN123" s="251"/>
      <c r="BO123" s="995" t="s">
        <v>481</v>
      </c>
      <c r="BP123" s="1023"/>
      <c r="BQ123" s="1081">
        <v>299683768</v>
      </c>
      <c r="BR123" s="1082"/>
      <c r="BS123" s="1082"/>
      <c r="BT123" s="1082"/>
      <c r="BU123" s="1082"/>
      <c r="BV123" s="1082">
        <v>297529229</v>
      </c>
      <c r="BW123" s="1082"/>
      <c r="BX123" s="1082"/>
      <c r="BY123" s="1082"/>
      <c r="BZ123" s="1082"/>
      <c r="CA123" s="1082">
        <v>315525763</v>
      </c>
      <c r="CB123" s="1082"/>
      <c r="CC123" s="1082"/>
      <c r="CD123" s="1082"/>
      <c r="CE123" s="1082"/>
      <c r="CF123" s="1019"/>
      <c r="CG123" s="1020"/>
      <c r="CH123" s="1020"/>
      <c r="CI123" s="1020"/>
      <c r="CJ123" s="1021"/>
      <c r="CK123" s="1027"/>
      <c r="CL123" s="1028"/>
      <c r="CM123" s="1028"/>
      <c r="CN123" s="1028"/>
      <c r="CO123" s="1029"/>
      <c r="CP123" s="1037"/>
      <c r="CQ123" s="1038"/>
      <c r="CR123" s="1038"/>
      <c r="CS123" s="1038"/>
      <c r="CT123" s="1038"/>
      <c r="CU123" s="1038"/>
      <c r="CV123" s="1038"/>
      <c r="CW123" s="1038"/>
      <c r="CX123" s="1038"/>
      <c r="CY123" s="1038"/>
      <c r="CZ123" s="1038"/>
      <c r="DA123" s="1038"/>
      <c r="DB123" s="1038"/>
      <c r="DC123" s="1038"/>
      <c r="DD123" s="1038"/>
      <c r="DE123" s="1038"/>
      <c r="DF123" s="1039"/>
      <c r="DG123" s="976"/>
      <c r="DH123" s="977"/>
      <c r="DI123" s="977"/>
      <c r="DJ123" s="977"/>
      <c r="DK123" s="978"/>
      <c r="DL123" s="979"/>
      <c r="DM123" s="977"/>
      <c r="DN123" s="977"/>
      <c r="DO123" s="977"/>
      <c r="DP123" s="978"/>
      <c r="DQ123" s="979"/>
      <c r="DR123" s="977"/>
      <c r="DS123" s="977"/>
      <c r="DT123" s="977"/>
      <c r="DU123" s="978"/>
      <c r="DV123" s="980"/>
      <c r="DW123" s="981"/>
      <c r="DX123" s="981"/>
      <c r="DY123" s="981"/>
      <c r="DZ123" s="982"/>
    </row>
    <row r="124" spans="1:130" s="230" customFormat="1" ht="26.25" customHeight="1" thickBot="1" x14ac:dyDescent="0.25">
      <c r="A124" s="1075"/>
      <c r="B124" s="967"/>
      <c r="C124" s="940" t="s">
        <v>465</v>
      </c>
      <c r="D124" s="941"/>
      <c r="E124" s="941"/>
      <c r="F124" s="941"/>
      <c r="G124" s="941"/>
      <c r="H124" s="941"/>
      <c r="I124" s="941"/>
      <c r="J124" s="941"/>
      <c r="K124" s="941"/>
      <c r="L124" s="941"/>
      <c r="M124" s="941"/>
      <c r="N124" s="941"/>
      <c r="O124" s="941"/>
      <c r="P124" s="941"/>
      <c r="Q124" s="941"/>
      <c r="R124" s="941"/>
      <c r="S124" s="941"/>
      <c r="T124" s="941"/>
      <c r="U124" s="941"/>
      <c r="V124" s="941"/>
      <c r="W124" s="941"/>
      <c r="X124" s="941"/>
      <c r="Y124" s="941"/>
      <c r="Z124" s="942"/>
      <c r="AA124" s="976" t="s">
        <v>179</v>
      </c>
      <c r="AB124" s="977"/>
      <c r="AC124" s="977"/>
      <c r="AD124" s="977"/>
      <c r="AE124" s="978"/>
      <c r="AF124" s="979" t="s">
        <v>467</v>
      </c>
      <c r="AG124" s="977"/>
      <c r="AH124" s="977"/>
      <c r="AI124" s="977"/>
      <c r="AJ124" s="978"/>
      <c r="AK124" s="979" t="s">
        <v>179</v>
      </c>
      <c r="AL124" s="977"/>
      <c r="AM124" s="977"/>
      <c r="AN124" s="977"/>
      <c r="AO124" s="978"/>
      <c r="AP124" s="980" t="s">
        <v>179</v>
      </c>
      <c r="AQ124" s="981"/>
      <c r="AR124" s="981"/>
      <c r="AS124" s="981"/>
      <c r="AT124" s="982"/>
      <c r="AU124" s="1077" t="s">
        <v>482</v>
      </c>
      <c r="AV124" s="1078"/>
      <c r="AW124" s="1078"/>
      <c r="AX124" s="1078"/>
      <c r="AY124" s="1078"/>
      <c r="AZ124" s="1078"/>
      <c r="BA124" s="1078"/>
      <c r="BB124" s="1078"/>
      <c r="BC124" s="1078"/>
      <c r="BD124" s="1078"/>
      <c r="BE124" s="1078"/>
      <c r="BF124" s="1078"/>
      <c r="BG124" s="1078"/>
      <c r="BH124" s="1078"/>
      <c r="BI124" s="1078"/>
      <c r="BJ124" s="1078"/>
      <c r="BK124" s="1078"/>
      <c r="BL124" s="1078"/>
      <c r="BM124" s="1078"/>
      <c r="BN124" s="1078"/>
      <c r="BO124" s="1078"/>
      <c r="BP124" s="1079"/>
      <c r="BQ124" s="1080" t="s">
        <v>179</v>
      </c>
      <c r="BR124" s="1045"/>
      <c r="BS124" s="1045"/>
      <c r="BT124" s="1045"/>
      <c r="BU124" s="1045"/>
      <c r="BV124" s="1045" t="s">
        <v>179</v>
      </c>
      <c r="BW124" s="1045"/>
      <c r="BX124" s="1045"/>
      <c r="BY124" s="1045"/>
      <c r="BZ124" s="1045"/>
      <c r="CA124" s="1045" t="s">
        <v>447</v>
      </c>
      <c r="CB124" s="1045"/>
      <c r="CC124" s="1045"/>
      <c r="CD124" s="1045"/>
      <c r="CE124" s="1045"/>
      <c r="CF124" s="1046"/>
      <c r="CG124" s="1047"/>
      <c r="CH124" s="1047"/>
      <c r="CI124" s="1047"/>
      <c r="CJ124" s="1048"/>
      <c r="CK124" s="1030"/>
      <c r="CL124" s="1030"/>
      <c r="CM124" s="1030"/>
      <c r="CN124" s="1030"/>
      <c r="CO124" s="1031"/>
      <c r="CP124" s="1037" t="s">
        <v>483</v>
      </c>
      <c r="CQ124" s="1038"/>
      <c r="CR124" s="1038"/>
      <c r="CS124" s="1038"/>
      <c r="CT124" s="1038"/>
      <c r="CU124" s="1038"/>
      <c r="CV124" s="1038"/>
      <c r="CW124" s="1038"/>
      <c r="CX124" s="1038"/>
      <c r="CY124" s="1038"/>
      <c r="CZ124" s="1038"/>
      <c r="DA124" s="1038"/>
      <c r="DB124" s="1038"/>
      <c r="DC124" s="1038"/>
      <c r="DD124" s="1038"/>
      <c r="DE124" s="1038"/>
      <c r="DF124" s="1039"/>
      <c r="DG124" s="1022" t="s">
        <v>179</v>
      </c>
      <c r="DH124" s="1004"/>
      <c r="DI124" s="1004"/>
      <c r="DJ124" s="1004"/>
      <c r="DK124" s="1005"/>
      <c r="DL124" s="1003" t="s">
        <v>484</v>
      </c>
      <c r="DM124" s="1004"/>
      <c r="DN124" s="1004"/>
      <c r="DO124" s="1004"/>
      <c r="DP124" s="1005"/>
      <c r="DQ124" s="1003" t="s">
        <v>179</v>
      </c>
      <c r="DR124" s="1004"/>
      <c r="DS124" s="1004"/>
      <c r="DT124" s="1004"/>
      <c r="DU124" s="1005"/>
      <c r="DV124" s="1006" t="s">
        <v>179</v>
      </c>
      <c r="DW124" s="1007"/>
      <c r="DX124" s="1007"/>
      <c r="DY124" s="1007"/>
      <c r="DZ124" s="1008"/>
    </row>
    <row r="125" spans="1:130" s="230" customFormat="1" ht="26.25" customHeight="1" x14ac:dyDescent="0.2">
      <c r="A125" s="1075"/>
      <c r="B125" s="967"/>
      <c r="C125" s="940" t="s">
        <v>468</v>
      </c>
      <c r="D125" s="941"/>
      <c r="E125" s="941"/>
      <c r="F125" s="941"/>
      <c r="G125" s="941"/>
      <c r="H125" s="941"/>
      <c r="I125" s="941"/>
      <c r="J125" s="941"/>
      <c r="K125" s="941"/>
      <c r="L125" s="941"/>
      <c r="M125" s="941"/>
      <c r="N125" s="941"/>
      <c r="O125" s="941"/>
      <c r="P125" s="941"/>
      <c r="Q125" s="941"/>
      <c r="R125" s="941"/>
      <c r="S125" s="941"/>
      <c r="T125" s="941"/>
      <c r="U125" s="941"/>
      <c r="V125" s="941"/>
      <c r="W125" s="941"/>
      <c r="X125" s="941"/>
      <c r="Y125" s="941"/>
      <c r="Z125" s="942"/>
      <c r="AA125" s="976" t="s">
        <v>440</v>
      </c>
      <c r="AB125" s="977"/>
      <c r="AC125" s="977"/>
      <c r="AD125" s="977"/>
      <c r="AE125" s="978"/>
      <c r="AF125" s="979" t="s">
        <v>458</v>
      </c>
      <c r="AG125" s="977"/>
      <c r="AH125" s="977"/>
      <c r="AI125" s="977"/>
      <c r="AJ125" s="978"/>
      <c r="AK125" s="979" t="s">
        <v>179</v>
      </c>
      <c r="AL125" s="977"/>
      <c r="AM125" s="977"/>
      <c r="AN125" s="977"/>
      <c r="AO125" s="978"/>
      <c r="AP125" s="980" t="s">
        <v>179</v>
      </c>
      <c r="AQ125" s="981"/>
      <c r="AR125" s="981"/>
      <c r="AS125" s="981"/>
      <c r="AT125" s="982"/>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40" t="s">
        <v>485</v>
      </c>
      <c r="CL125" s="1025"/>
      <c r="CM125" s="1025"/>
      <c r="CN125" s="1025"/>
      <c r="CO125" s="1026"/>
      <c r="CP125" s="947" t="s">
        <v>486</v>
      </c>
      <c r="CQ125" s="915"/>
      <c r="CR125" s="915"/>
      <c r="CS125" s="915"/>
      <c r="CT125" s="915"/>
      <c r="CU125" s="915"/>
      <c r="CV125" s="915"/>
      <c r="CW125" s="915"/>
      <c r="CX125" s="915"/>
      <c r="CY125" s="915"/>
      <c r="CZ125" s="915"/>
      <c r="DA125" s="915"/>
      <c r="DB125" s="915"/>
      <c r="DC125" s="915"/>
      <c r="DD125" s="915"/>
      <c r="DE125" s="915"/>
      <c r="DF125" s="916"/>
      <c r="DG125" s="948" t="s">
        <v>458</v>
      </c>
      <c r="DH125" s="949"/>
      <c r="DI125" s="949"/>
      <c r="DJ125" s="949"/>
      <c r="DK125" s="949"/>
      <c r="DL125" s="949" t="s">
        <v>179</v>
      </c>
      <c r="DM125" s="949"/>
      <c r="DN125" s="949"/>
      <c r="DO125" s="949"/>
      <c r="DP125" s="949"/>
      <c r="DQ125" s="949" t="s">
        <v>179</v>
      </c>
      <c r="DR125" s="949"/>
      <c r="DS125" s="949"/>
      <c r="DT125" s="949"/>
      <c r="DU125" s="949"/>
      <c r="DV125" s="950" t="s">
        <v>440</v>
      </c>
      <c r="DW125" s="950"/>
      <c r="DX125" s="950"/>
      <c r="DY125" s="950"/>
      <c r="DZ125" s="951"/>
    </row>
    <row r="126" spans="1:130" s="230" customFormat="1" ht="26.25" customHeight="1" thickBot="1" x14ac:dyDescent="0.25">
      <c r="A126" s="1075"/>
      <c r="B126" s="967"/>
      <c r="C126" s="940" t="s">
        <v>470</v>
      </c>
      <c r="D126" s="941"/>
      <c r="E126" s="941"/>
      <c r="F126" s="941"/>
      <c r="G126" s="941"/>
      <c r="H126" s="941"/>
      <c r="I126" s="941"/>
      <c r="J126" s="941"/>
      <c r="K126" s="941"/>
      <c r="L126" s="941"/>
      <c r="M126" s="941"/>
      <c r="N126" s="941"/>
      <c r="O126" s="941"/>
      <c r="P126" s="941"/>
      <c r="Q126" s="941"/>
      <c r="R126" s="941"/>
      <c r="S126" s="941"/>
      <c r="T126" s="941"/>
      <c r="U126" s="941"/>
      <c r="V126" s="941"/>
      <c r="W126" s="941"/>
      <c r="X126" s="941"/>
      <c r="Y126" s="941"/>
      <c r="Z126" s="942"/>
      <c r="AA126" s="976" t="s">
        <v>179</v>
      </c>
      <c r="AB126" s="977"/>
      <c r="AC126" s="977"/>
      <c r="AD126" s="977"/>
      <c r="AE126" s="978"/>
      <c r="AF126" s="979" t="s">
        <v>471</v>
      </c>
      <c r="AG126" s="977"/>
      <c r="AH126" s="977"/>
      <c r="AI126" s="977"/>
      <c r="AJ126" s="978"/>
      <c r="AK126" s="979" t="s">
        <v>179</v>
      </c>
      <c r="AL126" s="977"/>
      <c r="AM126" s="977"/>
      <c r="AN126" s="977"/>
      <c r="AO126" s="978"/>
      <c r="AP126" s="980" t="s">
        <v>179</v>
      </c>
      <c r="AQ126" s="981"/>
      <c r="AR126" s="981"/>
      <c r="AS126" s="981"/>
      <c r="AT126" s="982"/>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41"/>
      <c r="CL126" s="1028"/>
      <c r="CM126" s="1028"/>
      <c r="CN126" s="1028"/>
      <c r="CO126" s="1029"/>
      <c r="CP126" s="940" t="s">
        <v>487</v>
      </c>
      <c r="CQ126" s="941"/>
      <c r="CR126" s="941"/>
      <c r="CS126" s="941"/>
      <c r="CT126" s="941"/>
      <c r="CU126" s="941"/>
      <c r="CV126" s="941"/>
      <c r="CW126" s="941"/>
      <c r="CX126" s="941"/>
      <c r="CY126" s="941"/>
      <c r="CZ126" s="941"/>
      <c r="DA126" s="941"/>
      <c r="DB126" s="941"/>
      <c r="DC126" s="941"/>
      <c r="DD126" s="941"/>
      <c r="DE126" s="941"/>
      <c r="DF126" s="942"/>
      <c r="DG126" s="943" t="s">
        <v>179</v>
      </c>
      <c r="DH126" s="944"/>
      <c r="DI126" s="944"/>
      <c r="DJ126" s="944"/>
      <c r="DK126" s="944"/>
      <c r="DL126" s="944" t="s">
        <v>179</v>
      </c>
      <c r="DM126" s="944"/>
      <c r="DN126" s="944"/>
      <c r="DO126" s="944"/>
      <c r="DP126" s="944"/>
      <c r="DQ126" s="944" t="s">
        <v>179</v>
      </c>
      <c r="DR126" s="944"/>
      <c r="DS126" s="944"/>
      <c r="DT126" s="944"/>
      <c r="DU126" s="944"/>
      <c r="DV126" s="945" t="s">
        <v>440</v>
      </c>
      <c r="DW126" s="945"/>
      <c r="DX126" s="945"/>
      <c r="DY126" s="945"/>
      <c r="DZ126" s="946"/>
    </row>
    <row r="127" spans="1:130" s="230" customFormat="1" ht="26.25" customHeight="1" x14ac:dyDescent="0.2">
      <c r="A127" s="1076"/>
      <c r="B127" s="969"/>
      <c r="C127" s="991" t="s">
        <v>488</v>
      </c>
      <c r="D127" s="983"/>
      <c r="E127" s="983"/>
      <c r="F127" s="983"/>
      <c r="G127" s="983"/>
      <c r="H127" s="983"/>
      <c r="I127" s="983"/>
      <c r="J127" s="983"/>
      <c r="K127" s="983"/>
      <c r="L127" s="983"/>
      <c r="M127" s="983"/>
      <c r="N127" s="983"/>
      <c r="O127" s="983"/>
      <c r="P127" s="983"/>
      <c r="Q127" s="983"/>
      <c r="R127" s="983"/>
      <c r="S127" s="983"/>
      <c r="T127" s="983"/>
      <c r="U127" s="983"/>
      <c r="V127" s="983"/>
      <c r="W127" s="983"/>
      <c r="X127" s="983"/>
      <c r="Y127" s="983"/>
      <c r="Z127" s="984"/>
      <c r="AA127" s="976" t="s">
        <v>179</v>
      </c>
      <c r="AB127" s="977"/>
      <c r="AC127" s="977"/>
      <c r="AD127" s="977"/>
      <c r="AE127" s="978"/>
      <c r="AF127" s="979" t="s">
        <v>458</v>
      </c>
      <c r="AG127" s="977"/>
      <c r="AH127" s="977"/>
      <c r="AI127" s="977"/>
      <c r="AJ127" s="978"/>
      <c r="AK127" s="979" t="s">
        <v>179</v>
      </c>
      <c r="AL127" s="977"/>
      <c r="AM127" s="977"/>
      <c r="AN127" s="977"/>
      <c r="AO127" s="978"/>
      <c r="AP127" s="980" t="s">
        <v>458</v>
      </c>
      <c r="AQ127" s="981"/>
      <c r="AR127" s="981"/>
      <c r="AS127" s="981"/>
      <c r="AT127" s="982"/>
      <c r="AU127" s="232"/>
      <c r="AV127" s="232"/>
      <c r="AW127" s="232"/>
      <c r="AX127" s="1049" t="s">
        <v>489</v>
      </c>
      <c r="AY127" s="1050"/>
      <c r="AZ127" s="1050"/>
      <c r="BA127" s="1050"/>
      <c r="BB127" s="1050"/>
      <c r="BC127" s="1050"/>
      <c r="BD127" s="1050"/>
      <c r="BE127" s="1051"/>
      <c r="BF127" s="1052" t="s">
        <v>490</v>
      </c>
      <c r="BG127" s="1050"/>
      <c r="BH127" s="1050"/>
      <c r="BI127" s="1050"/>
      <c r="BJ127" s="1050"/>
      <c r="BK127" s="1050"/>
      <c r="BL127" s="1051"/>
      <c r="BM127" s="1052" t="s">
        <v>491</v>
      </c>
      <c r="BN127" s="1050"/>
      <c r="BO127" s="1050"/>
      <c r="BP127" s="1050"/>
      <c r="BQ127" s="1050"/>
      <c r="BR127" s="1050"/>
      <c r="BS127" s="1051"/>
      <c r="BT127" s="1052" t="s">
        <v>492</v>
      </c>
      <c r="BU127" s="1050"/>
      <c r="BV127" s="1050"/>
      <c r="BW127" s="1050"/>
      <c r="BX127" s="1050"/>
      <c r="BY127" s="1050"/>
      <c r="BZ127" s="1073"/>
      <c r="CA127" s="232"/>
      <c r="CB127" s="232"/>
      <c r="CC127" s="232"/>
      <c r="CD127" s="255"/>
      <c r="CE127" s="255"/>
      <c r="CF127" s="255"/>
      <c r="CG127" s="232"/>
      <c r="CH127" s="232"/>
      <c r="CI127" s="232"/>
      <c r="CJ127" s="254"/>
      <c r="CK127" s="1041"/>
      <c r="CL127" s="1028"/>
      <c r="CM127" s="1028"/>
      <c r="CN127" s="1028"/>
      <c r="CO127" s="1029"/>
      <c r="CP127" s="940" t="s">
        <v>493</v>
      </c>
      <c r="CQ127" s="941"/>
      <c r="CR127" s="941"/>
      <c r="CS127" s="941"/>
      <c r="CT127" s="941"/>
      <c r="CU127" s="941"/>
      <c r="CV127" s="941"/>
      <c r="CW127" s="941"/>
      <c r="CX127" s="941"/>
      <c r="CY127" s="941"/>
      <c r="CZ127" s="941"/>
      <c r="DA127" s="941"/>
      <c r="DB127" s="941"/>
      <c r="DC127" s="941"/>
      <c r="DD127" s="941"/>
      <c r="DE127" s="941"/>
      <c r="DF127" s="942"/>
      <c r="DG127" s="943" t="s">
        <v>440</v>
      </c>
      <c r="DH127" s="944"/>
      <c r="DI127" s="944"/>
      <c r="DJ127" s="944"/>
      <c r="DK127" s="944"/>
      <c r="DL127" s="944" t="s">
        <v>179</v>
      </c>
      <c r="DM127" s="944"/>
      <c r="DN127" s="944"/>
      <c r="DO127" s="944"/>
      <c r="DP127" s="944"/>
      <c r="DQ127" s="944" t="s">
        <v>458</v>
      </c>
      <c r="DR127" s="944"/>
      <c r="DS127" s="944"/>
      <c r="DT127" s="944"/>
      <c r="DU127" s="944"/>
      <c r="DV127" s="945" t="s">
        <v>467</v>
      </c>
      <c r="DW127" s="945"/>
      <c r="DX127" s="945"/>
      <c r="DY127" s="945"/>
      <c r="DZ127" s="946"/>
    </row>
    <row r="128" spans="1:130" s="230" customFormat="1" ht="26.25" customHeight="1" thickBot="1" x14ac:dyDescent="0.25">
      <c r="A128" s="1059" t="s">
        <v>494</v>
      </c>
      <c r="B128" s="1060"/>
      <c r="C128" s="1060"/>
      <c r="D128" s="1060"/>
      <c r="E128" s="1060"/>
      <c r="F128" s="1060"/>
      <c r="G128" s="1060"/>
      <c r="H128" s="1060"/>
      <c r="I128" s="1060"/>
      <c r="J128" s="1060"/>
      <c r="K128" s="1060"/>
      <c r="L128" s="1060"/>
      <c r="M128" s="1060"/>
      <c r="N128" s="1060"/>
      <c r="O128" s="1060"/>
      <c r="P128" s="1060"/>
      <c r="Q128" s="1060"/>
      <c r="R128" s="1060"/>
      <c r="S128" s="1060"/>
      <c r="T128" s="1060"/>
      <c r="U128" s="1060"/>
      <c r="V128" s="1060"/>
      <c r="W128" s="1061" t="s">
        <v>495</v>
      </c>
      <c r="X128" s="1061"/>
      <c r="Y128" s="1061"/>
      <c r="Z128" s="1062"/>
      <c r="AA128" s="1063" t="s">
        <v>179</v>
      </c>
      <c r="AB128" s="1064"/>
      <c r="AC128" s="1064"/>
      <c r="AD128" s="1064"/>
      <c r="AE128" s="1065"/>
      <c r="AF128" s="1066" t="s">
        <v>179</v>
      </c>
      <c r="AG128" s="1064"/>
      <c r="AH128" s="1064"/>
      <c r="AI128" s="1064"/>
      <c r="AJ128" s="1065"/>
      <c r="AK128" s="1066" t="s">
        <v>440</v>
      </c>
      <c r="AL128" s="1064"/>
      <c r="AM128" s="1064"/>
      <c r="AN128" s="1064"/>
      <c r="AO128" s="1065"/>
      <c r="AP128" s="1067"/>
      <c r="AQ128" s="1068"/>
      <c r="AR128" s="1068"/>
      <c r="AS128" s="1068"/>
      <c r="AT128" s="1069"/>
      <c r="AU128" s="232"/>
      <c r="AV128" s="232"/>
      <c r="AW128" s="232"/>
      <c r="AX128" s="914" t="s">
        <v>496</v>
      </c>
      <c r="AY128" s="915"/>
      <c r="AZ128" s="915"/>
      <c r="BA128" s="915"/>
      <c r="BB128" s="915"/>
      <c r="BC128" s="915"/>
      <c r="BD128" s="915"/>
      <c r="BE128" s="916"/>
      <c r="BF128" s="1070" t="s">
        <v>179</v>
      </c>
      <c r="BG128" s="1071"/>
      <c r="BH128" s="1071"/>
      <c r="BI128" s="1071"/>
      <c r="BJ128" s="1071"/>
      <c r="BK128" s="1071"/>
      <c r="BL128" s="1072"/>
      <c r="BM128" s="1070">
        <v>11.25</v>
      </c>
      <c r="BN128" s="1071"/>
      <c r="BO128" s="1071"/>
      <c r="BP128" s="1071"/>
      <c r="BQ128" s="1071"/>
      <c r="BR128" s="1071"/>
      <c r="BS128" s="1072"/>
      <c r="BT128" s="1070">
        <v>20</v>
      </c>
      <c r="BU128" s="1071"/>
      <c r="BV128" s="1071"/>
      <c r="BW128" s="1071"/>
      <c r="BX128" s="1071"/>
      <c r="BY128" s="1071"/>
      <c r="BZ128" s="1094"/>
      <c r="CA128" s="255"/>
      <c r="CB128" s="255"/>
      <c r="CC128" s="255"/>
      <c r="CD128" s="255"/>
      <c r="CE128" s="255"/>
      <c r="CF128" s="255"/>
      <c r="CG128" s="232"/>
      <c r="CH128" s="232"/>
      <c r="CI128" s="232"/>
      <c r="CJ128" s="254"/>
      <c r="CK128" s="1042"/>
      <c r="CL128" s="1043"/>
      <c r="CM128" s="1043"/>
      <c r="CN128" s="1043"/>
      <c r="CO128" s="1044"/>
      <c r="CP128" s="1053" t="s">
        <v>497</v>
      </c>
      <c r="CQ128" s="726"/>
      <c r="CR128" s="726"/>
      <c r="CS128" s="726"/>
      <c r="CT128" s="726"/>
      <c r="CU128" s="726"/>
      <c r="CV128" s="726"/>
      <c r="CW128" s="726"/>
      <c r="CX128" s="726"/>
      <c r="CY128" s="726"/>
      <c r="CZ128" s="726"/>
      <c r="DA128" s="726"/>
      <c r="DB128" s="726"/>
      <c r="DC128" s="726"/>
      <c r="DD128" s="726"/>
      <c r="DE128" s="726"/>
      <c r="DF128" s="1054"/>
      <c r="DG128" s="1055" t="s">
        <v>458</v>
      </c>
      <c r="DH128" s="1056"/>
      <c r="DI128" s="1056"/>
      <c r="DJ128" s="1056"/>
      <c r="DK128" s="1056"/>
      <c r="DL128" s="1056" t="s">
        <v>179</v>
      </c>
      <c r="DM128" s="1056"/>
      <c r="DN128" s="1056"/>
      <c r="DO128" s="1056"/>
      <c r="DP128" s="1056"/>
      <c r="DQ128" s="1056" t="s">
        <v>458</v>
      </c>
      <c r="DR128" s="1056"/>
      <c r="DS128" s="1056"/>
      <c r="DT128" s="1056"/>
      <c r="DU128" s="1056"/>
      <c r="DV128" s="1057" t="s">
        <v>467</v>
      </c>
      <c r="DW128" s="1057"/>
      <c r="DX128" s="1057"/>
      <c r="DY128" s="1057"/>
      <c r="DZ128" s="1058"/>
    </row>
    <row r="129" spans="1:131" s="230" customFormat="1" ht="26.25" customHeight="1" x14ac:dyDescent="0.2">
      <c r="A129" s="952" t="s">
        <v>110</v>
      </c>
      <c r="B129" s="953"/>
      <c r="C129" s="953"/>
      <c r="D129" s="953"/>
      <c r="E129" s="953"/>
      <c r="F129" s="953"/>
      <c r="G129" s="953"/>
      <c r="H129" s="953"/>
      <c r="I129" s="953"/>
      <c r="J129" s="953"/>
      <c r="K129" s="953"/>
      <c r="L129" s="953"/>
      <c r="M129" s="953"/>
      <c r="N129" s="953"/>
      <c r="O129" s="953"/>
      <c r="P129" s="953"/>
      <c r="Q129" s="953"/>
      <c r="R129" s="953"/>
      <c r="S129" s="953"/>
      <c r="T129" s="953"/>
      <c r="U129" s="953"/>
      <c r="V129" s="953"/>
      <c r="W129" s="1088" t="s">
        <v>498</v>
      </c>
      <c r="X129" s="1089"/>
      <c r="Y129" s="1089"/>
      <c r="Z129" s="1090"/>
      <c r="AA129" s="976">
        <v>164986042</v>
      </c>
      <c r="AB129" s="977"/>
      <c r="AC129" s="977"/>
      <c r="AD129" s="977"/>
      <c r="AE129" s="978"/>
      <c r="AF129" s="979">
        <v>168760876</v>
      </c>
      <c r="AG129" s="977"/>
      <c r="AH129" s="977"/>
      <c r="AI129" s="977"/>
      <c r="AJ129" s="978"/>
      <c r="AK129" s="979">
        <v>181250931</v>
      </c>
      <c r="AL129" s="977"/>
      <c r="AM129" s="977"/>
      <c r="AN129" s="977"/>
      <c r="AO129" s="978"/>
      <c r="AP129" s="1091"/>
      <c r="AQ129" s="1092"/>
      <c r="AR129" s="1092"/>
      <c r="AS129" s="1092"/>
      <c r="AT129" s="1093"/>
      <c r="AU129" s="233"/>
      <c r="AV129" s="233"/>
      <c r="AW129" s="233"/>
      <c r="AX129" s="1083" t="s">
        <v>499</v>
      </c>
      <c r="AY129" s="941"/>
      <c r="AZ129" s="941"/>
      <c r="BA129" s="941"/>
      <c r="BB129" s="941"/>
      <c r="BC129" s="941"/>
      <c r="BD129" s="941"/>
      <c r="BE129" s="942"/>
      <c r="BF129" s="1084" t="s">
        <v>179</v>
      </c>
      <c r="BG129" s="1085"/>
      <c r="BH129" s="1085"/>
      <c r="BI129" s="1085"/>
      <c r="BJ129" s="1085"/>
      <c r="BK129" s="1085"/>
      <c r="BL129" s="1086"/>
      <c r="BM129" s="1084">
        <v>16.25</v>
      </c>
      <c r="BN129" s="1085"/>
      <c r="BO129" s="1085"/>
      <c r="BP129" s="1085"/>
      <c r="BQ129" s="1085"/>
      <c r="BR129" s="1085"/>
      <c r="BS129" s="1086"/>
      <c r="BT129" s="1084">
        <v>30</v>
      </c>
      <c r="BU129" s="1085"/>
      <c r="BV129" s="1085"/>
      <c r="BW129" s="1085"/>
      <c r="BX129" s="1085"/>
      <c r="BY129" s="1085"/>
      <c r="BZ129" s="1087"/>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52" t="s">
        <v>500</v>
      </c>
      <c r="B130" s="953"/>
      <c r="C130" s="953"/>
      <c r="D130" s="953"/>
      <c r="E130" s="953"/>
      <c r="F130" s="953"/>
      <c r="G130" s="953"/>
      <c r="H130" s="953"/>
      <c r="I130" s="953"/>
      <c r="J130" s="953"/>
      <c r="K130" s="953"/>
      <c r="L130" s="953"/>
      <c r="M130" s="953"/>
      <c r="N130" s="953"/>
      <c r="O130" s="953"/>
      <c r="P130" s="953"/>
      <c r="Q130" s="953"/>
      <c r="R130" s="953"/>
      <c r="S130" s="953"/>
      <c r="T130" s="953"/>
      <c r="U130" s="953"/>
      <c r="V130" s="953"/>
      <c r="W130" s="1088" t="s">
        <v>501</v>
      </c>
      <c r="X130" s="1089"/>
      <c r="Y130" s="1089"/>
      <c r="Z130" s="1090"/>
      <c r="AA130" s="976">
        <v>9897109</v>
      </c>
      <c r="AB130" s="977"/>
      <c r="AC130" s="977"/>
      <c r="AD130" s="977"/>
      <c r="AE130" s="978"/>
      <c r="AF130" s="979">
        <v>9590537</v>
      </c>
      <c r="AG130" s="977"/>
      <c r="AH130" s="977"/>
      <c r="AI130" s="977"/>
      <c r="AJ130" s="978"/>
      <c r="AK130" s="979">
        <v>9004951</v>
      </c>
      <c r="AL130" s="977"/>
      <c r="AM130" s="977"/>
      <c r="AN130" s="977"/>
      <c r="AO130" s="978"/>
      <c r="AP130" s="1091"/>
      <c r="AQ130" s="1092"/>
      <c r="AR130" s="1092"/>
      <c r="AS130" s="1092"/>
      <c r="AT130" s="1093"/>
      <c r="AU130" s="233"/>
      <c r="AV130" s="233"/>
      <c r="AW130" s="233"/>
      <c r="AX130" s="1083" t="s">
        <v>502</v>
      </c>
      <c r="AY130" s="941"/>
      <c r="AZ130" s="941"/>
      <c r="BA130" s="941"/>
      <c r="BB130" s="941"/>
      <c r="BC130" s="941"/>
      <c r="BD130" s="941"/>
      <c r="BE130" s="942"/>
      <c r="BF130" s="1119">
        <v>-5.6</v>
      </c>
      <c r="BG130" s="1120"/>
      <c r="BH130" s="1120"/>
      <c r="BI130" s="1120"/>
      <c r="BJ130" s="1120"/>
      <c r="BK130" s="1120"/>
      <c r="BL130" s="1121"/>
      <c r="BM130" s="1119">
        <v>25</v>
      </c>
      <c r="BN130" s="1120"/>
      <c r="BO130" s="1120"/>
      <c r="BP130" s="1120"/>
      <c r="BQ130" s="1120"/>
      <c r="BR130" s="1120"/>
      <c r="BS130" s="1121"/>
      <c r="BT130" s="1119">
        <v>35</v>
      </c>
      <c r="BU130" s="1120"/>
      <c r="BV130" s="1120"/>
      <c r="BW130" s="1120"/>
      <c r="BX130" s="1120"/>
      <c r="BY130" s="1120"/>
      <c r="BZ130" s="1122"/>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23"/>
      <c r="B131" s="1124"/>
      <c r="C131" s="1124"/>
      <c r="D131" s="1124"/>
      <c r="E131" s="1124"/>
      <c r="F131" s="1124"/>
      <c r="G131" s="1124"/>
      <c r="H131" s="1124"/>
      <c r="I131" s="1124"/>
      <c r="J131" s="1124"/>
      <c r="K131" s="1124"/>
      <c r="L131" s="1124"/>
      <c r="M131" s="1124"/>
      <c r="N131" s="1124"/>
      <c r="O131" s="1124"/>
      <c r="P131" s="1124"/>
      <c r="Q131" s="1124"/>
      <c r="R131" s="1124"/>
      <c r="S131" s="1124"/>
      <c r="T131" s="1124"/>
      <c r="U131" s="1124"/>
      <c r="V131" s="1124"/>
      <c r="W131" s="1125" t="s">
        <v>503</v>
      </c>
      <c r="X131" s="1126"/>
      <c r="Y131" s="1126"/>
      <c r="Z131" s="1127"/>
      <c r="AA131" s="1022">
        <v>155088933</v>
      </c>
      <c r="AB131" s="1004"/>
      <c r="AC131" s="1004"/>
      <c r="AD131" s="1004"/>
      <c r="AE131" s="1005"/>
      <c r="AF131" s="1003">
        <v>159170339</v>
      </c>
      <c r="AG131" s="1004"/>
      <c r="AH131" s="1004"/>
      <c r="AI131" s="1004"/>
      <c r="AJ131" s="1005"/>
      <c r="AK131" s="1003">
        <v>172245980</v>
      </c>
      <c r="AL131" s="1004"/>
      <c r="AM131" s="1004"/>
      <c r="AN131" s="1004"/>
      <c r="AO131" s="1005"/>
      <c r="AP131" s="1128"/>
      <c r="AQ131" s="1129"/>
      <c r="AR131" s="1129"/>
      <c r="AS131" s="1129"/>
      <c r="AT131" s="1130"/>
      <c r="AU131" s="233"/>
      <c r="AV131" s="233"/>
      <c r="AW131" s="233"/>
      <c r="AX131" s="1101" t="s">
        <v>504</v>
      </c>
      <c r="AY131" s="726"/>
      <c r="AZ131" s="726"/>
      <c r="BA131" s="726"/>
      <c r="BB131" s="726"/>
      <c r="BC131" s="726"/>
      <c r="BD131" s="726"/>
      <c r="BE131" s="1054"/>
      <c r="BF131" s="1102" t="s">
        <v>179</v>
      </c>
      <c r="BG131" s="1103"/>
      <c r="BH131" s="1103"/>
      <c r="BI131" s="1103"/>
      <c r="BJ131" s="1103"/>
      <c r="BK131" s="1103"/>
      <c r="BL131" s="1104"/>
      <c r="BM131" s="1102">
        <v>350</v>
      </c>
      <c r="BN131" s="1103"/>
      <c r="BO131" s="1103"/>
      <c r="BP131" s="1103"/>
      <c r="BQ131" s="1103"/>
      <c r="BR131" s="1103"/>
      <c r="BS131" s="1104"/>
      <c r="BT131" s="1105"/>
      <c r="BU131" s="1106"/>
      <c r="BV131" s="1106"/>
      <c r="BW131" s="1106"/>
      <c r="BX131" s="1106"/>
      <c r="BY131" s="1106"/>
      <c r="BZ131" s="110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108" t="s">
        <v>505</v>
      </c>
      <c r="B132" s="1109"/>
      <c r="C132" s="1109"/>
      <c r="D132" s="1109"/>
      <c r="E132" s="1109"/>
      <c r="F132" s="1109"/>
      <c r="G132" s="1109"/>
      <c r="H132" s="1109"/>
      <c r="I132" s="1109"/>
      <c r="J132" s="1109"/>
      <c r="K132" s="1109"/>
      <c r="L132" s="1109"/>
      <c r="M132" s="1109"/>
      <c r="N132" s="1109"/>
      <c r="O132" s="1109"/>
      <c r="P132" s="1109"/>
      <c r="Q132" s="1109"/>
      <c r="R132" s="1109"/>
      <c r="S132" s="1109"/>
      <c r="T132" s="1109"/>
      <c r="U132" s="1109"/>
      <c r="V132" s="1112" t="s">
        <v>506</v>
      </c>
      <c r="W132" s="1112"/>
      <c r="X132" s="1112"/>
      <c r="Y132" s="1112"/>
      <c r="Z132" s="1113"/>
      <c r="AA132" s="1114">
        <v>-6.14494717</v>
      </c>
      <c r="AB132" s="1115"/>
      <c r="AC132" s="1115"/>
      <c r="AD132" s="1115"/>
      <c r="AE132" s="1116"/>
      <c r="AF132" s="1117">
        <v>-5.8007107720000004</v>
      </c>
      <c r="AG132" s="1115"/>
      <c r="AH132" s="1115"/>
      <c r="AI132" s="1115"/>
      <c r="AJ132" s="1116"/>
      <c r="AK132" s="1117">
        <v>-5.1109570160000004</v>
      </c>
      <c r="AL132" s="1115"/>
      <c r="AM132" s="1115"/>
      <c r="AN132" s="1115"/>
      <c r="AO132" s="1116"/>
      <c r="AP132" s="1019"/>
      <c r="AQ132" s="1020"/>
      <c r="AR132" s="1020"/>
      <c r="AS132" s="1020"/>
      <c r="AT132" s="1118"/>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110"/>
      <c r="B133" s="1111"/>
      <c r="C133" s="1111"/>
      <c r="D133" s="1111"/>
      <c r="E133" s="1111"/>
      <c r="F133" s="1111"/>
      <c r="G133" s="1111"/>
      <c r="H133" s="1111"/>
      <c r="I133" s="1111"/>
      <c r="J133" s="1111"/>
      <c r="K133" s="1111"/>
      <c r="L133" s="1111"/>
      <c r="M133" s="1111"/>
      <c r="N133" s="1111"/>
      <c r="O133" s="1111"/>
      <c r="P133" s="1111"/>
      <c r="Q133" s="1111"/>
      <c r="R133" s="1111"/>
      <c r="S133" s="1111"/>
      <c r="T133" s="1111"/>
      <c r="U133" s="1111"/>
      <c r="V133" s="1095" t="s">
        <v>507</v>
      </c>
      <c r="W133" s="1095"/>
      <c r="X133" s="1095"/>
      <c r="Y133" s="1095"/>
      <c r="Z133" s="1096"/>
      <c r="AA133" s="1097">
        <v>-5.7</v>
      </c>
      <c r="AB133" s="1098"/>
      <c r="AC133" s="1098"/>
      <c r="AD133" s="1098"/>
      <c r="AE133" s="1099"/>
      <c r="AF133" s="1097">
        <v>-5.7</v>
      </c>
      <c r="AG133" s="1098"/>
      <c r="AH133" s="1098"/>
      <c r="AI133" s="1098"/>
      <c r="AJ133" s="1099"/>
      <c r="AK133" s="1097">
        <v>-5.6</v>
      </c>
      <c r="AL133" s="1098"/>
      <c r="AM133" s="1098"/>
      <c r="AN133" s="1098"/>
      <c r="AO133" s="1099"/>
      <c r="AP133" s="1046"/>
      <c r="AQ133" s="1047"/>
      <c r="AR133" s="1047"/>
      <c r="AS133" s="1047"/>
      <c r="AT133" s="1100"/>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9B62HpLzElyzvTdK15CPomcpA1J4E5ZChaccYOJTrVLC1fxLDsalkHHNiB5hI9yV/ENVkayd0BT1vwtA9Zo//g==" saltValue="bWK/Iiey6KZ8vrtK+7Mlp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508</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4ZcIyKSxijkhoq1JC7tBfmOR2trcMDzIrHt44wg2AStJh68kpZMvsIig++i3vFhKiQO3fvP2HkEy5gYeRnKUnQ==" saltValue="r/JVMsTKao4VQcgja/CN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nxS/IpTA3DJv9eu5f6jrALeQAlWAaGWSvg3ork/yI8L5Z8gxqwgff2SqzN/fmfsIOH2vzbH3vdo67Y/1tEf4UA==" saltValue="WmIiHPkhEH4IYrjsNk7qw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32" t="s">
        <v>511</v>
      </c>
      <c r="AP7" s="272"/>
      <c r="AQ7" s="273" t="s">
        <v>512</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33"/>
      <c r="AP8" s="278" t="s">
        <v>513</v>
      </c>
      <c r="AQ8" s="279" t="s">
        <v>514</v>
      </c>
      <c r="AR8" s="280" t="s">
        <v>515</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4" t="s">
        <v>516</v>
      </c>
      <c r="AL9" s="1135"/>
      <c r="AM9" s="1135"/>
      <c r="AN9" s="1136"/>
      <c r="AO9" s="281">
        <v>37552629</v>
      </c>
      <c r="AP9" s="281">
        <v>54570</v>
      </c>
      <c r="AQ9" s="282">
        <v>65050</v>
      </c>
      <c r="AR9" s="283">
        <v>-16.100000000000001</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4" t="s">
        <v>517</v>
      </c>
      <c r="AL10" s="1135"/>
      <c r="AM10" s="1135"/>
      <c r="AN10" s="1136"/>
      <c r="AO10" s="284">
        <v>535838</v>
      </c>
      <c r="AP10" s="284">
        <v>779</v>
      </c>
      <c r="AQ10" s="285">
        <v>874</v>
      </c>
      <c r="AR10" s="286">
        <v>-10.9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4" t="s">
        <v>518</v>
      </c>
      <c r="AL11" s="1135"/>
      <c r="AM11" s="1135"/>
      <c r="AN11" s="1136"/>
      <c r="AO11" s="284" t="s">
        <v>519</v>
      </c>
      <c r="AP11" s="284" t="s">
        <v>519</v>
      </c>
      <c r="AQ11" s="285" t="s">
        <v>519</v>
      </c>
      <c r="AR11" s="286" t="s">
        <v>519</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4" t="s">
        <v>520</v>
      </c>
      <c r="AL12" s="1135"/>
      <c r="AM12" s="1135"/>
      <c r="AN12" s="1136"/>
      <c r="AO12" s="284" t="s">
        <v>519</v>
      </c>
      <c r="AP12" s="284" t="s">
        <v>519</v>
      </c>
      <c r="AQ12" s="285" t="s">
        <v>519</v>
      </c>
      <c r="AR12" s="286" t="s">
        <v>519</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4" t="s">
        <v>521</v>
      </c>
      <c r="AL13" s="1135"/>
      <c r="AM13" s="1135"/>
      <c r="AN13" s="1136"/>
      <c r="AO13" s="284">
        <v>1442433</v>
      </c>
      <c r="AP13" s="284">
        <v>2096</v>
      </c>
      <c r="AQ13" s="285">
        <v>2318</v>
      </c>
      <c r="AR13" s="286">
        <v>-9.6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4" t="s">
        <v>522</v>
      </c>
      <c r="AL14" s="1135"/>
      <c r="AM14" s="1135"/>
      <c r="AN14" s="1136"/>
      <c r="AO14" s="284">
        <v>979672</v>
      </c>
      <c r="AP14" s="284">
        <v>1424</v>
      </c>
      <c r="AQ14" s="285">
        <v>1495</v>
      </c>
      <c r="AR14" s="286">
        <v>-4.7</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7" t="s">
        <v>523</v>
      </c>
      <c r="AL15" s="1138"/>
      <c r="AM15" s="1138"/>
      <c r="AN15" s="1139"/>
      <c r="AO15" s="284">
        <v>-3328693</v>
      </c>
      <c r="AP15" s="284">
        <v>-4837</v>
      </c>
      <c r="AQ15" s="285">
        <v>-4722</v>
      </c>
      <c r="AR15" s="286">
        <v>2.4</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7" t="s">
        <v>191</v>
      </c>
      <c r="AL16" s="1138"/>
      <c r="AM16" s="1138"/>
      <c r="AN16" s="1139"/>
      <c r="AO16" s="284">
        <v>37181879</v>
      </c>
      <c r="AP16" s="284">
        <v>54031</v>
      </c>
      <c r="AQ16" s="285">
        <v>65014</v>
      </c>
      <c r="AR16" s="286">
        <v>-16.899999999999999</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40" t="s">
        <v>528</v>
      </c>
      <c r="AL21" s="1141"/>
      <c r="AM21" s="1141"/>
      <c r="AN21" s="1142"/>
      <c r="AO21" s="297">
        <v>5.15</v>
      </c>
      <c r="AP21" s="298">
        <v>6.35</v>
      </c>
      <c r="AQ21" s="299">
        <v>-1.2</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40" t="s">
        <v>529</v>
      </c>
      <c r="AL22" s="1141"/>
      <c r="AM22" s="1141"/>
      <c r="AN22" s="1142"/>
      <c r="AO22" s="302">
        <v>97.8</v>
      </c>
      <c r="AP22" s="303">
        <v>98.8</v>
      </c>
      <c r="AQ22" s="304">
        <v>-1</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31" t="s">
        <v>530</v>
      </c>
      <c r="B26" s="1131"/>
      <c r="C26" s="1131"/>
      <c r="D26" s="1131"/>
      <c r="E26" s="1131"/>
      <c r="F26" s="1131"/>
      <c r="G26" s="1131"/>
      <c r="H26" s="1131"/>
      <c r="I26" s="1131"/>
      <c r="J26" s="1131"/>
      <c r="K26" s="1131"/>
      <c r="L26" s="1131"/>
      <c r="M26" s="1131"/>
      <c r="N26" s="1131"/>
      <c r="O26" s="1131"/>
      <c r="P26" s="1131"/>
      <c r="Q26" s="1131"/>
      <c r="R26" s="1131"/>
      <c r="S26" s="1131"/>
      <c r="T26" s="1131"/>
      <c r="U26" s="1131"/>
      <c r="V26" s="1131"/>
      <c r="W26" s="1131"/>
      <c r="X26" s="1131"/>
      <c r="Y26" s="1131"/>
      <c r="Z26" s="1131"/>
      <c r="AA26" s="1131"/>
      <c r="AB26" s="1131"/>
      <c r="AC26" s="1131"/>
      <c r="AD26" s="1131"/>
      <c r="AE26" s="1131"/>
      <c r="AF26" s="1131"/>
      <c r="AG26" s="1131"/>
      <c r="AH26" s="1131"/>
      <c r="AI26" s="1131"/>
      <c r="AJ26" s="1131"/>
      <c r="AK26" s="1131"/>
      <c r="AL26" s="1131"/>
      <c r="AM26" s="1131"/>
      <c r="AN26" s="1131"/>
      <c r="AO26" s="1131"/>
      <c r="AP26" s="1131"/>
      <c r="AQ26" s="1131"/>
      <c r="AR26" s="1131"/>
      <c r="AS26" s="1131"/>
      <c r="AT26" s="267"/>
    </row>
    <row r="27" spans="1:46" ht="13.2" x14ac:dyDescent="0.2">
      <c r="A27" s="309"/>
      <c r="AO27" s="262"/>
      <c r="AP27" s="262"/>
      <c r="AQ27" s="262"/>
      <c r="AR27" s="262"/>
      <c r="AS27" s="262"/>
      <c r="AT27" s="262"/>
    </row>
    <row r="28" spans="1:46" ht="16.2" x14ac:dyDescent="0.2">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32" t="s">
        <v>511</v>
      </c>
      <c r="AP30" s="272"/>
      <c r="AQ30" s="273" t="s">
        <v>512</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33"/>
      <c r="AP31" s="278" t="s">
        <v>513</v>
      </c>
      <c r="AQ31" s="279" t="s">
        <v>514</v>
      </c>
      <c r="AR31" s="280" t="s">
        <v>515</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48" t="s">
        <v>533</v>
      </c>
      <c r="AL32" s="1149"/>
      <c r="AM32" s="1149"/>
      <c r="AN32" s="1150"/>
      <c r="AO32" s="312">
        <v>7789</v>
      </c>
      <c r="AP32" s="312">
        <v>11</v>
      </c>
      <c r="AQ32" s="313">
        <v>3983</v>
      </c>
      <c r="AR32" s="314">
        <v>-99.7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48" t="s">
        <v>534</v>
      </c>
      <c r="AL33" s="1149"/>
      <c r="AM33" s="1149"/>
      <c r="AN33" s="1150"/>
      <c r="AO33" s="312" t="s">
        <v>519</v>
      </c>
      <c r="AP33" s="312" t="s">
        <v>519</v>
      </c>
      <c r="AQ33" s="313" t="s">
        <v>519</v>
      </c>
      <c r="AR33" s="314" t="s">
        <v>519</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48" t="s">
        <v>535</v>
      </c>
      <c r="AL34" s="1149"/>
      <c r="AM34" s="1149"/>
      <c r="AN34" s="1150"/>
      <c r="AO34" s="312" t="s">
        <v>519</v>
      </c>
      <c r="AP34" s="312" t="s">
        <v>519</v>
      </c>
      <c r="AQ34" s="313">
        <v>394</v>
      </c>
      <c r="AR34" s="314" t="s">
        <v>519</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48" t="s">
        <v>536</v>
      </c>
      <c r="AL35" s="1149"/>
      <c r="AM35" s="1149"/>
      <c r="AN35" s="1150"/>
      <c r="AO35" s="312" t="s">
        <v>519</v>
      </c>
      <c r="AP35" s="312" t="s">
        <v>519</v>
      </c>
      <c r="AQ35" s="313">
        <v>20</v>
      </c>
      <c r="AR35" s="314" t="s">
        <v>519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48" t="s">
        <v>537</v>
      </c>
      <c r="AL36" s="1149"/>
      <c r="AM36" s="1149"/>
      <c r="AN36" s="1150"/>
      <c r="AO36" s="312">
        <v>193744</v>
      </c>
      <c r="AP36" s="312">
        <v>282</v>
      </c>
      <c r="AQ36" s="313">
        <v>299</v>
      </c>
      <c r="AR36" s="314">
        <v>-5.7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48" t="s">
        <v>538</v>
      </c>
      <c r="AL37" s="1149"/>
      <c r="AM37" s="1149"/>
      <c r="AN37" s="1150"/>
      <c r="AO37" s="312" t="s">
        <v>519</v>
      </c>
      <c r="AP37" s="312" t="s">
        <v>519</v>
      </c>
      <c r="AQ37" s="313">
        <v>1748</v>
      </c>
      <c r="AR37" s="314" t="s">
        <v>519</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51" t="s">
        <v>539</v>
      </c>
      <c r="AL38" s="1152"/>
      <c r="AM38" s="1152"/>
      <c r="AN38" s="1153"/>
      <c r="AO38" s="315" t="s">
        <v>519</v>
      </c>
      <c r="AP38" s="315" t="s">
        <v>519</v>
      </c>
      <c r="AQ38" s="316" t="s">
        <v>519</v>
      </c>
      <c r="AR38" s="304" t="s">
        <v>519</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51" t="s">
        <v>540</v>
      </c>
      <c r="AL39" s="1152"/>
      <c r="AM39" s="1152"/>
      <c r="AN39" s="1153"/>
      <c r="AO39" s="312" t="s">
        <v>519</v>
      </c>
      <c r="AP39" s="312" t="s">
        <v>519</v>
      </c>
      <c r="AQ39" s="313">
        <v>-12</v>
      </c>
      <c r="AR39" s="314" t="s">
        <v>519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48" t="s">
        <v>541</v>
      </c>
      <c r="AL40" s="1149"/>
      <c r="AM40" s="1149"/>
      <c r="AN40" s="1150"/>
      <c r="AO40" s="312">
        <v>-9004951</v>
      </c>
      <c r="AP40" s="312">
        <v>-13086</v>
      </c>
      <c r="AQ40" s="313">
        <v>-13579</v>
      </c>
      <c r="AR40" s="314">
        <v>-3.6</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54" t="s">
        <v>305</v>
      </c>
      <c r="AL41" s="1155"/>
      <c r="AM41" s="1155"/>
      <c r="AN41" s="1156"/>
      <c r="AO41" s="312">
        <v>-8803418</v>
      </c>
      <c r="AP41" s="312">
        <v>-12793</v>
      </c>
      <c r="AQ41" s="313">
        <v>-7147</v>
      </c>
      <c r="AR41" s="314">
        <v>79</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43" t="s">
        <v>511</v>
      </c>
      <c r="AN49" s="1145" t="s">
        <v>545</v>
      </c>
      <c r="AO49" s="1146"/>
      <c r="AP49" s="1146"/>
      <c r="AQ49" s="1146"/>
      <c r="AR49" s="114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44"/>
      <c r="AN50" s="328" t="s">
        <v>546</v>
      </c>
      <c r="AO50" s="329" t="s">
        <v>547</v>
      </c>
      <c r="AP50" s="330" t="s">
        <v>548</v>
      </c>
      <c r="AQ50" s="331" t="s">
        <v>549</v>
      </c>
      <c r="AR50" s="332" t="s">
        <v>550</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25635227</v>
      </c>
      <c r="AN51" s="334">
        <v>36725</v>
      </c>
      <c r="AO51" s="335">
        <v>0.4</v>
      </c>
      <c r="AP51" s="336">
        <v>49796</v>
      </c>
      <c r="AQ51" s="337">
        <v>6.7</v>
      </c>
      <c r="AR51" s="338">
        <v>-6.3</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17614590</v>
      </c>
      <c r="AN52" s="342">
        <v>25235</v>
      </c>
      <c r="AO52" s="343">
        <v>10.199999999999999</v>
      </c>
      <c r="AP52" s="344">
        <v>37281</v>
      </c>
      <c r="AQ52" s="345">
        <v>14.4</v>
      </c>
      <c r="AR52" s="346">
        <v>-4.2</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23930015</v>
      </c>
      <c r="AN53" s="334">
        <v>34182</v>
      </c>
      <c r="AO53" s="335">
        <v>-6.9</v>
      </c>
      <c r="AP53" s="336">
        <v>51681</v>
      </c>
      <c r="AQ53" s="337">
        <v>3.8</v>
      </c>
      <c r="AR53" s="338">
        <v>-10.7</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18046891</v>
      </c>
      <c r="AN54" s="342">
        <v>25778</v>
      </c>
      <c r="AO54" s="343">
        <v>2.2000000000000002</v>
      </c>
      <c r="AP54" s="344">
        <v>37226</v>
      </c>
      <c r="AQ54" s="345">
        <v>-0.1</v>
      </c>
      <c r="AR54" s="346">
        <v>2.2999999999999998</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33697458</v>
      </c>
      <c r="AN55" s="334">
        <v>48407</v>
      </c>
      <c r="AO55" s="335">
        <v>41.6</v>
      </c>
      <c r="AP55" s="336">
        <v>50465</v>
      </c>
      <c r="AQ55" s="337">
        <v>-2.4</v>
      </c>
      <c r="AR55" s="338">
        <v>44</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24195297</v>
      </c>
      <c r="AN56" s="342">
        <v>34757</v>
      </c>
      <c r="AO56" s="343">
        <v>34.799999999999997</v>
      </c>
      <c r="AP56" s="344">
        <v>34193</v>
      </c>
      <c r="AQ56" s="345">
        <v>-8.1</v>
      </c>
      <c r="AR56" s="346">
        <v>42.9</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41562740</v>
      </c>
      <c r="AN57" s="334">
        <v>60259</v>
      </c>
      <c r="AO57" s="335">
        <v>24.5</v>
      </c>
      <c r="AP57" s="336">
        <v>51679</v>
      </c>
      <c r="AQ57" s="337">
        <v>2.4</v>
      </c>
      <c r="AR57" s="338">
        <v>22.1</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20390642</v>
      </c>
      <c r="AN58" s="342">
        <v>29563</v>
      </c>
      <c r="AO58" s="343">
        <v>-14.9</v>
      </c>
      <c r="AP58" s="344">
        <v>35132</v>
      </c>
      <c r="AQ58" s="345">
        <v>2.7</v>
      </c>
      <c r="AR58" s="346">
        <v>-17.600000000000001</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34783002</v>
      </c>
      <c r="AN59" s="334">
        <v>50545</v>
      </c>
      <c r="AO59" s="335">
        <v>-16.100000000000001</v>
      </c>
      <c r="AP59" s="336">
        <v>49665</v>
      </c>
      <c r="AQ59" s="337">
        <v>-3.9</v>
      </c>
      <c r="AR59" s="338">
        <v>-12.2</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24504589</v>
      </c>
      <c r="AN60" s="342">
        <v>35609</v>
      </c>
      <c r="AO60" s="343">
        <v>20.5</v>
      </c>
      <c r="AP60" s="344">
        <v>34678</v>
      </c>
      <c r="AQ60" s="345">
        <v>-1.3</v>
      </c>
      <c r="AR60" s="346">
        <v>21.8</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31921688</v>
      </c>
      <c r="AN61" s="349">
        <v>46024</v>
      </c>
      <c r="AO61" s="350">
        <v>8.6999999999999993</v>
      </c>
      <c r="AP61" s="351">
        <v>50657</v>
      </c>
      <c r="AQ61" s="352">
        <v>1.3</v>
      </c>
      <c r="AR61" s="338">
        <v>7.4</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20950402</v>
      </c>
      <c r="AN62" s="342">
        <v>30188</v>
      </c>
      <c r="AO62" s="343">
        <v>10.6</v>
      </c>
      <c r="AP62" s="344">
        <v>35702</v>
      </c>
      <c r="AQ62" s="345">
        <v>1.5</v>
      </c>
      <c r="AR62" s="346">
        <v>9.1</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L+WFczYnl1OxM3zW83S9UVlT/NISA4Iw4LBPu1z+E3VAcQbMD53AeNJbkDU35sLWxkiUeFZMQd67xaLodSPMeg==" saltValue="IzH0HSwgh+oKS+08RcxGQ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559</v>
      </c>
    </row>
    <row r="121" spans="125:125" ht="13.5" hidden="1" customHeight="1" x14ac:dyDescent="0.2">
      <c r="DU121" s="259"/>
    </row>
  </sheetData>
  <sheetProtection algorithmName="SHA-512" hashValue="zMy7Ex2H5kRAIxQNwgW2M6X+KrydsBdQaswS1JpmT7BIdPKTFCDSlkZrNgetp+7zivdEzlZ2VQvUrlp40Akh1A==" saltValue="udeKExz5JWm6XWH/7Z3+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560</v>
      </c>
    </row>
  </sheetData>
  <sheetProtection algorithmName="SHA-512" hashValue="brMyTS+FLJon9NKFvHYbFcg8Oy9jR61G+azIWekQyqw5JvCO0G1/AiFQXNPTJDWr8Q2raCNy403xI07132XT2w==" saltValue="dsAmRRNzbcKwT2n6VBdmr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157" t="s">
        <v>3</v>
      </c>
      <c r="D47" s="1157"/>
      <c r="E47" s="1158"/>
      <c r="F47" s="11">
        <v>25.86</v>
      </c>
      <c r="G47" s="12">
        <v>24.77</v>
      </c>
      <c r="H47" s="12">
        <v>24.98</v>
      </c>
      <c r="I47" s="12">
        <v>23.7</v>
      </c>
      <c r="J47" s="13">
        <v>22.08</v>
      </c>
    </row>
    <row r="48" spans="2:10" ht="57.75" customHeight="1" x14ac:dyDescent="0.2">
      <c r="B48" s="14"/>
      <c r="C48" s="1159" t="s">
        <v>4</v>
      </c>
      <c r="D48" s="1159"/>
      <c r="E48" s="1160"/>
      <c r="F48" s="15">
        <v>5.52</v>
      </c>
      <c r="G48" s="16">
        <v>5.86</v>
      </c>
      <c r="H48" s="16">
        <v>6.9</v>
      </c>
      <c r="I48" s="16">
        <v>7.13</v>
      </c>
      <c r="J48" s="17">
        <v>6.61</v>
      </c>
    </row>
    <row r="49" spans="2:10" ht="57.75" customHeight="1" thickBot="1" x14ac:dyDescent="0.25">
      <c r="B49" s="18"/>
      <c r="C49" s="1161" t="s">
        <v>5</v>
      </c>
      <c r="D49" s="1161"/>
      <c r="E49" s="1162"/>
      <c r="F49" s="19" t="s">
        <v>566</v>
      </c>
      <c r="G49" s="20">
        <v>7.24</v>
      </c>
      <c r="H49" s="20">
        <v>0.65</v>
      </c>
      <c r="I49" s="20" t="s">
        <v>567</v>
      </c>
      <c r="J49" s="21" t="s">
        <v>568</v>
      </c>
    </row>
    <row r="50" spans="2:10" ht="13.2" x14ac:dyDescent="0.2"/>
  </sheetData>
  <sheetProtection algorithmName="SHA-512" hashValue="gaVTicrppNDxvSt53TnEaKp9FUYHVns7Wm4vidpK63XpyCGhT9tXBdtI220nZiw2ZcQadMj5L2z+ilRsDGGQhQ==" saltValue="gPe/9lJYIy5r57nI3afy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dcterms:created xsi:type="dcterms:W3CDTF">2024-02-05T00:53:08Z</dcterms:created>
  <dcterms:modified xsi:type="dcterms:W3CDTF">2024-03-15T11:06:47Z</dcterms:modified>
  <cp:category/>
</cp:coreProperties>
</file>