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５年度\050905令和３年度財政状況資料集の作成について（2回目・地方公会計関係）\07_公表作業\公表用ファイル\"/>
    </mc:Choice>
  </mc:AlternateContent>
  <bookViews>
    <workbookView xWindow="0" yWindow="0" windowWidth="23040" windowHeight="92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<sst xmlns="http://schemas.openxmlformats.org/spreadsheetml/2006/main" count="1164" uniqueCount="599">
  <si>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</si>
  <si>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</si>
  <si>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</si>
  <si>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</si>
  <si>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</si>
  <si>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</si>
  <si>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</si>
  <si>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</si>
  <si>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</si>
  <si>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</si>
  <si>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</si>
  <si>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</si>
  <si>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</si>
  <si>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</si>
  <si>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</si>
  <si>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</si>
  <si>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</si>
  <si>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</si>
  <si>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</si>
  <si>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</si>
  <si>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</si>
  <si>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</si>
  <si>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</si>
  <si>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</si>
  <si>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</si>
  <si>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</si>
  <si>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</si>
  <si>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</si>
  <si>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</si>
  <si>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</si>
  <si>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</si>
  <si>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</si>
  <si>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</si>
  <si>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</si>
  <si>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</si>
  <si>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</si>
  <si>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</si>
  <si>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</si>
  <si>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</si>
  <si>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</si>
  <si>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</si>
  <si>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</si>
  <si>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</si>
  <si>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</si>
  <si>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</si>
  <si>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</si>
  <si>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</si>
  <si>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</si>
  <si>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</si>
  <si>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</si>
  <si>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</si>
  <si>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</si>
  <si>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</si>
  <si>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</si>
  <si>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</si>
  <si>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</si>
  <si>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</si>
  <si>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</si>
  <si>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</si>
  <si>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</si>
  <si>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</si>
  <si>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</si>
  <si>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</si>
  <si>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</si>
  <si>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</si>
  <si>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</si>
  <si>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</si>
  <si>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</si>
  <si>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</si>
  <si>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</si>
  <si>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</si>
  <si>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</si>
  <si>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</si>
  <si>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</si>
  <si>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</si>
  <si>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</si>
  <si>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</si>
  <si>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</si>
  <si>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</si>
  <si>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</si>
  <si>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</si>
  <si>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</si>
  <si>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</si>
  <si>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</si>
  <si>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</si>
  <si>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</si>
  <si>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</si>
  <si>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</si>
  <si>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</si>
  <si>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</si>
  <si>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</si>
  <si>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</si>
  <si>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</si>
  <si>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</si>
  <si>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</si>
  <si>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</si>
  <si>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</si>
  <si>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</si>
  <si>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豊島区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</si>
  <si>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</si>
  <si>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</si>
  <si>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</si>
  <si>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</si>
  <si>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</si>
  <si>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</si>
  <si>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</si>
  <si>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</si>
  <si>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</si>
  <si>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</si>
  <si>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</si>
  <si>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</si>
  <si>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</si>
  <si>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</si>
  <si>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</si>
  <si>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</si>
  <si>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</si>
  <si>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</si>
  <si>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</si>
  <si>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</si>
  <si>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</si>
  <si>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</si>
  <si>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</si>
  <si>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</si>
  <si>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</si>
  <si>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</si>
  <si>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</si>
  <si>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</si>
  <si>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</si>
  <si>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</si>
  <si>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</si>
  <si>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</si>
  <si>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</si>
  <si>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</si>
  <si>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</si>
  <si>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</si>
  <si>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</si>
  <si>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</si>
  <si>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</si>
  <si>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</si>
  <si>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</si>
  <si>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</si>
  <si>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</si>
  <si>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</si>
  <si>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</si>
  <si>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</si>
  <si>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</si>
  <si>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</si>
  <si>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</si>
  <si>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</si>
  <si>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</si>
  <si>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</si>
  <si>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</si>
  <si>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</si>
  <si>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</si>
  <si>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</si>
  <si>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</si>
  <si>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</si>
  <si>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</si>
  <si>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</si>
  <si>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</si>
  <si>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</si>
  <si>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</si>
  <si>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</si>
  <si>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</si>
  <si>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</si>
  <si>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</si>
  <si>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</si>
  <si>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</si>
  <si>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</si>
  <si>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</si>
  <si>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</si>
  <si>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</si>
  <si>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</si>
  <si>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</si>
  <si>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</si>
  <si>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</si>
  <si>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</si>
  <si>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</si>
  <si>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</si>
  <si>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</si>
  <si>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</si>
  <si>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</si>
  <si>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</si>
  <si>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</si>
  <si>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</si>
  <si>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</si>
  <si>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</si>
  <si>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</si>
  <si>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</si>
  <si>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</si>
  <si>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</si>
  <si>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</si>
  <si>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</si>
  <si>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</si>
  <si>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</si>
  <si>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</si>
  <si>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</si>
  <si>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</si>
  <si>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</si>
  <si>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</si>
  <si>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</si>
  <si>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</si>
  <si>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</si>
  <si>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</si>
  <si>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</si>
  <si>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</si>
  <si>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</si>
  <si>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</si>
  <si>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</si>
  <si>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</si>
  <si>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</si>
  <si>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</si>
  <si>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東京都豊島区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</si>
  <si>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</si>
  <si>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</si>
  <si>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</si>
  <si>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</si>
  <si>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</si>
  <si>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</si>
  <si>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</si>
  <si>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</si>
  <si>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</si>
  <si>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</si>
  <si>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</si>
  <si>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</si>
  <si>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</si>
  <si>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</si>
  <si>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</si>
  <si>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</si>
  <si>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</si>
  <si>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</si>
  <si>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</si>
  <si>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</si>
  <si>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</si>
  <si>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</si>
  <si>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</si>
  <si>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</si>
  <si>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</si>
  <si>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</si>
  <si>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</si>
  <si>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</si>
  <si>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</si>
  <si>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</si>
  <si>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</si>
  <si>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</si>
  <si>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</si>
  <si>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</si>
  <si>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</si>
  <si>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</si>
  <si>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</si>
  <si>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</si>
  <si>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</si>
  <si>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</si>
  <si>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</si>
  <si>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</si>
  <si>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</si>
  <si>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</si>
  <si>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</si>
  <si>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</si>
  <si>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</si>
  <si>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</si>
  <si>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</si>
  <si>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</si>
  <si>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</si>
  <si>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</si>
  <si>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</si>
  <si>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</si>
  <si>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</si>
  <si>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</si>
  <si>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</si>
  <si>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</si>
  <si>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</si>
  <si>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</si>
  <si>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</si>
  <si>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</si>
  <si>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</si>
  <si>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</si>
  <si>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</si>
  <si>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</si>
  <si>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</si>
  <si>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</si>
  <si>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</si>
  <si>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</si>
  <si>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</si>
  <si>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</si>
  <si>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</si>
  <si>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</si>
  <si>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</si>
  <si>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</si>
  <si>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</si>
  <si>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</si>
  <si>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</si>
  <si>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</si>
  <si>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</si>
  <si>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</si>
  <si>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</si>
  <si>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</si>
  <si>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</si>
  <si>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</si>
  <si>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</si>
  <si>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</si>
  <si>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</si>
  <si>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</si>
  <si>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</si>
  <si>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</si>
  <si>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</si>
  <si>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</si>
  <si>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</si>
  <si>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</si>
  <si>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</si>
  <si>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</si>
  <si>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</si>
  <si>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</si>
  <si>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</si>
  <si>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</si>
  <si>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</si>
  <si>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</si>
  <si>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</si>
  <si>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</si>
  <si>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</si>
  <si>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</si>
  <si>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</si>
  <si>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</si>
  <si>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</si>
  <si>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</si>
  <si>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</si>
  <si>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</si>
  <si>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</si>
  <si>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</si>
  <si>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</si>
  <si>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</si>
  <si>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</si>
  <si>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</si>
  <si>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</si>
  <si>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工業用水道</t>
    <phoneticPr fontId="5"/>
  </si>
  <si>
    <t>加入世帯数(世帯)</t>
  </si>
  <si>
    <t>　繰出金</t>
    <phoneticPr fontId="5"/>
  </si>
  <si>
    <t>諸収入</t>
  </si>
  <si>
    <t>交通</t>
    <phoneticPr fontId="5"/>
  </si>
  <si>
    <t>被保険者数(人)</t>
  </si>
  <si>
    <t>　積立金</t>
    <phoneticPr fontId="5"/>
  </si>
  <si>
    <t>地方債</t>
  </si>
  <si>
    <t>電気</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</si>
  <si>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</si>
  <si>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</si>
  <si>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</si>
  <si>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</si>
  <si>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</si>
  <si>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</si>
  <si>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</si>
  <si>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</si>
  <si>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</si>
  <si>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</si>
  <si>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</si>
  <si>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</si>
  <si>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</si>
  <si>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</si>
  <si>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</si>
  <si>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</si>
  <si>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</si>
  <si>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</si>
  <si>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</si>
  <si>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</si>
  <si>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</si>
  <si>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</si>
  <si>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</si>
  <si>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</si>
  <si>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</si>
  <si>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東京都豊島区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</si>
  <si>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</si>
  <si>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</si>
  <si>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</si>
  <si>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</si>
  <si>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</si>
  <si>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</si>
  <si>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</si>
  <si>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</si>
  <si>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</si>
  <si>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</si>
  <si>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</si>
  <si>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</si>
  <si>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</si>
  <si>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</si>
  <si>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</si>
  <si>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</si>
  <si>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</si>
  <si>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</si>
  <si>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</si>
  <si>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</si>
  <si>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</si>
  <si>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</si>
  <si>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</si>
  <si>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</si>
  <si>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</si>
  <si>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</si>
  <si>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</si>
  <si>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</si>
  <si>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</si>
  <si>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</si>
  <si>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</si>
  <si>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</si>
  <si>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</si>
  <si>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</si>
  <si>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</si>
  <si>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後期高齢者医療事業会計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</si>
  <si>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</si>
  <si>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</si>
  <si>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</si>
  <si>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</si>
  <si>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</si>
  <si>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</si>
  <si>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</si>
  <si>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</si>
  <si>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</si>
  <si>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</si>
  <si>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</si>
  <si>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</si>
  <si>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</si>
  <si>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</si>
  <si>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</si>
  <si>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</si>
  <si>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</si>
  <si>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</si>
  <si>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</si>
  <si>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</si>
  <si>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</si>
  <si>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</si>
  <si>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</si>
  <si>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</si>
  <si>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</si>
  <si>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</si>
  <si>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</si>
  <si>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</si>
  <si>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</si>
  <si>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</si>
  <si>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</si>
  <si>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</si>
  <si>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</si>
  <si>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</si>
  <si>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</si>
  <si>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</si>
  <si>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</si>
  <si>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</si>
  <si>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</si>
  <si>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</si>
  <si>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</si>
  <si>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</si>
  <si>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</si>
  <si>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</si>
  <si>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</si>
  <si>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</si>
  <si>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</si>
  <si>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</si>
  <si>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</si>
  <si>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</si>
  <si>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</si>
  <si>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</si>
  <si>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</si>
  <si>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</si>
  <si>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</si>
  <si>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</si>
  <si>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</si>
  <si>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</si>
  <si>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</si>
  <si>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</si>
  <si>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</si>
  <si>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</si>
  <si>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</si>
  <si>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</si>
  <si>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</si>
  <si>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</si>
  <si>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</si>
  <si>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</si>
  <si>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</si>
  <si>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</si>
  <si>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</si>
  <si>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</si>
  <si>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</si>
  <si>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</si>
  <si>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</si>
  <si>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</si>
  <si>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</si>
  <si>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</si>
  <si>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</si>
  <si>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</si>
  <si>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</si>
  <si>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</si>
  <si>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</si>
  <si>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</si>
  <si>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</si>
  <si>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</si>
  <si>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</si>
  <si>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</si>
  <si>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</si>
  <si>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</si>
  <si>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</si>
  <si>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</si>
  <si>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</si>
  <si>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</si>
  <si>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</si>
  <si>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</si>
  <si>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</si>
  <si>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</si>
  <si>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</si>
  <si>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</si>
  <si>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</si>
  <si>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</si>
  <si>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</si>
  <si>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</si>
  <si>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</si>
  <si>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</si>
  <si>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</si>
  <si>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</si>
  <si>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</si>
  <si>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</si>
  <si>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</si>
  <si>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</si>
  <si>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</si>
  <si>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</si>
  <si>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</si>
  <si>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</si>
  <si>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</si>
  <si>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</si>
  <si>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</si>
  <si>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</si>
  <si>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</si>
  <si>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</si>
  <si>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</si>
  <si>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</si>
  <si>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</si>
  <si>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</si>
  <si>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</si>
  <si>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</si>
  <si>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</si>
  <si>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</si>
  <si>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</si>
  <si>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</si>
  <si>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</si>
  <si>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</si>
  <si>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</si>
  <si>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</si>
  <si>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</si>
  <si>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</si>
  <si>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</si>
  <si>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</si>
  <si>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</si>
  <si>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</si>
  <si>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</si>
  <si>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</si>
  <si>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</si>
  <si>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</si>
  <si>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2.37</t>
  </si>
  <si>
    <t>▲ 13.11</t>
  </si>
  <si>
    <t>▲ 2.45</t>
  </si>
  <si>
    <t>▲ 3.20</t>
  </si>
  <si>
    <t>一般会計</t>
  </si>
  <si>
    <t>国民健康保険事業会計</t>
  </si>
  <si>
    <t>介護保険事業会計</t>
  </si>
  <si>
    <t>後期高齢者医療事業会計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</si>
  <si>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</si>
  <si>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</si>
  <si>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</si>
  <si>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</si>
  <si>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</si>
  <si>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</si>
  <si>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</si>
  <si>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</si>
  <si>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</si>
  <si>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</si>
  <si>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</si>
  <si>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</si>
  <si>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</si>
  <si>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</si>
  <si>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としま未来文化財団</t>
    <rPh sb="3" eb="5">
      <t>ミライ</t>
    </rPh>
    <rPh sb="5" eb="7">
      <t>ブンカ</t>
    </rPh>
    <rPh sb="7" eb="9">
      <t>ザイダン</t>
    </rPh>
    <phoneticPr fontId="2"/>
  </si>
  <si>
    <t>豊島区土地開発公社</t>
    <rPh sb="0" eb="3">
      <t>トシマク</t>
    </rPh>
    <rPh sb="3" eb="5">
      <t>トチ</t>
    </rPh>
    <rPh sb="5" eb="7">
      <t>カイハツ</t>
    </rPh>
    <rPh sb="7" eb="9">
      <t>コウシャ</t>
    </rPh>
    <phoneticPr fontId="2"/>
  </si>
  <si>
    <t>東京広域勤労者サービスセンター</t>
    <rPh sb="0" eb="2">
      <t>トウキョウ</t>
    </rPh>
    <rPh sb="2" eb="4">
      <t>コウイキ</t>
    </rPh>
    <rPh sb="4" eb="7">
      <t>キンロウシャ</t>
    </rPh>
    <phoneticPr fontId="2"/>
  </si>
  <si>
    <t>東長崎駅・椎名町駅整備株式会社</t>
    <rPh sb="0" eb="1">
      <t>ヒガシ</t>
    </rPh>
    <rPh sb="1" eb="3">
      <t>ナガサキ</t>
    </rPh>
    <rPh sb="3" eb="4">
      <t>エキ</t>
    </rPh>
    <rPh sb="5" eb="8">
      <t>シイナマチ</t>
    </rPh>
    <rPh sb="8" eb="9">
      <t>エキ</t>
    </rPh>
    <rPh sb="9" eb="11">
      <t>セイビ</t>
    </rPh>
    <rPh sb="11" eb="13">
      <t>カブシキ</t>
    </rPh>
    <rPh sb="13" eb="15">
      <t>カイシャ</t>
    </rPh>
    <phoneticPr fontId="2"/>
  </si>
  <si>
    <t>豊島区社会福祉事業団</t>
    <rPh sb="0" eb="3">
      <t>トシマク</t>
    </rPh>
    <rPh sb="3" eb="5">
      <t>シャカイ</t>
    </rPh>
    <rPh sb="5" eb="7">
      <t>フクシ</t>
    </rPh>
    <rPh sb="7" eb="9">
      <t>ジギョウ</t>
    </rPh>
    <rPh sb="9" eb="10">
      <t>ダン</t>
    </rPh>
    <phoneticPr fontId="2"/>
  </si>
  <si>
    <t>〇</t>
    <phoneticPr fontId="2"/>
  </si>
  <si>
    <t>-</t>
    <phoneticPr fontId="2"/>
  </si>
  <si>
    <t>義務教育施設整備基金</t>
    <phoneticPr fontId="5"/>
  </si>
  <si>
    <t>公共施設再構築基金</t>
    <phoneticPr fontId="5"/>
  </si>
  <si>
    <t>住宅基金</t>
    <phoneticPr fontId="5"/>
  </si>
  <si>
    <t>道路整備基金</t>
    <phoneticPr fontId="5"/>
  </si>
  <si>
    <t>法適用</t>
    <rPh sb="0" eb="1">
      <t>ホウ</t>
    </rPh>
    <rPh sb="1" eb="3">
      <t>テキヨウ</t>
    </rPh>
    <phoneticPr fontId="2"/>
  </si>
  <si>
    <t>-</t>
    <phoneticPr fontId="2"/>
  </si>
  <si>
    <t>保健福祉基盤整備支援基金</t>
    <rPh sb="0" eb="2">
      <t>ホケン</t>
    </rPh>
    <rPh sb="2" eb="4">
      <t>フクシ</t>
    </rPh>
    <rPh sb="4" eb="6">
      <t>キバン</t>
    </rPh>
    <rPh sb="6" eb="8">
      <t>セイビ</t>
    </rPh>
    <rPh sb="8" eb="10">
      <t>シエン</t>
    </rPh>
    <rPh sb="10" eb="12">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</si>
  <si>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</si>
  <si>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</si>
  <si>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</si>
  <si>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本区の将来負担比率は「－」となっている。新規起債の抑制及び職員数の削減に取り組んでいる結果と考えられる。
　有形固定資産原価償却率は、類似団体内平均値より16.1ポイント低い39.9％であり、類似団体に比して施設の計画的な更新が図れていることを示している。
　本区では今後も学校長寿命化や公共施設の再構築が控えており、これらに必要な財源を確保していく必要がある。</t>
    <rPh sb="1" eb="3">
      <t>ホンク</t>
    </rPh>
    <rPh sb="4" eb="10">
      <t>ショウライフタンヒリツ</t>
    </rPh>
    <rPh sb="44" eb="46">
      <t>ケッカ</t>
    </rPh>
    <rPh sb="47" eb="48">
      <t>カンガ</t>
    </rPh>
    <rPh sb="55" eb="57">
      <t>ユウケイ</t>
    </rPh>
    <rPh sb="57" eb="59">
      <t>コテイ</t>
    </rPh>
    <rPh sb="59" eb="61">
      <t>シサン</t>
    </rPh>
    <rPh sb="61" eb="63">
      <t>ゲンカ</t>
    </rPh>
    <rPh sb="63" eb="66">
      <t>ショウキャクリツ</t>
    </rPh>
    <rPh sb="68" eb="72">
      <t>ルイジダンタイ</t>
    </rPh>
    <rPh sb="72" eb="73">
      <t>ナイ</t>
    </rPh>
    <rPh sb="73" eb="76">
      <t>ヘイキンチ</t>
    </rPh>
    <rPh sb="86" eb="87">
      <t>ヒク</t>
    </rPh>
    <rPh sb="97" eb="101">
      <t>ルイジダンタイ</t>
    </rPh>
    <rPh sb="102" eb="103">
      <t>ヒ</t>
    </rPh>
    <rPh sb="105" eb="107">
      <t>シセツ</t>
    </rPh>
    <rPh sb="108" eb="111">
      <t>ケイカクテキ</t>
    </rPh>
    <rPh sb="112" eb="114">
      <t>コウシン</t>
    </rPh>
    <rPh sb="115" eb="116">
      <t>ハカ</t>
    </rPh>
    <rPh sb="123" eb="124">
      <t>シメ</t>
    </rPh>
    <rPh sb="131" eb="133">
      <t>ホンク</t>
    </rPh>
    <rPh sb="135" eb="137">
      <t>コンゴ</t>
    </rPh>
    <rPh sb="138" eb="140">
      <t>ガッコウ</t>
    </rPh>
    <rPh sb="140" eb="144">
      <t>チョウジュミョウカ</t>
    </rPh>
    <rPh sb="145" eb="149">
      <t>コウキョウシセツ</t>
    </rPh>
    <rPh sb="150" eb="153">
      <t>サイコウチク</t>
    </rPh>
    <rPh sb="154" eb="155">
      <t>ヒカ</t>
    </rPh>
    <rPh sb="164" eb="166">
      <t>ヒツヨウ</t>
    </rPh>
    <rPh sb="167" eb="169">
      <t>ザイゲン</t>
    </rPh>
    <rPh sb="170" eb="172">
      <t>カクホ</t>
    </rPh>
    <rPh sb="176" eb="17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</si>
  <si>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</si>
  <si>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</si>
  <si>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</si>
  <si>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</si>
  <si>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</si>
  <si>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</si>
  <si>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本区の将来負担比率は「－」、実質公債費比率は△1.5％で、いずれも財政の健全性を維持している。
　本区は令和元年度に投資的経費のピークを迎えたが、今後も学校長寿命化や公共施設の再構築が控えているため、新規起債の抑制及び基金積立額の確保に努め、起債残高と基金残高のバランスを注視することで財政の持続性・安定性を確保していく。</t>
    <rPh sb="1" eb="3">
      <t>ホンク</t>
    </rPh>
    <rPh sb="4" eb="10">
      <t>ショウライフタンヒリツ</t>
    </rPh>
    <rPh sb="15" eb="22">
      <t>ジッシツコウサイヒヒリツ</t>
    </rPh>
    <rPh sb="34" eb="36">
      <t>ザイセイ</t>
    </rPh>
    <rPh sb="37" eb="40">
      <t>ケンゼンセイ</t>
    </rPh>
    <rPh sb="41" eb="43">
      <t>イジ</t>
    </rPh>
    <rPh sb="50" eb="52">
      <t>ホンク</t>
    </rPh>
    <rPh sb="53" eb="55">
      <t>レイワ</t>
    </rPh>
    <rPh sb="55" eb="58">
      <t>ガンネンド</t>
    </rPh>
    <rPh sb="59" eb="64">
      <t>トウシテキケイヒ</t>
    </rPh>
    <rPh sb="69" eb="70">
      <t>ムカ</t>
    </rPh>
    <rPh sb="74" eb="76">
      <t>コンゴ</t>
    </rPh>
    <rPh sb="101" eb="105">
      <t>シンキキサイ</t>
    </rPh>
    <rPh sb="106" eb="108">
      <t>ヨクセイ</t>
    </rPh>
    <rPh sb="108" eb="109">
      <t>オヨ</t>
    </rPh>
    <rPh sb="110" eb="114">
      <t>キキンツミタテ</t>
    </rPh>
    <rPh sb="114" eb="115">
      <t>ガク</t>
    </rPh>
    <rPh sb="116" eb="118">
      <t>カクホ</t>
    </rPh>
    <rPh sb="119" eb="120">
      <t>ツト</t>
    </rPh>
    <rPh sb="122" eb="126">
      <t>キサイザンダカ</t>
    </rPh>
    <rPh sb="127" eb="131">
      <t>キキンザンダカ</t>
    </rPh>
    <rPh sb="137" eb="139">
      <t>チュウシ</t>
    </rPh>
    <rPh sb="144" eb="146">
      <t>ザイセイ</t>
    </rPh>
    <rPh sb="147" eb="150">
      <t>ジゾクセイ</t>
    </rPh>
    <rPh sb="151" eb="154">
      <t>アンテイセイ</t>
    </rPh>
    <rPh sb="155" eb="157">
      <t>カクホ</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</si>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</sst>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B375-4DA0-B1CD-28F50DBBDC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50086</c:v>
                </c:pt>
                <c:pt idx="1">
                  <c:v>58998</c:v>
                </c:pt>
                <c:pt idx="2">
                  <c:v>131250</c:v>
                </c:pt>
                <c:pt idx="3">
                  <c:v>47181</c:v>
                </c:pt>
                <c:pt idx="4">
                  <c:v>51237</c:v>
                </c:pt>
              </c:numCache>
            </c:numRef>
          </c:val>
          <c:smooth val="0"/>
          <c:extLst>
            <c:ext xmlns:c16="http://schemas.microsoft.com/office/drawing/2014/chart" uri="{C3380CC4-5D6E-409C-BE32-E72D297353CC}">
              <c16:uniqueId val="{00000001-B375-4DA0-B1CD-28F50DBBDC0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3.82</c:v>
                </c:pt>
                <c:pt idx="1">
                  <c:v>2.8</c:v>
                </c:pt>
                <c:pt idx="2">
                  <c:v>4.45</c:v>
                </c:pt>
                <c:pt idx="3">
                  <c:v>5.35</c:v>
                </c:pt>
                <c:pt idx="4">
                  <c:v>3.4</c:v>
                </c:pt>
              </c:numCache>
            </c:numRef>
          </c:val>
          <c:extLst>
            <c:ext xmlns:c16="http://schemas.microsoft.com/office/drawing/2014/chart" uri="{C3380CC4-5D6E-409C-BE32-E72D297353CC}">
              <c16:uniqueId val="{00000000-CB60-4773-B90B-8BA32D8606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30.6</c:v>
                </c:pt>
                <c:pt idx="1">
                  <c:v>20.350000000000001</c:v>
                </c:pt>
                <c:pt idx="2">
                  <c:v>25.1</c:v>
                </c:pt>
                <c:pt idx="3">
                  <c:v>26.63</c:v>
                </c:pt>
                <c:pt idx="4">
                  <c:v>29.15</c:v>
                </c:pt>
              </c:numCache>
            </c:numRef>
          </c:val>
          <c:extLst>
            <c:ext xmlns:c16="http://schemas.microsoft.com/office/drawing/2014/chart" uri="{C3380CC4-5D6E-409C-BE32-E72D297353CC}">
              <c16:uniqueId val="{00000001-CB60-4773-B90B-8BA32D8606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-2.37</c:v>
                </c:pt>
                <c:pt idx="1">
                  <c:v>-13.11</c:v>
                </c:pt>
                <c:pt idx="2">
                  <c:v>4.24</c:v>
                </c:pt>
                <c:pt idx="3">
                  <c:v>-2.4500000000000002</c:v>
                </c:pt>
                <c:pt idx="4">
                  <c:v>-3.2</c:v>
                </c:pt>
              </c:numCache>
            </c:numRef>
          </c:val>
          <c:smooth val="0"/>
          <c:extLst>
            <c:ext xmlns:c16="http://schemas.microsoft.com/office/drawing/2014/chart" uri="{C3380CC4-5D6E-409C-BE32-E72D297353CC}">
              <c16:uniqueId val="{00000002-CB60-4773-B90B-8BA32D8606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07-48CF-A403-A72CA331C9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07-48CF-A403-A72CA331C90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07-48CF-A403-A72CA331C90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07-48CF-A403-A72CA331C90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B07-48CF-A403-A72CA331C90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B07-48CF-A403-A72CA331C90E}"/>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0.43</c:v>
                </c:pt>
                <c:pt idx="2">
                  <c:v>#N/A</c:v>
                </c:pt>
                <c:pt idx="3">
                  <c:v>0.21</c:v>
                </c:pt>
                <c:pt idx="4">
                  <c:v>#N/A</c:v>
                </c:pt>
                <c:pt idx="5">
                  <c:v>0.45</c:v>
                </c:pt>
                <c:pt idx="6">
                  <c:v>#N/A</c:v>
                </c:pt>
                <c:pt idx="7">
                  <c:v>0.3</c:v>
                </c:pt>
                <c:pt idx="8">
                  <c:v>#N/A</c:v>
                </c:pt>
                <c:pt idx="9">
                  <c:v>0.37</c:v>
                </c:pt>
              </c:numCache>
            </c:numRef>
          </c:val>
          <c:extLst>
            <c:ext xmlns:c16="http://schemas.microsoft.com/office/drawing/2014/chart" uri="{C3380CC4-5D6E-409C-BE32-E72D297353CC}">
              <c16:uniqueId val="{00000006-7B07-48CF-A403-A72CA331C90E}"/>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1.73</c:v>
                </c:pt>
                <c:pt idx="2">
                  <c:v>#N/A</c:v>
                </c:pt>
                <c:pt idx="3">
                  <c:v>1.1100000000000001</c:v>
                </c:pt>
                <c:pt idx="4">
                  <c:v>#N/A</c:v>
                </c:pt>
                <c:pt idx="5">
                  <c:v>1.06</c:v>
                </c:pt>
                <c:pt idx="6">
                  <c:v>#N/A</c:v>
                </c:pt>
                <c:pt idx="7">
                  <c:v>1.52</c:v>
                </c:pt>
                <c:pt idx="8">
                  <c:v>#N/A</c:v>
                </c:pt>
                <c:pt idx="9">
                  <c:v>0.79</c:v>
                </c:pt>
              </c:numCache>
            </c:numRef>
          </c:val>
          <c:extLst>
            <c:ext xmlns:c16="http://schemas.microsoft.com/office/drawing/2014/chart" uri="{C3380CC4-5D6E-409C-BE32-E72D297353CC}">
              <c16:uniqueId val="{00000007-7B07-48CF-A403-A72CA331C90E}"/>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2.78</c:v>
                </c:pt>
                <c:pt idx="2">
                  <c:v>#N/A</c:v>
                </c:pt>
                <c:pt idx="3">
                  <c:v>0.41</c:v>
                </c:pt>
                <c:pt idx="4">
                  <c:v>#N/A</c:v>
                </c:pt>
                <c:pt idx="5">
                  <c:v>0.63</c:v>
                </c:pt>
                <c:pt idx="6">
                  <c:v>#N/A</c:v>
                </c:pt>
                <c:pt idx="7">
                  <c:v>1.8</c:v>
                </c:pt>
                <c:pt idx="8">
                  <c:v>#N/A</c:v>
                </c:pt>
                <c:pt idx="9">
                  <c:v>1.66</c:v>
                </c:pt>
              </c:numCache>
            </c:numRef>
          </c:val>
          <c:extLst>
            <c:ext xmlns:c16="http://schemas.microsoft.com/office/drawing/2014/chart" uri="{C3380CC4-5D6E-409C-BE32-E72D297353CC}">
              <c16:uniqueId val="{00000008-7B07-48CF-A403-A72CA331C9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3.81</c:v>
                </c:pt>
                <c:pt idx="2">
                  <c:v>#N/A</c:v>
                </c:pt>
                <c:pt idx="3">
                  <c:v>2.79</c:v>
                </c:pt>
                <c:pt idx="4">
                  <c:v>#N/A</c:v>
                </c:pt>
                <c:pt idx="5">
                  <c:v>4.45</c:v>
                </c:pt>
                <c:pt idx="6">
                  <c:v>#N/A</c:v>
                </c:pt>
                <c:pt idx="7">
                  <c:v>5.34</c:v>
                </c:pt>
                <c:pt idx="8">
                  <c:v>#N/A</c:v>
                </c:pt>
                <c:pt idx="9">
                  <c:v>3.39</c:v>
                </c:pt>
              </c:numCache>
            </c:numRef>
          </c:val>
          <c:extLst>
            <c:ext xmlns:c16="http://schemas.microsoft.com/office/drawing/2014/chart" uri="{C3380CC4-5D6E-409C-BE32-E72D297353CC}">
              <c16:uniqueId val="{00000009-7B07-48CF-A403-A72CA331C9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4894</c:v>
                </c:pt>
                <c:pt idx="5">
                  <c:v>4796</c:v>
                </c:pt>
                <c:pt idx="8">
                  <c:v>4732</c:v>
                </c:pt>
                <c:pt idx="11">
                  <c:v>4625</c:v>
                </c:pt>
                <c:pt idx="14">
                  <c:v>4541</c:v>
                </c:pt>
              </c:numCache>
            </c:numRef>
          </c:val>
          <c:extLst>
            <c:ext xmlns:c16="http://schemas.microsoft.com/office/drawing/2014/chart" uri="{C3380CC4-5D6E-409C-BE32-E72D297353CC}">
              <c16:uniqueId val="{00000000-21F4-4401-B570-5E1DEE99FC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F4-4401-B570-5E1DEE99FC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753</c:v>
                </c:pt>
                <c:pt idx="3">
                  <c:v>421</c:v>
                </c:pt>
                <c:pt idx="6">
                  <c:v>778</c:v>
                </c:pt>
                <c:pt idx="9">
                  <c:v>870</c:v>
                </c:pt>
                <c:pt idx="12">
                  <c:v>353</c:v>
                </c:pt>
              </c:numCache>
            </c:numRef>
          </c:val>
          <c:extLst>
            <c:ext xmlns:c16="http://schemas.microsoft.com/office/drawing/2014/chart" uri="{C3380CC4-5D6E-409C-BE32-E72D297353CC}">
              <c16:uniqueId val="{00000002-21F4-4401-B570-5E1DEE99FC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83</c:v>
                </c:pt>
                <c:pt idx="3">
                  <c:v>90</c:v>
                </c:pt>
                <c:pt idx="6">
                  <c:v>95</c:v>
                </c:pt>
                <c:pt idx="9">
                  <c:v>99</c:v>
                </c:pt>
                <c:pt idx="12">
                  <c:v>96</c:v>
                </c:pt>
              </c:numCache>
            </c:numRef>
          </c:val>
          <c:extLst>
            <c:ext xmlns:c16="http://schemas.microsoft.com/office/drawing/2014/chart" uri="{C3380CC4-5D6E-409C-BE32-E72D297353CC}">
              <c16:uniqueId val="{00000003-21F4-4401-B570-5E1DEE99FC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F4-4401-B570-5E1DEE99FC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283</c:v>
                </c:pt>
                <c:pt idx="3">
                  <c:v>264</c:v>
                </c:pt>
                <c:pt idx="6">
                  <c:v>266</c:v>
                </c:pt>
                <c:pt idx="9">
                  <c:v>360</c:v>
                </c:pt>
                <c:pt idx="12">
                  <c:v>349</c:v>
                </c:pt>
              </c:numCache>
            </c:numRef>
          </c:val>
          <c:extLst>
            <c:ext xmlns:c16="http://schemas.microsoft.com/office/drawing/2014/chart" uri="{C3380CC4-5D6E-409C-BE32-E72D297353CC}">
              <c16:uniqueId val="{00000005-21F4-4401-B570-5E1DEE99FC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F4-4401-B570-5E1DEE99FC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2493</c:v>
                </c:pt>
                <c:pt idx="3">
                  <c:v>2612</c:v>
                </c:pt>
                <c:pt idx="6">
                  <c:v>2577</c:v>
                </c:pt>
                <c:pt idx="9">
                  <c:v>2253</c:v>
                </c:pt>
                <c:pt idx="12">
                  <c:v>2584</c:v>
                </c:pt>
              </c:numCache>
            </c:numRef>
          </c:val>
          <c:extLst>
            <c:ext xmlns:c16="http://schemas.microsoft.com/office/drawing/2014/chart" uri="{C3380CC4-5D6E-409C-BE32-E72D297353CC}">
              <c16:uniqueId val="{00000007-21F4-4401-B570-5E1DEE99FC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-1282</c:v>
                </c:pt>
                <c:pt idx="2">
                  <c:v>#N/A</c:v>
                </c:pt>
                <c:pt idx="3">
                  <c:v>#N/A</c:v>
                </c:pt>
                <c:pt idx="4">
                  <c:v>-1409</c:v>
                </c:pt>
                <c:pt idx="5">
                  <c:v>#N/A</c:v>
                </c:pt>
                <c:pt idx="6">
                  <c:v>#N/A</c:v>
                </c:pt>
                <c:pt idx="7">
                  <c:v>-1016</c:v>
                </c:pt>
                <c:pt idx="8">
                  <c:v>#N/A</c:v>
                </c:pt>
                <c:pt idx="9">
                  <c:v>#N/A</c:v>
                </c:pt>
                <c:pt idx="10">
                  <c:v>-1043</c:v>
                </c:pt>
                <c:pt idx="11">
                  <c:v>#N/A</c:v>
                </c:pt>
                <c:pt idx="12">
                  <c:v>#N/A</c:v>
                </c:pt>
                <c:pt idx="13">
                  <c:v>-1159</c:v>
                </c:pt>
                <c:pt idx="14">
                  <c:v>#N/A</c:v>
                </c:pt>
              </c:numCache>
            </c:numRef>
          </c:val>
          <c:smooth val="0"/>
          <c:extLst>
            <c:ext xmlns:c16="http://schemas.microsoft.com/office/drawing/2014/chart" uri="{C3380CC4-5D6E-409C-BE32-E72D297353CC}">
              <c16:uniqueId val="{00000008-21F4-4401-B570-5E1DEE99FC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47055</c:v>
                </c:pt>
                <c:pt idx="5">
                  <c:v>42625</c:v>
                </c:pt>
                <c:pt idx="8">
                  <c:v>39390</c:v>
                </c:pt>
                <c:pt idx="11">
                  <c:v>36954</c:v>
                </c:pt>
                <c:pt idx="14">
                  <c:v>39504</c:v>
                </c:pt>
              </c:numCache>
            </c:numRef>
          </c:val>
          <c:extLst>
            <c:ext xmlns:c16="http://schemas.microsoft.com/office/drawing/2014/chart" uri="{C3380CC4-5D6E-409C-BE32-E72D297353CC}">
              <c16:uniqueId val="{00000000-E4D9-453C-9091-6B141A2C1E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c:v>
                </c:pt>
                <c:pt idx="5">
                  <c:v>85</c:v>
                </c:pt>
                <c:pt idx="8">
                  <c:v>5</c:v>
                </c:pt>
                <c:pt idx="11">
                  <c:v>2</c:v>
                </c:pt>
                <c:pt idx="14">
                  <c:v>2</c:v>
                </c:pt>
              </c:numCache>
            </c:numRef>
          </c:val>
          <c:extLst>
            <c:ext xmlns:c16="http://schemas.microsoft.com/office/drawing/2014/chart" uri="{C3380CC4-5D6E-409C-BE32-E72D297353CC}">
              <c16:uniqueId val="{00000001-E4D9-453C-9091-6B141A2C1E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43171</c:v>
                </c:pt>
                <c:pt idx="5">
                  <c:v>46473</c:v>
                </c:pt>
                <c:pt idx="8">
                  <c:v>35578</c:v>
                </c:pt>
                <c:pt idx="11">
                  <c:v>35871</c:v>
                </c:pt>
                <c:pt idx="14">
                  <c:v>48125</c:v>
                </c:pt>
              </c:numCache>
            </c:numRef>
          </c:val>
          <c:extLst>
            <c:ext xmlns:c16="http://schemas.microsoft.com/office/drawing/2014/chart" uri="{C3380CC4-5D6E-409C-BE32-E72D297353CC}">
              <c16:uniqueId val="{00000002-E4D9-453C-9091-6B141A2C1E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D9-453C-9091-6B141A2C1E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D9-453C-9091-6B141A2C1E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D9-453C-9091-6B141A2C1E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15870</c:v>
                </c:pt>
                <c:pt idx="3">
                  <c:v>13334</c:v>
                </c:pt>
                <c:pt idx="6">
                  <c:v>15720</c:v>
                </c:pt>
                <c:pt idx="9">
                  <c:v>11788</c:v>
                </c:pt>
                <c:pt idx="12">
                  <c:v>12104</c:v>
                </c:pt>
              </c:numCache>
            </c:numRef>
          </c:val>
          <c:extLst>
            <c:ext xmlns:c16="http://schemas.microsoft.com/office/drawing/2014/chart" uri="{C3380CC4-5D6E-409C-BE32-E72D297353CC}">
              <c16:uniqueId val="{00000006-E4D9-453C-9091-6B141A2C1E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1108</c:v>
                </c:pt>
                <c:pt idx="3">
                  <c:v>1123</c:v>
                </c:pt>
                <c:pt idx="6">
                  <c:v>1155</c:v>
                </c:pt>
                <c:pt idx="9">
                  <c:v>1344</c:v>
                </c:pt>
                <c:pt idx="12">
                  <c:v>1505</c:v>
                </c:pt>
              </c:numCache>
            </c:numRef>
          </c:val>
          <c:extLst>
            <c:ext xmlns:c16="http://schemas.microsoft.com/office/drawing/2014/chart" uri="{C3380CC4-5D6E-409C-BE32-E72D297353CC}">
              <c16:uniqueId val="{00000007-E4D9-453C-9091-6B141A2C1E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4D9-453C-9091-6B141A2C1E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714</c:v>
                </c:pt>
                <c:pt idx="3">
                  <c:v>930</c:v>
                </c:pt>
                <c:pt idx="6">
                  <c:v>726</c:v>
                </c:pt>
                <c:pt idx="9">
                  <c:v>134</c:v>
                </c:pt>
                <c:pt idx="12">
                  <c:v>299</c:v>
                </c:pt>
              </c:numCache>
            </c:numRef>
          </c:val>
          <c:extLst>
            <c:ext xmlns:c16="http://schemas.microsoft.com/office/drawing/2014/chart" uri="{C3380CC4-5D6E-409C-BE32-E72D297353CC}">
              <c16:uniqueId val="{00000009-E4D9-453C-9091-6B141A2C1E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25353</c:v>
                </c:pt>
                <c:pt idx="3">
                  <c:v>23005</c:v>
                </c:pt>
                <c:pt idx="6">
                  <c:v>26048</c:v>
                </c:pt>
                <c:pt idx="9">
                  <c:v>24717</c:v>
                </c:pt>
                <c:pt idx="12">
                  <c:v>22741</c:v>
                </c:pt>
              </c:numCache>
            </c:numRef>
          </c:val>
          <c:extLst>
            <c:ext xmlns:c16="http://schemas.microsoft.com/office/drawing/2014/chart" uri="{C3380CC4-5D6E-409C-BE32-E72D297353CC}">
              <c16:uniqueId val="{0000000A-E4D9-453C-9091-6B141A2C1E9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D9-453C-9091-6B141A2C1E9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18365</c:v>
                </c:pt>
                <c:pt idx="1">
                  <c:v>19244</c:v>
                </c:pt>
                <c:pt idx="2">
                  <c:v>21995</c:v>
                </c:pt>
              </c:numCache>
            </c:numRef>
          </c:val>
          <c:extLst>
            <c:ext xmlns:c16="http://schemas.microsoft.com/office/drawing/2014/chart" uri="{C3380CC4-5D6E-409C-BE32-E72D297353CC}">
              <c16:uniqueId val="{00000000-EDAD-4BCE-BBD4-5F946751E6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1988</c:v>
                </c:pt>
                <c:pt idx="1">
                  <c:v>870</c:v>
                </c:pt>
                <c:pt idx="2">
                  <c:v>83</c:v>
                </c:pt>
              </c:numCache>
            </c:numRef>
          </c:val>
          <c:extLst>
            <c:ext xmlns:c16="http://schemas.microsoft.com/office/drawing/2014/chart" uri="{C3380CC4-5D6E-409C-BE32-E72D297353CC}">
              <c16:uniqueId val="{00000001-EDAD-4BCE-BBD4-5F946751E6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11575</c:v>
                </c:pt>
                <c:pt idx="1">
                  <c:v>11562</c:v>
                </c:pt>
                <c:pt idx="2">
                  <c:v>19892</c:v>
                </c:pt>
              </c:numCache>
            </c:numRef>
          </c:val>
          <c:extLst>
            <c:ext xmlns:c16="http://schemas.microsoft.com/office/drawing/2014/chart" uri="{C3380CC4-5D6E-409C-BE32-E72D297353CC}">
              <c16:uniqueId val="{00000002-EDAD-4BCE-BBD4-5F946751E6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{C03BCBFC-7785-4E7B-B3E5-E43007B3137B}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FD0-4AF8-952F-7AF289F136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{DC36C664-A8F0-4AD2-ABEC-94FC46C07EC7}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D0-4AF8-952F-7AF289F136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{BD2C2A12-F42E-42BB-83E2-53E964CDA6C6}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D0-4AF8-952F-7AF289F136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{790B8351-54C1-4E58-AB97-33EC4F63FE41}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D0-4AF8-952F-7AF289F136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{85665294-8132-44A9-967E-8869EDB9B4F1}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D0-4AF8-952F-7AF289F1362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{3652CD60-9C77-44AD-8855-E39B58CDFFE6}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FD0-4AF8-952F-7AF289F1362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{0E7E8A98-BEB4-468C-A473-99D990DFCF55}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FD0-4AF8-952F-7AF289F1362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{E1836A44-88EC-4535-8511-8C6FE781FB30}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FD0-4AF8-952F-7AF289F1362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{94C199B5-B18E-4FBF-B43C-FE0705E5D0E7}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FD0-4AF8-952F-7AF289F136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42.8</c:v>
                </c:pt>
                <c:pt idx="8">
                  <c:v>43.7</c:v>
                </c:pt>
                <c:pt idx="16">
                  <c:v>38.200000000000003</c:v>
                </c:pt>
                <c:pt idx="24">
                  <c:v>39.4</c:v>
                </c:pt>
                <c:pt idx="32">
                  <c:v>39.9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D0-4AF8-952F-7AF289F136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{F86D58A1-E589-41F1-9640-C7C5AA6500F8}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FD0-4AF8-952F-7AF289F136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{257617CF-85FA-4A10-BD5F-08EB53A57FC3}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D0-4AF8-952F-7AF289F136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{4547A040-0A4D-4C94-B48B-BFBEC692CEAB}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D0-4AF8-952F-7AF289F136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{C0520536-2BE4-4383-AEA7-F5AD9E00EAA2}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D0-4AF8-952F-7AF289F136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{934A4297-0F41-474D-ACDA-DBEFD92A1D88}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D0-4AF8-952F-7AF289F1362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{EAAED417-8ADF-4006-9233-BDA01D9E78E7}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FD0-4AF8-952F-7AF289F1362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{DD2275C6-E16A-45F4-97B0-255B2309BF8C}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FD0-4AF8-952F-7AF289F1362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{8C784EA6-7AB2-49F0-8A19-868371A36048}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FD0-4AF8-952F-7AF289F1362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{9C5107E7-FF41-48A8-BC5E-49A49E736E09}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FD0-4AF8-952F-7AF289F136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56.9</c:v>
                </c:pt>
                <c:pt idx="8">
                  <c:v>57.7</c:v>
                </c:pt>
                <c:pt idx="16">
                  <c:v>56.3</c:v>
                </c:pt>
                <c:pt idx="24">
                  <c:v>56.4</c:v>
                </c:pt>
                <c:pt idx="32">
                  <c:v>56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FD0-4AF8-952F-7AF289F1362C}"/>
            </c:ext>
          </c:extLst>
        </c:ser>
        <c:dLbls>
          <c:showLegendKey val="0"/>
          <c:showVal val="1"/>
          <c:showCatName val="0"/>
          <c:showSerName val="0"/>
          <c:showPercent val="0"/>
          <c:showBubbleSize val="0"/>
        </c:dLbls>
        <c:axId val="46179840"/>
        <c:axId val="46181760"/>
      </c:scatterChart>
      <c:valAx>
        <c:axId val="46179840"/>
        <c:scaling>
          <c:orientation val="maxMin"/>
          <c:max val="5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{0079449B-97A7-4A61-A276-A7636CA50718}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EF-4150-8344-3146051E0D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{931C65E5-916B-4C54-AAC6-A0F177EA1AAA}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EF-4150-8344-3146051E0D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{871F846D-C91C-4C9A-9787-D415866BC64C}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EF-4150-8344-3146051E0D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{44FC2627-9AF3-4D8F-978D-B4DE65F8E161}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EF-4150-8344-3146051E0D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{2E9E2E9F-A9C2-4EA5-89E7-36FA9291C597}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EF-4150-8344-3146051E0DB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{C357ACB1-C777-47A0-9D1B-9DAC6F269529}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EF-4150-8344-3146051E0DB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{C19FBC51-3EB4-4B35-9A4A-BF901BE963FB}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EF-4150-8344-3146051E0DB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{386D3A5D-CA82-47B4-BBFD-E256F61F3928}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EF-4150-8344-3146051E0DB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{1ACA203F-40A4-4381-B177-1AC525C1B99D}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EF-4150-8344-3146051E0D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-2.4</c:v>
                </c:pt>
                <c:pt idx="16">
                  <c:v>-1.8</c:v>
                </c:pt>
                <c:pt idx="24">
                  <c:v>-1.7</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EF-4150-8344-3146051E0D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{62B08A4A-2727-4977-BC87-D21E939C2251}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EF-4150-8344-3146051E0D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{381BED49-34A3-4585-AE36-D9BE3512E48B}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EF-4150-8344-3146051E0D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{466F67A8-74F0-4AD4-B158-700867E5D870}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EF-4150-8344-3146051E0D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{677C57AA-51A9-45AD-8F87-0116CAD8B587}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EF-4150-8344-3146051E0D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{81E631C5-F893-467F-87EC-8B0705B317C9}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EF-4150-8344-3146051E0DB6}"/>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{874C902C-A353-4B70-9BD6-E0D129D57260}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EF-4150-8344-3146051E0DB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{79405947-1DB9-4F09-99BE-19C729AC7C70}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EF-4150-8344-3146051E0DB6}"/>
                </c:ext>
              </c:extLst>
            </c:dLbl>
            <c:dLbl>
              <c:idx val="24"/>
              <c:layout>
                <c:manualLayout>
                  <c:x val="-1.817180363723246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{DF8379F3-CA66-40F7-9FA1-7202055F4602}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EF-4150-8344-3146051E0DB6}"/>
                </c:ext>
              </c:extLst>
            </c:dLbl>
            <c:dLbl>
              <c:idx val="32"/>
              <c:layout>
                <c:manualLayout>
                  <c:x val="-1.817180363723246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{8CDFF1F9-7824-4A4C-87E4-0EB511B43B35}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EF-4150-8344-3146051E0D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-3.2</c:v>
                </c:pt>
                <c:pt idx="8">
                  <c:v>-3.4</c:v>
                </c:pt>
                <c:pt idx="16">
                  <c:v>-3.5</c:v>
                </c:pt>
                <c:pt idx="24">
                  <c:v>-3.4</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EF-4150-8344-3146051E0DB6}"/>
            </c:ext>
          </c:extLst>
        </c:ser>
        <c:dLbls>
          <c:showLegendKey val="0"/>
          <c:showVal val="1"/>
          <c:showCatName val="0"/>
          <c:showSerName val="0"/>
          <c:showPercent val="0"/>
          <c:showBubbleSize val="0"/>
        </c:dLbls>
        <c:axId val="84219776"/>
        <c:axId val="84234240"/>
      </c:scatterChart>
      <c:valAx>
        <c:axId val="84219776"/>
        <c:scaling>
          <c:orientation val="maxMin"/>
          <c:max val="-3.1"/>
          <c:min val="-3.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年度は分子となる元年度の集中投資による公債費償還の増加はあったものの、公債費に準ずる債務負担行為の額（土地開発公社が取得した用地の償還経費</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が、それ以上に減少しており、分子の額は改善している。</a:t>
          </a:r>
        </a:p>
        <a:p>
          <a:r>
            <a:rPr kumimoji="1" lang="ja-JP" altLang="en-US" sz="1400">
              <a:latin typeface="ＭＳ ゴシック" pitchFamily="49" charset="-128"/>
              <a:ea typeface="ＭＳ ゴシック" pitchFamily="49" charset="-128"/>
            </a:rPr>
            <a:t>老朽化施設の改修・改築・再開発事業等も控えており、引き続き、基金を効果的に活用し、地方債残高が膨らむのを抑制するとともに、歳入、歳出のバランスを念頭に身の丈にあった財政運営に努めていく。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借入翌年度より、許可年限の期間で均等に積み立てているため、減債基金積立不足算定額は発生していない。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令和３年度は土地開発公社の買入額や退職手当負担見込額の増があったものの、償還の進捗により、地方債残高が大きく減少したことにより、将来負担額が減少した。</a:t>
          </a:r>
        </a:p>
        <a:p>
          <a:r>
            <a:rPr kumimoji="1" lang="ja-JP" altLang="en-US" sz="1400">
              <a:latin typeface="ＭＳ ゴシック" pitchFamily="49" charset="-128"/>
              <a:ea typeface="ＭＳ ゴシック" pitchFamily="49" charset="-128"/>
            </a:rPr>
            <a:t>また、充当可能基金残高では、新型コロナウイルス対策の補正予算等のため、財政調整基金を約４３億円、取崩したものの決算剰余金の積立等により前年度比約２８億増となったことや義務教育施設整備基金や公共施設再構築基金などの特定目的基金も将来需要に備え、積立を行いつつ、取り崩しを見送ったため、将来負担比率の分子は、前年度から改善となった。</a:t>
          </a:r>
        </a:p>
        <a:p>
          <a:r>
            <a:rPr kumimoji="1" lang="ja-JP" altLang="en-US" sz="1400">
              <a:latin typeface="ＭＳ ゴシック" pitchFamily="49" charset="-128"/>
              <a:ea typeface="ＭＳ ゴシック" pitchFamily="49" charset="-128"/>
            </a:rPr>
            <a:t>物価高騰等、財政に与える影響は先行き不明であるが、そうした中でも引き続き起債の抑制と計画的な基金の積立てに取り組み、将来負担の軽減を図っていく。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東京都豊島区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財政調整基金は新型コロナウイルス関連や物価高騰への対応、前年度の給付金の返納等の補正予算の財源の一部に活用するため、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億円を取り崩したものの、区税収入、特別区財政調整交付金が好調であり、前年度の決算剰余金と合わせて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特定目的基金は、令和元年度に、区民センターや区立芸術文化劇場の整備がピークを迎えたことにより、充当額が大幅に増え、各基金の残高が前年度比で減少したが、令和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年度については、規模の大きい義務教育施設整備基金や公共施設再構築基金について、良好な決算収支や将来の改築・改修需要に備えるため、積立をそれぞれ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億行うとともに取崩を行わなかったことから、大きく増加している。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加え、物価高騰や世界情勢の変化、円安などへの対応等、今後、基金の取崩しが増える可能性があり、基金残高と起債残高のバランスが悪化することが懸念されている。将来の行政需要に的確に対応できる安定的な財政基盤を堅持するため、基金と起債のバランスを適切に保つべく、基金運用と起債の発行に当たっては、この点に留意し、慎重に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・義務教育施設整備基金：小・中学校の統合に伴う施設整備や建替え、年次計画に基づく義務教育施設の大規模改修に充当する。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・公共施設再構築基金：公共施設の改築又は改修に要する経費及び公共施設又はその用地に係る債務の返済に充当する。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・保健福祉基盤整備支援基金：豊島区内に保健福祉基盤の整備に資する施設建設等を行う者に対する財政支援に充当する。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・住宅基金：区営・区立住宅の大規模改修経費及び高齢者やファミリー世帯への住替え家賃助成に充当する。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・道路整備基金：池袋副都心地区の重要な幹線道路の維持補修及び大規模経費に充当する。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特定目的基金は、令和元年度に、区民センターや区立芸術文化劇場の整備がピークを迎えたことにより、充当額が大幅に増え、各基金の残高が前年度比で減少したが、令和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年度については、規模の大きい義務教育施設整備基金や公共施設再構築基金について、良好な決算収支や将来の改築・改修需要に備えるため、積立をそれぞれ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億行うとともに取崩を行わなかったことから、大きく増加している。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公共施設や義務教育施設以外にも、道路や橋梁といったインフラ関連の老朽化も進んでおり、今後、将来にわたり多額の資金が必要になる。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本区では、毎年度、今後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年間の基金計画を作成し、計画的な運用に取り組んでいる。将来需要に対し計画的な整備を図るため、歳入環境が改善されれば、可能な限り基金への積立て行っていく。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財政調整基金は新型コロナウイルス関連や物価高騰への対応、前年度の給付金の返納等の補正予算の財源の一部に活用するため、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億円を取り崩したものの、区税収入、特別区財政調整交付金が好調であり、前年度の決算剰余金と合わせて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の影響に加え、物価高騰や世界情勢の変化、円安など先行きは不透明であるが、基幹歳入は徐々に落ち着きを取り戻してきており、計画的に積み立ててきた財政調整基金を、これまで以上に活用することで、過度に起債に依存しないよう、起債の発行額をできる限り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基金の運用益などを財源に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百万円を積み立てた一方、取崩しにより、基金残高は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将来の償還需要に備えて、満期一括債等で償還年度までに必要な金額を着実に積み立てていく。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283,342
259,142
13.01
148,944,141
143,665,897
2,561,689
75,446,650
20,138,898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本区の数値は、類似団体内平均値よりも</a:t>
          </a:r>
          <a:r>
            <a:rPr kumimoji="1" lang="en-US" altLang="ja-JP" sz="1100">
              <a:latin typeface="ＭＳ Ｐゴシック" panose="020B0600070205080204" pitchFamily="50" charset="-128"/>
              <a:ea typeface="ＭＳ Ｐゴシック" panose="020B0600070205080204" pitchFamily="50" charset="-128"/>
            </a:rPr>
            <a:t>16.1</a:t>
          </a:r>
          <a:r>
            <a:rPr kumimoji="1" lang="ja-JP" altLang="en-US" sz="1100">
              <a:latin typeface="ＭＳ Ｐゴシック" panose="020B0600070205080204" pitchFamily="50" charset="-128"/>
              <a:ea typeface="ＭＳ Ｐゴシック" panose="020B0600070205080204" pitchFamily="50" charset="-128"/>
            </a:rPr>
            <a:t>ポイント低い</a:t>
          </a:r>
          <a:r>
            <a:rPr kumimoji="1" lang="en-US" altLang="ja-JP" sz="1100">
              <a:latin typeface="ＭＳ Ｐゴシック" panose="020B0600070205080204" pitchFamily="50" charset="-128"/>
              <a:ea typeface="ＭＳ Ｐゴシック" panose="020B0600070205080204" pitchFamily="50" charset="-128"/>
            </a:rPr>
            <a:t>39.9</a:t>
          </a:r>
          <a:r>
            <a:rPr kumimoji="1" lang="ja-JP" altLang="en-US" sz="1100">
              <a:latin typeface="ＭＳ Ｐゴシック" panose="020B0600070205080204" pitchFamily="50" charset="-128"/>
              <a:ea typeface="ＭＳ Ｐゴシック" panose="020B0600070205080204" pitchFamily="50" charset="-128"/>
            </a:rPr>
            <a:t>％であり、類似団体に比して施設の計画的な更新が図れていることを示している。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令和元年度には芸術文化劇場・区民センターを始めとする大規模な公共施設の更新が完了し、その後も計画的に公共施設の更新を進めている。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引き続き、施設の集約化・多機能化を図りながら、利用者の利便性の向上とランニングコストの削減に努めるとともに、基金等を活用し、計画的に公共施設の更新を行っていく。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61232</xdr:rowOff>
    </xdr:from>
    <xdr:to>
      <xdr:col>23</xdr:col>
      <xdr:colOff>85090</xdr:colOff>
      <xdr:row>33</xdr:row>
      <xdr:rowOff>161381</xdr:rowOff>
    </xdr:to>
    <xdr:cxnSp macro="">
      <xdr:nvCxnSpPr>
        <xdr:cNvPr id="77" name="直線コネクタ 76"/>
        <xdr:cNvCxnSpPr/>
      </xdr:nvCxnSpPr>
      <xdr:spPr>
        <a:xfrm flipV="1">
          <a:off x="4760595" y="5461907"/>
          <a:ext cx="1270" cy="112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7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79" name="直線コネクタ 7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7909</xdr:rowOff>
    </xdr:from>
    <xdr:ext cx="405111" cy="259045"/>
    <xdr:sp macro="" textlink="">
      <xdr:nvSpPr>
        <xdr:cNvPr id="80" name="有形固定資産減価償却率最大値テキスト"/>
        <xdr:cNvSpPr txBox="1"/>
      </xdr:nvSpPr>
      <xdr:spPr>
        <a:xfrm>
          <a:off x="4813300" y="523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61232</xdr:rowOff>
    </xdr:from>
    <xdr:to>
      <xdr:col>23</xdr:col>
      <xdr:colOff>174625</xdr:colOff>
      <xdr:row>27</xdr:row>
      <xdr:rowOff>61232</xdr:rowOff>
    </xdr:to>
    <xdr:cxnSp macro="">
      <xdr:nvCxnSpPr>
        <xdr:cNvPr id="81" name="直線コネクタ 80"/>
        <xdr:cNvCxnSpPr/>
      </xdr:nvCxnSpPr>
      <xdr:spPr>
        <a:xfrm>
          <a:off x="4673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75945</xdr:rowOff>
    </xdr:from>
    <xdr:ext cx="405111" cy="259045"/>
    <xdr:sp macro="" textlink="">
      <xdr:nvSpPr>
        <xdr:cNvPr id="82" name="有形固定資産減価償却率平均値テキスト"/>
        <xdr:cNvSpPr txBox="1"/>
      </xdr:nvSpPr>
      <xdr:spPr>
        <a:xfrm>
          <a:off x="4813300" y="5990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3" name="フローチャート: 判断 82"/>
        <xdr:cNvSpPr/>
      </xdr:nvSpPr>
      <xdr:spPr>
        <a:xfrm>
          <a:off x="47117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4" name="フローチャート: 判断 83"/>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106771</xdr:rowOff>
    </xdr:from>
    <xdr:to>
      <xdr:col>15</xdr:col>
      <xdr:colOff>187325</xdr:colOff>
      <xdr:row>31</xdr:row>
      <xdr:rowOff>36921</xdr:rowOff>
    </xdr:to>
    <xdr:sp macro="" textlink="">
      <xdr:nvSpPr>
        <xdr:cNvPr id="85" name="フローチャート: 判断 84"/>
        <xdr:cNvSpPr/>
      </xdr:nvSpPr>
      <xdr:spPr>
        <a:xfrm>
          <a:off x="3238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149951</xdr:rowOff>
    </xdr:from>
    <xdr:to>
      <xdr:col>11</xdr:col>
      <xdr:colOff>187325</xdr:colOff>
      <xdr:row>31</xdr:row>
      <xdr:rowOff>80101</xdr:rowOff>
    </xdr:to>
    <xdr:sp macro="" textlink="">
      <xdr:nvSpPr>
        <xdr:cNvPr id="86" name="フローチャート: 判断 85"/>
        <xdr:cNvSpPr/>
      </xdr:nvSpPr>
      <xdr:spPr>
        <a:xfrm>
          <a:off x="2476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125276</xdr:rowOff>
    </xdr:from>
    <xdr:to>
      <xdr:col>7</xdr:col>
      <xdr:colOff>187325</xdr:colOff>
      <xdr:row>31</xdr:row>
      <xdr:rowOff>55426</xdr:rowOff>
    </xdr:to>
    <xdr:sp macro="" textlink="">
      <xdr:nvSpPr>
        <xdr:cNvPr id="87" name="フローチャート: 判断 86"/>
        <xdr:cNvSpPr/>
      </xdr:nvSpPr>
      <xdr:spPr>
        <a:xfrm>
          <a:off x="1714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115298</xdr:rowOff>
    </xdr:from>
    <xdr:to>
      <xdr:col>23</xdr:col>
      <xdr:colOff>136525</xdr:colOff>
      <xdr:row>28</xdr:row>
      <xdr:rowOff>45448</xdr:rowOff>
    </xdr:to>
    <xdr:sp macro="" textlink="">
      <xdr:nvSpPr>
        <xdr:cNvPr id="93" name="楕円 92"/>
        <xdr:cNvSpPr/>
      </xdr:nvSpPr>
      <xdr:spPr>
        <a:xfrm>
          <a:off x="47117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30225</xdr:rowOff>
    </xdr:from>
    <xdr:ext cx="405111" cy="259045"/>
    <xdr:sp macro="" textlink="">
      <xdr:nvSpPr>
        <xdr:cNvPr id="94" name="有形固定資産減価償却率該当値テキスト"/>
        <xdr:cNvSpPr txBox="1"/>
      </xdr:nvSpPr>
      <xdr:spPr>
        <a:xfrm>
          <a:off x="4813300" y="5430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99876</xdr:rowOff>
    </xdr:from>
    <xdr:to>
      <xdr:col>19</xdr:col>
      <xdr:colOff>187325</xdr:colOff>
      <xdr:row>28</xdr:row>
      <xdr:rowOff>30026</xdr:rowOff>
    </xdr:to>
    <xdr:sp macro="" textlink="">
      <xdr:nvSpPr>
        <xdr:cNvPr id="95" name="楕円 94"/>
        <xdr:cNvSpPr/>
      </xdr:nvSpPr>
      <xdr:spPr>
        <a:xfrm>
          <a:off x="4000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150676</xdr:rowOff>
    </xdr:from>
    <xdr:to>
      <xdr:col>23</xdr:col>
      <xdr:colOff>85725</xdr:colOff>
      <xdr:row>27</xdr:row>
      <xdr:rowOff>166098</xdr:rowOff>
    </xdr:to>
    <xdr:cxnSp macro="">
      <xdr:nvCxnSpPr>
        <xdr:cNvPr id="96" name="直線コネクタ 95"/>
        <xdr:cNvCxnSpPr/>
      </xdr:nvCxnSpPr>
      <xdr:spPr>
        <a:xfrm>
          <a:off x="4051300" y="5551351"/>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62865</xdr:rowOff>
    </xdr:from>
    <xdr:to>
      <xdr:col>15</xdr:col>
      <xdr:colOff>187325</xdr:colOff>
      <xdr:row>27</xdr:row>
      <xdr:rowOff>164465</xdr:rowOff>
    </xdr:to>
    <xdr:sp macro="" textlink="">
      <xdr:nvSpPr>
        <xdr:cNvPr id="97" name="楕円 96"/>
        <xdr:cNvSpPr/>
      </xdr:nvSpPr>
      <xdr:spPr>
        <a:xfrm>
          <a:off x="3238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113665</xdr:rowOff>
    </xdr:from>
    <xdr:to>
      <xdr:col>19</xdr:col>
      <xdr:colOff>136525</xdr:colOff>
      <xdr:row>27</xdr:row>
      <xdr:rowOff>150676</xdr:rowOff>
    </xdr:to>
    <xdr:cxnSp macro="">
      <xdr:nvCxnSpPr>
        <xdr:cNvPr id="98" name="直線コネクタ 97"/>
        <xdr:cNvCxnSpPr/>
      </xdr:nvCxnSpPr>
      <xdr:spPr>
        <a:xfrm>
          <a:off x="3289300" y="551434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61051</xdr:rowOff>
    </xdr:from>
    <xdr:to>
      <xdr:col>11</xdr:col>
      <xdr:colOff>187325</xdr:colOff>
      <xdr:row>28</xdr:row>
      <xdr:rowOff>162651</xdr:rowOff>
    </xdr:to>
    <xdr:sp macro="" textlink="">
      <xdr:nvSpPr>
        <xdr:cNvPr id="99" name="楕円 98"/>
        <xdr:cNvSpPr/>
      </xdr:nvSpPr>
      <xdr:spPr>
        <a:xfrm>
          <a:off x="2476500" y="56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113665</xdr:rowOff>
    </xdr:from>
    <xdr:to>
      <xdr:col>15</xdr:col>
      <xdr:colOff>136525</xdr:colOff>
      <xdr:row>28</xdr:row>
      <xdr:rowOff>111851</xdr:rowOff>
    </xdr:to>
    <xdr:cxnSp macro="">
      <xdr:nvCxnSpPr>
        <xdr:cNvPr id="100" name="直線コネクタ 99"/>
        <xdr:cNvCxnSpPr/>
      </xdr:nvCxnSpPr>
      <xdr:spPr>
        <a:xfrm flipV="1">
          <a:off x="2527300" y="5514340"/>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33292</xdr:rowOff>
    </xdr:from>
    <xdr:to>
      <xdr:col>7</xdr:col>
      <xdr:colOff>187325</xdr:colOff>
      <xdr:row>28</xdr:row>
      <xdr:rowOff>134892</xdr:rowOff>
    </xdr:to>
    <xdr:sp macro="" textlink="">
      <xdr:nvSpPr>
        <xdr:cNvPr id="101" name="楕円 100"/>
        <xdr:cNvSpPr/>
      </xdr:nvSpPr>
      <xdr:spPr>
        <a:xfrm>
          <a:off x="1714500" y="56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84092</xdr:rowOff>
    </xdr:from>
    <xdr:to>
      <xdr:col>11</xdr:col>
      <xdr:colOff>136525</xdr:colOff>
      <xdr:row>28</xdr:row>
      <xdr:rowOff>111851</xdr:rowOff>
    </xdr:to>
    <xdr:cxnSp macro="">
      <xdr:nvCxnSpPr>
        <xdr:cNvPr id="102" name="直線コネクタ 101"/>
        <xdr:cNvCxnSpPr/>
      </xdr:nvCxnSpPr>
      <xdr:spPr>
        <a:xfrm>
          <a:off x="1765300" y="565621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103"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28048</xdr:rowOff>
    </xdr:from>
    <xdr:ext cx="405111" cy="259045"/>
    <xdr:sp macro="" textlink="">
      <xdr:nvSpPr>
        <xdr:cNvPr id="104" name="n_2aveValue有形固定資産減価償却率"/>
        <xdr:cNvSpPr txBox="1"/>
      </xdr:nvSpPr>
      <xdr:spPr>
        <a:xfrm>
          <a:off x="3086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71228</xdr:rowOff>
    </xdr:from>
    <xdr:ext cx="405111" cy="259045"/>
    <xdr:sp macro="" textlink="">
      <xdr:nvSpPr>
        <xdr:cNvPr id="105" name="n_3aveValue有形固定資産減価償却率"/>
        <xdr:cNvSpPr txBox="1"/>
      </xdr:nvSpPr>
      <xdr:spPr>
        <a:xfrm>
          <a:off x="2324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6" name="n_4aveValue有形固定資産減価償却率"/>
        <xdr:cNvSpPr txBox="1"/>
      </xdr:nvSpPr>
      <xdr:spPr>
        <a:xfrm>
          <a:off x="1562744" y="6133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46553</xdr:rowOff>
    </xdr:from>
    <xdr:ext cx="405111" cy="259045"/>
    <xdr:sp macro="" textlink="">
      <xdr:nvSpPr>
        <xdr:cNvPr id="107" name="n_1mainValue有形固定資産減価償却率"/>
        <xdr:cNvSpPr txBox="1"/>
      </xdr:nvSpPr>
      <xdr:spPr>
        <a:xfrm>
          <a:off x="3836044" y="527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9542</xdr:rowOff>
    </xdr:from>
    <xdr:ext cx="405111" cy="259045"/>
    <xdr:sp macro="" textlink="">
      <xdr:nvSpPr>
        <xdr:cNvPr id="108" name="n_2mainValue有形固定資産減価償却率"/>
        <xdr:cNvSpPr txBox="1"/>
      </xdr:nvSpPr>
      <xdr:spPr>
        <a:xfrm>
          <a:off x="3086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7728</xdr:rowOff>
    </xdr:from>
    <xdr:ext cx="405111" cy="259045"/>
    <xdr:sp macro="" textlink="">
      <xdr:nvSpPr>
        <xdr:cNvPr id="109" name="n_3mainValue有形固定資産減価償却率"/>
        <xdr:cNvSpPr txBox="1"/>
      </xdr:nvSpPr>
      <xdr:spPr>
        <a:xfrm>
          <a:off x="2324744" y="54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151419</xdr:rowOff>
    </xdr:from>
    <xdr:ext cx="405111" cy="259045"/>
    <xdr:sp macro="" textlink="">
      <xdr:nvSpPr>
        <xdr:cNvPr id="110" name="n_4mainValue有形固定資産減価償却率"/>
        <xdr:cNvSpPr txBox="1"/>
      </xdr:nvSpPr>
      <xdr:spPr>
        <a:xfrm>
          <a:off x="1562744" y="538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本区の前年度数値は</a:t>
          </a:r>
          <a:r>
            <a:rPr kumimoji="1" lang="en-US" altLang="ja-JP" sz="1100">
              <a:latin typeface="ＭＳ Ｐゴシック" panose="020B0600070205080204" pitchFamily="50" charset="-128"/>
              <a:ea typeface="ＭＳ Ｐゴシック" panose="020B0600070205080204" pitchFamily="50" charset="-128"/>
            </a:rPr>
            <a:t>14.8</a:t>
          </a:r>
          <a:r>
            <a:rPr kumimoji="1" lang="ja-JP" altLang="en-US" sz="1100">
              <a:latin typeface="ＭＳ Ｐゴシック" panose="020B0600070205080204" pitchFamily="50" charset="-128"/>
              <a:ea typeface="ＭＳ Ｐゴシック" panose="020B0600070205080204" pitchFamily="50" charset="-128"/>
            </a:rPr>
            <a:t>％だったが、令和２年度に比べ令和３年度は基金積立額を確保できたこと等により、３年ぶりに分子がゼロに改善し、今年度数値は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将来世代に過大な負担を残さないよう、新規起債については慎重に判断するとともに、基金への計画的な積立てにより、基金残高と起債残高のバランスの確保に努め、安定した財政基盤を維持し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36</xdr:row>
      <xdr:rowOff>74474</xdr:rowOff>
    </xdr:from>
    <xdr:ext cx="359394" cy="225703"/>
    <xdr:sp macro="" textlink="">
      <xdr:nvSpPr>
        <xdr:cNvPr id="126" name="テキスト ボックス 125"/>
        <xdr:cNvSpPr txBox="1"/>
      </xdr:nvSpPr>
      <xdr:spPr>
        <a:xfrm>
          <a:off x="10880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128" name="テキスト ボックス 127"/>
        <xdr:cNvSpPr txBox="1"/>
      </xdr:nvSpPr>
      <xdr:spPr>
        <a:xfrm>
          <a:off x="10880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130" name="テキスト ボックス 129"/>
        <xdr:cNvSpPr txBox="1"/>
      </xdr:nvSpPr>
      <xdr:spPr>
        <a:xfrm>
          <a:off x="10880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32" name="テキスト ボックス 131"/>
        <xdr:cNvSpPr txBox="1"/>
      </xdr:nvSpPr>
      <xdr:spPr>
        <a:xfrm>
          <a:off x="10880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34" name="テキスト ボックス 133"/>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36" name="テキスト ボックス 13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29</xdr:row>
      <xdr:rowOff>42182</xdr:rowOff>
    </xdr:to>
    <xdr:cxnSp macro="">
      <xdr:nvCxnSpPr>
        <xdr:cNvPr id="141" name="直線コネクタ 140"/>
        <xdr:cNvCxnSpPr/>
      </xdr:nvCxnSpPr>
      <xdr:spPr>
        <a:xfrm flipV="1">
          <a:off x="14793595" y="5261428"/>
          <a:ext cx="1269" cy="524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46009</xdr:rowOff>
    </xdr:from>
    <xdr:ext cx="405111" cy="259045"/>
    <xdr:sp macro="" textlink="">
      <xdr:nvSpPr>
        <xdr:cNvPr id="142" name="債務償還比率最小値テキスト"/>
        <xdr:cNvSpPr txBox="1"/>
      </xdr:nvSpPr>
      <xdr:spPr>
        <a:xfrm>
          <a:off x="14846300" y="57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42182</xdr:rowOff>
    </xdr:from>
    <xdr:to>
      <xdr:col>76</xdr:col>
      <xdr:colOff>111125</xdr:colOff>
      <xdr:row>29</xdr:row>
      <xdr:rowOff>42182</xdr:rowOff>
    </xdr:to>
    <xdr:cxnSp macro="">
      <xdr:nvCxnSpPr>
        <xdr:cNvPr id="143" name="直線コネクタ 142"/>
        <xdr:cNvCxnSpPr/>
      </xdr:nvCxnSpPr>
      <xdr:spPr>
        <a:xfrm>
          <a:off x="14706600" y="57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99530</xdr:rowOff>
    </xdr:from>
    <xdr:ext cx="340478" cy="259045"/>
    <xdr:sp macro="" textlink="">
      <xdr:nvSpPr>
        <xdr:cNvPr id="144" name="債務償還比率最大値テキスト"/>
        <xdr:cNvSpPr txBox="1"/>
      </xdr:nvSpPr>
      <xdr:spPr>
        <a:xfrm>
          <a:off x="14846300" y="4985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131280</xdr:rowOff>
    </xdr:from>
    <xdr:ext cx="340478" cy="259045"/>
    <xdr:sp macro="" textlink="">
      <xdr:nvSpPr>
        <xdr:cNvPr id="146" name="債務償還比率平均値テキスト"/>
        <xdr:cNvSpPr txBox="1"/>
      </xdr:nvSpPr>
      <xdr:spPr>
        <a:xfrm>
          <a:off x="14846300" y="51890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152853</xdr:rowOff>
    </xdr:from>
    <xdr:to>
      <xdr:col>76</xdr:col>
      <xdr:colOff>73025</xdr:colOff>
      <xdr:row>26</xdr:row>
      <xdr:rowOff>83003</xdr:rowOff>
    </xdr:to>
    <xdr:sp macro="" textlink="">
      <xdr:nvSpPr>
        <xdr:cNvPr id="147" name="フローチャート: 判断 146"/>
        <xdr:cNvSpPr/>
      </xdr:nvSpPr>
      <xdr:spPr>
        <a:xfrm>
          <a:off x="14744700" y="52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25</xdr:row>
      <xdr:rowOff>152853</xdr:rowOff>
    </xdr:from>
    <xdr:to>
      <xdr:col>72</xdr:col>
      <xdr:colOff>123825</xdr:colOff>
      <xdr:row>26</xdr:row>
      <xdr:rowOff>83003</xdr:rowOff>
    </xdr:to>
    <xdr:sp macro="" textlink="">
      <xdr:nvSpPr>
        <xdr:cNvPr id="148" name="フローチャート: 判断 147"/>
        <xdr:cNvSpPr/>
      </xdr:nvSpPr>
      <xdr:spPr>
        <a:xfrm>
          <a:off x="14033500" y="52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25</xdr:row>
      <xdr:rowOff>152853</xdr:rowOff>
    </xdr:from>
    <xdr:to>
      <xdr:col>68</xdr:col>
      <xdr:colOff>123825</xdr:colOff>
      <xdr:row>26</xdr:row>
      <xdr:rowOff>83003</xdr:rowOff>
    </xdr:to>
    <xdr:sp macro="" textlink="">
      <xdr:nvSpPr>
        <xdr:cNvPr id="149" name="フローチャート: 判断 148"/>
        <xdr:cNvSpPr/>
      </xdr:nvSpPr>
      <xdr:spPr>
        <a:xfrm>
          <a:off x="13271500" y="52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25</xdr:row>
      <xdr:rowOff>152853</xdr:rowOff>
    </xdr:from>
    <xdr:to>
      <xdr:col>64</xdr:col>
      <xdr:colOff>123825</xdr:colOff>
      <xdr:row>26</xdr:row>
      <xdr:rowOff>83003</xdr:rowOff>
    </xdr:to>
    <xdr:sp macro="" textlink="">
      <xdr:nvSpPr>
        <xdr:cNvPr id="150" name="フローチャート: 判断 149"/>
        <xdr:cNvSpPr/>
      </xdr:nvSpPr>
      <xdr:spPr>
        <a:xfrm>
          <a:off x="12509500" y="52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25</xdr:row>
      <xdr:rowOff>152853</xdr:rowOff>
    </xdr:from>
    <xdr:to>
      <xdr:col>60</xdr:col>
      <xdr:colOff>123825</xdr:colOff>
      <xdr:row>26</xdr:row>
      <xdr:rowOff>83003</xdr:rowOff>
    </xdr:to>
    <xdr:sp macro="" textlink="">
      <xdr:nvSpPr>
        <xdr:cNvPr id="151" name="フローチャート: 判断 150"/>
        <xdr:cNvSpPr/>
      </xdr:nvSpPr>
      <xdr:spPr>
        <a:xfrm>
          <a:off x="11747500" y="52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94978</xdr:rowOff>
    </xdr:from>
    <xdr:to>
      <xdr:col>72</xdr:col>
      <xdr:colOff>123825</xdr:colOff>
      <xdr:row>29</xdr:row>
      <xdr:rowOff>25128</xdr:rowOff>
    </xdr:to>
    <xdr:sp macro="" textlink="">
      <xdr:nvSpPr>
        <xdr:cNvPr id="157" name="楕円 156"/>
        <xdr:cNvSpPr/>
      </xdr:nvSpPr>
      <xdr:spPr>
        <a:xfrm>
          <a:off x="14033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34</xdr:row>
      <xdr:rowOff>10069</xdr:rowOff>
    </xdr:from>
    <xdr:to>
      <xdr:col>68</xdr:col>
      <xdr:colOff>123825</xdr:colOff>
      <xdr:row>34</xdr:row>
      <xdr:rowOff>111669</xdr:rowOff>
    </xdr:to>
    <xdr:sp macro="" textlink="">
      <xdr:nvSpPr>
        <xdr:cNvPr id="158" name="楕円 157"/>
        <xdr:cNvSpPr/>
      </xdr:nvSpPr>
      <xdr:spPr>
        <a:xfrm>
          <a:off x="132715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145778</xdr:rowOff>
    </xdr:from>
    <xdr:to>
      <xdr:col>72</xdr:col>
      <xdr:colOff>73025</xdr:colOff>
      <xdr:row>34</xdr:row>
      <xdr:rowOff>60869</xdr:rowOff>
    </xdr:to>
    <xdr:cxnSp macro="">
      <xdr:nvCxnSpPr>
        <xdr:cNvPr id="159" name="直線コネクタ 158"/>
        <xdr:cNvCxnSpPr/>
      </xdr:nvCxnSpPr>
      <xdr:spPr>
        <a:xfrm flipV="1">
          <a:off x="13322300" y="5717903"/>
          <a:ext cx="762000" cy="9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24</xdr:row>
      <xdr:rowOff>99530</xdr:rowOff>
    </xdr:from>
    <xdr:ext cx="340478" cy="259045"/>
    <xdr:sp macro="" textlink="">
      <xdr:nvSpPr>
        <xdr:cNvPr id="160" name="n_1aveValue債務償還比率"/>
        <xdr:cNvSpPr txBox="1"/>
      </xdr:nvSpPr>
      <xdr:spPr>
        <a:xfrm>
          <a:off x="13901361" y="4985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99530</xdr:rowOff>
    </xdr:from>
    <xdr:ext cx="340478" cy="259045"/>
    <xdr:sp macro="" textlink="">
      <xdr:nvSpPr>
        <xdr:cNvPr id="161" name="n_2aveValue債務償還比率"/>
        <xdr:cNvSpPr txBox="1"/>
      </xdr:nvSpPr>
      <xdr:spPr>
        <a:xfrm>
          <a:off x="13152061" y="4985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99530</xdr:rowOff>
    </xdr:from>
    <xdr:ext cx="340478" cy="259045"/>
    <xdr:sp macro="" textlink="">
      <xdr:nvSpPr>
        <xdr:cNvPr id="162" name="n_3aveValue債務償還比率"/>
        <xdr:cNvSpPr txBox="1"/>
      </xdr:nvSpPr>
      <xdr:spPr>
        <a:xfrm>
          <a:off x="12390061" y="4985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99530</xdr:rowOff>
    </xdr:from>
    <xdr:ext cx="340478" cy="259045"/>
    <xdr:sp macro="" textlink="">
      <xdr:nvSpPr>
        <xdr:cNvPr id="163" name="n_4aveValue債務償還比率"/>
        <xdr:cNvSpPr txBox="1"/>
      </xdr:nvSpPr>
      <xdr:spPr>
        <a:xfrm>
          <a:off x="11628061" y="49858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16255</xdr:rowOff>
    </xdr:from>
    <xdr:ext cx="405111" cy="259045"/>
    <xdr:sp macro="" textlink="">
      <xdr:nvSpPr>
        <xdr:cNvPr id="164" name="n_1mainValue債務償還比率"/>
        <xdr:cNvSpPr txBox="1"/>
      </xdr:nvSpPr>
      <xdr:spPr>
        <a:xfrm>
          <a:off x="13869044" y="5759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34</xdr:row>
      <xdr:rowOff>102796</xdr:rowOff>
    </xdr:from>
    <xdr:ext cx="405111" cy="259045"/>
    <xdr:sp macro="" textlink="">
      <xdr:nvSpPr>
        <xdr:cNvPr id="165" name="n_2mainValue債務償還比率"/>
        <xdr:cNvSpPr txBox="1"/>
      </xdr:nvSpPr>
      <xdr:spPr>
        <a:xfrm>
          <a:off x="13119744" y="670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283,342
259,142
13.01
148,944,141
143,665,897
2,561,689
75,446,650
20,138,898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37012</xdr:rowOff>
    </xdr:to>
    <xdr:cxnSp macro="">
      <xdr:nvCxnSpPr>
        <xdr:cNvPr id="58" name="直線コネクタ 57"/>
        <xdr:cNvCxnSpPr/>
      </xdr:nvCxnSpPr>
      <xdr:spPr>
        <a:xfrm flipV="1">
          <a:off x="4634865" y="5660572"/>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40839</xdr:rowOff>
    </xdr:from>
    <xdr:ext cx="405111" cy="259045"/>
    <xdr:sp macro="" textlink="">
      <xdr:nvSpPr>
        <xdr:cNvPr id="59" name="【道路】&#10;有形固定資産減価償却率最小値テキスト"/>
        <xdr:cNvSpPr txBox="1"/>
      </xdr:nvSpPr>
      <xdr:spPr>
        <a:xfrm>
          <a:off x="4673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37012</xdr:rowOff>
    </xdr:from>
    <xdr:to>
      <xdr:col>24</xdr:col>
      <xdr:colOff>152400</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道路】&#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53159</xdr:rowOff>
    </xdr:from>
    <xdr:to>
      <xdr:col>20</xdr:col>
      <xdr:colOff>38100</xdr:colOff>
      <xdr:row>38</xdr:row>
      <xdr:rowOff>154759</xdr:rowOff>
    </xdr:to>
    <xdr:sp macro="" textlink="">
      <xdr:nvSpPr>
        <xdr:cNvPr id="65" name="フローチャート: 判断 64"/>
        <xdr:cNvSpPr/>
      </xdr:nvSpPr>
      <xdr:spPr>
        <a:xfrm>
          <a:off x="3746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7" name="フローチャート: 判断 66"/>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156028</xdr:rowOff>
    </xdr:from>
    <xdr:to>
      <xdr:col>6</xdr:col>
      <xdr:colOff>38100</xdr:colOff>
      <xdr:row>38</xdr:row>
      <xdr:rowOff>86178</xdr:rowOff>
    </xdr:to>
    <xdr:sp macro="" textlink="">
      <xdr:nvSpPr>
        <xdr:cNvPr id="68" name="フローチャート: 判断 67"/>
        <xdr:cNvSpPr/>
      </xdr:nvSpPr>
      <xdr:spPr>
        <a:xfrm>
          <a:off x="1079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xdr:cNvSpPr/>
      </xdr:nvSpPr>
      <xdr:spPr>
        <a:xfrm>
          <a:off x="4584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道路】&#10;有形固定資産減価償却率該当値テキスト"/>
        <xdr:cNvSpPr txBox="1"/>
      </xdr:nvSpPr>
      <xdr:spPr>
        <a:xfrm>
          <a:off x="4673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134801</xdr:rowOff>
    </xdr:from>
    <xdr:to>
      <xdr:col>20</xdr:col>
      <xdr:colOff>38100</xdr:colOff>
      <xdr:row>40</xdr:row>
      <xdr:rowOff>64951</xdr:rowOff>
    </xdr:to>
    <xdr:sp macro="" textlink="">
      <xdr:nvSpPr>
        <xdr:cNvPr id="76" name="楕円 75"/>
        <xdr:cNvSpPr/>
      </xdr:nvSpPr>
      <xdr:spPr>
        <a:xfrm>
          <a:off x="3746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89263</xdr:rowOff>
    </xdr:from>
    <xdr:to>
      <xdr:col>24</xdr:col>
      <xdr:colOff>63500</xdr:colOff>
      <xdr:row>40</xdr:row>
      <xdr:rowOff>14151</xdr:rowOff>
    </xdr:to>
    <xdr:cxnSp macro="">
      <xdr:nvCxnSpPr>
        <xdr:cNvPr id="77" name="直線コネクタ 76"/>
        <xdr:cNvCxnSpPr/>
      </xdr:nvCxnSpPr>
      <xdr:spPr>
        <a:xfrm flipV="1">
          <a:off x="3797300" y="6775813"/>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40096</xdr:rowOff>
    </xdr:from>
    <xdr:to>
      <xdr:col>15</xdr:col>
      <xdr:colOff>101600</xdr:colOff>
      <xdr:row>40</xdr:row>
      <xdr:rowOff>141696</xdr:rowOff>
    </xdr:to>
    <xdr:sp macro="" textlink="">
      <xdr:nvSpPr>
        <xdr:cNvPr id="78" name="楕円 77"/>
        <xdr:cNvSpPr/>
      </xdr:nvSpPr>
      <xdr:spPr>
        <a:xfrm>
          <a:off x="2857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14151</xdr:rowOff>
    </xdr:from>
    <xdr:to>
      <xdr:col>19</xdr:col>
      <xdr:colOff>177800</xdr:colOff>
      <xdr:row>40</xdr:row>
      <xdr:rowOff>90896</xdr:rowOff>
    </xdr:to>
    <xdr:cxnSp macro="">
      <xdr:nvCxnSpPr>
        <xdr:cNvPr id="79" name="直線コネクタ 78"/>
        <xdr:cNvCxnSpPr/>
      </xdr:nvCxnSpPr>
      <xdr:spPr>
        <a:xfrm flipV="1">
          <a:off x="2908300" y="687215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90896</xdr:rowOff>
    </xdr:from>
    <xdr:to>
      <xdr:col>15</xdr:col>
      <xdr:colOff>50800</xdr:colOff>
      <xdr:row>40</xdr:row>
      <xdr:rowOff>108857</xdr:rowOff>
    </xdr:to>
    <xdr:cxnSp macro="">
      <xdr:nvCxnSpPr>
        <xdr:cNvPr id="81" name="直線コネクタ 80"/>
        <xdr:cNvCxnSpPr/>
      </xdr:nvCxnSpPr>
      <xdr:spPr>
        <a:xfrm flipV="1">
          <a:off x="2019300" y="694889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58057</xdr:rowOff>
    </xdr:from>
    <xdr:to>
      <xdr:col>6</xdr:col>
      <xdr:colOff>38100</xdr:colOff>
      <xdr:row>40</xdr:row>
      <xdr:rowOff>159657</xdr:rowOff>
    </xdr:to>
    <xdr:sp macro="" textlink="">
      <xdr:nvSpPr>
        <xdr:cNvPr id="82" name="楕円 81"/>
        <xdr:cNvSpPr/>
      </xdr:nvSpPr>
      <xdr:spPr>
        <a:xfrm>
          <a:off x="107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108857</xdr:rowOff>
    </xdr:from>
    <xdr:to>
      <xdr:col>10</xdr:col>
      <xdr:colOff>114300</xdr:colOff>
      <xdr:row>40</xdr:row>
      <xdr:rowOff>108857</xdr:rowOff>
    </xdr:to>
    <xdr:cxnSp macro="">
      <xdr:nvCxnSpPr>
        <xdr:cNvPr id="83" name="直線コネクタ 82"/>
        <xdr:cNvCxnSpPr/>
      </xdr:nvCxnSpPr>
      <xdr:spPr>
        <a:xfrm>
          <a:off x="113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171285</xdr:rowOff>
    </xdr:from>
    <xdr:ext cx="405111" cy="259045"/>
    <xdr:sp macro="" textlink="">
      <xdr:nvSpPr>
        <xdr:cNvPr id="84" name="n_1aveValue【道路】&#10;有形固定資産減価償却率"/>
        <xdr:cNvSpPr txBox="1"/>
      </xdr:nvSpPr>
      <xdr:spPr>
        <a:xfrm>
          <a:off x="3582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6" name="n_3aveValue【道路】&#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102705</xdr:rowOff>
    </xdr:from>
    <xdr:ext cx="405111" cy="259045"/>
    <xdr:sp macro="" textlink="">
      <xdr:nvSpPr>
        <xdr:cNvPr id="87" name="n_4aveValue【道路】&#10;有形固定資産減価償却率"/>
        <xdr:cNvSpPr txBox="1"/>
      </xdr:nvSpPr>
      <xdr:spPr>
        <a:xfrm>
          <a:off x="927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56078</xdr:rowOff>
    </xdr:from>
    <xdr:ext cx="405111" cy="259045"/>
    <xdr:sp macro="" textlink="">
      <xdr:nvSpPr>
        <xdr:cNvPr id="88" name="n_1mainValue【道路】&#10;有形固定資産減価償却率"/>
        <xdr:cNvSpPr txBox="1"/>
      </xdr:nvSpPr>
      <xdr:spPr>
        <a:xfrm>
          <a:off x="3582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132823</xdr:rowOff>
    </xdr:from>
    <xdr:ext cx="405111" cy="259045"/>
    <xdr:sp macro="" textlink="">
      <xdr:nvSpPr>
        <xdr:cNvPr id="89" name="n_2mainValue【道路】&#10;有形固定資産減価償却率"/>
        <xdr:cNvSpPr txBox="1"/>
      </xdr:nvSpPr>
      <xdr:spPr>
        <a:xfrm>
          <a:off x="27057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90" name="n_3mainValue【道路】&#10;有形固定資産減価償却率"/>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150784</xdr:rowOff>
    </xdr:from>
    <xdr:ext cx="405111" cy="259045"/>
    <xdr:sp macro="" textlink="">
      <xdr:nvSpPr>
        <xdr:cNvPr id="91" name="n_4mainValue【道路】&#10;有形固定資産減価償却率"/>
        <xdr:cNvSpPr txBox="1"/>
      </xdr:nvSpPr>
      <xdr:spPr>
        <a:xfrm>
          <a:off x="927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165735</xdr:rowOff>
    </xdr:from>
    <xdr:to>
      <xdr:col>54</xdr:col>
      <xdr:colOff>189865</xdr:colOff>
      <xdr:row>41</xdr:row>
      <xdr:rowOff>87249</xdr:rowOff>
    </xdr:to>
    <xdr:cxnSp macro="">
      <xdr:nvCxnSpPr>
        <xdr:cNvPr id="115" name="直線コネクタ 114"/>
        <xdr:cNvCxnSpPr/>
      </xdr:nvCxnSpPr>
      <xdr:spPr>
        <a:xfrm flipV="1">
          <a:off x="10476865" y="582358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91076</xdr:rowOff>
    </xdr:from>
    <xdr:ext cx="469744" cy="259045"/>
    <xdr:sp macro="" textlink="">
      <xdr:nvSpPr>
        <xdr:cNvPr id="116" name="【道路】&#10;一人当たり延長最小値テキスト"/>
        <xdr:cNvSpPr txBox="1"/>
      </xdr:nvSpPr>
      <xdr:spPr>
        <a:xfrm>
          <a:off x="10515600" y="712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87249</xdr:rowOff>
    </xdr:from>
    <xdr:to>
      <xdr:col>55</xdr:col>
      <xdr:colOff>88900</xdr:colOff>
      <xdr:row>41</xdr:row>
      <xdr:rowOff>87249</xdr:rowOff>
    </xdr:to>
    <xdr:cxnSp macro="">
      <xdr:nvCxnSpPr>
        <xdr:cNvPr id="117" name="直線コネクタ 116"/>
        <xdr:cNvCxnSpPr/>
      </xdr:nvCxnSpPr>
      <xdr:spPr>
        <a:xfrm>
          <a:off x="10388600" y="711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112412</xdr:rowOff>
    </xdr:from>
    <xdr:ext cx="469744" cy="259045"/>
    <xdr:sp macro="" textlink="">
      <xdr:nvSpPr>
        <xdr:cNvPr id="118" name="【道路】&#10;一人当たり延長最大値テキスト"/>
        <xdr:cNvSpPr txBox="1"/>
      </xdr:nvSpPr>
      <xdr:spPr>
        <a:xfrm>
          <a:off x="10515600" y="559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165735</xdr:rowOff>
    </xdr:from>
    <xdr:to>
      <xdr:col>55</xdr:col>
      <xdr:colOff>88900</xdr:colOff>
      <xdr:row>33</xdr:row>
      <xdr:rowOff>165735</xdr:rowOff>
    </xdr:to>
    <xdr:cxnSp macro="">
      <xdr:nvCxnSpPr>
        <xdr:cNvPr id="119" name="直線コネクタ 118"/>
        <xdr:cNvCxnSpPr/>
      </xdr:nvCxnSpPr>
      <xdr:spPr>
        <a:xfrm>
          <a:off x="10388600" y="582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64279</xdr:rowOff>
    </xdr:from>
    <xdr:ext cx="469744" cy="259045"/>
    <xdr:sp macro="" textlink="">
      <xdr:nvSpPr>
        <xdr:cNvPr id="120" name="【道路】&#10;一人当たり延長平均値テキスト"/>
        <xdr:cNvSpPr txBox="1"/>
      </xdr:nvSpPr>
      <xdr:spPr>
        <a:xfrm>
          <a:off x="10515600" y="6750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41402</xdr:rowOff>
    </xdr:from>
    <xdr:to>
      <xdr:col>55</xdr:col>
      <xdr:colOff>50800</xdr:colOff>
      <xdr:row>40</xdr:row>
      <xdr:rowOff>143002</xdr:rowOff>
    </xdr:to>
    <xdr:sp macro="" textlink="">
      <xdr:nvSpPr>
        <xdr:cNvPr id="121" name="フローチャート: 判断 120"/>
        <xdr:cNvSpPr/>
      </xdr:nvSpPr>
      <xdr:spPr>
        <a:xfrm>
          <a:off x="10426700" y="689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41593</xdr:rowOff>
    </xdr:from>
    <xdr:to>
      <xdr:col>50</xdr:col>
      <xdr:colOff>165100</xdr:colOff>
      <xdr:row>40</xdr:row>
      <xdr:rowOff>143193</xdr:rowOff>
    </xdr:to>
    <xdr:sp macro="" textlink="">
      <xdr:nvSpPr>
        <xdr:cNvPr id="122" name="フローチャート: 判断 121"/>
        <xdr:cNvSpPr/>
      </xdr:nvSpPr>
      <xdr:spPr>
        <a:xfrm>
          <a:off x="9588500" y="68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38164</xdr:rowOff>
    </xdr:from>
    <xdr:to>
      <xdr:col>46</xdr:col>
      <xdr:colOff>38100</xdr:colOff>
      <xdr:row>40</xdr:row>
      <xdr:rowOff>139764</xdr:rowOff>
    </xdr:to>
    <xdr:sp macro="" textlink="">
      <xdr:nvSpPr>
        <xdr:cNvPr id="123" name="フローチャート: 判断 122"/>
        <xdr:cNvSpPr/>
      </xdr:nvSpPr>
      <xdr:spPr>
        <a:xfrm>
          <a:off x="86995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32639</xdr:rowOff>
    </xdr:from>
    <xdr:to>
      <xdr:col>41</xdr:col>
      <xdr:colOff>101600</xdr:colOff>
      <xdr:row>40</xdr:row>
      <xdr:rowOff>134239</xdr:rowOff>
    </xdr:to>
    <xdr:sp macro="" textlink="">
      <xdr:nvSpPr>
        <xdr:cNvPr id="124" name="フローチャート: 判断 123"/>
        <xdr:cNvSpPr/>
      </xdr:nvSpPr>
      <xdr:spPr>
        <a:xfrm>
          <a:off x="7810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34925</xdr:rowOff>
    </xdr:from>
    <xdr:to>
      <xdr:col>36</xdr:col>
      <xdr:colOff>165100</xdr:colOff>
      <xdr:row>40</xdr:row>
      <xdr:rowOff>136525</xdr:rowOff>
    </xdr:to>
    <xdr:sp macro="" textlink="">
      <xdr:nvSpPr>
        <xdr:cNvPr id="125" name="フローチャート: 判断 124"/>
        <xdr:cNvSpPr/>
      </xdr:nvSpPr>
      <xdr:spPr>
        <a:xfrm>
          <a:off x="6921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141033</xdr:rowOff>
    </xdr:from>
    <xdr:to>
      <xdr:col>55</xdr:col>
      <xdr:colOff>50800</xdr:colOff>
      <xdr:row>41</xdr:row>
      <xdr:rowOff>71183</xdr:rowOff>
    </xdr:to>
    <xdr:sp macro="" textlink="">
      <xdr:nvSpPr>
        <xdr:cNvPr id="131" name="楕円 130"/>
        <xdr:cNvSpPr/>
      </xdr:nvSpPr>
      <xdr:spPr>
        <a:xfrm>
          <a:off x="10426700" y="69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55960</xdr:rowOff>
    </xdr:from>
    <xdr:ext cx="469744" cy="259045"/>
    <xdr:sp macro="" textlink="">
      <xdr:nvSpPr>
        <xdr:cNvPr id="132" name="【道路】&#10;一人当たり延長該当値テキスト"/>
        <xdr:cNvSpPr txBox="1"/>
      </xdr:nvSpPr>
      <xdr:spPr>
        <a:xfrm>
          <a:off x="10515600" y="69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143701</xdr:rowOff>
    </xdr:from>
    <xdr:to>
      <xdr:col>50</xdr:col>
      <xdr:colOff>165100</xdr:colOff>
      <xdr:row>41</xdr:row>
      <xdr:rowOff>73851</xdr:rowOff>
    </xdr:to>
    <xdr:sp macro="" textlink="">
      <xdr:nvSpPr>
        <xdr:cNvPr id="133" name="楕円 132"/>
        <xdr:cNvSpPr/>
      </xdr:nvSpPr>
      <xdr:spPr>
        <a:xfrm>
          <a:off x="9588500" y="700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20383</xdr:rowOff>
    </xdr:from>
    <xdr:to>
      <xdr:col>55</xdr:col>
      <xdr:colOff>0</xdr:colOff>
      <xdr:row>41</xdr:row>
      <xdr:rowOff>23051</xdr:rowOff>
    </xdr:to>
    <xdr:cxnSp macro="">
      <xdr:nvCxnSpPr>
        <xdr:cNvPr id="134" name="直線コネクタ 133"/>
        <xdr:cNvCxnSpPr/>
      </xdr:nvCxnSpPr>
      <xdr:spPr>
        <a:xfrm flipV="1">
          <a:off x="9639300" y="7049833"/>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145606</xdr:rowOff>
    </xdr:from>
    <xdr:to>
      <xdr:col>46</xdr:col>
      <xdr:colOff>38100</xdr:colOff>
      <xdr:row>41</xdr:row>
      <xdr:rowOff>75756</xdr:rowOff>
    </xdr:to>
    <xdr:sp macro="" textlink="">
      <xdr:nvSpPr>
        <xdr:cNvPr id="135" name="楕円 134"/>
        <xdr:cNvSpPr/>
      </xdr:nvSpPr>
      <xdr:spPr>
        <a:xfrm>
          <a:off x="8699500" y="70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23051</xdr:rowOff>
    </xdr:from>
    <xdr:to>
      <xdr:col>50</xdr:col>
      <xdr:colOff>114300</xdr:colOff>
      <xdr:row>41</xdr:row>
      <xdr:rowOff>24956</xdr:rowOff>
    </xdr:to>
    <xdr:cxnSp macro="">
      <xdr:nvCxnSpPr>
        <xdr:cNvPr id="136" name="直線コネクタ 135"/>
        <xdr:cNvCxnSpPr/>
      </xdr:nvCxnSpPr>
      <xdr:spPr>
        <a:xfrm flipV="1">
          <a:off x="8750300" y="705250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145034</xdr:rowOff>
    </xdr:from>
    <xdr:to>
      <xdr:col>41</xdr:col>
      <xdr:colOff>101600</xdr:colOff>
      <xdr:row>41</xdr:row>
      <xdr:rowOff>75184</xdr:rowOff>
    </xdr:to>
    <xdr:sp macro="" textlink="">
      <xdr:nvSpPr>
        <xdr:cNvPr id="137" name="楕円 136"/>
        <xdr:cNvSpPr/>
      </xdr:nvSpPr>
      <xdr:spPr>
        <a:xfrm>
          <a:off x="7810500" y="70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24384</xdr:rowOff>
    </xdr:from>
    <xdr:to>
      <xdr:col>45</xdr:col>
      <xdr:colOff>177800</xdr:colOff>
      <xdr:row>41</xdr:row>
      <xdr:rowOff>24956</xdr:rowOff>
    </xdr:to>
    <xdr:cxnSp macro="">
      <xdr:nvCxnSpPr>
        <xdr:cNvPr id="138" name="直線コネクタ 137"/>
        <xdr:cNvCxnSpPr/>
      </xdr:nvCxnSpPr>
      <xdr:spPr>
        <a:xfrm>
          <a:off x="7861300" y="705383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126936</xdr:rowOff>
    </xdr:from>
    <xdr:to>
      <xdr:col>36</xdr:col>
      <xdr:colOff>165100</xdr:colOff>
      <xdr:row>42</xdr:row>
      <xdr:rowOff>57086</xdr:rowOff>
    </xdr:to>
    <xdr:sp macro="" textlink="">
      <xdr:nvSpPr>
        <xdr:cNvPr id="139" name="楕円 138"/>
        <xdr:cNvSpPr/>
      </xdr:nvSpPr>
      <xdr:spPr>
        <a:xfrm>
          <a:off x="6921500" y="71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24384</xdr:rowOff>
    </xdr:from>
    <xdr:to>
      <xdr:col>41</xdr:col>
      <xdr:colOff>50800</xdr:colOff>
      <xdr:row>42</xdr:row>
      <xdr:rowOff>6286</xdr:rowOff>
    </xdr:to>
    <xdr:cxnSp macro="">
      <xdr:nvCxnSpPr>
        <xdr:cNvPr id="140" name="直線コネクタ 139"/>
        <xdr:cNvCxnSpPr/>
      </xdr:nvCxnSpPr>
      <xdr:spPr>
        <a:xfrm flipV="1">
          <a:off x="6972300" y="7053834"/>
          <a:ext cx="889000" cy="1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159720</xdr:rowOff>
    </xdr:from>
    <xdr:ext cx="469744" cy="259045"/>
    <xdr:sp macro="" textlink="">
      <xdr:nvSpPr>
        <xdr:cNvPr id="141" name="n_1aveValue【道路】&#10;一人当たり延長"/>
        <xdr:cNvSpPr txBox="1"/>
      </xdr:nvSpPr>
      <xdr:spPr>
        <a:xfrm>
          <a:off x="9391727" y="667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156291</xdr:rowOff>
    </xdr:from>
    <xdr:ext cx="469744" cy="259045"/>
    <xdr:sp macro="" textlink="">
      <xdr:nvSpPr>
        <xdr:cNvPr id="142" name="n_2aveValue【道路】&#10;一人当たり延長"/>
        <xdr:cNvSpPr txBox="1"/>
      </xdr:nvSpPr>
      <xdr:spPr>
        <a:xfrm>
          <a:off x="8515427" y="66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150766</xdr:rowOff>
    </xdr:from>
    <xdr:ext cx="469744" cy="259045"/>
    <xdr:sp macro="" textlink="">
      <xdr:nvSpPr>
        <xdr:cNvPr id="143" name="n_3aveValue【道路】&#10;一人当たり延長"/>
        <xdr:cNvSpPr txBox="1"/>
      </xdr:nvSpPr>
      <xdr:spPr>
        <a:xfrm>
          <a:off x="76264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153052</xdr:rowOff>
    </xdr:from>
    <xdr:ext cx="469744" cy="259045"/>
    <xdr:sp macro="" textlink="">
      <xdr:nvSpPr>
        <xdr:cNvPr id="144" name="n_4aveValue【道路】&#10;一人当たり延長"/>
        <xdr:cNvSpPr txBox="1"/>
      </xdr:nvSpPr>
      <xdr:spPr>
        <a:xfrm>
          <a:off x="6737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64978</xdr:rowOff>
    </xdr:from>
    <xdr:ext cx="469744" cy="259045"/>
    <xdr:sp macro="" textlink="">
      <xdr:nvSpPr>
        <xdr:cNvPr id="145" name="n_1mainValue【道路】&#10;一人当たり延長"/>
        <xdr:cNvSpPr txBox="1"/>
      </xdr:nvSpPr>
      <xdr:spPr>
        <a:xfrm>
          <a:off x="9391727" y="709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66883</xdr:rowOff>
    </xdr:from>
    <xdr:ext cx="469744" cy="259045"/>
    <xdr:sp macro="" textlink="">
      <xdr:nvSpPr>
        <xdr:cNvPr id="146" name="n_2mainValue【道路】&#10;一人当たり延長"/>
        <xdr:cNvSpPr txBox="1"/>
      </xdr:nvSpPr>
      <xdr:spPr>
        <a:xfrm>
          <a:off x="8515427" y="709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66311</xdr:rowOff>
    </xdr:from>
    <xdr:ext cx="469744" cy="259045"/>
    <xdr:sp macro="" textlink="">
      <xdr:nvSpPr>
        <xdr:cNvPr id="147" name="n_3mainValue【道路】&#10;一人当たり延長"/>
        <xdr:cNvSpPr txBox="1"/>
      </xdr:nvSpPr>
      <xdr:spPr>
        <a:xfrm>
          <a:off x="7626427" y="709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48213</xdr:rowOff>
    </xdr:from>
    <xdr:ext cx="469744" cy="259045"/>
    <xdr:sp macro="" textlink="">
      <xdr:nvSpPr>
        <xdr:cNvPr id="148" name="n_4mainValue【道路】&#10;一人当たり延長"/>
        <xdr:cNvSpPr txBox="1"/>
      </xdr:nvSpPr>
      <xdr:spPr>
        <a:xfrm>
          <a:off x="6737427" y="72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8165</xdr:rowOff>
    </xdr:from>
    <xdr:to>
      <xdr:col>24</xdr:col>
      <xdr:colOff>62865</xdr:colOff>
      <xdr:row>64</xdr:row>
      <xdr:rowOff>84909</xdr:rowOff>
    </xdr:to>
    <xdr:cxnSp macro="">
      <xdr:nvCxnSpPr>
        <xdr:cNvPr id="175" name="直線コネクタ 174"/>
        <xdr:cNvCxnSpPr/>
      </xdr:nvCxnSpPr>
      <xdr:spPr>
        <a:xfrm flipV="1">
          <a:off x="4634865" y="9437915"/>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88736</xdr:rowOff>
    </xdr:from>
    <xdr:ext cx="405111" cy="259045"/>
    <xdr:sp macro="" textlink="">
      <xdr:nvSpPr>
        <xdr:cNvPr id="176" name="【橋りょう・トンネル】&#10;有形固定資産減価償却率最小値テキスト"/>
        <xdr:cNvSpPr txBox="1"/>
      </xdr:nvSpPr>
      <xdr:spPr>
        <a:xfrm>
          <a:off x="4673600" y="1106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84909</xdr:rowOff>
    </xdr:from>
    <xdr:to>
      <xdr:col>24</xdr:col>
      <xdr:colOff>152400</xdr:colOff>
      <xdr:row>64</xdr:row>
      <xdr:rowOff>84909</xdr:rowOff>
    </xdr:to>
    <xdr:cxnSp macro="">
      <xdr:nvCxnSpPr>
        <xdr:cNvPr id="177" name="直線コネクタ 176"/>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126292</xdr:rowOff>
    </xdr:from>
    <xdr:ext cx="405111" cy="259045"/>
    <xdr:sp macro="" textlink="">
      <xdr:nvSpPr>
        <xdr:cNvPr id="178" name="【橋りょう・トンネル】&#10;有形固定資産減価償却率最大値テキスト"/>
        <xdr:cNvSpPr txBox="1"/>
      </xdr:nvSpPr>
      <xdr:spPr>
        <a:xfrm>
          <a:off x="4673600" y="921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8165</xdr:rowOff>
    </xdr:from>
    <xdr:to>
      <xdr:col>24</xdr:col>
      <xdr:colOff>152400</xdr:colOff>
      <xdr:row>55</xdr:row>
      <xdr:rowOff>8165</xdr:rowOff>
    </xdr:to>
    <xdr:cxnSp macro="">
      <xdr:nvCxnSpPr>
        <xdr:cNvPr id="179" name="直線コネクタ 178"/>
        <xdr:cNvCxnSpPr/>
      </xdr:nvCxnSpPr>
      <xdr:spPr>
        <a:xfrm>
          <a:off x="4546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8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81" name="フローチャート: 判断 18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61867</xdr:rowOff>
    </xdr:from>
    <xdr:to>
      <xdr:col>20</xdr:col>
      <xdr:colOff>38100</xdr:colOff>
      <xdr:row>59</xdr:row>
      <xdr:rowOff>163467</xdr:rowOff>
    </xdr:to>
    <xdr:sp macro="" textlink="">
      <xdr:nvSpPr>
        <xdr:cNvPr id="182" name="フローチャート: 判断 181"/>
        <xdr:cNvSpPr/>
      </xdr:nvSpPr>
      <xdr:spPr>
        <a:xfrm>
          <a:off x="3746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83" name="フローチャート: 判断 182"/>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84" name="フローチャート: 判断 183"/>
        <xdr:cNvSpPr/>
      </xdr:nvSpPr>
      <xdr:spPr>
        <a:xfrm>
          <a:off x="1968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3084</xdr:rowOff>
    </xdr:from>
    <xdr:to>
      <xdr:col>6</xdr:col>
      <xdr:colOff>38100</xdr:colOff>
      <xdr:row>59</xdr:row>
      <xdr:rowOff>104684</xdr:rowOff>
    </xdr:to>
    <xdr:sp macro="" textlink="">
      <xdr:nvSpPr>
        <xdr:cNvPr id="185" name="フローチャート: 判断 184"/>
        <xdr:cNvSpPr/>
      </xdr:nvSpPr>
      <xdr:spPr>
        <a:xfrm>
          <a:off x="1079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91" name="楕円 190"/>
        <xdr:cNvSpPr/>
      </xdr:nvSpPr>
      <xdr:spPr>
        <a:xfrm>
          <a:off x="4584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58255</xdr:rowOff>
    </xdr:from>
    <xdr:ext cx="405111" cy="259045"/>
    <xdr:sp macro="" textlink="">
      <xdr:nvSpPr>
        <xdr:cNvPr id="192" name="【橋りょう・トンネル】&#10;有形固定資産減価償却率該当値テキスト"/>
        <xdr:cNvSpPr txBox="1"/>
      </xdr:nvSpPr>
      <xdr:spPr>
        <a:xfrm>
          <a:off x="4673600"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27577</xdr:rowOff>
    </xdr:from>
    <xdr:to>
      <xdr:col>20</xdr:col>
      <xdr:colOff>38100</xdr:colOff>
      <xdr:row>60</xdr:row>
      <xdr:rowOff>129177</xdr:rowOff>
    </xdr:to>
    <xdr:sp macro="" textlink="">
      <xdr:nvSpPr>
        <xdr:cNvPr id="193" name="楕円 192"/>
        <xdr:cNvSpPr/>
      </xdr:nvSpPr>
      <xdr:spPr>
        <a:xfrm>
          <a:off x="3746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78377</xdr:rowOff>
    </xdr:from>
    <xdr:to>
      <xdr:col>24</xdr:col>
      <xdr:colOff>63500</xdr:colOff>
      <xdr:row>60</xdr:row>
      <xdr:rowOff>130628</xdr:rowOff>
    </xdr:to>
    <xdr:cxnSp macro="">
      <xdr:nvCxnSpPr>
        <xdr:cNvPr id="194" name="直線コネクタ 193"/>
        <xdr:cNvCxnSpPr/>
      </xdr:nvCxnSpPr>
      <xdr:spPr>
        <a:xfrm>
          <a:off x="3797300" y="1036537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146776</xdr:rowOff>
    </xdr:from>
    <xdr:to>
      <xdr:col>15</xdr:col>
      <xdr:colOff>101600</xdr:colOff>
      <xdr:row>60</xdr:row>
      <xdr:rowOff>76926</xdr:rowOff>
    </xdr:to>
    <xdr:sp macro="" textlink="">
      <xdr:nvSpPr>
        <xdr:cNvPr id="195" name="楕円 194"/>
        <xdr:cNvSpPr/>
      </xdr:nvSpPr>
      <xdr:spPr>
        <a:xfrm>
          <a:off x="2857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26126</xdr:rowOff>
    </xdr:from>
    <xdr:to>
      <xdr:col>19</xdr:col>
      <xdr:colOff>177800</xdr:colOff>
      <xdr:row>60</xdr:row>
      <xdr:rowOff>78377</xdr:rowOff>
    </xdr:to>
    <xdr:cxnSp macro="">
      <xdr:nvCxnSpPr>
        <xdr:cNvPr id="196" name="直線コネクタ 195"/>
        <xdr:cNvCxnSpPr/>
      </xdr:nvCxnSpPr>
      <xdr:spPr>
        <a:xfrm>
          <a:off x="2908300" y="103131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7" name="楕円 196"/>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60</xdr:row>
      <xdr:rowOff>26126</xdr:rowOff>
    </xdr:to>
    <xdr:cxnSp macro="">
      <xdr:nvCxnSpPr>
        <xdr:cNvPr id="198" name="直線コネクタ 197"/>
        <xdr:cNvCxnSpPr/>
      </xdr:nvCxnSpPr>
      <xdr:spPr>
        <a:xfrm>
          <a:off x="2019300" y="102608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42273</xdr:rowOff>
    </xdr:from>
    <xdr:to>
      <xdr:col>6</xdr:col>
      <xdr:colOff>38100</xdr:colOff>
      <xdr:row>59</xdr:row>
      <xdr:rowOff>143873</xdr:rowOff>
    </xdr:to>
    <xdr:sp macro="" textlink="">
      <xdr:nvSpPr>
        <xdr:cNvPr id="199" name="楕円 198"/>
        <xdr:cNvSpPr/>
      </xdr:nvSpPr>
      <xdr:spPr>
        <a:xfrm>
          <a:off x="1079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93073</xdr:rowOff>
    </xdr:from>
    <xdr:to>
      <xdr:col>10</xdr:col>
      <xdr:colOff>114300</xdr:colOff>
      <xdr:row>59</xdr:row>
      <xdr:rowOff>145324</xdr:rowOff>
    </xdr:to>
    <xdr:cxnSp macro="">
      <xdr:nvCxnSpPr>
        <xdr:cNvPr id="200" name="直線コネクタ 199"/>
        <xdr:cNvCxnSpPr/>
      </xdr:nvCxnSpPr>
      <xdr:spPr>
        <a:xfrm>
          <a:off x="1130300" y="102086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8544</xdr:rowOff>
    </xdr:from>
    <xdr:ext cx="405111" cy="259045"/>
    <xdr:sp macro="" textlink="">
      <xdr:nvSpPr>
        <xdr:cNvPr id="201" name="n_1aveValue【橋りょう・トンネル】&#10;有形固定資産減価償却率"/>
        <xdr:cNvSpPr txBox="1"/>
      </xdr:nvSpPr>
      <xdr:spPr>
        <a:xfrm>
          <a:off x="3582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202" name="n_2aveValue【橋りょう・トンネル】&#10;有形固定資産減価償却率"/>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3" name="n_3aveValue【橋りょう・トンネル】&#10;有形固定資産減価償却率"/>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121211</xdr:rowOff>
    </xdr:from>
    <xdr:ext cx="405111" cy="259045"/>
    <xdr:sp macro="" textlink="">
      <xdr:nvSpPr>
        <xdr:cNvPr id="204" name="n_4aveValue【橋りょう・トンネル】&#10;有形固定資産減価償却率"/>
        <xdr:cNvSpPr txBox="1"/>
      </xdr:nvSpPr>
      <xdr:spPr>
        <a:xfrm>
          <a:off x="927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120304</xdr:rowOff>
    </xdr:from>
    <xdr:ext cx="405111" cy="259045"/>
    <xdr:sp macro="" textlink="">
      <xdr:nvSpPr>
        <xdr:cNvPr id="205" name="n_1mainValue【橋りょう・トンネル】&#10;有形固定資産減価償却率"/>
        <xdr:cNvSpPr txBox="1"/>
      </xdr:nvSpPr>
      <xdr:spPr>
        <a:xfrm>
          <a:off x="3582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68053</xdr:rowOff>
    </xdr:from>
    <xdr:ext cx="405111" cy="259045"/>
    <xdr:sp macro="" textlink="">
      <xdr:nvSpPr>
        <xdr:cNvPr id="206" name="n_2mainValue【橋りょう・トンネル】&#10;有形固定資産減価償却率"/>
        <xdr:cNvSpPr txBox="1"/>
      </xdr:nvSpPr>
      <xdr:spPr>
        <a:xfrm>
          <a:off x="2705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15801</xdr:rowOff>
    </xdr:from>
    <xdr:ext cx="405111" cy="259045"/>
    <xdr:sp macro="" textlink="">
      <xdr:nvSpPr>
        <xdr:cNvPr id="207" name="n_3mainValue【橋りょう・トンネル】&#10;有形固定資産減価償却率"/>
        <xdr:cNvSpPr txBox="1"/>
      </xdr:nvSpPr>
      <xdr:spPr>
        <a:xfrm>
          <a:off x="1816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135000</xdr:rowOff>
    </xdr:from>
    <xdr:ext cx="405111" cy="259045"/>
    <xdr:sp macro="" textlink="">
      <xdr:nvSpPr>
        <xdr:cNvPr id="208" name="n_4mainValue【橋りょう・トンネル】&#10;有形固定資産減価償却率"/>
        <xdr:cNvSpPr txBox="1"/>
      </xdr:nvSpPr>
      <xdr:spPr>
        <a:xfrm>
          <a:off x="927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9434</xdr:rowOff>
    </xdr:from>
    <xdr:to>
      <xdr:col>54</xdr:col>
      <xdr:colOff>189865</xdr:colOff>
      <xdr:row>64</xdr:row>
      <xdr:rowOff>55718</xdr:rowOff>
    </xdr:to>
    <xdr:cxnSp macro="">
      <xdr:nvCxnSpPr>
        <xdr:cNvPr id="232" name="直線コネクタ 231"/>
        <xdr:cNvCxnSpPr/>
      </xdr:nvCxnSpPr>
      <xdr:spPr>
        <a:xfrm flipV="1">
          <a:off x="10476865" y="9610634"/>
          <a:ext cx="0" cy="141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59545</xdr:rowOff>
    </xdr:from>
    <xdr:ext cx="469744" cy="259045"/>
    <xdr:sp macro="" textlink="">
      <xdr:nvSpPr>
        <xdr:cNvPr id="233" name="【橋りょう・トンネル】&#10;一人当たり有形固定資産（償却資産）額最小値テキスト"/>
        <xdr:cNvSpPr txBox="1"/>
      </xdr:nvSpPr>
      <xdr:spPr>
        <a:xfrm>
          <a:off x="10515600" y="1103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55718</xdr:rowOff>
    </xdr:from>
    <xdr:to>
      <xdr:col>55</xdr:col>
      <xdr:colOff>88900</xdr:colOff>
      <xdr:row>64</xdr:row>
      <xdr:rowOff>55718</xdr:rowOff>
    </xdr:to>
    <xdr:cxnSp macro="">
      <xdr:nvCxnSpPr>
        <xdr:cNvPr id="234" name="直線コネクタ 233"/>
        <xdr:cNvCxnSpPr/>
      </xdr:nvCxnSpPr>
      <xdr:spPr>
        <a:xfrm>
          <a:off x="10388600" y="1102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127561</xdr:rowOff>
    </xdr:from>
    <xdr:ext cx="599010" cy="259045"/>
    <xdr:sp macro="" textlink="">
      <xdr:nvSpPr>
        <xdr:cNvPr id="235" name="【橋りょう・トンネル】&#10;一人当たり有形固定資産（償却資産）額最大値テキスト"/>
        <xdr:cNvSpPr txBox="1"/>
      </xdr:nvSpPr>
      <xdr:spPr>
        <a:xfrm>
          <a:off x="10515600" y="9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9434</xdr:rowOff>
    </xdr:from>
    <xdr:to>
      <xdr:col>55</xdr:col>
      <xdr:colOff>88900</xdr:colOff>
      <xdr:row>56</xdr:row>
      <xdr:rowOff>9434</xdr:rowOff>
    </xdr:to>
    <xdr:cxnSp macro="">
      <xdr:nvCxnSpPr>
        <xdr:cNvPr id="236" name="直線コネクタ 235"/>
        <xdr:cNvCxnSpPr/>
      </xdr:nvCxnSpPr>
      <xdr:spPr>
        <a:xfrm>
          <a:off x="10388600" y="961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84762</xdr:rowOff>
    </xdr:from>
    <xdr:ext cx="534377" cy="259045"/>
    <xdr:sp macro="" textlink="">
      <xdr:nvSpPr>
        <xdr:cNvPr id="237" name="【橋りょう・トンネル】&#10;一人当たり有形固定資産（償却資産）額平均値テキスト"/>
        <xdr:cNvSpPr txBox="1"/>
      </xdr:nvSpPr>
      <xdr:spPr>
        <a:xfrm>
          <a:off x="10515600" y="10543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61885</xdr:rowOff>
    </xdr:from>
    <xdr:to>
      <xdr:col>55</xdr:col>
      <xdr:colOff>50800</xdr:colOff>
      <xdr:row>62</xdr:row>
      <xdr:rowOff>163485</xdr:rowOff>
    </xdr:to>
    <xdr:sp macro="" textlink="">
      <xdr:nvSpPr>
        <xdr:cNvPr id="238" name="フローチャート: 判断 237"/>
        <xdr:cNvSpPr/>
      </xdr:nvSpPr>
      <xdr:spPr>
        <a:xfrm>
          <a:off x="10426700" y="106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65504</xdr:rowOff>
    </xdr:from>
    <xdr:to>
      <xdr:col>50</xdr:col>
      <xdr:colOff>165100</xdr:colOff>
      <xdr:row>62</xdr:row>
      <xdr:rowOff>167104</xdr:rowOff>
    </xdr:to>
    <xdr:sp macro="" textlink="">
      <xdr:nvSpPr>
        <xdr:cNvPr id="239" name="フローチャート: 判断 238"/>
        <xdr:cNvSpPr/>
      </xdr:nvSpPr>
      <xdr:spPr>
        <a:xfrm>
          <a:off x="9588500" y="1069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65054</xdr:rowOff>
    </xdr:from>
    <xdr:to>
      <xdr:col>46</xdr:col>
      <xdr:colOff>38100</xdr:colOff>
      <xdr:row>62</xdr:row>
      <xdr:rowOff>166654</xdr:rowOff>
    </xdr:to>
    <xdr:sp macro="" textlink="">
      <xdr:nvSpPr>
        <xdr:cNvPr id="240" name="フローチャート: 判断 239"/>
        <xdr:cNvSpPr/>
      </xdr:nvSpPr>
      <xdr:spPr>
        <a:xfrm>
          <a:off x="86995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69482</xdr:rowOff>
    </xdr:from>
    <xdr:to>
      <xdr:col>41</xdr:col>
      <xdr:colOff>101600</xdr:colOff>
      <xdr:row>62</xdr:row>
      <xdr:rowOff>171082</xdr:rowOff>
    </xdr:to>
    <xdr:sp macro="" textlink="">
      <xdr:nvSpPr>
        <xdr:cNvPr id="241" name="フローチャート: 判断 240"/>
        <xdr:cNvSpPr/>
      </xdr:nvSpPr>
      <xdr:spPr>
        <a:xfrm>
          <a:off x="7810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81659</xdr:rowOff>
    </xdr:from>
    <xdr:to>
      <xdr:col>36</xdr:col>
      <xdr:colOff>165100</xdr:colOff>
      <xdr:row>63</xdr:row>
      <xdr:rowOff>11809</xdr:rowOff>
    </xdr:to>
    <xdr:sp macro="" textlink="">
      <xdr:nvSpPr>
        <xdr:cNvPr id="242" name="フローチャート: 判断 241"/>
        <xdr:cNvSpPr/>
      </xdr:nvSpPr>
      <xdr:spPr>
        <a:xfrm>
          <a:off x="6921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4918</xdr:rowOff>
    </xdr:from>
    <xdr:to>
      <xdr:col>55</xdr:col>
      <xdr:colOff>50800</xdr:colOff>
      <xdr:row>64</xdr:row>
      <xdr:rowOff>106518</xdr:rowOff>
    </xdr:to>
    <xdr:sp macro="" textlink="">
      <xdr:nvSpPr>
        <xdr:cNvPr id="248" name="楕円 247"/>
        <xdr:cNvSpPr/>
      </xdr:nvSpPr>
      <xdr:spPr>
        <a:xfrm>
          <a:off x="10426700" y="1097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91295</xdr:rowOff>
    </xdr:from>
    <xdr:ext cx="469744" cy="259045"/>
    <xdr:sp macro="" textlink="">
      <xdr:nvSpPr>
        <xdr:cNvPr id="249" name="【橋りょう・トンネル】&#10;一人当たり有形固定資産（償却資産）額該当値テキスト"/>
        <xdr:cNvSpPr txBox="1"/>
      </xdr:nvSpPr>
      <xdr:spPr>
        <a:xfrm>
          <a:off x="10515600" y="1089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5200</xdr:rowOff>
    </xdr:from>
    <xdr:to>
      <xdr:col>50</xdr:col>
      <xdr:colOff>165100</xdr:colOff>
      <xdr:row>64</xdr:row>
      <xdr:rowOff>106800</xdr:rowOff>
    </xdr:to>
    <xdr:sp macro="" textlink="">
      <xdr:nvSpPr>
        <xdr:cNvPr id="250" name="楕円 249"/>
        <xdr:cNvSpPr/>
      </xdr:nvSpPr>
      <xdr:spPr>
        <a:xfrm>
          <a:off x="9588500" y="109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55718</xdr:rowOff>
    </xdr:from>
    <xdr:to>
      <xdr:col>55</xdr:col>
      <xdr:colOff>0</xdr:colOff>
      <xdr:row>64</xdr:row>
      <xdr:rowOff>56000</xdr:rowOff>
    </xdr:to>
    <xdr:cxnSp macro="">
      <xdr:nvCxnSpPr>
        <xdr:cNvPr id="251" name="直線コネクタ 250"/>
        <xdr:cNvCxnSpPr/>
      </xdr:nvCxnSpPr>
      <xdr:spPr>
        <a:xfrm flipV="1">
          <a:off x="9639300" y="11028518"/>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5405</xdr:rowOff>
    </xdr:from>
    <xdr:to>
      <xdr:col>46</xdr:col>
      <xdr:colOff>38100</xdr:colOff>
      <xdr:row>64</xdr:row>
      <xdr:rowOff>107005</xdr:rowOff>
    </xdr:to>
    <xdr:sp macro="" textlink="">
      <xdr:nvSpPr>
        <xdr:cNvPr id="252" name="楕円 251"/>
        <xdr:cNvSpPr/>
      </xdr:nvSpPr>
      <xdr:spPr>
        <a:xfrm>
          <a:off x="8699500" y="109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56000</xdr:rowOff>
    </xdr:from>
    <xdr:to>
      <xdr:col>50</xdr:col>
      <xdr:colOff>114300</xdr:colOff>
      <xdr:row>64</xdr:row>
      <xdr:rowOff>56205</xdr:rowOff>
    </xdr:to>
    <xdr:cxnSp macro="">
      <xdr:nvCxnSpPr>
        <xdr:cNvPr id="253" name="直線コネクタ 252"/>
        <xdr:cNvCxnSpPr/>
      </xdr:nvCxnSpPr>
      <xdr:spPr>
        <a:xfrm flipV="1">
          <a:off x="8750300" y="11028800"/>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5352</xdr:rowOff>
    </xdr:from>
    <xdr:to>
      <xdr:col>41</xdr:col>
      <xdr:colOff>101600</xdr:colOff>
      <xdr:row>64</xdr:row>
      <xdr:rowOff>106952</xdr:rowOff>
    </xdr:to>
    <xdr:sp macro="" textlink="">
      <xdr:nvSpPr>
        <xdr:cNvPr id="254" name="楕円 253"/>
        <xdr:cNvSpPr/>
      </xdr:nvSpPr>
      <xdr:spPr>
        <a:xfrm>
          <a:off x="7810500" y="109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56152</xdr:rowOff>
    </xdr:from>
    <xdr:to>
      <xdr:col>45</xdr:col>
      <xdr:colOff>177800</xdr:colOff>
      <xdr:row>64</xdr:row>
      <xdr:rowOff>56205</xdr:rowOff>
    </xdr:to>
    <xdr:cxnSp macro="">
      <xdr:nvCxnSpPr>
        <xdr:cNvPr id="255" name="直線コネクタ 254"/>
        <xdr:cNvCxnSpPr/>
      </xdr:nvCxnSpPr>
      <xdr:spPr>
        <a:xfrm>
          <a:off x="7861300" y="11028952"/>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5184</xdr:rowOff>
    </xdr:from>
    <xdr:to>
      <xdr:col>36</xdr:col>
      <xdr:colOff>165100</xdr:colOff>
      <xdr:row>64</xdr:row>
      <xdr:rowOff>106784</xdr:rowOff>
    </xdr:to>
    <xdr:sp macro="" textlink="">
      <xdr:nvSpPr>
        <xdr:cNvPr id="256" name="楕円 255"/>
        <xdr:cNvSpPr/>
      </xdr:nvSpPr>
      <xdr:spPr>
        <a:xfrm>
          <a:off x="6921500" y="109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55984</xdr:rowOff>
    </xdr:from>
    <xdr:to>
      <xdr:col>41</xdr:col>
      <xdr:colOff>50800</xdr:colOff>
      <xdr:row>64</xdr:row>
      <xdr:rowOff>56152</xdr:rowOff>
    </xdr:to>
    <xdr:cxnSp macro="">
      <xdr:nvCxnSpPr>
        <xdr:cNvPr id="257" name="直線コネクタ 256"/>
        <xdr:cNvCxnSpPr/>
      </xdr:nvCxnSpPr>
      <xdr:spPr>
        <a:xfrm>
          <a:off x="6972300" y="11028784"/>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12181</xdr:rowOff>
    </xdr:from>
    <xdr:ext cx="534377" cy="259045"/>
    <xdr:sp macro="" textlink="">
      <xdr:nvSpPr>
        <xdr:cNvPr id="258" name="n_1aveValue【橋りょう・トンネル】&#10;一人当たり有形固定資産（償却資産）額"/>
        <xdr:cNvSpPr txBox="1"/>
      </xdr:nvSpPr>
      <xdr:spPr>
        <a:xfrm>
          <a:off x="9359411" y="104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11731</xdr:rowOff>
    </xdr:from>
    <xdr:ext cx="534377" cy="259045"/>
    <xdr:sp macro="" textlink="">
      <xdr:nvSpPr>
        <xdr:cNvPr id="259" name="n_2aveValue【橋りょう・トンネル】&#10;一人当たり有形固定資産（償却資産）額"/>
        <xdr:cNvSpPr txBox="1"/>
      </xdr:nvSpPr>
      <xdr:spPr>
        <a:xfrm>
          <a:off x="8483111" y="104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16159</xdr:rowOff>
    </xdr:from>
    <xdr:ext cx="534377" cy="259045"/>
    <xdr:sp macro="" textlink="">
      <xdr:nvSpPr>
        <xdr:cNvPr id="260" name="n_3aveValue【橋りょう・トンネル】&#10;一人当たり有形固定資産（償却資産）額"/>
        <xdr:cNvSpPr txBox="1"/>
      </xdr:nvSpPr>
      <xdr:spPr>
        <a:xfrm>
          <a:off x="75941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28336</xdr:rowOff>
    </xdr:from>
    <xdr:ext cx="534377" cy="259045"/>
    <xdr:sp macro="" textlink="">
      <xdr:nvSpPr>
        <xdr:cNvPr id="261" name="n_4aveValue【橋りょう・トンネル】&#10;一人当たり有形固定資産（償却資産）額"/>
        <xdr:cNvSpPr txBox="1"/>
      </xdr:nvSpPr>
      <xdr:spPr>
        <a:xfrm>
          <a:off x="6705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97927</xdr:rowOff>
    </xdr:from>
    <xdr:ext cx="469744" cy="259045"/>
    <xdr:sp macro="" textlink="">
      <xdr:nvSpPr>
        <xdr:cNvPr id="262" name="n_1mainValue【橋りょう・トンネル】&#10;一人当たり有形固定資産（償却資産）額"/>
        <xdr:cNvSpPr txBox="1"/>
      </xdr:nvSpPr>
      <xdr:spPr>
        <a:xfrm>
          <a:off x="9391728" y="110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98132</xdr:rowOff>
    </xdr:from>
    <xdr:ext cx="469744" cy="259045"/>
    <xdr:sp macro="" textlink="">
      <xdr:nvSpPr>
        <xdr:cNvPr id="263" name="n_2mainValue【橋りょう・トンネル】&#10;一人当たり有形固定資産（償却資産）額"/>
        <xdr:cNvSpPr txBox="1"/>
      </xdr:nvSpPr>
      <xdr:spPr>
        <a:xfrm>
          <a:off x="8515428" y="110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98079</xdr:rowOff>
    </xdr:from>
    <xdr:ext cx="469744" cy="259045"/>
    <xdr:sp macro="" textlink="">
      <xdr:nvSpPr>
        <xdr:cNvPr id="264" name="n_3mainValue【橋りょう・トンネル】&#10;一人当たり有形固定資産（償却資産）額"/>
        <xdr:cNvSpPr txBox="1"/>
      </xdr:nvSpPr>
      <xdr:spPr>
        <a:xfrm>
          <a:off x="7626428" y="1107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97911</xdr:rowOff>
    </xdr:from>
    <xdr:ext cx="469744" cy="259045"/>
    <xdr:sp macro="" textlink="">
      <xdr:nvSpPr>
        <xdr:cNvPr id="265" name="n_4mainValue【橋りょう・トンネル】&#10;一人当たり有形固定資産（償却資産）額"/>
        <xdr:cNvSpPr txBox="1"/>
      </xdr:nvSpPr>
      <xdr:spPr>
        <a:xfrm>
          <a:off x="6737428" y="1107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7" name="直線コネクタ 276"/>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78" name="テキスト ボックス 277"/>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1" name="直線コネクタ 28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82" name="テキスト ボックス 28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155257</xdr:rowOff>
    </xdr:from>
    <xdr:to>
      <xdr:col>24</xdr:col>
      <xdr:colOff>62865</xdr:colOff>
      <xdr:row>86</xdr:row>
      <xdr:rowOff>55245</xdr:rowOff>
    </xdr:to>
    <xdr:cxnSp macro="">
      <xdr:nvCxnSpPr>
        <xdr:cNvPr id="286" name="直線コネクタ 285"/>
        <xdr:cNvCxnSpPr/>
      </xdr:nvCxnSpPr>
      <xdr:spPr>
        <a:xfrm flipV="1">
          <a:off x="4634865" y="13356907"/>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7"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88" name="直線コネクタ 287"/>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101934</xdr:rowOff>
    </xdr:from>
    <xdr:ext cx="405111" cy="259045"/>
    <xdr:sp macro="" textlink="">
      <xdr:nvSpPr>
        <xdr:cNvPr id="289" name="【公営住宅】&#10;有形固定資産減価償却率最大値テキスト"/>
        <xdr:cNvSpPr txBox="1"/>
      </xdr:nvSpPr>
      <xdr:spPr>
        <a:xfrm>
          <a:off x="4673600" y="1313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155257</xdr:rowOff>
    </xdr:from>
    <xdr:to>
      <xdr:col>24</xdr:col>
      <xdr:colOff>152400</xdr:colOff>
      <xdr:row>77</xdr:row>
      <xdr:rowOff>155257</xdr:rowOff>
    </xdr:to>
    <xdr:cxnSp macro="">
      <xdr:nvCxnSpPr>
        <xdr:cNvPr id="290" name="直線コネクタ 289"/>
        <xdr:cNvCxnSpPr/>
      </xdr:nvCxnSpPr>
      <xdr:spPr>
        <a:xfrm>
          <a:off x="4546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137177</xdr:rowOff>
    </xdr:from>
    <xdr:ext cx="405111" cy="259045"/>
    <xdr:sp macro="" textlink="">
      <xdr:nvSpPr>
        <xdr:cNvPr id="291" name="【公営住宅】&#10;有形固定資産減価償却率平均値テキスト"/>
        <xdr:cNvSpPr txBox="1"/>
      </xdr:nvSpPr>
      <xdr:spPr>
        <a:xfrm>
          <a:off x="4673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158750</xdr:rowOff>
    </xdr:from>
    <xdr:to>
      <xdr:col>24</xdr:col>
      <xdr:colOff>114300</xdr:colOff>
      <xdr:row>81</xdr:row>
      <xdr:rowOff>88900</xdr:rowOff>
    </xdr:to>
    <xdr:sp macro="" textlink="">
      <xdr:nvSpPr>
        <xdr:cNvPr id="292" name="フローチャート: 判断 291"/>
        <xdr:cNvSpPr/>
      </xdr:nvSpPr>
      <xdr:spPr>
        <a:xfrm>
          <a:off x="4584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93027</xdr:rowOff>
    </xdr:from>
    <xdr:to>
      <xdr:col>20</xdr:col>
      <xdr:colOff>38100</xdr:colOff>
      <xdr:row>81</xdr:row>
      <xdr:rowOff>23177</xdr:rowOff>
    </xdr:to>
    <xdr:sp macro="" textlink="">
      <xdr:nvSpPr>
        <xdr:cNvPr id="293" name="フローチャート: 判断 292"/>
        <xdr:cNvSpPr/>
      </xdr:nvSpPr>
      <xdr:spPr>
        <a:xfrm>
          <a:off x="3746500" y="138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38736</xdr:rowOff>
    </xdr:from>
    <xdr:to>
      <xdr:col>15</xdr:col>
      <xdr:colOff>101600</xdr:colOff>
      <xdr:row>80</xdr:row>
      <xdr:rowOff>140336</xdr:rowOff>
    </xdr:to>
    <xdr:sp macro="" textlink="">
      <xdr:nvSpPr>
        <xdr:cNvPr id="294" name="フローチャート: 判断 293"/>
        <xdr:cNvSpPr/>
      </xdr:nvSpPr>
      <xdr:spPr>
        <a:xfrm>
          <a:off x="2857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27305</xdr:rowOff>
    </xdr:from>
    <xdr:to>
      <xdr:col>10</xdr:col>
      <xdr:colOff>165100</xdr:colOff>
      <xdr:row>80</xdr:row>
      <xdr:rowOff>128905</xdr:rowOff>
    </xdr:to>
    <xdr:sp macro="" textlink="">
      <xdr:nvSpPr>
        <xdr:cNvPr id="295" name="フローチャート: 判断 294"/>
        <xdr:cNvSpPr/>
      </xdr:nvSpPr>
      <xdr:spPr>
        <a:xfrm>
          <a:off x="19685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130175</xdr:rowOff>
    </xdr:from>
    <xdr:to>
      <xdr:col>6</xdr:col>
      <xdr:colOff>38100</xdr:colOff>
      <xdr:row>80</xdr:row>
      <xdr:rowOff>60325</xdr:rowOff>
    </xdr:to>
    <xdr:sp macro="" textlink="">
      <xdr:nvSpPr>
        <xdr:cNvPr id="296" name="フローチャート: 判断 295"/>
        <xdr:cNvSpPr/>
      </xdr:nvSpPr>
      <xdr:spPr>
        <a:xfrm>
          <a:off x="1079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144463</xdr:rowOff>
    </xdr:from>
    <xdr:to>
      <xdr:col>24</xdr:col>
      <xdr:colOff>114300</xdr:colOff>
      <xdr:row>81</xdr:row>
      <xdr:rowOff>74613</xdr:rowOff>
    </xdr:to>
    <xdr:sp macro="" textlink="">
      <xdr:nvSpPr>
        <xdr:cNvPr id="302" name="楕円 301"/>
        <xdr:cNvSpPr/>
      </xdr:nvSpPr>
      <xdr:spPr>
        <a:xfrm>
          <a:off x="4584700" y="138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167340</xdr:rowOff>
    </xdr:from>
    <xdr:ext cx="405111" cy="259045"/>
    <xdr:sp macro="" textlink="">
      <xdr:nvSpPr>
        <xdr:cNvPr id="303" name="【公営住宅】&#10;有形固定資産減価償却率該当値テキスト"/>
        <xdr:cNvSpPr txBox="1"/>
      </xdr:nvSpPr>
      <xdr:spPr>
        <a:xfrm>
          <a:off x="4673600" y="13711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98743</xdr:rowOff>
    </xdr:from>
    <xdr:to>
      <xdr:col>20</xdr:col>
      <xdr:colOff>38100</xdr:colOff>
      <xdr:row>81</xdr:row>
      <xdr:rowOff>28893</xdr:rowOff>
    </xdr:to>
    <xdr:sp macro="" textlink="">
      <xdr:nvSpPr>
        <xdr:cNvPr id="304" name="楕円 303"/>
        <xdr:cNvSpPr/>
      </xdr:nvSpPr>
      <xdr:spPr>
        <a:xfrm>
          <a:off x="3746500" y="138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149543</xdr:rowOff>
    </xdr:from>
    <xdr:to>
      <xdr:col>24</xdr:col>
      <xdr:colOff>63500</xdr:colOff>
      <xdr:row>81</xdr:row>
      <xdr:rowOff>23813</xdr:rowOff>
    </xdr:to>
    <xdr:cxnSp macro="">
      <xdr:nvCxnSpPr>
        <xdr:cNvPr id="305" name="直線コネクタ 304"/>
        <xdr:cNvCxnSpPr/>
      </xdr:nvCxnSpPr>
      <xdr:spPr>
        <a:xfrm>
          <a:off x="3797300" y="138655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33020</xdr:rowOff>
    </xdr:from>
    <xdr:to>
      <xdr:col>15</xdr:col>
      <xdr:colOff>101600</xdr:colOff>
      <xdr:row>80</xdr:row>
      <xdr:rowOff>134620</xdr:rowOff>
    </xdr:to>
    <xdr:sp macro="" textlink="">
      <xdr:nvSpPr>
        <xdr:cNvPr id="306" name="楕円 305"/>
        <xdr:cNvSpPr/>
      </xdr:nvSpPr>
      <xdr:spPr>
        <a:xfrm>
          <a:off x="2857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149543</xdr:rowOff>
    </xdr:to>
    <xdr:cxnSp macro="">
      <xdr:nvCxnSpPr>
        <xdr:cNvPr id="307" name="直線コネクタ 306"/>
        <xdr:cNvCxnSpPr/>
      </xdr:nvCxnSpPr>
      <xdr:spPr>
        <a:xfrm>
          <a:off x="2908300" y="13799820"/>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164464</xdr:rowOff>
    </xdr:from>
    <xdr:to>
      <xdr:col>10</xdr:col>
      <xdr:colOff>165100</xdr:colOff>
      <xdr:row>80</xdr:row>
      <xdr:rowOff>94614</xdr:rowOff>
    </xdr:to>
    <xdr:sp macro="" textlink="">
      <xdr:nvSpPr>
        <xdr:cNvPr id="308" name="楕円 307"/>
        <xdr:cNvSpPr/>
      </xdr:nvSpPr>
      <xdr:spPr>
        <a:xfrm>
          <a:off x="1968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43814</xdr:rowOff>
    </xdr:from>
    <xdr:to>
      <xdr:col>15</xdr:col>
      <xdr:colOff>50800</xdr:colOff>
      <xdr:row>80</xdr:row>
      <xdr:rowOff>83820</xdr:rowOff>
    </xdr:to>
    <xdr:cxnSp macro="">
      <xdr:nvCxnSpPr>
        <xdr:cNvPr id="309" name="直線コネクタ 308"/>
        <xdr:cNvCxnSpPr/>
      </xdr:nvCxnSpPr>
      <xdr:spPr>
        <a:xfrm>
          <a:off x="2019300" y="137598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87313</xdr:rowOff>
    </xdr:from>
    <xdr:to>
      <xdr:col>6</xdr:col>
      <xdr:colOff>38100</xdr:colOff>
      <xdr:row>80</xdr:row>
      <xdr:rowOff>17463</xdr:rowOff>
    </xdr:to>
    <xdr:sp macro="" textlink="">
      <xdr:nvSpPr>
        <xdr:cNvPr id="310" name="楕円 309"/>
        <xdr:cNvSpPr/>
      </xdr:nvSpPr>
      <xdr:spPr>
        <a:xfrm>
          <a:off x="1079500" y="136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138113</xdr:rowOff>
    </xdr:from>
    <xdr:to>
      <xdr:col>10</xdr:col>
      <xdr:colOff>114300</xdr:colOff>
      <xdr:row>80</xdr:row>
      <xdr:rowOff>43814</xdr:rowOff>
    </xdr:to>
    <xdr:cxnSp macro="">
      <xdr:nvCxnSpPr>
        <xdr:cNvPr id="311" name="直線コネクタ 310"/>
        <xdr:cNvCxnSpPr/>
      </xdr:nvCxnSpPr>
      <xdr:spPr>
        <a:xfrm>
          <a:off x="1130300" y="13682663"/>
          <a:ext cx="889000" cy="7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39704</xdr:rowOff>
    </xdr:from>
    <xdr:ext cx="405111" cy="259045"/>
    <xdr:sp macro="" textlink="">
      <xdr:nvSpPr>
        <xdr:cNvPr id="312" name="n_1aveValue【公営住宅】&#10;有形固定資産減価償却率"/>
        <xdr:cNvSpPr txBox="1"/>
      </xdr:nvSpPr>
      <xdr:spPr>
        <a:xfrm>
          <a:off x="3582044" y="1358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131463</xdr:rowOff>
    </xdr:from>
    <xdr:ext cx="405111" cy="259045"/>
    <xdr:sp macro="" textlink="">
      <xdr:nvSpPr>
        <xdr:cNvPr id="313" name="n_2aveValue【公営住宅】&#10;有形固定資産減価償却率"/>
        <xdr:cNvSpPr txBox="1"/>
      </xdr:nvSpPr>
      <xdr:spPr>
        <a:xfrm>
          <a:off x="2705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120032</xdr:rowOff>
    </xdr:from>
    <xdr:ext cx="405111" cy="259045"/>
    <xdr:sp macro="" textlink="">
      <xdr:nvSpPr>
        <xdr:cNvPr id="314" name="n_3aveValue【公営住宅】&#10;有形固定資産減価償却率"/>
        <xdr:cNvSpPr txBox="1"/>
      </xdr:nvSpPr>
      <xdr:spPr>
        <a:xfrm>
          <a:off x="1816744" y="1383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51452</xdr:rowOff>
    </xdr:from>
    <xdr:ext cx="405111" cy="259045"/>
    <xdr:sp macro="" textlink="">
      <xdr:nvSpPr>
        <xdr:cNvPr id="315" name="n_4aveValue【公営住宅】&#10;有形固定資産減価償却率"/>
        <xdr:cNvSpPr txBox="1"/>
      </xdr:nvSpPr>
      <xdr:spPr>
        <a:xfrm>
          <a:off x="92774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20020</xdr:rowOff>
    </xdr:from>
    <xdr:ext cx="405111" cy="259045"/>
    <xdr:sp macro="" textlink="">
      <xdr:nvSpPr>
        <xdr:cNvPr id="316" name="n_1mainValue【公営住宅】&#10;有形固定資産減価償却率"/>
        <xdr:cNvSpPr txBox="1"/>
      </xdr:nvSpPr>
      <xdr:spPr>
        <a:xfrm>
          <a:off x="3582044" y="1390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17" name="n_2mainValue【公営住宅】&#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111141</xdr:rowOff>
    </xdr:from>
    <xdr:ext cx="405111" cy="259045"/>
    <xdr:sp macro="" textlink="">
      <xdr:nvSpPr>
        <xdr:cNvPr id="318" name="n_3mainValue【公営住宅】&#10;有形固定資産減価償却率"/>
        <xdr:cNvSpPr txBox="1"/>
      </xdr:nvSpPr>
      <xdr:spPr>
        <a:xfrm>
          <a:off x="1816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33990</xdr:rowOff>
    </xdr:from>
    <xdr:ext cx="405111" cy="259045"/>
    <xdr:sp macro="" textlink="">
      <xdr:nvSpPr>
        <xdr:cNvPr id="319" name="n_4mainValue【公営住宅】&#10;有形固定資産減価償却率"/>
        <xdr:cNvSpPr txBox="1"/>
      </xdr:nvSpPr>
      <xdr:spPr>
        <a:xfrm>
          <a:off x="927744" y="13407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39732</xdr:rowOff>
    </xdr:from>
    <xdr:to>
      <xdr:col>54</xdr:col>
      <xdr:colOff>189865</xdr:colOff>
      <xdr:row>86</xdr:row>
      <xdr:rowOff>163830</xdr:rowOff>
    </xdr:to>
    <xdr:cxnSp macro="">
      <xdr:nvCxnSpPr>
        <xdr:cNvPr id="345" name="直線コネクタ 344"/>
        <xdr:cNvCxnSpPr/>
      </xdr:nvCxnSpPr>
      <xdr:spPr>
        <a:xfrm flipV="1">
          <a:off x="10476865" y="13412832"/>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346"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347" name="直線コネクタ 346"/>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157859</xdr:rowOff>
    </xdr:from>
    <xdr:ext cx="469744" cy="259045"/>
    <xdr:sp macro="" textlink="">
      <xdr:nvSpPr>
        <xdr:cNvPr id="348" name="【公営住宅】&#10;一人当たり面積最大値テキスト"/>
        <xdr:cNvSpPr txBox="1"/>
      </xdr:nvSpPr>
      <xdr:spPr>
        <a:xfrm>
          <a:off x="10515600" y="131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39732</xdr:rowOff>
    </xdr:from>
    <xdr:to>
      <xdr:col>55</xdr:col>
      <xdr:colOff>88900</xdr:colOff>
      <xdr:row>78</xdr:row>
      <xdr:rowOff>39732</xdr:rowOff>
    </xdr:to>
    <xdr:cxnSp macro="">
      <xdr:nvCxnSpPr>
        <xdr:cNvPr id="349" name="直線コネクタ 348"/>
        <xdr:cNvCxnSpPr/>
      </xdr:nvCxnSpPr>
      <xdr:spPr>
        <a:xfrm>
          <a:off x="10388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155501</xdr:rowOff>
    </xdr:from>
    <xdr:ext cx="469744" cy="259045"/>
    <xdr:sp macro="" textlink="">
      <xdr:nvSpPr>
        <xdr:cNvPr id="350" name="【公営住宅】&#10;一人当たり面積平均値テキスト"/>
        <xdr:cNvSpPr txBox="1"/>
      </xdr:nvSpPr>
      <xdr:spPr>
        <a:xfrm>
          <a:off x="10515600" y="1455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351" name="フローチャート: 判断 350"/>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132624</xdr:rowOff>
    </xdr:from>
    <xdr:to>
      <xdr:col>50</xdr:col>
      <xdr:colOff>165100</xdr:colOff>
      <xdr:row>86</xdr:row>
      <xdr:rowOff>62774</xdr:rowOff>
    </xdr:to>
    <xdr:sp macro="" textlink="">
      <xdr:nvSpPr>
        <xdr:cNvPr id="352" name="フローチャート: 判断 351"/>
        <xdr:cNvSpPr/>
      </xdr:nvSpPr>
      <xdr:spPr>
        <a:xfrm>
          <a:off x="9588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122827</xdr:rowOff>
    </xdr:from>
    <xdr:to>
      <xdr:col>46</xdr:col>
      <xdr:colOff>38100</xdr:colOff>
      <xdr:row>86</xdr:row>
      <xdr:rowOff>52977</xdr:rowOff>
    </xdr:to>
    <xdr:sp macro="" textlink="">
      <xdr:nvSpPr>
        <xdr:cNvPr id="353" name="フローチャート: 判断 352"/>
        <xdr:cNvSpPr/>
      </xdr:nvSpPr>
      <xdr:spPr>
        <a:xfrm>
          <a:off x="8699500" y="14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130992</xdr:rowOff>
    </xdr:from>
    <xdr:to>
      <xdr:col>41</xdr:col>
      <xdr:colOff>101600</xdr:colOff>
      <xdr:row>86</xdr:row>
      <xdr:rowOff>61142</xdr:rowOff>
    </xdr:to>
    <xdr:sp macro="" textlink="">
      <xdr:nvSpPr>
        <xdr:cNvPr id="354" name="フローチャート: 判断 353"/>
        <xdr:cNvSpPr/>
      </xdr:nvSpPr>
      <xdr:spPr>
        <a:xfrm>
          <a:off x="7810500" y="1470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129358</xdr:rowOff>
    </xdr:from>
    <xdr:to>
      <xdr:col>36</xdr:col>
      <xdr:colOff>165100</xdr:colOff>
      <xdr:row>86</xdr:row>
      <xdr:rowOff>59508</xdr:rowOff>
    </xdr:to>
    <xdr:sp macro="" textlink="">
      <xdr:nvSpPr>
        <xdr:cNvPr id="355" name="フローチャート: 判断 354"/>
        <xdr:cNvSpPr/>
      </xdr:nvSpPr>
      <xdr:spPr>
        <a:xfrm>
          <a:off x="6921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61" name="楕円 360"/>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111051</xdr:rowOff>
    </xdr:from>
    <xdr:ext cx="469744" cy="259045"/>
    <xdr:sp macro="" textlink="">
      <xdr:nvSpPr>
        <xdr:cNvPr id="362" name="【公営住宅】&#10;一人当たり面積該当値テキスト"/>
        <xdr:cNvSpPr txBox="1"/>
      </xdr:nvSpPr>
      <xdr:spPr>
        <a:xfrm>
          <a:off x="10515600"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160382</xdr:rowOff>
    </xdr:from>
    <xdr:to>
      <xdr:col>50</xdr:col>
      <xdr:colOff>165100</xdr:colOff>
      <xdr:row>86</xdr:row>
      <xdr:rowOff>90532</xdr:rowOff>
    </xdr:to>
    <xdr:sp macro="" textlink="">
      <xdr:nvSpPr>
        <xdr:cNvPr id="363" name="楕円 362"/>
        <xdr:cNvSpPr/>
      </xdr:nvSpPr>
      <xdr:spPr>
        <a:xfrm>
          <a:off x="9588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39732</xdr:rowOff>
    </xdr:to>
    <xdr:cxnSp macro="">
      <xdr:nvCxnSpPr>
        <xdr:cNvPr id="364" name="直線コネクタ 363"/>
        <xdr:cNvCxnSpPr/>
      </xdr:nvCxnSpPr>
      <xdr:spPr>
        <a:xfrm flipV="1">
          <a:off x="9639300" y="147828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162016</xdr:rowOff>
    </xdr:from>
    <xdr:to>
      <xdr:col>46</xdr:col>
      <xdr:colOff>38100</xdr:colOff>
      <xdr:row>86</xdr:row>
      <xdr:rowOff>92166</xdr:rowOff>
    </xdr:to>
    <xdr:sp macro="" textlink="">
      <xdr:nvSpPr>
        <xdr:cNvPr id="365" name="楕円 364"/>
        <xdr:cNvSpPr/>
      </xdr:nvSpPr>
      <xdr:spPr>
        <a:xfrm>
          <a:off x="8699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39732</xdr:rowOff>
    </xdr:from>
    <xdr:to>
      <xdr:col>50</xdr:col>
      <xdr:colOff>114300</xdr:colOff>
      <xdr:row>86</xdr:row>
      <xdr:rowOff>41366</xdr:rowOff>
    </xdr:to>
    <xdr:cxnSp macro="">
      <xdr:nvCxnSpPr>
        <xdr:cNvPr id="366" name="直線コネクタ 365"/>
        <xdr:cNvCxnSpPr/>
      </xdr:nvCxnSpPr>
      <xdr:spPr>
        <a:xfrm flipV="1">
          <a:off x="8750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160382</xdr:rowOff>
    </xdr:from>
    <xdr:to>
      <xdr:col>41</xdr:col>
      <xdr:colOff>101600</xdr:colOff>
      <xdr:row>86</xdr:row>
      <xdr:rowOff>90532</xdr:rowOff>
    </xdr:to>
    <xdr:sp macro="" textlink="">
      <xdr:nvSpPr>
        <xdr:cNvPr id="367" name="楕円 366"/>
        <xdr:cNvSpPr/>
      </xdr:nvSpPr>
      <xdr:spPr>
        <a:xfrm>
          <a:off x="7810500" y="14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39732</xdr:rowOff>
    </xdr:from>
    <xdr:to>
      <xdr:col>45</xdr:col>
      <xdr:colOff>177800</xdr:colOff>
      <xdr:row>86</xdr:row>
      <xdr:rowOff>41366</xdr:rowOff>
    </xdr:to>
    <xdr:cxnSp macro="">
      <xdr:nvCxnSpPr>
        <xdr:cNvPr id="368" name="直線コネクタ 367"/>
        <xdr:cNvCxnSpPr/>
      </xdr:nvCxnSpPr>
      <xdr:spPr>
        <a:xfrm>
          <a:off x="7861300" y="147844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1995</xdr:rowOff>
    </xdr:from>
    <xdr:to>
      <xdr:col>36</xdr:col>
      <xdr:colOff>165100</xdr:colOff>
      <xdr:row>86</xdr:row>
      <xdr:rowOff>103595</xdr:rowOff>
    </xdr:to>
    <xdr:sp macro="" textlink="">
      <xdr:nvSpPr>
        <xdr:cNvPr id="369" name="楕円 368"/>
        <xdr:cNvSpPr/>
      </xdr:nvSpPr>
      <xdr:spPr>
        <a:xfrm>
          <a:off x="69215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39732</xdr:rowOff>
    </xdr:from>
    <xdr:to>
      <xdr:col>41</xdr:col>
      <xdr:colOff>50800</xdr:colOff>
      <xdr:row>86</xdr:row>
      <xdr:rowOff>52795</xdr:rowOff>
    </xdr:to>
    <xdr:cxnSp macro="">
      <xdr:nvCxnSpPr>
        <xdr:cNvPr id="370" name="直線コネクタ 369"/>
        <xdr:cNvCxnSpPr/>
      </xdr:nvCxnSpPr>
      <xdr:spPr>
        <a:xfrm flipV="1">
          <a:off x="6972300" y="147844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79301</xdr:rowOff>
    </xdr:from>
    <xdr:ext cx="469744" cy="259045"/>
    <xdr:sp macro="" textlink="">
      <xdr:nvSpPr>
        <xdr:cNvPr id="371" name="n_1aveValue【公営住宅】&#10;一人当たり面積"/>
        <xdr:cNvSpPr txBox="1"/>
      </xdr:nvSpPr>
      <xdr:spPr>
        <a:xfrm>
          <a:off x="93917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69504</xdr:rowOff>
    </xdr:from>
    <xdr:ext cx="469744" cy="259045"/>
    <xdr:sp macro="" textlink="">
      <xdr:nvSpPr>
        <xdr:cNvPr id="372" name="n_2aveValue【公営住宅】&#10;一人当たり面積"/>
        <xdr:cNvSpPr txBox="1"/>
      </xdr:nvSpPr>
      <xdr:spPr>
        <a:xfrm>
          <a:off x="85154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77669</xdr:rowOff>
    </xdr:from>
    <xdr:ext cx="469744" cy="259045"/>
    <xdr:sp macro="" textlink="">
      <xdr:nvSpPr>
        <xdr:cNvPr id="373" name="n_3aveValue【公営住宅】&#10;一人当たり面積"/>
        <xdr:cNvSpPr txBox="1"/>
      </xdr:nvSpPr>
      <xdr:spPr>
        <a:xfrm>
          <a:off x="7626427" y="1447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76035</xdr:rowOff>
    </xdr:from>
    <xdr:ext cx="469744" cy="259045"/>
    <xdr:sp macro="" textlink="">
      <xdr:nvSpPr>
        <xdr:cNvPr id="374" name="n_4aveValue【公営住宅】&#10;一人当たり面積"/>
        <xdr:cNvSpPr txBox="1"/>
      </xdr:nvSpPr>
      <xdr:spPr>
        <a:xfrm>
          <a:off x="6737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81659</xdr:rowOff>
    </xdr:from>
    <xdr:ext cx="469744" cy="259045"/>
    <xdr:sp macro="" textlink="">
      <xdr:nvSpPr>
        <xdr:cNvPr id="375" name="n_1mainValue【公営住宅】&#10;一人当たり面積"/>
        <xdr:cNvSpPr txBox="1"/>
      </xdr:nvSpPr>
      <xdr:spPr>
        <a:xfrm>
          <a:off x="93917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83293</xdr:rowOff>
    </xdr:from>
    <xdr:ext cx="469744" cy="259045"/>
    <xdr:sp macro="" textlink="">
      <xdr:nvSpPr>
        <xdr:cNvPr id="376" name="n_2mainValue【公営住宅】&#10;一人当たり面積"/>
        <xdr:cNvSpPr txBox="1"/>
      </xdr:nvSpPr>
      <xdr:spPr>
        <a:xfrm>
          <a:off x="8515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81659</xdr:rowOff>
    </xdr:from>
    <xdr:ext cx="469744" cy="259045"/>
    <xdr:sp macro="" textlink="">
      <xdr:nvSpPr>
        <xdr:cNvPr id="377" name="n_3mainValue【公営住宅】&#10;一人当たり面積"/>
        <xdr:cNvSpPr txBox="1"/>
      </xdr:nvSpPr>
      <xdr:spPr>
        <a:xfrm>
          <a:off x="7626427" y="1482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94722</xdr:rowOff>
    </xdr:from>
    <xdr:ext cx="469744" cy="259045"/>
    <xdr:sp macro="" textlink="">
      <xdr:nvSpPr>
        <xdr:cNvPr id="378" name="n_4mainValue【公営住宅】&#10;一人当たり面積"/>
        <xdr:cNvSpPr txBox="1"/>
      </xdr:nvSpPr>
      <xdr:spPr>
        <a:xfrm>
          <a:off x="6737427" y="1483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0" name="正方形/長方形 37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1" name="正方形/長方形 38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2" name="正方形/長方形 38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3" name="正方形/長方形 38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86" name="正方形/長方形 38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87" name="正方形/長方形 38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88" name="正方形/長方形 38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89" name="正方形/長方形 38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2" name="直線コネクタ 4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3" name="テキスト ボックス 4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4" name="直線コネクタ 4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5" name="テキスト ボックス 4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6" name="直線コネクタ 4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7" name="テキスト ボックス 4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8" name="直線コネクタ 4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9" name="テキスト ボックス 4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39624</xdr:rowOff>
    </xdr:from>
    <xdr:to>
      <xdr:col>85</xdr:col>
      <xdr:colOff>126364</xdr:colOff>
      <xdr:row>42</xdr:row>
      <xdr:rowOff>16764</xdr:rowOff>
    </xdr:to>
    <xdr:cxnSp macro="">
      <xdr:nvCxnSpPr>
        <xdr:cNvPr id="413" name="直線コネクタ 412"/>
        <xdr:cNvCxnSpPr/>
      </xdr:nvCxnSpPr>
      <xdr:spPr>
        <a:xfrm flipV="1">
          <a:off x="16318864" y="604037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20591</xdr:rowOff>
    </xdr:from>
    <xdr:ext cx="405111" cy="259045"/>
    <xdr:sp macro="" textlink="">
      <xdr:nvSpPr>
        <xdr:cNvPr id="414" name="【認定こども園・幼稚園・保育所】&#10;有形固定資産減価償却率最小値テキスト"/>
        <xdr:cNvSpPr txBox="1"/>
      </xdr:nvSpPr>
      <xdr:spPr>
        <a:xfrm>
          <a:off x="16357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16764</xdr:rowOff>
    </xdr:from>
    <xdr:to>
      <xdr:col>86</xdr:col>
      <xdr:colOff>25400</xdr:colOff>
      <xdr:row>42</xdr:row>
      <xdr:rowOff>16764</xdr:rowOff>
    </xdr:to>
    <xdr:cxnSp macro="">
      <xdr:nvCxnSpPr>
        <xdr:cNvPr id="415" name="直線コネクタ 414"/>
        <xdr:cNvCxnSpPr/>
      </xdr:nvCxnSpPr>
      <xdr:spPr>
        <a:xfrm>
          <a:off x="16230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157751</xdr:rowOff>
    </xdr:from>
    <xdr:ext cx="405111" cy="259045"/>
    <xdr:sp macro="" textlink="">
      <xdr:nvSpPr>
        <xdr:cNvPr id="416" name="【認定こども園・幼稚園・保育所】&#10;有形固定資産減価償却率最大値テキスト"/>
        <xdr:cNvSpPr txBox="1"/>
      </xdr:nvSpPr>
      <xdr:spPr>
        <a:xfrm>
          <a:off x="16357600" y="581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39624</xdr:rowOff>
    </xdr:from>
    <xdr:to>
      <xdr:col>86</xdr:col>
      <xdr:colOff>25400</xdr:colOff>
      <xdr:row>35</xdr:row>
      <xdr:rowOff>39624</xdr:rowOff>
    </xdr:to>
    <xdr:cxnSp macro="">
      <xdr:nvCxnSpPr>
        <xdr:cNvPr id="417" name="直線コネクタ 416"/>
        <xdr:cNvCxnSpPr/>
      </xdr:nvCxnSpPr>
      <xdr:spPr>
        <a:xfrm>
          <a:off x="16230600" y="604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106697</xdr:rowOff>
    </xdr:from>
    <xdr:ext cx="405111" cy="259045"/>
    <xdr:sp macro="" textlink="">
      <xdr:nvSpPr>
        <xdr:cNvPr id="418" name="【認定こども園・幼稚園・保育所】&#10;有形固定資産減価償却率平均値テキスト"/>
        <xdr:cNvSpPr txBox="1"/>
      </xdr:nvSpPr>
      <xdr:spPr>
        <a:xfrm>
          <a:off x="163576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19" name="フローチャート: 判断 418"/>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125984</xdr:rowOff>
    </xdr:from>
    <xdr:to>
      <xdr:col>81</xdr:col>
      <xdr:colOff>101600</xdr:colOff>
      <xdr:row>38</xdr:row>
      <xdr:rowOff>56135</xdr:rowOff>
    </xdr:to>
    <xdr:sp macro="" textlink="">
      <xdr:nvSpPr>
        <xdr:cNvPr id="420" name="フローチャート: 判断 419"/>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21" name="フローチャート: 判断 420"/>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22" name="フローチャート: 判断 421"/>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3" name="フローチャート: 判断 422"/>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25400</xdr:rowOff>
    </xdr:from>
    <xdr:to>
      <xdr:col>85</xdr:col>
      <xdr:colOff>177800</xdr:colOff>
      <xdr:row>36</xdr:row>
      <xdr:rowOff>127000</xdr:rowOff>
    </xdr:to>
    <xdr:sp macro="" textlink="">
      <xdr:nvSpPr>
        <xdr:cNvPr id="429" name="楕円 428"/>
        <xdr:cNvSpPr/>
      </xdr:nvSpPr>
      <xdr:spPr>
        <a:xfrm>
          <a:off x="16268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48277</xdr:rowOff>
    </xdr:from>
    <xdr:ext cx="405111" cy="259045"/>
    <xdr:sp macro="" textlink="">
      <xdr:nvSpPr>
        <xdr:cNvPr id="430" name="【認定こども園・幼稚園・保育所】&#10;有形固定資産減価償却率該当値テキスト"/>
        <xdr:cNvSpPr txBox="1"/>
      </xdr:nvSpPr>
      <xdr:spPr>
        <a:xfrm>
          <a:off x="16357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31" name="楕円 430"/>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76200</xdr:rowOff>
    </xdr:from>
    <xdr:to>
      <xdr:col>85</xdr:col>
      <xdr:colOff>127000</xdr:colOff>
      <xdr:row>36</xdr:row>
      <xdr:rowOff>121920</xdr:rowOff>
    </xdr:to>
    <xdr:cxnSp macro="">
      <xdr:nvCxnSpPr>
        <xdr:cNvPr id="432" name="直線コネクタ 431"/>
        <xdr:cNvCxnSpPr/>
      </xdr:nvCxnSpPr>
      <xdr:spPr>
        <a:xfrm flipV="1">
          <a:off x="15481300" y="624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130556</xdr:rowOff>
    </xdr:from>
    <xdr:to>
      <xdr:col>76</xdr:col>
      <xdr:colOff>165100</xdr:colOff>
      <xdr:row>37</xdr:row>
      <xdr:rowOff>60706</xdr:rowOff>
    </xdr:to>
    <xdr:sp macro="" textlink="">
      <xdr:nvSpPr>
        <xdr:cNvPr id="433" name="楕円 432"/>
        <xdr:cNvSpPr/>
      </xdr:nvSpPr>
      <xdr:spPr>
        <a:xfrm>
          <a:off x="14541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9906</xdr:rowOff>
    </xdr:to>
    <xdr:cxnSp macro="">
      <xdr:nvCxnSpPr>
        <xdr:cNvPr id="434" name="直線コネクタ 433"/>
        <xdr:cNvCxnSpPr/>
      </xdr:nvCxnSpPr>
      <xdr:spPr>
        <a:xfrm flipV="1">
          <a:off x="14592300" y="62941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162560</xdr:rowOff>
    </xdr:from>
    <xdr:to>
      <xdr:col>72</xdr:col>
      <xdr:colOff>38100</xdr:colOff>
      <xdr:row>37</xdr:row>
      <xdr:rowOff>92710</xdr:rowOff>
    </xdr:to>
    <xdr:sp macro="" textlink="">
      <xdr:nvSpPr>
        <xdr:cNvPr id="435" name="楕円 434"/>
        <xdr:cNvSpPr/>
      </xdr:nvSpPr>
      <xdr:spPr>
        <a:xfrm>
          <a:off x="13652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xdr:rowOff>
    </xdr:from>
    <xdr:to>
      <xdr:col>76</xdr:col>
      <xdr:colOff>114300</xdr:colOff>
      <xdr:row>37</xdr:row>
      <xdr:rowOff>41910</xdr:rowOff>
    </xdr:to>
    <xdr:cxnSp macro="">
      <xdr:nvCxnSpPr>
        <xdr:cNvPr id="436" name="直線コネクタ 435"/>
        <xdr:cNvCxnSpPr/>
      </xdr:nvCxnSpPr>
      <xdr:spPr>
        <a:xfrm flipV="1">
          <a:off x="13703300" y="63535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109982</xdr:rowOff>
    </xdr:from>
    <xdr:to>
      <xdr:col>67</xdr:col>
      <xdr:colOff>101600</xdr:colOff>
      <xdr:row>38</xdr:row>
      <xdr:rowOff>40132</xdr:rowOff>
    </xdr:to>
    <xdr:sp macro="" textlink="">
      <xdr:nvSpPr>
        <xdr:cNvPr id="437" name="楕円 436"/>
        <xdr:cNvSpPr/>
      </xdr:nvSpPr>
      <xdr:spPr>
        <a:xfrm>
          <a:off x="1276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41910</xdr:rowOff>
    </xdr:from>
    <xdr:to>
      <xdr:col>71</xdr:col>
      <xdr:colOff>177800</xdr:colOff>
      <xdr:row>37</xdr:row>
      <xdr:rowOff>160782</xdr:rowOff>
    </xdr:to>
    <xdr:cxnSp macro="">
      <xdr:nvCxnSpPr>
        <xdr:cNvPr id="438" name="直線コネクタ 437"/>
        <xdr:cNvCxnSpPr/>
      </xdr:nvCxnSpPr>
      <xdr:spPr>
        <a:xfrm flipV="1">
          <a:off x="12814300" y="63855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47261</xdr:rowOff>
    </xdr:from>
    <xdr:ext cx="405111" cy="259045"/>
    <xdr:sp macro="" textlink="">
      <xdr:nvSpPr>
        <xdr:cNvPr id="439" name="n_1aveValue【認定こども園・幼稚園・保育所】&#10;有形固定資産減価償却率"/>
        <xdr:cNvSpPr txBox="1"/>
      </xdr:nvSpPr>
      <xdr:spPr>
        <a:xfrm>
          <a:off x="15266044"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22115</xdr:rowOff>
    </xdr:from>
    <xdr:ext cx="405111" cy="259045"/>
    <xdr:sp macro="" textlink="">
      <xdr:nvSpPr>
        <xdr:cNvPr id="440" name="n_2aveValue【認定こども園・幼稚園・保育所】&#10;有形固定資産減価償却率"/>
        <xdr:cNvSpPr txBox="1"/>
      </xdr:nvSpPr>
      <xdr:spPr>
        <a:xfrm>
          <a:off x="14389744" y="653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441" name="n_3aveValue【認定こども園・幼稚園・保育所】&#10;有形固定資産減価償却率"/>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2" name="n_4aveValue【認定こども園・幼稚園・保育所】&#10;有形固定資産減価償却率"/>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43"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77233</xdr:rowOff>
    </xdr:from>
    <xdr:ext cx="405111" cy="259045"/>
    <xdr:sp macro="" textlink="">
      <xdr:nvSpPr>
        <xdr:cNvPr id="444" name="n_2mainValue【認定こども園・幼稚園・保育所】&#10;有形固定資産減価償却率"/>
        <xdr:cNvSpPr txBox="1"/>
      </xdr:nvSpPr>
      <xdr:spPr>
        <a:xfrm>
          <a:off x="14389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109237</xdr:rowOff>
    </xdr:from>
    <xdr:ext cx="405111" cy="259045"/>
    <xdr:sp macro="" textlink="">
      <xdr:nvSpPr>
        <xdr:cNvPr id="445" name="n_3mainValue【認定こども園・幼稚園・保育所】&#10;有形固定資産減価償却率"/>
        <xdr:cNvSpPr txBox="1"/>
      </xdr:nvSpPr>
      <xdr:spPr>
        <a:xfrm>
          <a:off x="13500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56659</xdr:rowOff>
    </xdr:from>
    <xdr:ext cx="405111" cy="259045"/>
    <xdr:sp macro="" textlink="">
      <xdr:nvSpPr>
        <xdr:cNvPr id="446" name="n_4mainValue【認定こども園・幼稚園・保育所】&#10;有形固定資産減価償却率"/>
        <xdr:cNvSpPr txBox="1"/>
      </xdr:nvSpPr>
      <xdr:spPr>
        <a:xfrm>
          <a:off x="12611744"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37338</xdr:rowOff>
    </xdr:from>
    <xdr:to>
      <xdr:col>116</xdr:col>
      <xdr:colOff>62864</xdr:colOff>
      <xdr:row>41</xdr:row>
      <xdr:rowOff>14478</xdr:rowOff>
    </xdr:to>
    <xdr:cxnSp macro="">
      <xdr:nvCxnSpPr>
        <xdr:cNvPr id="468" name="直線コネクタ 467"/>
        <xdr:cNvCxnSpPr/>
      </xdr:nvCxnSpPr>
      <xdr:spPr>
        <a:xfrm flipV="1">
          <a:off x="22160864" y="5695188"/>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69"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0" name="直線コネクタ 469"/>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155465</xdr:rowOff>
    </xdr:from>
    <xdr:ext cx="469744" cy="259045"/>
    <xdr:sp macro="" textlink="">
      <xdr:nvSpPr>
        <xdr:cNvPr id="471" name="【認定こども園・幼稚園・保育所】&#10;一人当たり面積最大値テキスト"/>
        <xdr:cNvSpPr txBox="1"/>
      </xdr:nvSpPr>
      <xdr:spPr>
        <a:xfrm>
          <a:off x="22199600" y="547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37338</xdr:rowOff>
    </xdr:from>
    <xdr:to>
      <xdr:col>116</xdr:col>
      <xdr:colOff>152400</xdr:colOff>
      <xdr:row>33</xdr:row>
      <xdr:rowOff>37338</xdr:rowOff>
    </xdr:to>
    <xdr:cxnSp macro="">
      <xdr:nvCxnSpPr>
        <xdr:cNvPr id="472" name="直線コネクタ 471"/>
        <xdr:cNvCxnSpPr/>
      </xdr:nvCxnSpPr>
      <xdr:spPr>
        <a:xfrm>
          <a:off x="22072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473" name="【認定こども園・幼稚園・保育所】&#10;一人当たり面積平均値テキスト"/>
        <xdr:cNvSpPr txBox="1"/>
      </xdr:nvSpPr>
      <xdr:spPr>
        <a:xfrm>
          <a:off x="22199600" y="665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74" name="フローチャート: 判断 473"/>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75" name="フローチャート: 判断 474"/>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76" name="フローチャート: 判断 475"/>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477" name="フローチャート: 判断 476"/>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119126</xdr:rowOff>
    </xdr:from>
    <xdr:to>
      <xdr:col>98</xdr:col>
      <xdr:colOff>38100</xdr:colOff>
      <xdr:row>40</xdr:row>
      <xdr:rowOff>49276</xdr:rowOff>
    </xdr:to>
    <xdr:sp macro="" textlink="">
      <xdr:nvSpPr>
        <xdr:cNvPr id="478" name="フローチャート: 判断 477"/>
        <xdr:cNvSpPr/>
      </xdr:nvSpPr>
      <xdr:spPr>
        <a:xfrm>
          <a:off x="18605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4" name="楕円 483"/>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85"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486" name="楕円 485"/>
        <xdr:cNvSpPr/>
      </xdr:nvSpPr>
      <xdr:spPr>
        <a:xfrm>
          <a:off x="21272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35052</xdr:rowOff>
    </xdr:to>
    <xdr:cxnSp macro="">
      <xdr:nvCxnSpPr>
        <xdr:cNvPr id="487" name="直線コネクタ 486"/>
        <xdr:cNvCxnSpPr/>
      </xdr:nvCxnSpPr>
      <xdr:spPr>
        <a:xfrm flipV="1">
          <a:off x="21323300" y="6883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137414</xdr:rowOff>
    </xdr:from>
    <xdr:to>
      <xdr:col>107</xdr:col>
      <xdr:colOff>101600</xdr:colOff>
      <xdr:row>40</xdr:row>
      <xdr:rowOff>67564</xdr:rowOff>
    </xdr:to>
    <xdr:sp macro="" textlink="">
      <xdr:nvSpPr>
        <xdr:cNvPr id="488" name="楕円 487"/>
        <xdr:cNvSpPr/>
      </xdr:nvSpPr>
      <xdr:spPr>
        <a:xfrm>
          <a:off x="20383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xdr:rowOff>
    </xdr:from>
    <xdr:to>
      <xdr:col>111</xdr:col>
      <xdr:colOff>177800</xdr:colOff>
      <xdr:row>40</xdr:row>
      <xdr:rowOff>35052</xdr:rowOff>
    </xdr:to>
    <xdr:cxnSp macro="">
      <xdr:nvCxnSpPr>
        <xdr:cNvPr id="489" name="直線コネクタ 488"/>
        <xdr:cNvCxnSpPr/>
      </xdr:nvCxnSpPr>
      <xdr:spPr>
        <a:xfrm>
          <a:off x="20434300" y="6874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155702</xdr:rowOff>
    </xdr:from>
    <xdr:to>
      <xdr:col>102</xdr:col>
      <xdr:colOff>165100</xdr:colOff>
      <xdr:row>40</xdr:row>
      <xdr:rowOff>85852</xdr:rowOff>
    </xdr:to>
    <xdr:sp macro="" textlink="">
      <xdr:nvSpPr>
        <xdr:cNvPr id="490" name="楕円 489"/>
        <xdr:cNvSpPr/>
      </xdr:nvSpPr>
      <xdr:spPr>
        <a:xfrm>
          <a:off x="19494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xdr:rowOff>
    </xdr:from>
    <xdr:to>
      <xdr:col>107</xdr:col>
      <xdr:colOff>50800</xdr:colOff>
      <xdr:row>40</xdr:row>
      <xdr:rowOff>35052</xdr:rowOff>
    </xdr:to>
    <xdr:cxnSp macro="">
      <xdr:nvCxnSpPr>
        <xdr:cNvPr id="491" name="直線コネクタ 490"/>
        <xdr:cNvCxnSpPr/>
      </xdr:nvCxnSpPr>
      <xdr:spPr>
        <a:xfrm flipV="1">
          <a:off x="19545300" y="6874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141986</xdr:rowOff>
    </xdr:from>
    <xdr:to>
      <xdr:col>98</xdr:col>
      <xdr:colOff>38100</xdr:colOff>
      <xdr:row>40</xdr:row>
      <xdr:rowOff>72136</xdr:rowOff>
    </xdr:to>
    <xdr:sp macro="" textlink="">
      <xdr:nvSpPr>
        <xdr:cNvPr id="492" name="楕円 491"/>
        <xdr:cNvSpPr/>
      </xdr:nvSpPr>
      <xdr:spPr>
        <a:xfrm>
          <a:off x="18605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21336</xdr:rowOff>
    </xdr:from>
    <xdr:to>
      <xdr:col>102</xdr:col>
      <xdr:colOff>114300</xdr:colOff>
      <xdr:row>40</xdr:row>
      <xdr:rowOff>35052</xdr:rowOff>
    </xdr:to>
    <xdr:cxnSp macro="">
      <xdr:nvCxnSpPr>
        <xdr:cNvPr id="493" name="直線コネクタ 492"/>
        <xdr:cNvCxnSpPr/>
      </xdr:nvCxnSpPr>
      <xdr:spPr>
        <a:xfrm>
          <a:off x="18656300" y="6879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94"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95" name="n_2aveValue【認定こども園・幼稚園・保育所】&#10;一人当たり面積"/>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496"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65803</xdr:rowOff>
    </xdr:from>
    <xdr:ext cx="469744" cy="259045"/>
    <xdr:sp macro="" textlink="">
      <xdr:nvSpPr>
        <xdr:cNvPr id="497" name="n_4aveValue【認定こども園・幼稚園・保育所】&#10;一人当たり面積"/>
        <xdr:cNvSpPr txBox="1"/>
      </xdr:nvSpPr>
      <xdr:spPr>
        <a:xfrm>
          <a:off x="18421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498" name="n_1mainValue【認定こども園・幼稚園・保育所】&#10;一人当たり面積"/>
        <xdr:cNvSpPr txBox="1"/>
      </xdr:nvSpPr>
      <xdr:spPr>
        <a:xfrm>
          <a:off x="210757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58691</xdr:rowOff>
    </xdr:from>
    <xdr:ext cx="469744" cy="259045"/>
    <xdr:sp macro="" textlink="">
      <xdr:nvSpPr>
        <xdr:cNvPr id="499" name="n_2mainValue【認定こども園・幼稚園・保育所】&#10;一人当たり面積"/>
        <xdr:cNvSpPr txBox="1"/>
      </xdr:nvSpPr>
      <xdr:spPr>
        <a:xfrm>
          <a:off x="20199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76979</xdr:rowOff>
    </xdr:from>
    <xdr:ext cx="469744" cy="259045"/>
    <xdr:sp macro="" textlink="">
      <xdr:nvSpPr>
        <xdr:cNvPr id="500" name="n_3mainValue【認定こども園・幼稚園・保育所】&#10;一人当たり面積"/>
        <xdr:cNvSpPr txBox="1"/>
      </xdr:nvSpPr>
      <xdr:spPr>
        <a:xfrm>
          <a:off x="19310427"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63263</xdr:rowOff>
    </xdr:from>
    <xdr:ext cx="469744" cy="259045"/>
    <xdr:sp macro="" textlink="">
      <xdr:nvSpPr>
        <xdr:cNvPr id="501" name="n_4mainValue【認定こども園・幼稚園・保育所】&#10;一人当たり面積"/>
        <xdr:cNvSpPr txBox="1"/>
      </xdr:nvSpPr>
      <xdr:spPr>
        <a:xfrm>
          <a:off x="18421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155122</xdr:rowOff>
    </xdr:to>
    <xdr:cxnSp macro="">
      <xdr:nvCxnSpPr>
        <xdr:cNvPr id="528" name="直線コネクタ 527"/>
        <xdr:cNvCxnSpPr/>
      </xdr:nvCxnSpPr>
      <xdr:spPr>
        <a:xfrm flipV="1">
          <a:off x="16318864" y="9526088"/>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158949</xdr:rowOff>
    </xdr:from>
    <xdr:ext cx="405111" cy="259045"/>
    <xdr:sp macro="" textlink="">
      <xdr:nvSpPr>
        <xdr:cNvPr id="529" name="【学校施設】&#10;有形固定資産減価償却率最小値テキスト"/>
        <xdr:cNvSpPr txBox="1"/>
      </xdr:nvSpPr>
      <xdr:spPr>
        <a:xfrm>
          <a:off x="16357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155122</xdr:rowOff>
    </xdr:from>
    <xdr:to>
      <xdr:col>86</xdr:col>
      <xdr:colOff>25400</xdr:colOff>
      <xdr:row>63</xdr:row>
      <xdr:rowOff>155122</xdr:rowOff>
    </xdr:to>
    <xdr:cxnSp macro="">
      <xdr:nvCxnSpPr>
        <xdr:cNvPr id="530" name="直線コネクタ 529"/>
        <xdr:cNvCxnSpPr/>
      </xdr:nvCxnSpPr>
      <xdr:spPr>
        <a:xfrm>
          <a:off x="16230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31" name="【学校施設】&#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32" name="直線コネクタ 531"/>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3" name="【学校施設】&#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4" name="フローチャート: 判断 53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159838</xdr:rowOff>
    </xdr:from>
    <xdr:to>
      <xdr:col>81</xdr:col>
      <xdr:colOff>101600</xdr:colOff>
      <xdr:row>60</xdr:row>
      <xdr:rowOff>89988</xdr:rowOff>
    </xdr:to>
    <xdr:sp macro="" textlink="">
      <xdr:nvSpPr>
        <xdr:cNvPr id="535" name="フローチャート: 判断 534"/>
        <xdr:cNvSpPr/>
      </xdr:nvSpPr>
      <xdr:spPr>
        <a:xfrm>
          <a:off x="15430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4717</xdr:rowOff>
    </xdr:from>
    <xdr:to>
      <xdr:col>76</xdr:col>
      <xdr:colOff>165100</xdr:colOff>
      <xdr:row>60</xdr:row>
      <xdr:rowOff>106317</xdr:rowOff>
    </xdr:to>
    <xdr:sp macro="" textlink="">
      <xdr:nvSpPr>
        <xdr:cNvPr id="536" name="フローチャート: 判断 535"/>
        <xdr:cNvSpPr/>
      </xdr:nvSpPr>
      <xdr:spPr>
        <a:xfrm>
          <a:off x="14541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537" name="フローチャート: 判断 536"/>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89626</xdr:rowOff>
    </xdr:from>
    <xdr:to>
      <xdr:col>67</xdr:col>
      <xdr:colOff>101600</xdr:colOff>
      <xdr:row>61</xdr:row>
      <xdr:rowOff>19776</xdr:rowOff>
    </xdr:to>
    <xdr:sp macro="" textlink="">
      <xdr:nvSpPr>
        <xdr:cNvPr id="538" name="フローチャート: 判断 537"/>
        <xdr:cNvSpPr/>
      </xdr:nvSpPr>
      <xdr:spPr>
        <a:xfrm>
          <a:off x="12763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45538</xdr:rowOff>
    </xdr:from>
    <xdr:to>
      <xdr:col>85</xdr:col>
      <xdr:colOff>177800</xdr:colOff>
      <xdr:row>55</xdr:row>
      <xdr:rowOff>147138</xdr:rowOff>
    </xdr:to>
    <xdr:sp macro="" textlink="">
      <xdr:nvSpPr>
        <xdr:cNvPr id="544" name="楕円 543"/>
        <xdr:cNvSpPr/>
      </xdr:nvSpPr>
      <xdr:spPr>
        <a:xfrm>
          <a:off x="162687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170015</xdr:rowOff>
    </xdr:from>
    <xdr:ext cx="405111" cy="259045"/>
    <xdr:sp macro="" textlink="">
      <xdr:nvSpPr>
        <xdr:cNvPr id="545" name="【学校施設】&#10;有形固定資産減価償却率該当値テキスト"/>
        <xdr:cNvSpPr txBox="1"/>
      </xdr:nvSpPr>
      <xdr:spPr>
        <a:xfrm>
          <a:off x="16357600" y="942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12881</xdr:rowOff>
    </xdr:from>
    <xdr:to>
      <xdr:col>81</xdr:col>
      <xdr:colOff>101600</xdr:colOff>
      <xdr:row>55</xdr:row>
      <xdr:rowOff>114481</xdr:rowOff>
    </xdr:to>
    <xdr:sp macro="" textlink="">
      <xdr:nvSpPr>
        <xdr:cNvPr id="546" name="楕円 545"/>
        <xdr:cNvSpPr/>
      </xdr:nvSpPr>
      <xdr:spPr>
        <a:xfrm>
          <a:off x="15430500" y="94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63681</xdr:rowOff>
    </xdr:from>
    <xdr:to>
      <xdr:col>85</xdr:col>
      <xdr:colOff>127000</xdr:colOff>
      <xdr:row>55</xdr:row>
      <xdr:rowOff>96338</xdr:rowOff>
    </xdr:to>
    <xdr:cxnSp macro="">
      <xdr:nvCxnSpPr>
        <xdr:cNvPr id="547" name="直線コネクタ 546"/>
        <xdr:cNvCxnSpPr/>
      </xdr:nvCxnSpPr>
      <xdr:spPr>
        <a:xfrm>
          <a:off x="15481300" y="94934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125549</xdr:rowOff>
    </xdr:from>
    <xdr:to>
      <xdr:col>76</xdr:col>
      <xdr:colOff>165100</xdr:colOff>
      <xdr:row>55</xdr:row>
      <xdr:rowOff>55699</xdr:rowOff>
    </xdr:to>
    <xdr:sp macro="" textlink="">
      <xdr:nvSpPr>
        <xdr:cNvPr id="548" name="楕円 547"/>
        <xdr:cNvSpPr/>
      </xdr:nvSpPr>
      <xdr:spPr>
        <a:xfrm>
          <a:off x="14541500" y="93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4899</xdr:rowOff>
    </xdr:from>
    <xdr:to>
      <xdr:col>81</xdr:col>
      <xdr:colOff>50800</xdr:colOff>
      <xdr:row>55</xdr:row>
      <xdr:rowOff>63681</xdr:rowOff>
    </xdr:to>
    <xdr:cxnSp macro="">
      <xdr:nvCxnSpPr>
        <xdr:cNvPr id="549" name="直線コネクタ 548"/>
        <xdr:cNvCxnSpPr/>
      </xdr:nvCxnSpPr>
      <xdr:spPr>
        <a:xfrm>
          <a:off x="14592300" y="943464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48804</xdr:rowOff>
    </xdr:from>
    <xdr:to>
      <xdr:col>72</xdr:col>
      <xdr:colOff>38100</xdr:colOff>
      <xdr:row>55</xdr:row>
      <xdr:rowOff>150404</xdr:rowOff>
    </xdr:to>
    <xdr:sp macro="" textlink="">
      <xdr:nvSpPr>
        <xdr:cNvPr id="550" name="楕円 549"/>
        <xdr:cNvSpPr/>
      </xdr:nvSpPr>
      <xdr:spPr>
        <a:xfrm>
          <a:off x="13652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4899</xdr:rowOff>
    </xdr:from>
    <xdr:to>
      <xdr:col>76</xdr:col>
      <xdr:colOff>114300</xdr:colOff>
      <xdr:row>55</xdr:row>
      <xdr:rowOff>99604</xdr:rowOff>
    </xdr:to>
    <xdr:cxnSp macro="">
      <xdr:nvCxnSpPr>
        <xdr:cNvPr id="551" name="直線コネクタ 550"/>
        <xdr:cNvCxnSpPr/>
      </xdr:nvCxnSpPr>
      <xdr:spPr>
        <a:xfrm flipV="1">
          <a:off x="13703300" y="9434649"/>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128815</xdr:rowOff>
    </xdr:from>
    <xdr:to>
      <xdr:col>67</xdr:col>
      <xdr:colOff>101600</xdr:colOff>
      <xdr:row>55</xdr:row>
      <xdr:rowOff>58965</xdr:rowOff>
    </xdr:to>
    <xdr:sp macro="" textlink="">
      <xdr:nvSpPr>
        <xdr:cNvPr id="552" name="楕円 551"/>
        <xdr:cNvSpPr/>
      </xdr:nvSpPr>
      <xdr:spPr>
        <a:xfrm>
          <a:off x="12763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8165</xdr:rowOff>
    </xdr:from>
    <xdr:to>
      <xdr:col>71</xdr:col>
      <xdr:colOff>177800</xdr:colOff>
      <xdr:row>55</xdr:row>
      <xdr:rowOff>99604</xdr:rowOff>
    </xdr:to>
    <xdr:cxnSp macro="">
      <xdr:nvCxnSpPr>
        <xdr:cNvPr id="553" name="直線コネクタ 552"/>
        <xdr:cNvCxnSpPr/>
      </xdr:nvCxnSpPr>
      <xdr:spPr>
        <a:xfrm>
          <a:off x="12814300" y="943791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81115</xdr:rowOff>
    </xdr:from>
    <xdr:ext cx="405111" cy="259045"/>
    <xdr:sp macro="" textlink="">
      <xdr:nvSpPr>
        <xdr:cNvPr id="554" name="n_1aveValue【学校施設】&#10;有形固定資産減価償却率"/>
        <xdr:cNvSpPr txBox="1"/>
      </xdr:nvSpPr>
      <xdr:spPr>
        <a:xfrm>
          <a:off x="152660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55" name="n_2aveValue【学校施設】&#10;有形固定資産減価償却率"/>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556" name="n_3aveValue【学校施設】&#10;有形固定資産減価償却率"/>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10903</xdr:rowOff>
    </xdr:from>
    <xdr:ext cx="405111" cy="259045"/>
    <xdr:sp macro="" textlink="">
      <xdr:nvSpPr>
        <xdr:cNvPr id="557" name="n_4aveValue【学校施設】&#10;有形固定資産減価償却率"/>
        <xdr:cNvSpPr txBox="1"/>
      </xdr:nvSpPr>
      <xdr:spPr>
        <a:xfrm>
          <a:off x="12611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131008</xdr:rowOff>
    </xdr:from>
    <xdr:ext cx="405111" cy="259045"/>
    <xdr:sp macro="" textlink="">
      <xdr:nvSpPr>
        <xdr:cNvPr id="558" name="n_1mainValue【学校施設】&#10;有形固定資産減価償却率"/>
        <xdr:cNvSpPr txBox="1"/>
      </xdr:nvSpPr>
      <xdr:spPr>
        <a:xfrm>
          <a:off x="15266044" y="921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72226</xdr:rowOff>
    </xdr:from>
    <xdr:ext cx="405111" cy="259045"/>
    <xdr:sp macro="" textlink="">
      <xdr:nvSpPr>
        <xdr:cNvPr id="559" name="n_2mainValue【学校施設】&#10;有形固定資産減価償却率"/>
        <xdr:cNvSpPr txBox="1"/>
      </xdr:nvSpPr>
      <xdr:spPr>
        <a:xfrm>
          <a:off x="14389744" y="915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166931</xdr:rowOff>
    </xdr:from>
    <xdr:ext cx="405111" cy="259045"/>
    <xdr:sp macro="" textlink="">
      <xdr:nvSpPr>
        <xdr:cNvPr id="560" name="n_3mainValue【学校施設】&#10;有形固定資産減価償却率"/>
        <xdr:cNvSpPr txBox="1"/>
      </xdr:nvSpPr>
      <xdr:spPr>
        <a:xfrm>
          <a:off x="135007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75492</xdr:rowOff>
    </xdr:from>
    <xdr:ext cx="405111" cy="259045"/>
    <xdr:sp macro="" textlink="">
      <xdr:nvSpPr>
        <xdr:cNvPr id="561" name="n_4mainValue【学校施設】&#10;有形固定資産減価償却率"/>
        <xdr:cNvSpPr txBox="1"/>
      </xdr:nvSpPr>
      <xdr:spPr>
        <a:xfrm>
          <a:off x="12611744" y="916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2540</xdr:rowOff>
    </xdr:from>
    <xdr:to>
      <xdr:col>116</xdr:col>
      <xdr:colOff>62864</xdr:colOff>
      <xdr:row>64</xdr:row>
      <xdr:rowOff>1270</xdr:rowOff>
    </xdr:to>
    <xdr:cxnSp macro="">
      <xdr:nvCxnSpPr>
        <xdr:cNvPr id="586" name="直線コネクタ 585"/>
        <xdr:cNvCxnSpPr/>
      </xdr:nvCxnSpPr>
      <xdr:spPr>
        <a:xfrm flipV="1">
          <a:off x="22160864" y="960374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587" name="【学校施設】&#10;一人当たり面積最小値テキスト"/>
        <xdr:cNvSpPr txBox="1"/>
      </xdr:nvSpPr>
      <xdr:spPr>
        <a:xfrm>
          <a:off x="22199600" y="1097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588" name="直線コネクタ 587"/>
        <xdr:cNvCxnSpPr/>
      </xdr:nvCxnSpPr>
      <xdr:spPr>
        <a:xfrm>
          <a:off x="22072600" y="1097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120667</xdr:rowOff>
    </xdr:from>
    <xdr:ext cx="469744" cy="259045"/>
    <xdr:sp macro="" textlink="">
      <xdr:nvSpPr>
        <xdr:cNvPr id="589" name="【学校施設】&#10;一人当たり面積最大値テキスト"/>
        <xdr:cNvSpPr txBox="1"/>
      </xdr:nvSpPr>
      <xdr:spPr>
        <a:xfrm>
          <a:off x="22199600" y="937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2540</xdr:rowOff>
    </xdr:from>
    <xdr:to>
      <xdr:col>116</xdr:col>
      <xdr:colOff>152400</xdr:colOff>
      <xdr:row>56</xdr:row>
      <xdr:rowOff>2540</xdr:rowOff>
    </xdr:to>
    <xdr:cxnSp macro="">
      <xdr:nvCxnSpPr>
        <xdr:cNvPr id="590" name="直線コネクタ 589"/>
        <xdr:cNvCxnSpPr/>
      </xdr:nvCxnSpPr>
      <xdr:spPr>
        <a:xfrm>
          <a:off x="22072600" y="960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48277</xdr:rowOff>
    </xdr:from>
    <xdr:ext cx="469744" cy="259045"/>
    <xdr:sp macro="" textlink="">
      <xdr:nvSpPr>
        <xdr:cNvPr id="591" name="【学校施設】&#10;一人当たり面積平均値テキスト"/>
        <xdr:cNvSpPr txBox="1"/>
      </xdr:nvSpPr>
      <xdr:spPr>
        <a:xfrm>
          <a:off x="22199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92" name="フローチャート: 判断 591"/>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35560</xdr:rowOff>
    </xdr:from>
    <xdr:to>
      <xdr:col>112</xdr:col>
      <xdr:colOff>38100</xdr:colOff>
      <xdr:row>62</xdr:row>
      <xdr:rowOff>137160</xdr:rowOff>
    </xdr:to>
    <xdr:sp macro="" textlink="">
      <xdr:nvSpPr>
        <xdr:cNvPr id="593" name="フローチャート: 判断 592"/>
        <xdr:cNvSpPr/>
      </xdr:nvSpPr>
      <xdr:spPr>
        <a:xfrm>
          <a:off x="21272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xdr:rowOff>
    </xdr:from>
    <xdr:to>
      <xdr:col>107</xdr:col>
      <xdr:colOff>101600</xdr:colOff>
      <xdr:row>62</xdr:row>
      <xdr:rowOff>116840</xdr:rowOff>
    </xdr:to>
    <xdr:sp macro="" textlink="">
      <xdr:nvSpPr>
        <xdr:cNvPr id="594" name="フローチャート: 判断 593"/>
        <xdr:cNvSpPr/>
      </xdr:nvSpPr>
      <xdr:spPr>
        <a:xfrm>
          <a:off x="20383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xdr:rowOff>
    </xdr:from>
    <xdr:to>
      <xdr:col>102</xdr:col>
      <xdr:colOff>165100</xdr:colOff>
      <xdr:row>62</xdr:row>
      <xdr:rowOff>111760</xdr:rowOff>
    </xdr:to>
    <xdr:sp macro="" textlink="">
      <xdr:nvSpPr>
        <xdr:cNvPr id="595" name="フローチャート: 判断 594"/>
        <xdr:cNvSpPr/>
      </xdr:nvSpPr>
      <xdr:spPr>
        <a:xfrm>
          <a:off x="19494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16510</xdr:rowOff>
    </xdr:from>
    <xdr:to>
      <xdr:col>98</xdr:col>
      <xdr:colOff>38100</xdr:colOff>
      <xdr:row>62</xdr:row>
      <xdr:rowOff>118110</xdr:rowOff>
    </xdr:to>
    <xdr:sp macro="" textlink="">
      <xdr:nvSpPr>
        <xdr:cNvPr id="596" name="フローチャート: 判断 595"/>
        <xdr:cNvSpPr/>
      </xdr:nvSpPr>
      <xdr:spPr>
        <a:xfrm>
          <a:off x="18605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121920</xdr:rowOff>
    </xdr:from>
    <xdr:to>
      <xdr:col>116</xdr:col>
      <xdr:colOff>114300</xdr:colOff>
      <xdr:row>64</xdr:row>
      <xdr:rowOff>52070</xdr:rowOff>
    </xdr:to>
    <xdr:sp macro="" textlink="">
      <xdr:nvSpPr>
        <xdr:cNvPr id="602" name="楕円 601"/>
        <xdr:cNvSpPr/>
      </xdr:nvSpPr>
      <xdr:spPr>
        <a:xfrm>
          <a:off x="221107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36847</xdr:rowOff>
    </xdr:from>
    <xdr:ext cx="469744" cy="259045"/>
    <xdr:sp macro="" textlink="">
      <xdr:nvSpPr>
        <xdr:cNvPr id="603" name="【学校施設】&#10;一人当たり面積該当値テキスト"/>
        <xdr:cNvSpPr txBox="1"/>
      </xdr:nvSpPr>
      <xdr:spPr>
        <a:xfrm>
          <a:off x="22199600" y="1083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133350</xdr:rowOff>
    </xdr:from>
    <xdr:to>
      <xdr:col>112</xdr:col>
      <xdr:colOff>38100</xdr:colOff>
      <xdr:row>64</xdr:row>
      <xdr:rowOff>63500</xdr:rowOff>
    </xdr:to>
    <xdr:sp macro="" textlink="">
      <xdr:nvSpPr>
        <xdr:cNvPr id="604" name="楕円 603"/>
        <xdr:cNvSpPr/>
      </xdr:nvSpPr>
      <xdr:spPr>
        <a:xfrm>
          <a:off x="21272500" y="109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1270</xdr:rowOff>
    </xdr:from>
    <xdr:to>
      <xdr:col>116</xdr:col>
      <xdr:colOff>63500</xdr:colOff>
      <xdr:row>64</xdr:row>
      <xdr:rowOff>12700</xdr:rowOff>
    </xdr:to>
    <xdr:cxnSp macro="">
      <xdr:nvCxnSpPr>
        <xdr:cNvPr id="605" name="直線コネクタ 604"/>
        <xdr:cNvCxnSpPr/>
      </xdr:nvCxnSpPr>
      <xdr:spPr>
        <a:xfrm flipV="1">
          <a:off x="21323300" y="10974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118110</xdr:rowOff>
    </xdr:from>
    <xdr:to>
      <xdr:col>107</xdr:col>
      <xdr:colOff>101600</xdr:colOff>
      <xdr:row>64</xdr:row>
      <xdr:rowOff>48260</xdr:rowOff>
    </xdr:to>
    <xdr:sp macro="" textlink="">
      <xdr:nvSpPr>
        <xdr:cNvPr id="606" name="楕円 605"/>
        <xdr:cNvSpPr/>
      </xdr:nvSpPr>
      <xdr:spPr>
        <a:xfrm>
          <a:off x="20383500" y="109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168910</xdr:rowOff>
    </xdr:from>
    <xdr:to>
      <xdr:col>111</xdr:col>
      <xdr:colOff>177800</xdr:colOff>
      <xdr:row>64</xdr:row>
      <xdr:rowOff>12700</xdr:rowOff>
    </xdr:to>
    <xdr:cxnSp macro="">
      <xdr:nvCxnSpPr>
        <xdr:cNvPr id="607" name="直線コネクタ 606"/>
        <xdr:cNvCxnSpPr/>
      </xdr:nvCxnSpPr>
      <xdr:spPr>
        <a:xfrm>
          <a:off x="20434300" y="10970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157480</xdr:rowOff>
    </xdr:from>
    <xdr:to>
      <xdr:col>102</xdr:col>
      <xdr:colOff>165100</xdr:colOff>
      <xdr:row>64</xdr:row>
      <xdr:rowOff>87630</xdr:rowOff>
    </xdr:to>
    <xdr:sp macro="" textlink="">
      <xdr:nvSpPr>
        <xdr:cNvPr id="608" name="楕円 607"/>
        <xdr:cNvSpPr/>
      </xdr:nvSpPr>
      <xdr:spPr>
        <a:xfrm>
          <a:off x="194945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168910</xdr:rowOff>
    </xdr:from>
    <xdr:to>
      <xdr:col>107</xdr:col>
      <xdr:colOff>50800</xdr:colOff>
      <xdr:row>64</xdr:row>
      <xdr:rowOff>36830</xdr:rowOff>
    </xdr:to>
    <xdr:cxnSp macro="">
      <xdr:nvCxnSpPr>
        <xdr:cNvPr id="609" name="直線コネクタ 608"/>
        <xdr:cNvCxnSpPr/>
      </xdr:nvCxnSpPr>
      <xdr:spPr>
        <a:xfrm flipV="1">
          <a:off x="19545300" y="1097026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153670</xdr:rowOff>
    </xdr:from>
    <xdr:to>
      <xdr:col>98</xdr:col>
      <xdr:colOff>38100</xdr:colOff>
      <xdr:row>64</xdr:row>
      <xdr:rowOff>83820</xdr:rowOff>
    </xdr:to>
    <xdr:sp macro="" textlink="">
      <xdr:nvSpPr>
        <xdr:cNvPr id="610" name="楕円 609"/>
        <xdr:cNvSpPr/>
      </xdr:nvSpPr>
      <xdr:spPr>
        <a:xfrm>
          <a:off x="18605500" y="109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33020</xdr:rowOff>
    </xdr:from>
    <xdr:to>
      <xdr:col>102</xdr:col>
      <xdr:colOff>114300</xdr:colOff>
      <xdr:row>64</xdr:row>
      <xdr:rowOff>36830</xdr:rowOff>
    </xdr:to>
    <xdr:cxnSp macro="">
      <xdr:nvCxnSpPr>
        <xdr:cNvPr id="611" name="直線コネクタ 610"/>
        <xdr:cNvCxnSpPr/>
      </xdr:nvCxnSpPr>
      <xdr:spPr>
        <a:xfrm>
          <a:off x="18656300" y="1100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153687</xdr:rowOff>
    </xdr:from>
    <xdr:ext cx="469744" cy="259045"/>
    <xdr:sp macro="" textlink="">
      <xdr:nvSpPr>
        <xdr:cNvPr id="612" name="n_1aveValue【学校施設】&#10;一人当たり面積"/>
        <xdr:cNvSpPr txBox="1"/>
      </xdr:nvSpPr>
      <xdr:spPr>
        <a:xfrm>
          <a:off x="210757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133367</xdr:rowOff>
    </xdr:from>
    <xdr:ext cx="469744" cy="259045"/>
    <xdr:sp macro="" textlink="">
      <xdr:nvSpPr>
        <xdr:cNvPr id="613" name="n_2aveValue【学校施設】&#10;一人当たり面積"/>
        <xdr:cNvSpPr txBox="1"/>
      </xdr:nvSpPr>
      <xdr:spPr>
        <a:xfrm>
          <a:off x="20199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128287</xdr:rowOff>
    </xdr:from>
    <xdr:ext cx="469744" cy="259045"/>
    <xdr:sp macro="" textlink="">
      <xdr:nvSpPr>
        <xdr:cNvPr id="614" name="n_3aveValue【学校施設】&#10;一人当たり面積"/>
        <xdr:cNvSpPr txBox="1"/>
      </xdr:nvSpPr>
      <xdr:spPr>
        <a:xfrm>
          <a:off x="193104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134637</xdr:rowOff>
    </xdr:from>
    <xdr:ext cx="469744" cy="259045"/>
    <xdr:sp macro="" textlink="">
      <xdr:nvSpPr>
        <xdr:cNvPr id="615" name="n_4aveValue【学校施設】&#10;一人当たり面積"/>
        <xdr:cNvSpPr txBox="1"/>
      </xdr:nvSpPr>
      <xdr:spPr>
        <a:xfrm>
          <a:off x="18421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54627</xdr:rowOff>
    </xdr:from>
    <xdr:ext cx="469744" cy="259045"/>
    <xdr:sp macro="" textlink="">
      <xdr:nvSpPr>
        <xdr:cNvPr id="616" name="n_1mainValue【学校施設】&#10;一人当たり面積"/>
        <xdr:cNvSpPr txBox="1"/>
      </xdr:nvSpPr>
      <xdr:spPr>
        <a:xfrm>
          <a:off x="21075727"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39387</xdr:rowOff>
    </xdr:from>
    <xdr:ext cx="469744" cy="259045"/>
    <xdr:sp macro="" textlink="">
      <xdr:nvSpPr>
        <xdr:cNvPr id="617" name="n_2mainValue【学校施設】&#10;一人当たり面積"/>
        <xdr:cNvSpPr txBox="1"/>
      </xdr:nvSpPr>
      <xdr:spPr>
        <a:xfrm>
          <a:off x="20199427" y="110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78757</xdr:rowOff>
    </xdr:from>
    <xdr:ext cx="469744" cy="259045"/>
    <xdr:sp macro="" textlink="">
      <xdr:nvSpPr>
        <xdr:cNvPr id="618" name="n_3mainValue【学校施設】&#10;一人当たり面積"/>
        <xdr:cNvSpPr txBox="1"/>
      </xdr:nvSpPr>
      <xdr:spPr>
        <a:xfrm>
          <a:off x="19310427" y="1105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74947</xdr:rowOff>
    </xdr:from>
    <xdr:ext cx="469744" cy="259045"/>
    <xdr:sp macro="" textlink="">
      <xdr:nvSpPr>
        <xdr:cNvPr id="619" name="n_4mainValue【学校施設】&#10;一人当たり面積"/>
        <xdr:cNvSpPr txBox="1"/>
      </xdr:nvSpPr>
      <xdr:spPr>
        <a:xfrm>
          <a:off x="18421427" y="110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116205</xdr:rowOff>
    </xdr:to>
    <xdr:cxnSp macro="">
      <xdr:nvCxnSpPr>
        <xdr:cNvPr id="644" name="直線コネクタ 643"/>
        <xdr:cNvCxnSpPr/>
      </xdr:nvCxnSpPr>
      <xdr:spPr>
        <a:xfrm flipV="1">
          <a:off x="16318864" y="132454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120032</xdr:rowOff>
    </xdr:from>
    <xdr:ext cx="405111" cy="259045"/>
    <xdr:sp macro="" textlink="">
      <xdr:nvSpPr>
        <xdr:cNvPr id="645" name="【児童館】&#10;有形固定資産減価償却率最小値テキスト"/>
        <xdr:cNvSpPr txBox="1"/>
      </xdr:nvSpPr>
      <xdr:spPr>
        <a:xfrm>
          <a:off x="16357600"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116205</xdr:rowOff>
    </xdr:from>
    <xdr:to>
      <xdr:col>86</xdr:col>
      <xdr:colOff>25400</xdr:colOff>
      <xdr:row>85</xdr:row>
      <xdr:rowOff>116205</xdr:rowOff>
    </xdr:to>
    <xdr:cxnSp macro="">
      <xdr:nvCxnSpPr>
        <xdr:cNvPr id="646" name="直線コネクタ 645"/>
        <xdr:cNvCxnSpPr/>
      </xdr:nvCxnSpPr>
      <xdr:spPr>
        <a:xfrm>
          <a:off x="16230600" y="1468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47" name="【児童館】&#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48" name="直線コネクタ 647"/>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137813</xdr:rowOff>
    </xdr:from>
    <xdr:ext cx="405111" cy="259045"/>
    <xdr:sp macro="" textlink="">
      <xdr:nvSpPr>
        <xdr:cNvPr id="649" name="【児童館】&#10;有形固定資産減価償却率平均値テキスト"/>
        <xdr:cNvSpPr txBox="1"/>
      </xdr:nvSpPr>
      <xdr:spPr>
        <a:xfrm>
          <a:off x="16357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114936</xdr:rowOff>
    </xdr:from>
    <xdr:to>
      <xdr:col>85</xdr:col>
      <xdr:colOff>177800</xdr:colOff>
      <xdr:row>82</xdr:row>
      <xdr:rowOff>45086</xdr:rowOff>
    </xdr:to>
    <xdr:sp macro="" textlink="">
      <xdr:nvSpPr>
        <xdr:cNvPr id="650" name="フローチャート: 判断 649"/>
        <xdr:cNvSpPr/>
      </xdr:nvSpPr>
      <xdr:spPr>
        <a:xfrm>
          <a:off x="16268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1" name="フローチャート: 判断 650"/>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652" name="フローチャート: 判断 651"/>
        <xdr:cNvSpPr/>
      </xdr:nvSpPr>
      <xdr:spPr>
        <a:xfrm>
          <a:off x="14541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53" name="フローチャート: 判断 652"/>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97789</xdr:rowOff>
    </xdr:from>
    <xdr:to>
      <xdr:col>67</xdr:col>
      <xdr:colOff>101600</xdr:colOff>
      <xdr:row>82</xdr:row>
      <xdr:rowOff>27939</xdr:rowOff>
    </xdr:to>
    <xdr:sp macro="" textlink="">
      <xdr:nvSpPr>
        <xdr:cNvPr id="654" name="フローチャート: 判断 653"/>
        <xdr:cNvSpPr/>
      </xdr:nvSpPr>
      <xdr:spPr>
        <a:xfrm>
          <a:off x="12763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60" name="楕円 659"/>
        <xdr:cNvSpPr/>
      </xdr:nvSpPr>
      <xdr:spPr>
        <a:xfrm>
          <a:off x="16268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137177</xdr:rowOff>
    </xdr:from>
    <xdr:ext cx="405111" cy="259045"/>
    <xdr:sp macro="" textlink="">
      <xdr:nvSpPr>
        <xdr:cNvPr id="661" name="【児童館】&#10;有形固定資産減価償却率該当値テキスト"/>
        <xdr:cNvSpPr txBox="1"/>
      </xdr:nvSpPr>
      <xdr:spPr>
        <a:xfrm>
          <a:off x="16357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114936</xdr:rowOff>
    </xdr:from>
    <xdr:to>
      <xdr:col>81</xdr:col>
      <xdr:colOff>101600</xdr:colOff>
      <xdr:row>83</xdr:row>
      <xdr:rowOff>45086</xdr:rowOff>
    </xdr:to>
    <xdr:sp macro="" textlink="">
      <xdr:nvSpPr>
        <xdr:cNvPr id="662" name="楕円 661"/>
        <xdr:cNvSpPr/>
      </xdr:nvSpPr>
      <xdr:spPr>
        <a:xfrm>
          <a:off x="15430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165736</xdr:rowOff>
    </xdr:from>
    <xdr:to>
      <xdr:col>85</xdr:col>
      <xdr:colOff>127000</xdr:colOff>
      <xdr:row>83</xdr:row>
      <xdr:rowOff>38100</xdr:rowOff>
    </xdr:to>
    <xdr:cxnSp macro="">
      <xdr:nvCxnSpPr>
        <xdr:cNvPr id="663" name="直線コネクタ 662"/>
        <xdr:cNvCxnSpPr/>
      </xdr:nvCxnSpPr>
      <xdr:spPr>
        <a:xfrm>
          <a:off x="15481300" y="142246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664" name="楕円 663"/>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165736</xdr:rowOff>
    </xdr:to>
    <xdr:cxnSp macro="">
      <xdr:nvCxnSpPr>
        <xdr:cNvPr id="665" name="直線コネクタ 664"/>
        <xdr:cNvCxnSpPr/>
      </xdr:nvCxnSpPr>
      <xdr:spPr>
        <a:xfrm>
          <a:off x="14592300" y="141827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29211</xdr:rowOff>
    </xdr:from>
    <xdr:to>
      <xdr:col>72</xdr:col>
      <xdr:colOff>38100</xdr:colOff>
      <xdr:row>82</xdr:row>
      <xdr:rowOff>130811</xdr:rowOff>
    </xdr:to>
    <xdr:sp macro="" textlink="">
      <xdr:nvSpPr>
        <xdr:cNvPr id="666" name="楕円 665"/>
        <xdr:cNvSpPr/>
      </xdr:nvSpPr>
      <xdr:spPr>
        <a:xfrm>
          <a:off x="13652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80011</xdr:rowOff>
    </xdr:from>
    <xdr:to>
      <xdr:col>76</xdr:col>
      <xdr:colOff>114300</xdr:colOff>
      <xdr:row>82</xdr:row>
      <xdr:rowOff>123825</xdr:rowOff>
    </xdr:to>
    <xdr:cxnSp macro="">
      <xdr:nvCxnSpPr>
        <xdr:cNvPr id="667" name="直線コネクタ 666"/>
        <xdr:cNvCxnSpPr/>
      </xdr:nvCxnSpPr>
      <xdr:spPr>
        <a:xfrm>
          <a:off x="13703300" y="141389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68" name="n_1aveValue【児童館】&#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69" name="n_2aveValue【児童館】&#10;有形固定資産減価償却率"/>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670" name="n_3aveValue【児童館】&#10;有形固定資産減価償却率"/>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44466</xdr:rowOff>
    </xdr:from>
    <xdr:ext cx="405111" cy="259045"/>
    <xdr:sp macro="" textlink="">
      <xdr:nvSpPr>
        <xdr:cNvPr id="671" name="n_4aveValue【児童館】&#10;有形固定資産減価償却率"/>
        <xdr:cNvSpPr txBox="1"/>
      </xdr:nvSpPr>
      <xdr:spPr>
        <a:xfrm>
          <a:off x="12611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36213</xdr:rowOff>
    </xdr:from>
    <xdr:ext cx="405111" cy="259045"/>
    <xdr:sp macro="" textlink="">
      <xdr:nvSpPr>
        <xdr:cNvPr id="672" name="n_1mainValue【児童館】&#10;有形固定資産減価償却率"/>
        <xdr:cNvSpPr txBox="1"/>
      </xdr:nvSpPr>
      <xdr:spPr>
        <a:xfrm>
          <a:off x="15266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673" name="n_2mainValue【児童館】&#10;有形固定資産減価償却率"/>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121938</xdr:rowOff>
    </xdr:from>
    <xdr:ext cx="405111" cy="259045"/>
    <xdr:sp macro="" textlink="">
      <xdr:nvSpPr>
        <xdr:cNvPr id="674" name="n_3mainValue【児童館】&#10;有形固定資産減価償却率"/>
        <xdr:cNvSpPr txBox="1"/>
      </xdr:nvSpPr>
      <xdr:spPr>
        <a:xfrm>
          <a:off x="13500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38100</xdr:rowOff>
    </xdr:to>
    <xdr:cxnSp macro="">
      <xdr:nvCxnSpPr>
        <xdr:cNvPr id="698" name="直線コネクタ 697"/>
        <xdr:cNvCxnSpPr/>
      </xdr:nvCxnSpPr>
      <xdr:spPr>
        <a:xfrm flipV="1">
          <a:off x="22160864" y="132778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9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0" name="直線コネクタ 69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1"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2" name="直線コネクタ 701"/>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03"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05" name="フローチャート: 判断 704"/>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06" name="フローチャート: 判断 705"/>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07" name="フローチャート: 判断 706"/>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08" name="フローチャート: 判断 707"/>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4" name="楕円 713"/>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5"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6" name="楕円 715"/>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17" name="直線コネクタ 716"/>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18" name="楕円 717"/>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19" name="直線コネクタ 718"/>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0" name="楕円 719"/>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1" name="直線コネクタ 720"/>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22"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3"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24" name="n_3aveValue【児童館】&#10;一人当たり面積"/>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25" name="n_4ave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26"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7"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8"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30" name="正方形/長方形 729"/>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31" name="正方形/長方形 730"/>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32" name="正方形/長方形 731"/>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33" name="正方形/長方形 732"/>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36" name="正方形/長方形 735"/>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37" name="正方形/長方形 736"/>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38" name="正方形/長方形 737"/>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39" name="正方形/長方形 738"/>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前年度に引き続き、類似団体と比較し有形固定資産減価償却率が高い施設は「道路」、低い施設は「学校施設」であり、これは前年度と同様の傾向である。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道路の利用状況や老朽化具合から優先順位を決め、計画的に改修を行っている結果だと考えられる。今後も計画的に改修することで、定期的な維持管理経費（ライフサイクルコスト）の縮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指標に表れているとおり、老朽化する区立小中学校の改築・長寿命化改修等が課題となっている。現在および将来の改築・改修に備え、財源については基金を可能な限り積立て、起債に過度に依存しない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283,342
259,142
13.01
148,944,141
143,665,897
2,561,689
75,446,650
20,138,898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156210</xdr:rowOff>
    </xdr:to>
    <xdr:cxnSp macro="">
      <xdr:nvCxnSpPr>
        <xdr:cNvPr id="61" name="直線コネクタ 60"/>
        <xdr:cNvCxnSpPr/>
      </xdr:nvCxnSpPr>
      <xdr:spPr>
        <a:xfrm flipV="1">
          <a:off x="4634865" y="575691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62" name="【図書館】&#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3" name="直線コネクタ 62"/>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405111" cy="259045"/>
    <xdr:sp macro="" textlink="">
      <xdr:nvSpPr>
        <xdr:cNvPr id="64" name="【図書館】&#10;有形固定資産減価償却率最大値テキスト"/>
        <xdr:cNvSpPr txBox="1"/>
      </xdr:nvSpPr>
      <xdr:spPr>
        <a:xfrm>
          <a:off x="4673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5" name="直線コネクタ 64"/>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166705</xdr:rowOff>
    </xdr:from>
    <xdr:ext cx="405111" cy="259045"/>
    <xdr:sp macro="" textlink="">
      <xdr:nvSpPr>
        <xdr:cNvPr id="66" name="【図書館】&#10;有形固定資産減価償却率平均値テキスト"/>
        <xdr:cNvSpPr txBox="1"/>
      </xdr:nvSpPr>
      <xdr:spPr>
        <a:xfrm>
          <a:off x="4673600" y="6338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16828</xdr:rowOff>
    </xdr:from>
    <xdr:to>
      <xdr:col>24</xdr:col>
      <xdr:colOff>114300</xdr:colOff>
      <xdr:row>37</xdr:row>
      <xdr:rowOff>118428</xdr:rowOff>
    </xdr:to>
    <xdr:sp macro="" textlink="">
      <xdr:nvSpPr>
        <xdr:cNvPr id="67" name="フローチャート: 判断 66"/>
        <xdr:cNvSpPr/>
      </xdr:nvSpPr>
      <xdr:spPr>
        <a:xfrm>
          <a:off x="4584700" y="636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11113</xdr:rowOff>
    </xdr:from>
    <xdr:to>
      <xdr:col>20</xdr:col>
      <xdr:colOff>38100</xdr:colOff>
      <xdr:row>37</xdr:row>
      <xdr:rowOff>112713</xdr:rowOff>
    </xdr:to>
    <xdr:sp macro="" textlink="">
      <xdr:nvSpPr>
        <xdr:cNvPr id="68" name="フローチャート: 判断 67"/>
        <xdr:cNvSpPr/>
      </xdr:nvSpPr>
      <xdr:spPr>
        <a:xfrm>
          <a:off x="3746500" y="635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9" name="フローチャート: 判断 68"/>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136842</xdr:rowOff>
    </xdr:from>
    <xdr:to>
      <xdr:col>10</xdr:col>
      <xdr:colOff>165100</xdr:colOff>
      <xdr:row>37</xdr:row>
      <xdr:rowOff>66992</xdr:rowOff>
    </xdr:to>
    <xdr:sp macro="" textlink="">
      <xdr:nvSpPr>
        <xdr:cNvPr id="70" name="フローチャート: 判断 69"/>
        <xdr:cNvSpPr/>
      </xdr:nvSpPr>
      <xdr:spPr>
        <a:xfrm>
          <a:off x="1968500" y="630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71" name="フローチャート: 判断 70"/>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7" name="楕円 76"/>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8" name="【図書館】&#10;有形固定資産減価償却率該当値テキスト"/>
        <xdr:cNvSpPr txBox="1"/>
      </xdr:nvSpPr>
      <xdr:spPr>
        <a:xfrm>
          <a:off x="4673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119697</xdr:rowOff>
    </xdr:from>
    <xdr:to>
      <xdr:col>20</xdr:col>
      <xdr:colOff>38100</xdr:colOff>
      <xdr:row>37</xdr:row>
      <xdr:rowOff>49847</xdr:rowOff>
    </xdr:to>
    <xdr:sp macro="" textlink="">
      <xdr:nvSpPr>
        <xdr:cNvPr id="79" name="楕円 78"/>
        <xdr:cNvSpPr/>
      </xdr:nvSpPr>
      <xdr:spPr>
        <a:xfrm>
          <a:off x="3746500" y="62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170497</xdr:rowOff>
    </xdr:from>
    <xdr:to>
      <xdr:col>24</xdr:col>
      <xdr:colOff>63500</xdr:colOff>
      <xdr:row>37</xdr:row>
      <xdr:rowOff>53340</xdr:rowOff>
    </xdr:to>
    <xdr:cxnSp macro="">
      <xdr:nvCxnSpPr>
        <xdr:cNvPr id="80" name="直線コネクタ 79"/>
        <xdr:cNvCxnSpPr/>
      </xdr:nvCxnSpPr>
      <xdr:spPr>
        <a:xfrm>
          <a:off x="3797300" y="634269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79692</xdr:rowOff>
    </xdr:from>
    <xdr:to>
      <xdr:col>15</xdr:col>
      <xdr:colOff>101600</xdr:colOff>
      <xdr:row>37</xdr:row>
      <xdr:rowOff>9842</xdr:rowOff>
    </xdr:to>
    <xdr:sp macro="" textlink="">
      <xdr:nvSpPr>
        <xdr:cNvPr id="81" name="楕円 80"/>
        <xdr:cNvSpPr/>
      </xdr:nvSpPr>
      <xdr:spPr>
        <a:xfrm>
          <a:off x="2857500" y="625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130492</xdr:rowOff>
    </xdr:from>
    <xdr:to>
      <xdr:col>19</xdr:col>
      <xdr:colOff>177800</xdr:colOff>
      <xdr:row>36</xdr:row>
      <xdr:rowOff>170497</xdr:rowOff>
    </xdr:to>
    <xdr:cxnSp macro="">
      <xdr:nvCxnSpPr>
        <xdr:cNvPr id="82" name="直線コネクタ 81"/>
        <xdr:cNvCxnSpPr/>
      </xdr:nvCxnSpPr>
      <xdr:spPr>
        <a:xfrm>
          <a:off x="2908300" y="630269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148272</xdr:rowOff>
    </xdr:from>
    <xdr:to>
      <xdr:col>10</xdr:col>
      <xdr:colOff>165100</xdr:colOff>
      <xdr:row>36</xdr:row>
      <xdr:rowOff>78422</xdr:rowOff>
    </xdr:to>
    <xdr:sp macro="" textlink="">
      <xdr:nvSpPr>
        <xdr:cNvPr id="83" name="楕円 82"/>
        <xdr:cNvSpPr/>
      </xdr:nvSpPr>
      <xdr:spPr>
        <a:xfrm>
          <a:off x="1968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27622</xdr:rowOff>
    </xdr:from>
    <xdr:to>
      <xdr:col>15</xdr:col>
      <xdr:colOff>50800</xdr:colOff>
      <xdr:row>36</xdr:row>
      <xdr:rowOff>130492</xdr:rowOff>
    </xdr:to>
    <xdr:cxnSp macro="">
      <xdr:nvCxnSpPr>
        <xdr:cNvPr id="84" name="直線コネクタ 83"/>
        <xdr:cNvCxnSpPr/>
      </xdr:nvCxnSpPr>
      <xdr:spPr>
        <a:xfrm>
          <a:off x="2019300" y="619982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5" name="楕円 84"/>
        <xdr:cNvSpPr/>
      </xdr:nvSpPr>
      <xdr:spPr>
        <a:xfrm>
          <a:off x="107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36</xdr:row>
      <xdr:rowOff>27622</xdr:rowOff>
    </xdr:to>
    <xdr:cxnSp macro="">
      <xdr:nvCxnSpPr>
        <xdr:cNvPr id="86" name="直線コネクタ 85"/>
        <xdr:cNvCxnSpPr/>
      </xdr:nvCxnSpPr>
      <xdr:spPr>
        <a:xfrm>
          <a:off x="1130300" y="613410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103840</xdr:rowOff>
    </xdr:from>
    <xdr:ext cx="405111" cy="259045"/>
    <xdr:sp macro="" textlink="">
      <xdr:nvSpPr>
        <xdr:cNvPr id="87" name="n_1aveValue【図書館】&#10;有形固定資産減価償却率"/>
        <xdr:cNvSpPr txBox="1"/>
      </xdr:nvSpPr>
      <xdr:spPr>
        <a:xfrm>
          <a:off x="3582044" y="6447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8" name="n_2aveValue【図書館】&#10;有形固定資産減価償却率"/>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58119</xdr:rowOff>
    </xdr:from>
    <xdr:ext cx="405111" cy="259045"/>
    <xdr:sp macro="" textlink="">
      <xdr:nvSpPr>
        <xdr:cNvPr id="89" name="n_3aveValue【図書館】&#10;有形固定資産減価償却率"/>
        <xdr:cNvSpPr txBox="1"/>
      </xdr:nvSpPr>
      <xdr:spPr>
        <a:xfrm>
          <a:off x="1816744" y="6401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163847</xdr:rowOff>
    </xdr:from>
    <xdr:ext cx="405111" cy="259045"/>
    <xdr:sp macro="" textlink="">
      <xdr:nvSpPr>
        <xdr:cNvPr id="90" name="n_4aveValue【図書館】&#10;有形固定資産減価償却率"/>
        <xdr:cNvSpPr txBox="1"/>
      </xdr:nvSpPr>
      <xdr:spPr>
        <a:xfrm>
          <a:off x="927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66374</xdr:rowOff>
    </xdr:from>
    <xdr:ext cx="405111" cy="259045"/>
    <xdr:sp macro="" textlink="">
      <xdr:nvSpPr>
        <xdr:cNvPr id="91" name="n_1mainValue【図書館】&#10;有形固定資産減価償却率"/>
        <xdr:cNvSpPr txBox="1"/>
      </xdr:nvSpPr>
      <xdr:spPr>
        <a:xfrm>
          <a:off x="3582044" y="6067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26369</xdr:rowOff>
    </xdr:from>
    <xdr:ext cx="405111" cy="259045"/>
    <xdr:sp macro="" textlink="">
      <xdr:nvSpPr>
        <xdr:cNvPr id="92" name="n_2mainValue【図書館】&#10;有形固定資産減価償却率"/>
        <xdr:cNvSpPr txBox="1"/>
      </xdr:nvSpPr>
      <xdr:spPr>
        <a:xfrm>
          <a:off x="2705744" y="602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94949</xdr:rowOff>
    </xdr:from>
    <xdr:ext cx="405111" cy="259045"/>
    <xdr:sp macro="" textlink="">
      <xdr:nvSpPr>
        <xdr:cNvPr id="93" name="n_3mainValue【図書館】&#10;有形固定資産減価償却率"/>
        <xdr:cNvSpPr txBox="1"/>
      </xdr:nvSpPr>
      <xdr:spPr>
        <a:xfrm>
          <a:off x="1816744" y="592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94" name="n_4mainValue【図書館】&#10;有形固定資産減価償却率"/>
        <xdr:cNvSpPr txBox="1"/>
      </xdr:nvSpPr>
      <xdr:spPr>
        <a:xfrm>
          <a:off x="927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3" name="テキスト ボックス 10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5" name="直線コネクタ 10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6" name="テキスト ボックス 10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7" name="直線コネクタ 10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8" name="テキスト ボックス 10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9" name="直線コネクタ 10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10" name="テキスト ボックス 10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11" name="直線コネクタ 11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12" name="テキスト ボックス 11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96774</xdr:rowOff>
    </xdr:from>
    <xdr:to>
      <xdr:col>54</xdr:col>
      <xdr:colOff>189865</xdr:colOff>
      <xdr:row>41</xdr:row>
      <xdr:rowOff>96774</xdr:rowOff>
    </xdr:to>
    <xdr:cxnSp macro="">
      <xdr:nvCxnSpPr>
        <xdr:cNvPr id="116" name="直線コネクタ 115"/>
        <xdr:cNvCxnSpPr/>
      </xdr:nvCxnSpPr>
      <xdr:spPr>
        <a:xfrm flipV="1">
          <a:off x="10476865" y="609752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7"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8" name="直線コネクタ 117"/>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43451</xdr:rowOff>
    </xdr:from>
    <xdr:ext cx="469744" cy="259045"/>
    <xdr:sp macro="" textlink="">
      <xdr:nvSpPr>
        <xdr:cNvPr id="119" name="【図書館】&#10;一人当たり面積最大値テキスト"/>
        <xdr:cNvSpPr txBox="1"/>
      </xdr:nvSpPr>
      <xdr:spPr>
        <a:xfrm>
          <a:off x="10515600" y="587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96774</xdr:rowOff>
    </xdr:from>
    <xdr:to>
      <xdr:col>55</xdr:col>
      <xdr:colOff>88900</xdr:colOff>
      <xdr:row>35</xdr:row>
      <xdr:rowOff>96774</xdr:rowOff>
    </xdr:to>
    <xdr:cxnSp macro="">
      <xdr:nvCxnSpPr>
        <xdr:cNvPr id="120" name="直線コネクタ 119"/>
        <xdr:cNvCxnSpPr/>
      </xdr:nvCxnSpPr>
      <xdr:spPr>
        <a:xfrm>
          <a:off x="10388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1"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2" name="フローチャート: 判断 121"/>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23" name="フローチャート: 判断 122"/>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24" name="フローチャート: 判断 123"/>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93980</xdr:rowOff>
    </xdr:from>
    <xdr:to>
      <xdr:col>41</xdr:col>
      <xdr:colOff>101600</xdr:colOff>
      <xdr:row>41</xdr:row>
      <xdr:rowOff>24130</xdr:rowOff>
    </xdr:to>
    <xdr:sp macro="" textlink="">
      <xdr:nvSpPr>
        <xdr:cNvPr id="125" name="フローチャート: 判断 124"/>
        <xdr:cNvSpPr/>
      </xdr:nvSpPr>
      <xdr:spPr>
        <a:xfrm>
          <a:off x="7810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89408</xdr:rowOff>
    </xdr:from>
    <xdr:to>
      <xdr:col>36</xdr:col>
      <xdr:colOff>165100</xdr:colOff>
      <xdr:row>41</xdr:row>
      <xdr:rowOff>19558</xdr:rowOff>
    </xdr:to>
    <xdr:sp macro="" textlink="">
      <xdr:nvSpPr>
        <xdr:cNvPr id="126" name="フローチャート: 判断 125"/>
        <xdr:cNvSpPr/>
      </xdr:nvSpPr>
      <xdr:spPr>
        <a:xfrm>
          <a:off x="6921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107696</xdr:rowOff>
    </xdr:from>
    <xdr:to>
      <xdr:col>55</xdr:col>
      <xdr:colOff>50800</xdr:colOff>
      <xdr:row>41</xdr:row>
      <xdr:rowOff>37846</xdr:rowOff>
    </xdr:to>
    <xdr:sp macro="" textlink="">
      <xdr:nvSpPr>
        <xdr:cNvPr id="132" name="楕円 131"/>
        <xdr:cNvSpPr/>
      </xdr:nvSpPr>
      <xdr:spPr>
        <a:xfrm>
          <a:off x="10426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33"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107696</xdr:rowOff>
    </xdr:from>
    <xdr:to>
      <xdr:col>50</xdr:col>
      <xdr:colOff>165100</xdr:colOff>
      <xdr:row>41</xdr:row>
      <xdr:rowOff>37846</xdr:rowOff>
    </xdr:to>
    <xdr:sp macro="" textlink="">
      <xdr:nvSpPr>
        <xdr:cNvPr id="134" name="楕円 133"/>
        <xdr:cNvSpPr/>
      </xdr:nvSpPr>
      <xdr:spPr>
        <a:xfrm>
          <a:off x="9588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158496</xdr:rowOff>
    </xdr:from>
    <xdr:to>
      <xdr:col>55</xdr:col>
      <xdr:colOff>0</xdr:colOff>
      <xdr:row>40</xdr:row>
      <xdr:rowOff>158496</xdr:rowOff>
    </xdr:to>
    <xdr:cxnSp macro="">
      <xdr:nvCxnSpPr>
        <xdr:cNvPr id="135" name="直線コネクタ 134"/>
        <xdr:cNvCxnSpPr/>
      </xdr:nvCxnSpPr>
      <xdr:spPr>
        <a:xfrm>
          <a:off x="9639300" y="701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36" name="楕円 135"/>
        <xdr:cNvSpPr/>
      </xdr:nvSpPr>
      <xdr:spPr>
        <a:xfrm>
          <a:off x="8699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158496</xdr:rowOff>
    </xdr:from>
    <xdr:to>
      <xdr:col>50</xdr:col>
      <xdr:colOff>114300</xdr:colOff>
      <xdr:row>40</xdr:row>
      <xdr:rowOff>163068</xdr:rowOff>
    </xdr:to>
    <xdr:cxnSp macro="">
      <xdr:nvCxnSpPr>
        <xdr:cNvPr id="137" name="直線コネクタ 136"/>
        <xdr:cNvCxnSpPr/>
      </xdr:nvCxnSpPr>
      <xdr:spPr>
        <a:xfrm flipV="1">
          <a:off x="8750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xdr:nvSpPr>
        <xdr:cNvPr id="138" name="楕円 137"/>
        <xdr:cNvSpPr/>
      </xdr:nvSpPr>
      <xdr:spPr>
        <a:xfrm>
          <a:off x="781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163068</xdr:rowOff>
    </xdr:from>
    <xdr:to>
      <xdr:col>45</xdr:col>
      <xdr:colOff>177800</xdr:colOff>
      <xdr:row>40</xdr:row>
      <xdr:rowOff>163068</xdr:rowOff>
    </xdr:to>
    <xdr:cxnSp macro="">
      <xdr:nvCxnSpPr>
        <xdr:cNvPr id="139" name="直線コネクタ 138"/>
        <xdr:cNvCxnSpPr/>
      </xdr:nvCxnSpPr>
      <xdr:spPr>
        <a:xfrm>
          <a:off x="7861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107696</xdr:rowOff>
    </xdr:from>
    <xdr:to>
      <xdr:col>36</xdr:col>
      <xdr:colOff>165100</xdr:colOff>
      <xdr:row>41</xdr:row>
      <xdr:rowOff>37846</xdr:rowOff>
    </xdr:to>
    <xdr:sp macro="" textlink="">
      <xdr:nvSpPr>
        <xdr:cNvPr id="140" name="楕円 139"/>
        <xdr:cNvSpPr/>
      </xdr:nvSpPr>
      <xdr:spPr>
        <a:xfrm>
          <a:off x="6921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158496</xdr:rowOff>
    </xdr:from>
    <xdr:to>
      <xdr:col>41</xdr:col>
      <xdr:colOff>50800</xdr:colOff>
      <xdr:row>40</xdr:row>
      <xdr:rowOff>163068</xdr:rowOff>
    </xdr:to>
    <xdr:cxnSp macro="">
      <xdr:nvCxnSpPr>
        <xdr:cNvPr id="141" name="直線コネクタ 140"/>
        <xdr:cNvCxnSpPr/>
      </xdr:nvCxnSpPr>
      <xdr:spPr>
        <a:xfrm>
          <a:off x="6972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42"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43"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40657</xdr:rowOff>
    </xdr:from>
    <xdr:ext cx="469744" cy="259045"/>
    <xdr:sp macro="" textlink="">
      <xdr:nvSpPr>
        <xdr:cNvPr id="144" name="n_3aveValue【図書館】&#10;一人当たり面積"/>
        <xdr:cNvSpPr txBox="1"/>
      </xdr:nvSpPr>
      <xdr:spPr>
        <a:xfrm>
          <a:off x="7626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36085</xdr:rowOff>
    </xdr:from>
    <xdr:ext cx="469744" cy="259045"/>
    <xdr:sp macro="" textlink="">
      <xdr:nvSpPr>
        <xdr:cNvPr id="145" name="n_4aveValue【図書館】&#10;一人当たり面積"/>
        <xdr:cNvSpPr txBox="1"/>
      </xdr:nvSpPr>
      <xdr:spPr>
        <a:xfrm>
          <a:off x="6737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28973</xdr:rowOff>
    </xdr:from>
    <xdr:ext cx="469744" cy="259045"/>
    <xdr:sp macro="" textlink="">
      <xdr:nvSpPr>
        <xdr:cNvPr id="146" name="n_1mainValue【図書館】&#10;一人当たり面積"/>
        <xdr:cNvSpPr txBox="1"/>
      </xdr:nvSpPr>
      <xdr:spPr>
        <a:xfrm>
          <a:off x="93917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33545</xdr:rowOff>
    </xdr:from>
    <xdr:ext cx="469744" cy="259045"/>
    <xdr:sp macro="" textlink="">
      <xdr:nvSpPr>
        <xdr:cNvPr id="147" name="n_2mainValue【図書館】&#10;一人当たり面積"/>
        <xdr:cNvSpPr txBox="1"/>
      </xdr:nvSpPr>
      <xdr:spPr>
        <a:xfrm>
          <a:off x="8515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48" name="n_3mainValue【図書館】&#10;一人当たり面積"/>
        <xdr:cNvSpPr txBox="1"/>
      </xdr:nvSpPr>
      <xdr:spPr>
        <a:xfrm>
          <a:off x="7626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28973</xdr:rowOff>
    </xdr:from>
    <xdr:ext cx="469744" cy="259045"/>
    <xdr:sp macro="" textlink="">
      <xdr:nvSpPr>
        <xdr:cNvPr id="149" name="n_4mainValue【図書館】&#10;一人当たり面積"/>
        <xdr:cNvSpPr txBox="1"/>
      </xdr:nvSpPr>
      <xdr:spPr>
        <a:xfrm>
          <a:off x="6737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118872</xdr:rowOff>
    </xdr:to>
    <xdr:cxnSp macro="">
      <xdr:nvCxnSpPr>
        <xdr:cNvPr id="172" name="直線コネクタ 171"/>
        <xdr:cNvCxnSpPr/>
      </xdr:nvCxnSpPr>
      <xdr:spPr>
        <a:xfrm flipV="1">
          <a:off x="4634865" y="953262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122699</xdr:rowOff>
    </xdr:from>
    <xdr:ext cx="405111" cy="259045"/>
    <xdr:sp macro="" textlink="">
      <xdr:nvSpPr>
        <xdr:cNvPr id="173" name="【体育館・プール】&#10;有形固定資産減価償却率最小値テキスト"/>
        <xdr:cNvSpPr txBox="1"/>
      </xdr:nvSpPr>
      <xdr:spPr>
        <a:xfrm>
          <a:off x="4673600" y="1092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118872</xdr:rowOff>
    </xdr:from>
    <xdr:to>
      <xdr:col>24</xdr:col>
      <xdr:colOff>152400</xdr:colOff>
      <xdr:row>63</xdr:row>
      <xdr:rowOff>118872</xdr:rowOff>
    </xdr:to>
    <xdr:cxnSp macro="">
      <xdr:nvCxnSpPr>
        <xdr:cNvPr id="174" name="直線コネクタ 173"/>
        <xdr:cNvCxnSpPr/>
      </xdr:nvCxnSpPr>
      <xdr:spPr>
        <a:xfrm>
          <a:off x="4546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75" name="【体育館・プー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6" name="直線コネクタ 175"/>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136669</xdr:rowOff>
    </xdr:from>
    <xdr:ext cx="405111" cy="259045"/>
    <xdr:sp macro="" textlink="">
      <xdr:nvSpPr>
        <xdr:cNvPr id="177" name="【体育館・プール】&#10;有形固定資産減価償却率平均値テキスト"/>
        <xdr:cNvSpPr txBox="1"/>
      </xdr:nvSpPr>
      <xdr:spPr>
        <a:xfrm>
          <a:off x="4673600" y="10080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113792</xdr:rowOff>
    </xdr:from>
    <xdr:to>
      <xdr:col>24</xdr:col>
      <xdr:colOff>114300</xdr:colOff>
      <xdr:row>60</xdr:row>
      <xdr:rowOff>43942</xdr:rowOff>
    </xdr:to>
    <xdr:sp macro="" textlink="">
      <xdr:nvSpPr>
        <xdr:cNvPr id="178" name="フローチャート: 判断 177"/>
        <xdr:cNvSpPr/>
      </xdr:nvSpPr>
      <xdr:spPr>
        <a:xfrm>
          <a:off x="45847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68072</xdr:rowOff>
    </xdr:from>
    <xdr:to>
      <xdr:col>20</xdr:col>
      <xdr:colOff>38100</xdr:colOff>
      <xdr:row>59</xdr:row>
      <xdr:rowOff>169672</xdr:rowOff>
    </xdr:to>
    <xdr:sp macro="" textlink="">
      <xdr:nvSpPr>
        <xdr:cNvPr id="179" name="フローチャート: 判断 178"/>
        <xdr:cNvSpPr/>
      </xdr:nvSpPr>
      <xdr:spPr>
        <a:xfrm>
          <a:off x="3746500" y="1018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65786</xdr:rowOff>
    </xdr:from>
    <xdr:to>
      <xdr:col>15</xdr:col>
      <xdr:colOff>101600</xdr:colOff>
      <xdr:row>59</xdr:row>
      <xdr:rowOff>167386</xdr:rowOff>
    </xdr:to>
    <xdr:sp macro="" textlink="">
      <xdr:nvSpPr>
        <xdr:cNvPr id="180" name="フローチャート: 判断 179"/>
        <xdr:cNvSpPr/>
      </xdr:nvSpPr>
      <xdr:spPr>
        <a:xfrm>
          <a:off x="2857500" y="1018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84074</xdr:rowOff>
    </xdr:from>
    <xdr:to>
      <xdr:col>10</xdr:col>
      <xdr:colOff>165100</xdr:colOff>
      <xdr:row>60</xdr:row>
      <xdr:rowOff>14224</xdr:rowOff>
    </xdr:to>
    <xdr:sp macro="" textlink="">
      <xdr:nvSpPr>
        <xdr:cNvPr id="181" name="フローチャート: 判断 180"/>
        <xdr:cNvSpPr/>
      </xdr:nvSpPr>
      <xdr:spPr>
        <a:xfrm>
          <a:off x="19685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70358</xdr:rowOff>
    </xdr:from>
    <xdr:to>
      <xdr:col>6</xdr:col>
      <xdr:colOff>38100</xdr:colOff>
      <xdr:row>60</xdr:row>
      <xdr:rowOff>508</xdr:rowOff>
    </xdr:to>
    <xdr:sp macro="" textlink="">
      <xdr:nvSpPr>
        <xdr:cNvPr id="182" name="フローチャート: 判断 181"/>
        <xdr:cNvSpPr/>
      </xdr:nvSpPr>
      <xdr:spPr>
        <a:xfrm>
          <a:off x="1079500" y="1018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38354</xdr:rowOff>
    </xdr:from>
    <xdr:to>
      <xdr:col>24</xdr:col>
      <xdr:colOff>114300</xdr:colOff>
      <xdr:row>60</xdr:row>
      <xdr:rowOff>139954</xdr:rowOff>
    </xdr:to>
    <xdr:sp macro="" textlink="">
      <xdr:nvSpPr>
        <xdr:cNvPr id="188" name="楕円 187"/>
        <xdr:cNvSpPr/>
      </xdr:nvSpPr>
      <xdr:spPr>
        <a:xfrm>
          <a:off x="4584700" y="103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16781</xdr:rowOff>
    </xdr:from>
    <xdr:ext cx="405111" cy="259045"/>
    <xdr:sp macro="" textlink="">
      <xdr:nvSpPr>
        <xdr:cNvPr id="189" name="【体育館・プール】&#10;有形固定資産減価償却率該当値テキスト"/>
        <xdr:cNvSpPr txBox="1"/>
      </xdr:nvSpPr>
      <xdr:spPr>
        <a:xfrm>
          <a:off x="4673600" y="1030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90" name="楕円 189"/>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89154</xdr:rowOff>
    </xdr:to>
    <xdr:cxnSp macro="">
      <xdr:nvCxnSpPr>
        <xdr:cNvPr id="191" name="直線コネクタ 190"/>
        <xdr:cNvCxnSpPr/>
      </xdr:nvCxnSpPr>
      <xdr:spPr>
        <a:xfrm>
          <a:off x="3797300" y="103327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2" name="楕円 191"/>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45720</xdr:rowOff>
    </xdr:to>
    <xdr:cxnSp macro="">
      <xdr:nvCxnSpPr>
        <xdr:cNvPr id="193" name="直線コネクタ 192"/>
        <xdr:cNvCxnSpPr/>
      </xdr:nvCxnSpPr>
      <xdr:spPr>
        <a:xfrm>
          <a:off x="2908300" y="1028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72644</xdr:rowOff>
    </xdr:from>
    <xdr:to>
      <xdr:col>10</xdr:col>
      <xdr:colOff>165100</xdr:colOff>
      <xdr:row>60</xdr:row>
      <xdr:rowOff>2794</xdr:rowOff>
    </xdr:to>
    <xdr:sp macro="" textlink="">
      <xdr:nvSpPr>
        <xdr:cNvPr id="194" name="楕円 193"/>
        <xdr:cNvSpPr/>
      </xdr:nvSpPr>
      <xdr:spPr>
        <a:xfrm>
          <a:off x="1968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123444</xdr:rowOff>
    </xdr:from>
    <xdr:to>
      <xdr:col>15</xdr:col>
      <xdr:colOff>50800</xdr:colOff>
      <xdr:row>60</xdr:row>
      <xdr:rowOff>0</xdr:rowOff>
    </xdr:to>
    <xdr:cxnSp macro="">
      <xdr:nvCxnSpPr>
        <xdr:cNvPr id="195" name="直線コネクタ 194"/>
        <xdr:cNvCxnSpPr/>
      </xdr:nvCxnSpPr>
      <xdr:spPr>
        <a:xfrm>
          <a:off x="2019300" y="10238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132080</xdr:rowOff>
    </xdr:from>
    <xdr:to>
      <xdr:col>6</xdr:col>
      <xdr:colOff>38100</xdr:colOff>
      <xdr:row>61</xdr:row>
      <xdr:rowOff>62230</xdr:rowOff>
    </xdr:to>
    <xdr:sp macro="" textlink="">
      <xdr:nvSpPr>
        <xdr:cNvPr id="196" name="楕円 195"/>
        <xdr:cNvSpPr/>
      </xdr:nvSpPr>
      <xdr:spPr>
        <a:xfrm>
          <a:off x="107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123444</xdr:rowOff>
    </xdr:from>
    <xdr:to>
      <xdr:col>10</xdr:col>
      <xdr:colOff>114300</xdr:colOff>
      <xdr:row>61</xdr:row>
      <xdr:rowOff>11430</xdr:rowOff>
    </xdr:to>
    <xdr:cxnSp macro="">
      <xdr:nvCxnSpPr>
        <xdr:cNvPr id="197" name="直線コネクタ 196"/>
        <xdr:cNvCxnSpPr/>
      </xdr:nvCxnSpPr>
      <xdr:spPr>
        <a:xfrm flipV="1">
          <a:off x="1130300" y="10238994"/>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14749</xdr:rowOff>
    </xdr:from>
    <xdr:ext cx="405111" cy="259045"/>
    <xdr:sp macro="" textlink="">
      <xdr:nvSpPr>
        <xdr:cNvPr id="198" name="n_1aveValue【体育館・プール】&#10;有形固定資産減価償却率"/>
        <xdr:cNvSpPr txBox="1"/>
      </xdr:nvSpPr>
      <xdr:spPr>
        <a:xfrm>
          <a:off x="3582044" y="995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12463</xdr:rowOff>
    </xdr:from>
    <xdr:ext cx="405111" cy="259045"/>
    <xdr:sp macro="" textlink="">
      <xdr:nvSpPr>
        <xdr:cNvPr id="199" name="n_2aveValue【体育館・プール】&#10;有形固定資産減価償却率"/>
        <xdr:cNvSpPr txBox="1"/>
      </xdr:nvSpPr>
      <xdr:spPr>
        <a:xfrm>
          <a:off x="2705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5351</xdr:rowOff>
    </xdr:from>
    <xdr:ext cx="405111" cy="259045"/>
    <xdr:sp macro="" textlink="">
      <xdr:nvSpPr>
        <xdr:cNvPr id="200" name="n_3aveValue【体育館・プール】&#10;有形固定資産減価償却率"/>
        <xdr:cNvSpPr txBox="1"/>
      </xdr:nvSpPr>
      <xdr:spPr>
        <a:xfrm>
          <a:off x="1816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17035</xdr:rowOff>
    </xdr:from>
    <xdr:ext cx="405111" cy="259045"/>
    <xdr:sp macro="" textlink="">
      <xdr:nvSpPr>
        <xdr:cNvPr id="201" name="n_4aveValue【体育館・プール】&#10;有形固定資産減価償却率"/>
        <xdr:cNvSpPr txBox="1"/>
      </xdr:nvSpPr>
      <xdr:spPr>
        <a:xfrm>
          <a:off x="927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87647</xdr:rowOff>
    </xdr:from>
    <xdr:ext cx="405111" cy="259045"/>
    <xdr:sp macro="" textlink="">
      <xdr:nvSpPr>
        <xdr:cNvPr id="202" name="n_1mainValue【体育館・プー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3" name="n_2main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204" name="n_3main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53357</xdr:rowOff>
    </xdr:from>
    <xdr:ext cx="405111" cy="259045"/>
    <xdr:sp macro="" textlink="">
      <xdr:nvSpPr>
        <xdr:cNvPr id="205" name="n_4mainValue【体育館・プール】&#10;有形固定資産減価償却率"/>
        <xdr:cNvSpPr txBox="1"/>
      </xdr:nvSpPr>
      <xdr:spPr>
        <a:xfrm>
          <a:off x="927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6" name="テキスト ボックス 215"/>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73478</xdr:rowOff>
    </xdr:from>
    <xdr:to>
      <xdr:col>54</xdr:col>
      <xdr:colOff>189865</xdr:colOff>
      <xdr:row>64</xdr:row>
      <xdr:rowOff>54428</xdr:rowOff>
    </xdr:to>
    <xdr:cxnSp macro="">
      <xdr:nvCxnSpPr>
        <xdr:cNvPr id="232" name="直線コネクタ 231"/>
        <xdr:cNvCxnSpPr/>
      </xdr:nvCxnSpPr>
      <xdr:spPr>
        <a:xfrm flipV="1">
          <a:off x="10476865" y="9503228"/>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33"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34" name="直線コネクタ 233"/>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20155</xdr:rowOff>
    </xdr:from>
    <xdr:ext cx="469744" cy="259045"/>
    <xdr:sp macro="" textlink="">
      <xdr:nvSpPr>
        <xdr:cNvPr id="235" name="【体育館・プール】&#10;一人当たり面積最大値テキスト"/>
        <xdr:cNvSpPr txBox="1"/>
      </xdr:nvSpPr>
      <xdr:spPr>
        <a:xfrm>
          <a:off x="10515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73478</xdr:rowOff>
    </xdr:from>
    <xdr:to>
      <xdr:col>55</xdr:col>
      <xdr:colOff>88900</xdr:colOff>
      <xdr:row>55</xdr:row>
      <xdr:rowOff>73478</xdr:rowOff>
    </xdr:to>
    <xdr:cxnSp macro="">
      <xdr:nvCxnSpPr>
        <xdr:cNvPr id="236" name="直線コネクタ 235"/>
        <xdr:cNvCxnSpPr/>
      </xdr:nvCxnSpPr>
      <xdr:spPr>
        <a:xfrm>
          <a:off x="10388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9270</xdr:rowOff>
    </xdr:from>
    <xdr:ext cx="469744" cy="259045"/>
    <xdr:sp macro="" textlink="">
      <xdr:nvSpPr>
        <xdr:cNvPr id="237" name="【体育館・プール】&#10;一人当たり面積平均値テキスト"/>
        <xdr:cNvSpPr txBox="1"/>
      </xdr:nvSpPr>
      <xdr:spPr>
        <a:xfrm>
          <a:off x="10515600" y="1063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30843</xdr:rowOff>
    </xdr:from>
    <xdr:to>
      <xdr:col>55</xdr:col>
      <xdr:colOff>50800</xdr:colOff>
      <xdr:row>62</xdr:row>
      <xdr:rowOff>132443</xdr:rowOff>
    </xdr:to>
    <xdr:sp macro="" textlink="">
      <xdr:nvSpPr>
        <xdr:cNvPr id="238" name="フローチャート: 判断 237"/>
        <xdr:cNvSpPr/>
      </xdr:nvSpPr>
      <xdr:spPr>
        <a:xfrm>
          <a:off x="104267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30843</xdr:rowOff>
    </xdr:from>
    <xdr:to>
      <xdr:col>50</xdr:col>
      <xdr:colOff>165100</xdr:colOff>
      <xdr:row>62</xdr:row>
      <xdr:rowOff>132443</xdr:rowOff>
    </xdr:to>
    <xdr:sp macro="" textlink="">
      <xdr:nvSpPr>
        <xdr:cNvPr id="239" name="フローチャート: 判断 238"/>
        <xdr:cNvSpPr/>
      </xdr:nvSpPr>
      <xdr:spPr>
        <a:xfrm>
          <a:off x="9588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41728</xdr:rowOff>
    </xdr:from>
    <xdr:to>
      <xdr:col>46</xdr:col>
      <xdr:colOff>38100</xdr:colOff>
      <xdr:row>62</xdr:row>
      <xdr:rowOff>143328</xdr:rowOff>
    </xdr:to>
    <xdr:sp macro="" textlink="">
      <xdr:nvSpPr>
        <xdr:cNvPr id="240" name="フローチャート: 判断 239"/>
        <xdr:cNvSpPr/>
      </xdr:nvSpPr>
      <xdr:spPr>
        <a:xfrm>
          <a:off x="8699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52615</xdr:rowOff>
    </xdr:from>
    <xdr:to>
      <xdr:col>41</xdr:col>
      <xdr:colOff>101600</xdr:colOff>
      <xdr:row>62</xdr:row>
      <xdr:rowOff>154215</xdr:rowOff>
    </xdr:to>
    <xdr:sp macro="" textlink="">
      <xdr:nvSpPr>
        <xdr:cNvPr id="241" name="フローチャート: 判断 240"/>
        <xdr:cNvSpPr/>
      </xdr:nvSpPr>
      <xdr:spPr>
        <a:xfrm>
          <a:off x="7810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85272</xdr:rowOff>
    </xdr:from>
    <xdr:to>
      <xdr:col>36</xdr:col>
      <xdr:colOff>165100</xdr:colOff>
      <xdr:row>63</xdr:row>
      <xdr:rowOff>15422</xdr:rowOff>
    </xdr:to>
    <xdr:sp macro="" textlink="">
      <xdr:nvSpPr>
        <xdr:cNvPr id="242" name="フローチャート: 判断 241"/>
        <xdr:cNvSpPr/>
      </xdr:nvSpPr>
      <xdr:spPr>
        <a:xfrm>
          <a:off x="6921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166915</xdr:rowOff>
    </xdr:from>
    <xdr:to>
      <xdr:col>55</xdr:col>
      <xdr:colOff>50800</xdr:colOff>
      <xdr:row>61</xdr:row>
      <xdr:rowOff>97065</xdr:rowOff>
    </xdr:to>
    <xdr:sp macro="" textlink="">
      <xdr:nvSpPr>
        <xdr:cNvPr id="248" name="楕円 247"/>
        <xdr:cNvSpPr/>
      </xdr:nvSpPr>
      <xdr:spPr>
        <a:xfrm>
          <a:off x="104267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18342</xdr:rowOff>
    </xdr:from>
    <xdr:ext cx="469744" cy="259045"/>
    <xdr:sp macro="" textlink="">
      <xdr:nvSpPr>
        <xdr:cNvPr id="249" name="【体育館・プール】&#10;一人当たり面積該当値テキスト"/>
        <xdr:cNvSpPr txBox="1"/>
      </xdr:nvSpPr>
      <xdr:spPr>
        <a:xfrm>
          <a:off x="10515600"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xdr:rowOff>
    </xdr:from>
    <xdr:to>
      <xdr:col>50</xdr:col>
      <xdr:colOff>165100</xdr:colOff>
      <xdr:row>61</xdr:row>
      <xdr:rowOff>107950</xdr:rowOff>
    </xdr:to>
    <xdr:sp macro="" textlink="">
      <xdr:nvSpPr>
        <xdr:cNvPr id="250" name="楕円 249"/>
        <xdr:cNvSpPr/>
      </xdr:nvSpPr>
      <xdr:spPr>
        <a:xfrm>
          <a:off x="958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46265</xdr:rowOff>
    </xdr:from>
    <xdr:to>
      <xdr:col>55</xdr:col>
      <xdr:colOff>0</xdr:colOff>
      <xdr:row>61</xdr:row>
      <xdr:rowOff>57150</xdr:rowOff>
    </xdr:to>
    <xdr:cxnSp macro="">
      <xdr:nvCxnSpPr>
        <xdr:cNvPr id="251" name="直線コネクタ 250"/>
        <xdr:cNvCxnSpPr/>
      </xdr:nvCxnSpPr>
      <xdr:spPr>
        <a:xfrm flipV="1">
          <a:off x="9639300" y="105047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17235</xdr:rowOff>
    </xdr:from>
    <xdr:to>
      <xdr:col>46</xdr:col>
      <xdr:colOff>38100</xdr:colOff>
      <xdr:row>61</xdr:row>
      <xdr:rowOff>118835</xdr:rowOff>
    </xdr:to>
    <xdr:sp macro="" textlink="">
      <xdr:nvSpPr>
        <xdr:cNvPr id="252" name="楕円 251"/>
        <xdr:cNvSpPr/>
      </xdr:nvSpPr>
      <xdr:spPr>
        <a:xfrm>
          <a:off x="86995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57150</xdr:rowOff>
    </xdr:from>
    <xdr:to>
      <xdr:col>50</xdr:col>
      <xdr:colOff>114300</xdr:colOff>
      <xdr:row>61</xdr:row>
      <xdr:rowOff>68035</xdr:rowOff>
    </xdr:to>
    <xdr:cxnSp macro="">
      <xdr:nvCxnSpPr>
        <xdr:cNvPr id="253" name="直線コネクタ 252"/>
        <xdr:cNvCxnSpPr/>
      </xdr:nvCxnSpPr>
      <xdr:spPr>
        <a:xfrm flipV="1">
          <a:off x="8750300" y="1051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17235</xdr:rowOff>
    </xdr:from>
    <xdr:to>
      <xdr:col>41</xdr:col>
      <xdr:colOff>101600</xdr:colOff>
      <xdr:row>61</xdr:row>
      <xdr:rowOff>118835</xdr:rowOff>
    </xdr:to>
    <xdr:sp macro="" textlink="">
      <xdr:nvSpPr>
        <xdr:cNvPr id="254" name="楕円 253"/>
        <xdr:cNvSpPr/>
      </xdr:nvSpPr>
      <xdr:spPr>
        <a:xfrm>
          <a:off x="7810500" y="104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68035</xdr:rowOff>
    </xdr:from>
    <xdr:to>
      <xdr:col>45</xdr:col>
      <xdr:colOff>177800</xdr:colOff>
      <xdr:row>61</xdr:row>
      <xdr:rowOff>68035</xdr:rowOff>
    </xdr:to>
    <xdr:cxnSp macro="">
      <xdr:nvCxnSpPr>
        <xdr:cNvPr id="255" name="直線コネクタ 254"/>
        <xdr:cNvCxnSpPr/>
      </xdr:nvCxnSpPr>
      <xdr:spPr>
        <a:xfrm>
          <a:off x="7861300" y="10526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3628</xdr:rowOff>
    </xdr:from>
    <xdr:to>
      <xdr:col>36</xdr:col>
      <xdr:colOff>165100</xdr:colOff>
      <xdr:row>64</xdr:row>
      <xdr:rowOff>105228</xdr:rowOff>
    </xdr:to>
    <xdr:sp macro="" textlink="">
      <xdr:nvSpPr>
        <xdr:cNvPr id="256" name="楕円 255"/>
        <xdr:cNvSpPr/>
      </xdr:nvSpPr>
      <xdr:spPr>
        <a:xfrm>
          <a:off x="6921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68035</xdr:rowOff>
    </xdr:from>
    <xdr:to>
      <xdr:col>41</xdr:col>
      <xdr:colOff>50800</xdr:colOff>
      <xdr:row>64</xdr:row>
      <xdr:rowOff>54428</xdr:rowOff>
    </xdr:to>
    <xdr:cxnSp macro="">
      <xdr:nvCxnSpPr>
        <xdr:cNvPr id="257" name="直線コネクタ 256"/>
        <xdr:cNvCxnSpPr/>
      </xdr:nvCxnSpPr>
      <xdr:spPr>
        <a:xfrm flipV="1">
          <a:off x="6972300" y="10526485"/>
          <a:ext cx="889000" cy="5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123570</xdr:rowOff>
    </xdr:from>
    <xdr:ext cx="469744" cy="259045"/>
    <xdr:sp macro="" textlink="">
      <xdr:nvSpPr>
        <xdr:cNvPr id="258" name="n_1aveValue【体育館・プール】&#10;一人当たり面積"/>
        <xdr:cNvSpPr txBox="1"/>
      </xdr:nvSpPr>
      <xdr:spPr>
        <a:xfrm>
          <a:off x="9391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134455</xdr:rowOff>
    </xdr:from>
    <xdr:ext cx="469744" cy="259045"/>
    <xdr:sp macro="" textlink="">
      <xdr:nvSpPr>
        <xdr:cNvPr id="259" name="n_2aveValue【体育館・プール】&#10;一人当たり面積"/>
        <xdr:cNvSpPr txBox="1"/>
      </xdr:nvSpPr>
      <xdr:spPr>
        <a:xfrm>
          <a:off x="8515427" y="1076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145342</xdr:rowOff>
    </xdr:from>
    <xdr:ext cx="469744" cy="259045"/>
    <xdr:sp macro="" textlink="">
      <xdr:nvSpPr>
        <xdr:cNvPr id="260" name="n_3aveValue【体育館・プール】&#10;一人当たり面積"/>
        <xdr:cNvSpPr txBox="1"/>
      </xdr:nvSpPr>
      <xdr:spPr>
        <a:xfrm>
          <a:off x="7626427" y="107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31949</xdr:rowOff>
    </xdr:from>
    <xdr:ext cx="469744" cy="259045"/>
    <xdr:sp macro="" textlink="">
      <xdr:nvSpPr>
        <xdr:cNvPr id="261" name="n_4aveValue【体育館・プール】&#10;一人当たり面積"/>
        <xdr:cNvSpPr txBox="1"/>
      </xdr:nvSpPr>
      <xdr:spPr>
        <a:xfrm>
          <a:off x="6737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124477</xdr:rowOff>
    </xdr:from>
    <xdr:ext cx="469744" cy="259045"/>
    <xdr:sp macro="" textlink="">
      <xdr:nvSpPr>
        <xdr:cNvPr id="262" name="n_1mainValue【体育館・プール】&#10;一人当たり面積"/>
        <xdr:cNvSpPr txBox="1"/>
      </xdr:nvSpPr>
      <xdr:spPr>
        <a:xfrm>
          <a:off x="9391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135362</xdr:rowOff>
    </xdr:from>
    <xdr:ext cx="469744" cy="259045"/>
    <xdr:sp macro="" textlink="">
      <xdr:nvSpPr>
        <xdr:cNvPr id="263" name="n_2mainValue【体育館・プール】&#10;一人当たり面積"/>
        <xdr:cNvSpPr txBox="1"/>
      </xdr:nvSpPr>
      <xdr:spPr>
        <a:xfrm>
          <a:off x="8515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135362</xdr:rowOff>
    </xdr:from>
    <xdr:ext cx="469744" cy="259045"/>
    <xdr:sp macro="" textlink="">
      <xdr:nvSpPr>
        <xdr:cNvPr id="264" name="n_3mainValue【体育館・プール】&#10;一人当たり面積"/>
        <xdr:cNvSpPr txBox="1"/>
      </xdr:nvSpPr>
      <xdr:spPr>
        <a:xfrm>
          <a:off x="7626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96355</xdr:rowOff>
    </xdr:from>
    <xdr:ext cx="469744" cy="259045"/>
    <xdr:sp macro="" textlink="">
      <xdr:nvSpPr>
        <xdr:cNvPr id="265" name="n_4mainValue【体育館・プール】&#10;一人当たり面積"/>
        <xdr:cNvSpPr txBox="1"/>
      </xdr:nvSpPr>
      <xdr:spPr>
        <a:xfrm>
          <a:off x="6737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156211</xdr:rowOff>
    </xdr:to>
    <xdr:cxnSp macro="">
      <xdr:nvCxnSpPr>
        <xdr:cNvPr id="290" name="直線コネクタ 289"/>
        <xdr:cNvCxnSpPr/>
      </xdr:nvCxnSpPr>
      <xdr:spPr>
        <a:xfrm flipV="1">
          <a:off x="4634865" y="13434061"/>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160038</xdr:rowOff>
    </xdr:from>
    <xdr:ext cx="405111" cy="259045"/>
    <xdr:sp macro="" textlink="">
      <xdr:nvSpPr>
        <xdr:cNvPr id="291" name="【福祉施設】&#10;有形固定資産減価償却率最小値テキスト"/>
        <xdr:cNvSpPr txBox="1"/>
      </xdr:nvSpPr>
      <xdr:spPr>
        <a:xfrm>
          <a:off x="4673600"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156211</xdr:rowOff>
    </xdr:from>
    <xdr:to>
      <xdr:col>24</xdr:col>
      <xdr:colOff>152400</xdr:colOff>
      <xdr:row>86</xdr:row>
      <xdr:rowOff>156211</xdr:rowOff>
    </xdr:to>
    <xdr:cxnSp macro="">
      <xdr:nvCxnSpPr>
        <xdr:cNvPr id="292" name="直線コネクタ 291"/>
        <xdr:cNvCxnSpPr/>
      </xdr:nvCxnSpPr>
      <xdr:spPr>
        <a:xfrm>
          <a:off x="4546600" y="14900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3"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4" name="直線コネクタ 293"/>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95" name="【福祉施設】&#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6" name="フローチャート: 判断 295"/>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25400</xdr:rowOff>
    </xdr:from>
    <xdr:to>
      <xdr:col>20</xdr:col>
      <xdr:colOff>38100</xdr:colOff>
      <xdr:row>82</xdr:row>
      <xdr:rowOff>127000</xdr:rowOff>
    </xdr:to>
    <xdr:sp macro="" textlink="">
      <xdr:nvSpPr>
        <xdr:cNvPr id="297" name="フローチャート: 判断 296"/>
        <xdr:cNvSpPr/>
      </xdr:nvSpPr>
      <xdr:spPr>
        <a:xfrm>
          <a:off x="3746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8" name="フローチャート: 判断 297"/>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105411</xdr:rowOff>
    </xdr:from>
    <xdr:to>
      <xdr:col>10</xdr:col>
      <xdr:colOff>165100</xdr:colOff>
      <xdr:row>82</xdr:row>
      <xdr:rowOff>35561</xdr:rowOff>
    </xdr:to>
    <xdr:sp macro="" textlink="">
      <xdr:nvSpPr>
        <xdr:cNvPr id="299" name="フローチャート: 判断 298"/>
        <xdr:cNvSpPr/>
      </xdr:nvSpPr>
      <xdr:spPr>
        <a:xfrm>
          <a:off x="1968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25400</xdr:rowOff>
    </xdr:from>
    <xdr:to>
      <xdr:col>6</xdr:col>
      <xdr:colOff>38100</xdr:colOff>
      <xdr:row>81</xdr:row>
      <xdr:rowOff>127000</xdr:rowOff>
    </xdr:to>
    <xdr:sp macro="" textlink="">
      <xdr:nvSpPr>
        <xdr:cNvPr id="300" name="フローチャート: 判断 299"/>
        <xdr:cNvSpPr/>
      </xdr:nvSpPr>
      <xdr:spPr>
        <a:xfrm>
          <a:off x="1079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55880</xdr:rowOff>
    </xdr:from>
    <xdr:to>
      <xdr:col>24</xdr:col>
      <xdr:colOff>114300</xdr:colOff>
      <xdr:row>78</xdr:row>
      <xdr:rowOff>157480</xdr:rowOff>
    </xdr:to>
    <xdr:sp macro="" textlink="">
      <xdr:nvSpPr>
        <xdr:cNvPr id="306" name="楕円 305"/>
        <xdr:cNvSpPr/>
      </xdr:nvSpPr>
      <xdr:spPr>
        <a:xfrm>
          <a:off x="4584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142257</xdr:rowOff>
    </xdr:from>
    <xdr:ext cx="405111" cy="259045"/>
    <xdr:sp macro="" textlink="">
      <xdr:nvSpPr>
        <xdr:cNvPr id="307" name="【福祉施設】&#10;有形固定資産減価償却率該当値テキスト"/>
        <xdr:cNvSpPr txBox="1"/>
      </xdr:nvSpPr>
      <xdr:spPr>
        <a:xfrm>
          <a:off x="4673600" y="1334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124461</xdr:rowOff>
    </xdr:from>
    <xdr:to>
      <xdr:col>20</xdr:col>
      <xdr:colOff>38100</xdr:colOff>
      <xdr:row>78</xdr:row>
      <xdr:rowOff>54611</xdr:rowOff>
    </xdr:to>
    <xdr:sp macro="" textlink="">
      <xdr:nvSpPr>
        <xdr:cNvPr id="308" name="楕円 307"/>
        <xdr:cNvSpPr/>
      </xdr:nvSpPr>
      <xdr:spPr>
        <a:xfrm>
          <a:off x="3746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3811</xdr:rowOff>
    </xdr:from>
    <xdr:to>
      <xdr:col>24</xdr:col>
      <xdr:colOff>63500</xdr:colOff>
      <xdr:row>78</xdr:row>
      <xdr:rowOff>106680</xdr:rowOff>
    </xdr:to>
    <xdr:cxnSp macro="">
      <xdr:nvCxnSpPr>
        <xdr:cNvPr id="309" name="直線コネクタ 308"/>
        <xdr:cNvCxnSpPr/>
      </xdr:nvCxnSpPr>
      <xdr:spPr>
        <a:xfrm>
          <a:off x="3797300" y="1337691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13970</xdr:rowOff>
    </xdr:from>
    <xdr:to>
      <xdr:col>15</xdr:col>
      <xdr:colOff>101600</xdr:colOff>
      <xdr:row>77</xdr:row>
      <xdr:rowOff>115570</xdr:rowOff>
    </xdr:to>
    <xdr:sp macro="" textlink="">
      <xdr:nvSpPr>
        <xdr:cNvPr id="310" name="楕円 309"/>
        <xdr:cNvSpPr/>
      </xdr:nvSpPr>
      <xdr:spPr>
        <a:xfrm>
          <a:off x="2857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64770</xdr:rowOff>
    </xdr:from>
    <xdr:to>
      <xdr:col>19</xdr:col>
      <xdr:colOff>177800</xdr:colOff>
      <xdr:row>78</xdr:row>
      <xdr:rowOff>3811</xdr:rowOff>
    </xdr:to>
    <xdr:cxnSp macro="">
      <xdr:nvCxnSpPr>
        <xdr:cNvPr id="311" name="直線コネクタ 310"/>
        <xdr:cNvCxnSpPr/>
      </xdr:nvCxnSpPr>
      <xdr:spPr>
        <a:xfrm>
          <a:off x="2908300" y="132664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67311</xdr:rowOff>
    </xdr:from>
    <xdr:to>
      <xdr:col>10</xdr:col>
      <xdr:colOff>165100</xdr:colOff>
      <xdr:row>77</xdr:row>
      <xdr:rowOff>168911</xdr:rowOff>
    </xdr:to>
    <xdr:sp macro="" textlink="">
      <xdr:nvSpPr>
        <xdr:cNvPr id="312" name="楕円 311"/>
        <xdr:cNvSpPr/>
      </xdr:nvSpPr>
      <xdr:spPr>
        <a:xfrm>
          <a:off x="1968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64770</xdr:rowOff>
    </xdr:from>
    <xdr:to>
      <xdr:col>15</xdr:col>
      <xdr:colOff>50800</xdr:colOff>
      <xdr:row>77</xdr:row>
      <xdr:rowOff>118111</xdr:rowOff>
    </xdr:to>
    <xdr:cxnSp macro="">
      <xdr:nvCxnSpPr>
        <xdr:cNvPr id="313" name="直線コネクタ 312"/>
        <xdr:cNvCxnSpPr/>
      </xdr:nvCxnSpPr>
      <xdr:spPr>
        <a:xfrm flipV="1">
          <a:off x="2019300" y="13266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10161</xdr:rowOff>
    </xdr:from>
    <xdr:to>
      <xdr:col>6</xdr:col>
      <xdr:colOff>38100</xdr:colOff>
      <xdr:row>78</xdr:row>
      <xdr:rowOff>111761</xdr:rowOff>
    </xdr:to>
    <xdr:sp macro="" textlink="">
      <xdr:nvSpPr>
        <xdr:cNvPr id="314" name="楕円 313"/>
        <xdr:cNvSpPr/>
      </xdr:nvSpPr>
      <xdr:spPr>
        <a:xfrm>
          <a:off x="1079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118111</xdr:rowOff>
    </xdr:from>
    <xdr:to>
      <xdr:col>10</xdr:col>
      <xdr:colOff>114300</xdr:colOff>
      <xdr:row>78</xdr:row>
      <xdr:rowOff>60961</xdr:rowOff>
    </xdr:to>
    <xdr:cxnSp macro="">
      <xdr:nvCxnSpPr>
        <xdr:cNvPr id="315" name="直線コネクタ 314"/>
        <xdr:cNvCxnSpPr/>
      </xdr:nvCxnSpPr>
      <xdr:spPr>
        <a:xfrm flipV="1">
          <a:off x="1130300" y="13319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118127</xdr:rowOff>
    </xdr:from>
    <xdr:ext cx="405111" cy="259045"/>
    <xdr:sp macro="" textlink="">
      <xdr:nvSpPr>
        <xdr:cNvPr id="316" name="n_1aveValue【福祉施設】&#10;有形固定資産減価償却率"/>
        <xdr:cNvSpPr txBox="1"/>
      </xdr:nvSpPr>
      <xdr:spPr>
        <a:xfrm>
          <a:off x="3582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7" name="n_2aveValue【福祉施設】&#10;有形固定資産減価償却率"/>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26688</xdr:rowOff>
    </xdr:from>
    <xdr:ext cx="405111" cy="259045"/>
    <xdr:sp macro="" textlink="">
      <xdr:nvSpPr>
        <xdr:cNvPr id="318" name="n_3aveValue【福祉施設】&#10;有形固定資産減価償却率"/>
        <xdr:cNvSpPr txBox="1"/>
      </xdr:nvSpPr>
      <xdr:spPr>
        <a:xfrm>
          <a:off x="1816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118127</xdr:rowOff>
    </xdr:from>
    <xdr:ext cx="405111" cy="259045"/>
    <xdr:sp macro="" textlink="">
      <xdr:nvSpPr>
        <xdr:cNvPr id="319" name="n_4aveValue【福祉施設】&#10;有形固定資産減価償却率"/>
        <xdr:cNvSpPr txBox="1"/>
      </xdr:nvSpPr>
      <xdr:spPr>
        <a:xfrm>
          <a:off x="927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71138</xdr:rowOff>
    </xdr:from>
    <xdr:ext cx="405111" cy="259045"/>
    <xdr:sp macro="" textlink="">
      <xdr:nvSpPr>
        <xdr:cNvPr id="320" name="n_1mainValue【福祉施設】&#10;有形固定資産減価償却率"/>
        <xdr:cNvSpPr txBox="1"/>
      </xdr:nvSpPr>
      <xdr:spPr>
        <a:xfrm>
          <a:off x="3582044" y="1310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132097</xdr:rowOff>
    </xdr:from>
    <xdr:ext cx="405111" cy="259045"/>
    <xdr:sp macro="" textlink="">
      <xdr:nvSpPr>
        <xdr:cNvPr id="321" name="n_2mainValue【福祉施設】&#10;有形固定資産減価償却率"/>
        <xdr:cNvSpPr txBox="1"/>
      </xdr:nvSpPr>
      <xdr:spPr>
        <a:xfrm>
          <a:off x="2705744"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13988</xdr:rowOff>
    </xdr:from>
    <xdr:ext cx="405111" cy="259045"/>
    <xdr:sp macro="" textlink="">
      <xdr:nvSpPr>
        <xdr:cNvPr id="322" name="n_3mainValue【福祉施設】&#10;有形固定資産減価償却率"/>
        <xdr:cNvSpPr txBox="1"/>
      </xdr:nvSpPr>
      <xdr:spPr>
        <a:xfrm>
          <a:off x="1816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128288</xdr:rowOff>
    </xdr:from>
    <xdr:ext cx="405111" cy="259045"/>
    <xdr:sp macro="" textlink="">
      <xdr:nvSpPr>
        <xdr:cNvPr id="323" name="n_4mainValue【福祉施設】&#10;有形固定資産減価償却率"/>
        <xdr:cNvSpPr txBox="1"/>
      </xdr:nvSpPr>
      <xdr:spPr>
        <a:xfrm>
          <a:off x="927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152400</xdr:rowOff>
    </xdr:to>
    <xdr:cxnSp macro="">
      <xdr:nvCxnSpPr>
        <xdr:cNvPr id="349" name="直線コネクタ 348"/>
        <xdr:cNvCxnSpPr/>
      </xdr:nvCxnSpPr>
      <xdr:spPr>
        <a:xfrm flipV="1">
          <a:off x="10476865" y="13391606"/>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156227</xdr:rowOff>
    </xdr:from>
    <xdr:ext cx="469744" cy="259045"/>
    <xdr:sp macro="" textlink="">
      <xdr:nvSpPr>
        <xdr:cNvPr id="350" name="【福祉施設】&#10;一人当たり面積最小値テキスト"/>
        <xdr:cNvSpPr txBox="1"/>
      </xdr:nvSpPr>
      <xdr:spPr>
        <a:xfrm>
          <a:off x="10515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152400</xdr:rowOff>
    </xdr:from>
    <xdr:to>
      <xdr:col>55</xdr:col>
      <xdr:colOff>88900</xdr:colOff>
      <xdr:row>86</xdr:row>
      <xdr:rowOff>152400</xdr:rowOff>
    </xdr:to>
    <xdr:cxnSp macro="">
      <xdr:nvCxnSpPr>
        <xdr:cNvPr id="351" name="直線コネクタ 350"/>
        <xdr:cNvCxnSpPr/>
      </xdr:nvCxnSpPr>
      <xdr:spPr>
        <a:xfrm>
          <a:off x="10388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2" name="【福祉施設】&#10;一人当たり面積最大値テキスト"/>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3" name="直線コネクタ 352"/>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54"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55" name="フローチャート: 判断 354"/>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170180</xdr:rowOff>
    </xdr:from>
    <xdr:to>
      <xdr:col>50</xdr:col>
      <xdr:colOff>165100</xdr:colOff>
      <xdr:row>85</xdr:row>
      <xdr:rowOff>100330</xdr:rowOff>
    </xdr:to>
    <xdr:sp macro="" textlink="">
      <xdr:nvSpPr>
        <xdr:cNvPr id="356" name="フローチャート: 判断 355"/>
        <xdr:cNvSpPr/>
      </xdr:nvSpPr>
      <xdr:spPr>
        <a:xfrm>
          <a:off x="9588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157118</xdr:rowOff>
    </xdr:from>
    <xdr:to>
      <xdr:col>46</xdr:col>
      <xdr:colOff>38100</xdr:colOff>
      <xdr:row>85</xdr:row>
      <xdr:rowOff>87268</xdr:rowOff>
    </xdr:to>
    <xdr:sp macro="" textlink="">
      <xdr:nvSpPr>
        <xdr:cNvPr id="357" name="フローチャート: 判断 356"/>
        <xdr:cNvSpPr/>
      </xdr:nvSpPr>
      <xdr:spPr>
        <a:xfrm>
          <a:off x="86995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58" name="フローチャート: 判断 35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59" name="フローチャート: 判断 358"/>
        <xdr:cNvSpPr/>
      </xdr:nvSpPr>
      <xdr:spPr>
        <a:xfrm>
          <a:off x="6921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23223</xdr:rowOff>
    </xdr:from>
    <xdr:to>
      <xdr:col>55</xdr:col>
      <xdr:colOff>50800</xdr:colOff>
      <xdr:row>86</xdr:row>
      <xdr:rowOff>124823</xdr:rowOff>
    </xdr:to>
    <xdr:sp macro="" textlink="">
      <xdr:nvSpPr>
        <xdr:cNvPr id="365" name="楕円 364"/>
        <xdr:cNvSpPr/>
      </xdr:nvSpPr>
      <xdr:spPr>
        <a:xfrm>
          <a:off x="10426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109600</xdr:rowOff>
    </xdr:from>
    <xdr:ext cx="469744" cy="259045"/>
    <xdr:sp macro="" textlink="">
      <xdr:nvSpPr>
        <xdr:cNvPr id="366" name="【福祉施設】&#10;一人当たり面積該当値テキスト"/>
        <xdr:cNvSpPr txBox="1"/>
      </xdr:nvSpPr>
      <xdr:spPr>
        <a:xfrm>
          <a:off x="10515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67" name="楕円 366"/>
        <xdr:cNvSpPr/>
      </xdr:nvSpPr>
      <xdr:spPr>
        <a:xfrm>
          <a:off x="958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74023</xdr:rowOff>
    </xdr:from>
    <xdr:to>
      <xdr:col>55</xdr:col>
      <xdr:colOff>0</xdr:colOff>
      <xdr:row>86</xdr:row>
      <xdr:rowOff>77288</xdr:rowOff>
    </xdr:to>
    <xdr:cxnSp macro="">
      <xdr:nvCxnSpPr>
        <xdr:cNvPr id="368" name="直線コネクタ 367"/>
        <xdr:cNvCxnSpPr/>
      </xdr:nvCxnSpPr>
      <xdr:spPr>
        <a:xfrm flipV="1">
          <a:off x="9639300" y="148187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26488</xdr:rowOff>
    </xdr:from>
    <xdr:to>
      <xdr:col>46</xdr:col>
      <xdr:colOff>38100</xdr:colOff>
      <xdr:row>86</xdr:row>
      <xdr:rowOff>128088</xdr:rowOff>
    </xdr:to>
    <xdr:sp macro="" textlink="">
      <xdr:nvSpPr>
        <xdr:cNvPr id="369" name="楕円 368"/>
        <xdr:cNvSpPr/>
      </xdr:nvSpPr>
      <xdr:spPr>
        <a:xfrm>
          <a:off x="8699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77288</xdr:rowOff>
    </xdr:from>
    <xdr:to>
      <xdr:col>50</xdr:col>
      <xdr:colOff>114300</xdr:colOff>
      <xdr:row>86</xdr:row>
      <xdr:rowOff>77288</xdr:rowOff>
    </xdr:to>
    <xdr:cxnSp macro="">
      <xdr:nvCxnSpPr>
        <xdr:cNvPr id="370" name="直線コネクタ 369"/>
        <xdr:cNvCxnSpPr/>
      </xdr:nvCxnSpPr>
      <xdr:spPr>
        <a:xfrm>
          <a:off x="8750300" y="14821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71" name="楕円 370"/>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77288</xdr:rowOff>
    </xdr:to>
    <xdr:cxnSp macro="">
      <xdr:nvCxnSpPr>
        <xdr:cNvPr id="372" name="直線コネクタ 371"/>
        <xdr:cNvCxnSpPr/>
      </xdr:nvCxnSpPr>
      <xdr:spPr>
        <a:xfrm>
          <a:off x="7861300" y="14759939"/>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109764</xdr:rowOff>
    </xdr:from>
    <xdr:to>
      <xdr:col>36</xdr:col>
      <xdr:colOff>165100</xdr:colOff>
      <xdr:row>86</xdr:row>
      <xdr:rowOff>39914</xdr:rowOff>
    </xdr:to>
    <xdr:sp macro="" textlink="">
      <xdr:nvSpPr>
        <xdr:cNvPr id="373" name="楕円 372"/>
        <xdr:cNvSpPr/>
      </xdr:nvSpPr>
      <xdr:spPr>
        <a:xfrm>
          <a:off x="6921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160564</xdr:rowOff>
    </xdr:from>
    <xdr:to>
      <xdr:col>41</xdr:col>
      <xdr:colOff>50800</xdr:colOff>
      <xdr:row>86</xdr:row>
      <xdr:rowOff>15239</xdr:rowOff>
    </xdr:to>
    <xdr:cxnSp macro="">
      <xdr:nvCxnSpPr>
        <xdr:cNvPr id="374" name="直線コネクタ 373"/>
        <xdr:cNvCxnSpPr/>
      </xdr:nvCxnSpPr>
      <xdr:spPr>
        <a:xfrm>
          <a:off x="6972300" y="147338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116857</xdr:rowOff>
    </xdr:from>
    <xdr:ext cx="469744" cy="259045"/>
    <xdr:sp macro="" textlink="">
      <xdr:nvSpPr>
        <xdr:cNvPr id="375" name="n_1aveValue【福祉施設】&#10;一人当たり面積"/>
        <xdr:cNvSpPr txBox="1"/>
      </xdr:nvSpPr>
      <xdr:spPr>
        <a:xfrm>
          <a:off x="93917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376" name="n_2aveValue【福祉施設】&#10;一人当たり面積"/>
        <xdr:cNvSpPr txBox="1"/>
      </xdr:nvSpPr>
      <xdr:spPr>
        <a:xfrm>
          <a:off x="8515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7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139716</xdr:rowOff>
    </xdr:from>
    <xdr:ext cx="469744" cy="259045"/>
    <xdr:sp macro="" textlink="">
      <xdr:nvSpPr>
        <xdr:cNvPr id="378" name="n_4aveValue【福祉施設】&#10;一人当たり面積"/>
        <xdr:cNvSpPr txBox="1"/>
      </xdr:nvSpPr>
      <xdr:spPr>
        <a:xfrm>
          <a:off x="6737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79" name="n_1mainValue【福祉施設】&#10;一人当たり面積"/>
        <xdr:cNvSpPr txBox="1"/>
      </xdr:nvSpPr>
      <xdr:spPr>
        <a:xfrm>
          <a:off x="9391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119215</xdr:rowOff>
    </xdr:from>
    <xdr:ext cx="469744" cy="259045"/>
    <xdr:sp macro="" textlink="">
      <xdr:nvSpPr>
        <xdr:cNvPr id="380" name="n_2mainValue【福祉施設】&#10;一人当たり面積"/>
        <xdr:cNvSpPr txBox="1"/>
      </xdr:nvSpPr>
      <xdr:spPr>
        <a:xfrm>
          <a:off x="8515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81" name="n_3mainValue【福祉施設】&#10;一人当たり面積"/>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31041</xdr:rowOff>
    </xdr:from>
    <xdr:ext cx="469744" cy="259045"/>
    <xdr:sp macro="" textlink="">
      <xdr:nvSpPr>
        <xdr:cNvPr id="382" name="n_4mainValue【福祉施設】&#10;一人当たり面積"/>
        <xdr:cNvSpPr txBox="1"/>
      </xdr:nvSpPr>
      <xdr:spPr>
        <a:xfrm>
          <a:off x="6737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95794</xdr:rowOff>
    </xdr:to>
    <xdr:cxnSp macro="">
      <xdr:nvCxnSpPr>
        <xdr:cNvPr id="408" name="直線コネクタ 407"/>
        <xdr:cNvCxnSpPr/>
      </xdr:nvCxnSpPr>
      <xdr:spPr>
        <a:xfrm flipV="1">
          <a:off x="4634865" y="17278350"/>
          <a:ext cx="0" cy="1162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99621</xdr:rowOff>
    </xdr:from>
    <xdr:ext cx="405111" cy="259045"/>
    <xdr:sp macro="" textlink="">
      <xdr:nvSpPr>
        <xdr:cNvPr id="409" name="【市民会館】&#10;有形固定資産減価償却率最小値テキスト"/>
        <xdr:cNvSpPr txBox="1"/>
      </xdr:nvSpPr>
      <xdr:spPr>
        <a:xfrm>
          <a:off x="4673600" y="184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95794</xdr:rowOff>
    </xdr:from>
    <xdr:to>
      <xdr:col>24</xdr:col>
      <xdr:colOff>152400</xdr:colOff>
      <xdr:row>107</xdr:row>
      <xdr:rowOff>95794</xdr:rowOff>
    </xdr:to>
    <xdr:cxnSp macro="">
      <xdr:nvCxnSpPr>
        <xdr:cNvPr id="410" name="直線コネクタ 409"/>
        <xdr:cNvCxnSpPr/>
      </xdr:nvCxnSpPr>
      <xdr:spPr>
        <a:xfrm>
          <a:off x="4546600" y="18440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411"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412" name="直線コネクタ 411"/>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51179</xdr:rowOff>
    </xdr:from>
    <xdr:ext cx="405111" cy="259045"/>
    <xdr:sp macro="" textlink="">
      <xdr:nvSpPr>
        <xdr:cNvPr id="413" name="【市民会館】&#10;有形固定資産減価償却率平均値テキスト"/>
        <xdr:cNvSpPr txBox="1"/>
      </xdr:nvSpPr>
      <xdr:spPr>
        <a:xfrm>
          <a:off x="4673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72752</xdr:rowOff>
    </xdr:from>
    <xdr:to>
      <xdr:col>24</xdr:col>
      <xdr:colOff>114300</xdr:colOff>
      <xdr:row>105</xdr:row>
      <xdr:rowOff>2902</xdr:rowOff>
    </xdr:to>
    <xdr:sp macro="" textlink="">
      <xdr:nvSpPr>
        <xdr:cNvPr id="414" name="フローチャート: 判断 413"/>
        <xdr:cNvSpPr/>
      </xdr:nvSpPr>
      <xdr:spPr>
        <a:xfrm>
          <a:off x="4584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53158</xdr:rowOff>
    </xdr:from>
    <xdr:to>
      <xdr:col>20</xdr:col>
      <xdr:colOff>38100</xdr:colOff>
      <xdr:row>104</xdr:row>
      <xdr:rowOff>154758</xdr:rowOff>
    </xdr:to>
    <xdr:sp macro="" textlink="">
      <xdr:nvSpPr>
        <xdr:cNvPr id="415" name="フローチャート: 判断 414"/>
        <xdr:cNvSpPr/>
      </xdr:nvSpPr>
      <xdr:spPr>
        <a:xfrm>
          <a:off x="3746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16" name="フローチャート: 判断 415"/>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17" name="フローチャート: 判断 416"/>
        <xdr:cNvSpPr/>
      </xdr:nvSpPr>
      <xdr:spPr>
        <a:xfrm>
          <a:off x="1968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xdr:rowOff>
    </xdr:from>
    <xdr:to>
      <xdr:col>6</xdr:col>
      <xdr:colOff>38100</xdr:colOff>
      <xdr:row>104</xdr:row>
      <xdr:rowOff>115570</xdr:rowOff>
    </xdr:to>
    <xdr:sp macro="" textlink="">
      <xdr:nvSpPr>
        <xdr:cNvPr id="418" name="フローチャート: 判断 417"/>
        <xdr:cNvSpPr/>
      </xdr:nvSpPr>
      <xdr:spPr>
        <a:xfrm>
          <a:off x="1079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103777</xdr:rowOff>
    </xdr:from>
    <xdr:to>
      <xdr:col>24</xdr:col>
      <xdr:colOff>114300</xdr:colOff>
      <xdr:row>101</xdr:row>
      <xdr:rowOff>33927</xdr:rowOff>
    </xdr:to>
    <xdr:sp macro="" textlink="">
      <xdr:nvSpPr>
        <xdr:cNvPr id="424" name="楕円 423"/>
        <xdr:cNvSpPr/>
      </xdr:nvSpPr>
      <xdr:spPr>
        <a:xfrm>
          <a:off x="45847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35577</xdr:rowOff>
    </xdr:from>
    <xdr:ext cx="405111" cy="259045"/>
    <xdr:sp macro="" textlink="">
      <xdr:nvSpPr>
        <xdr:cNvPr id="425" name="【市民会館】&#10;有形固定資産減価償却率該当値テキスト"/>
        <xdr:cNvSpPr txBox="1"/>
      </xdr:nvSpPr>
      <xdr:spPr>
        <a:xfrm>
          <a:off x="46736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85816</xdr:rowOff>
    </xdr:from>
    <xdr:to>
      <xdr:col>20</xdr:col>
      <xdr:colOff>38100</xdr:colOff>
      <xdr:row>101</xdr:row>
      <xdr:rowOff>15966</xdr:rowOff>
    </xdr:to>
    <xdr:sp macro="" textlink="">
      <xdr:nvSpPr>
        <xdr:cNvPr id="426" name="楕円 425"/>
        <xdr:cNvSpPr/>
      </xdr:nvSpPr>
      <xdr:spPr>
        <a:xfrm>
          <a:off x="3746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136616</xdr:rowOff>
    </xdr:from>
    <xdr:to>
      <xdr:col>24</xdr:col>
      <xdr:colOff>63500</xdr:colOff>
      <xdr:row>100</xdr:row>
      <xdr:rowOff>154577</xdr:rowOff>
    </xdr:to>
    <xdr:cxnSp macro="">
      <xdr:nvCxnSpPr>
        <xdr:cNvPr id="427" name="直線コネクタ 426"/>
        <xdr:cNvCxnSpPr/>
      </xdr:nvCxnSpPr>
      <xdr:spPr>
        <a:xfrm>
          <a:off x="3797300" y="1728161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53158</xdr:rowOff>
    </xdr:from>
    <xdr:to>
      <xdr:col>15</xdr:col>
      <xdr:colOff>101600</xdr:colOff>
      <xdr:row>100</xdr:row>
      <xdr:rowOff>154758</xdr:rowOff>
    </xdr:to>
    <xdr:sp macro="" textlink="">
      <xdr:nvSpPr>
        <xdr:cNvPr id="428" name="楕円 427"/>
        <xdr:cNvSpPr/>
      </xdr:nvSpPr>
      <xdr:spPr>
        <a:xfrm>
          <a:off x="2857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103958</xdr:rowOff>
    </xdr:from>
    <xdr:to>
      <xdr:col>19</xdr:col>
      <xdr:colOff>177800</xdr:colOff>
      <xdr:row>100</xdr:row>
      <xdr:rowOff>136616</xdr:rowOff>
    </xdr:to>
    <xdr:cxnSp macro="">
      <xdr:nvCxnSpPr>
        <xdr:cNvPr id="429" name="直線コネクタ 428"/>
        <xdr:cNvCxnSpPr/>
      </xdr:nvCxnSpPr>
      <xdr:spPr>
        <a:xfrm>
          <a:off x="2908300" y="172489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430" name="楕円 429"/>
        <xdr:cNvSpPr/>
      </xdr:nvSpPr>
      <xdr:spPr>
        <a:xfrm>
          <a:off x="1968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103958</xdr:rowOff>
    </xdr:from>
    <xdr:to>
      <xdr:col>15</xdr:col>
      <xdr:colOff>50800</xdr:colOff>
      <xdr:row>108</xdr:row>
      <xdr:rowOff>10886</xdr:rowOff>
    </xdr:to>
    <xdr:cxnSp macro="">
      <xdr:nvCxnSpPr>
        <xdr:cNvPr id="431" name="直線コネクタ 430"/>
        <xdr:cNvCxnSpPr/>
      </xdr:nvCxnSpPr>
      <xdr:spPr>
        <a:xfrm flipV="1">
          <a:off x="2019300" y="17248958"/>
          <a:ext cx="889000" cy="127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145885</xdr:rowOff>
    </xdr:from>
    <xdr:ext cx="405111" cy="259045"/>
    <xdr:sp macro="" textlink="">
      <xdr:nvSpPr>
        <xdr:cNvPr id="432" name="n_1aveValue【市民会館】&#10;有形固定資産減価償却率"/>
        <xdr:cNvSpPr txBox="1"/>
      </xdr:nvSpPr>
      <xdr:spPr>
        <a:xfrm>
          <a:off x="3582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33"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169653</xdr:rowOff>
    </xdr:from>
    <xdr:ext cx="405111" cy="259045"/>
    <xdr:sp macro="" textlink="">
      <xdr:nvSpPr>
        <xdr:cNvPr id="434" name="n_3aveValue【市民会館】&#10;有形固定資産減価償却率"/>
        <xdr:cNvSpPr txBox="1"/>
      </xdr:nvSpPr>
      <xdr:spPr>
        <a:xfrm>
          <a:off x="1816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132097</xdr:rowOff>
    </xdr:from>
    <xdr:ext cx="405111" cy="259045"/>
    <xdr:sp macro="" textlink="">
      <xdr:nvSpPr>
        <xdr:cNvPr id="435" name="n_4aveValue【市民会館】&#10;有形固定資産減価償却率"/>
        <xdr:cNvSpPr txBox="1"/>
      </xdr:nvSpPr>
      <xdr:spPr>
        <a:xfrm>
          <a:off x="927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32493</xdr:rowOff>
    </xdr:from>
    <xdr:ext cx="405111" cy="259045"/>
    <xdr:sp macro="" textlink="">
      <xdr:nvSpPr>
        <xdr:cNvPr id="436" name="n_1mainValue【市民会館】&#10;有形固定資産減価償却率"/>
        <xdr:cNvSpPr txBox="1"/>
      </xdr:nvSpPr>
      <xdr:spPr>
        <a:xfrm>
          <a:off x="3582044" y="1700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171285</xdr:rowOff>
    </xdr:from>
    <xdr:ext cx="340478" cy="259045"/>
    <xdr:sp macro="" textlink="">
      <xdr:nvSpPr>
        <xdr:cNvPr id="437" name="n_2mainValue【市民会館】&#10;有形固定資産減価償却率"/>
        <xdr:cNvSpPr txBox="1"/>
      </xdr:nvSpPr>
      <xdr:spPr>
        <a:xfrm>
          <a:off x="2738061" y="1697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52813</xdr:rowOff>
    </xdr:from>
    <xdr:ext cx="405111" cy="259045"/>
    <xdr:sp macro="" textlink="">
      <xdr:nvSpPr>
        <xdr:cNvPr id="438" name="n_3mainValue【市民会館】&#10;有形固定資産減価償却率"/>
        <xdr:cNvSpPr txBox="1"/>
      </xdr:nvSpPr>
      <xdr:spPr>
        <a:xfrm>
          <a:off x="1816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53339</xdr:rowOff>
    </xdr:to>
    <xdr:cxnSp macro="">
      <xdr:nvCxnSpPr>
        <xdr:cNvPr id="462" name="直線コネクタ 461"/>
        <xdr:cNvCxnSpPr/>
      </xdr:nvCxnSpPr>
      <xdr:spPr>
        <a:xfrm flipV="1">
          <a:off x="10476865" y="17152620"/>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6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64" name="直線コネクタ 46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465"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466" name="直線コネクタ 465"/>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67"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68" name="フローチャート: 判断 467"/>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469" name="フローチャート: 判断 468"/>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70" name="フローチャート: 判断 469"/>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71" name="フローチャート: 判断 470"/>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72" name="フローチャート: 判断 471"/>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78" name="楕円 477"/>
        <xdr:cNvSpPr/>
      </xdr:nvSpPr>
      <xdr:spPr>
        <a:xfrm>
          <a:off x="10426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121938</xdr:rowOff>
    </xdr:from>
    <xdr:ext cx="469744" cy="259045"/>
    <xdr:sp macro="" textlink="">
      <xdr:nvSpPr>
        <xdr:cNvPr id="479" name="【市民会館】&#10;一人当たり面積該当値テキスト"/>
        <xdr:cNvSpPr txBox="1"/>
      </xdr:nvSpPr>
      <xdr:spPr>
        <a:xfrm>
          <a:off x="10515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80" name="楕円 479"/>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22861</xdr:rowOff>
    </xdr:to>
    <xdr:cxnSp macro="">
      <xdr:nvCxnSpPr>
        <xdr:cNvPr id="481" name="直線コネクタ 480"/>
        <xdr:cNvCxnSpPr/>
      </xdr:nvCxnSpPr>
      <xdr:spPr>
        <a:xfrm>
          <a:off x="9639300" y="181660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82" name="楕円 481"/>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106</xdr:row>
      <xdr:rowOff>0</xdr:rowOff>
    </xdr:to>
    <xdr:cxnSp macro="">
      <xdr:nvCxnSpPr>
        <xdr:cNvPr id="483" name="直線コネクタ 482"/>
        <xdr:cNvCxnSpPr/>
      </xdr:nvCxnSpPr>
      <xdr:spPr>
        <a:xfrm flipV="1">
          <a:off x="8750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63500</xdr:rowOff>
    </xdr:from>
    <xdr:to>
      <xdr:col>41</xdr:col>
      <xdr:colOff>101600</xdr:colOff>
      <xdr:row>108</xdr:row>
      <xdr:rowOff>165100</xdr:rowOff>
    </xdr:to>
    <xdr:sp macro="" textlink="">
      <xdr:nvSpPr>
        <xdr:cNvPr id="484" name="楕円 483"/>
        <xdr:cNvSpPr/>
      </xdr:nvSpPr>
      <xdr:spPr>
        <a:xfrm>
          <a:off x="781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0</xdr:rowOff>
    </xdr:from>
    <xdr:to>
      <xdr:col>45</xdr:col>
      <xdr:colOff>177800</xdr:colOff>
      <xdr:row>108</xdr:row>
      <xdr:rowOff>114300</xdr:rowOff>
    </xdr:to>
    <xdr:cxnSp macro="">
      <xdr:nvCxnSpPr>
        <xdr:cNvPr id="485" name="直線コネクタ 484"/>
        <xdr:cNvCxnSpPr/>
      </xdr:nvCxnSpPr>
      <xdr:spPr>
        <a:xfrm flipV="1">
          <a:off x="7861300" y="18173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486"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87" name="n_2ave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88"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89"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90"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91" name="n_2mainValue【市民会館】&#10;一人当たり面積"/>
        <xdr:cNvSpPr txBox="1"/>
      </xdr:nvSpPr>
      <xdr:spPr>
        <a:xfrm>
          <a:off x="8515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156227</xdr:rowOff>
    </xdr:from>
    <xdr:ext cx="469744" cy="259045"/>
    <xdr:sp macro="" textlink="">
      <xdr:nvSpPr>
        <xdr:cNvPr id="492" name="n_3mainValue【市民会館】&#10;一人当たり面積"/>
        <xdr:cNvSpPr txBox="1"/>
      </xdr:nvSpPr>
      <xdr:spPr>
        <a:xfrm>
          <a:off x="7626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5" name="テキスト ボックス 50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41</xdr:row>
      <xdr:rowOff>114300</xdr:rowOff>
    </xdr:from>
    <xdr:to>
      <xdr:col>85</xdr:col>
      <xdr:colOff>126364</xdr:colOff>
      <xdr:row>41</xdr:row>
      <xdr:rowOff>152400</xdr:rowOff>
    </xdr:to>
    <xdr:cxnSp macro="">
      <xdr:nvCxnSpPr>
        <xdr:cNvPr id="517" name="直線コネクタ 516"/>
        <xdr:cNvCxnSpPr/>
      </xdr:nvCxnSpPr>
      <xdr:spPr>
        <a:xfrm flipV="1">
          <a:off x="16318864" y="7143750"/>
          <a:ext cx="0" cy="3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48277</xdr:rowOff>
    </xdr:from>
    <xdr:ext cx="405111" cy="259045"/>
    <xdr:sp macro="" textlink="">
      <xdr:nvSpPr>
        <xdr:cNvPr id="518" name="【一般廃棄物処理施設】&#10;有形固定資産減価償却率最小値テキスト"/>
        <xdr:cNvSpPr txBox="1"/>
      </xdr:nvSpPr>
      <xdr:spPr>
        <a:xfrm>
          <a:off x="16357600" y="724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519" name="直線コネクタ 518"/>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10177</xdr:rowOff>
    </xdr:from>
    <xdr:ext cx="405111" cy="259045"/>
    <xdr:sp macro="" textlink="">
      <xdr:nvSpPr>
        <xdr:cNvPr id="520" name="【一般廃棄物処理施設】&#10;有形固定資産減価償却率最大値テキスト"/>
        <xdr:cNvSpPr txBox="1"/>
      </xdr:nvSpPr>
      <xdr:spPr>
        <a:xfrm>
          <a:off x="16357600" y="686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114300</xdr:rowOff>
    </xdr:from>
    <xdr:to>
      <xdr:col>86</xdr:col>
      <xdr:colOff>25400</xdr:colOff>
      <xdr:row>41</xdr:row>
      <xdr:rowOff>114300</xdr:rowOff>
    </xdr:to>
    <xdr:cxnSp macro="">
      <xdr:nvCxnSpPr>
        <xdr:cNvPr id="521" name="直線コネクタ 520"/>
        <xdr:cNvCxnSpPr/>
      </xdr:nvCxnSpPr>
      <xdr:spPr>
        <a:xfrm>
          <a:off x="16230600" y="714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22" name="【一般廃棄物処理施設】&#10;有形固定資産減価償却率平均値テキスト"/>
        <xdr:cNvSpPr txBox="1"/>
      </xdr:nvSpPr>
      <xdr:spPr>
        <a:xfrm>
          <a:off x="16357600" y="699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23" name="フローチャート: 判断 522"/>
        <xdr:cNvSpPr/>
      </xdr:nvSpPr>
      <xdr:spPr>
        <a:xfrm>
          <a:off x="16268700" y="709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524" name="フローチャート: 判断 523"/>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82550</xdr:rowOff>
    </xdr:from>
    <xdr:to>
      <xdr:col>76</xdr:col>
      <xdr:colOff>165100</xdr:colOff>
      <xdr:row>40</xdr:row>
      <xdr:rowOff>12700</xdr:rowOff>
    </xdr:to>
    <xdr:sp macro="" textlink="">
      <xdr:nvSpPr>
        <xdr:cNvPr id="525" name="フローチャート: 判断 524"/>
        <xdr:cNvSpPr/>
      </xdr:nvSpPr>
      <xdr:spPr>
        <a:xfrm>
          <a:off x="1454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26" name="フローチャート: 判断 525"/>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82550</xdr:rowOff>
    </xdr:from>
    <xdr:to>
      <xdr:col>67</xdr:col>
      <xdr:colOff>101600</xdr:colOff>
      <xdr:row>34</xdr:row>
      <xdr:rowOff>12700</xdr:rowOff>
    </xdr:to>
    <xdr:sp macro="" textlink="">
      <xdr:nvSpPr>
        <xdr:cNvPr id="527" name="フローチャート: 判断 526"/>
        <xdr:cNvSpPr/>
      </xdr:nvSpPr>
      <xdr:spPr>
        <a:xfrm>
          <a:off x="12763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63500</xdr:rowOff>
    </xdr:from>
    <xdr:to>
      <xdr:col>85</xdr:col>
      <xdr:colOff>177800</xdr:colOff>
      <xdr:row>41</xdr:row>
      <xdr:rowOff>165100</xdr:rowOff>
    </xdr:to>
    <xdr:sp macro="" textlink="">
      <xdr:nvSpPr>
        <xdr:cNvPr id="533" name="楕円 532"/>
        <xdr:cNvSpPr/>
      </xdr:nvSpPr>
      <xdr:spPr>
        <a:xfrm>
          <a:off x="162687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92727</xdr:rowOff>
    </xdr:from>
    <xdr:ext cx="405111" cy="259045"/>
    <xdr:sp macro="" textlink="">
      <xdr:nvSpPr>
        <xdr:cNvPr id="534" name="【一般廃棄物処理施設】&#10;有形固定資産減価償却率該当値テキスト"/>
        <xdr:cNvSpPr txBox="1"/>
      </xdr:nvSpPr>
      <xdr:spPr>
        <a:xfrm>
          <a:off x="16357600" y="712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139700</xdr:rowOff>
    </xdr:from>
    <xdr:to>
      <xdr:col>81</xdr:col>
      <xdr:colOff>101600</xdr:colOff>
      <xdr:row>41</xdr:row>
      <xdr:rowOff>69850</xdr:rowOff>
    </xdr:to>
    <xdr:sp macro="" textlink="">
      <xdr:nvSpPr>
        <xdr:cNvPr id="535" name="楕円 534"/>
        <xdr:cNvSpPr/>
      </xdr:nvSpPr>
      <xdr:spPr>
        <a:xfrm>
          <a:off x="1543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19050</xdr:rowOff>
    </xdr:from>
    <xdr:to>
      <xdr:col>85</xdr:col>
      <xdr:colOff>127000</xdr:colOff>
      <xdr:row>41</xdr:row>
      <xdr:rowOff>114300</xdr:rowOff>
    </xdr:to>
    <xdr:cxnSp macro="">
      <xdr:nvCxnSpPr>
        <xdr:cNvPr id="536" name="直線コネクタ 535"/>
        <xdr:cNvCxnSpPr/>
      </xdr:nvCxnSpPr>
      <xdr:spPr>
        <a:xfrm>
          <a:off x="15481300" y="7048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82550</xdr:rowOff>
    </xdr:from>
    <xdr:to>
      <xdr:col>76</xdr:col>
      <xdr:colOff>165100</xdr:colOff>
      <xdr:row>40</xdr:row>
      <xdr:rowOff>12700</xdr:rowOff>
    </xdr:to>
    <xdr:sp macro="" textlink="">
      <xdr:nvSpPr>
        <xdr:cNvPr id="537" name="楕円 536"/>
        <xdr:cNvSpPr/>
      </xdr:nvSpPr>
      <xdr:spPr>
        <a:xfrm>
          <a:off x="1454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133350</xdr:rowOff>
    </xdr:from>
    <xdr:to>
      <xdr:col>81</xdr:col>
      <xdr:colOff>50800</xdr:colOff>
      <xdr:row>41</xdr:row>
      <xdr:rowOff>19050</xdr:rowOff>
    </xdr:to>
    <xdr:cxnSp macro="">
      <xdr:nvCxnSpPr>
        <xdr:cNvPr id="538" name="直線コネクタ 537"/>
        <xdr:cNvCxnSpPr/>
      </xdr:nvCxnSpPr>
      <xdr:spPr>
        <a:xfrm>
          <a:off x="14592300" y="6819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539" name="楕円 538"/>
        <xdr:cNvSpPr/>
      </xdr:nvSpPr>
      <xdr:spPr>
        <a:xfrm>
          <a:off x="1365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39</xdr:row>
      <xdr:rowOff>133350</xdr:rowOff>
    </xdr:to>
    <xdr:cxnSp macro="">
      <xdr:nvCxnSpPr>
        <xdr:cNvPr id="540" name="直線コネクタ 539"/>
        <xdr:cNvCxnSpPr/>
      </xdr:nvCxnSpPr>
      <xdr:spPr>
        <a:xfrm>
          <a:off x="13703300" y="63246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82550</xdr:rowOff>
    </xdr:from>
    <xdr:to>
      <xdr:col>67</xdr:col>
      <xdr:colOff>101600</xdr:colOff>
      <xdr:row>34</xdr:row>
      <xdr:rowOff>12700</xdr:rowOff>
    </xdr:to>
    <xdr:sp macro="" textlink="">
      <xdr:nvSpPr>
        <xdr:cNvPr id="541" name="楕円 540"/>
        <xdr:cNvSpPr/>
      </xdr:nvSpPr>
      <xdr:spPr>
        <a:xfrm>
          <a:off x="12763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133350</xdr:rowOff>
    </xdr:from>
    <xdr:to>
      <xdr:col>71</xdr:col>
      <xdr:colOff>177800</xdr:colOff>
      <xdr:row>36</xdr:row>
      <xdr:rowOff>152400</xdr:rowOff>
    </xdr:to>
    <xdr:cxnSp macro="">
      <xdr:nvCxnSpPr>
        <xdr:cNvPr id="542" name="直線コネクタ 541"/>
        <xdr:cNvCxnSpPr/>
      </xdr:nvCxnSpPr>
      <xdr:spPr>
        <a:xfrm>
          <a:off x="12814300" y="5791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543" name="n_1aveValue【一般廃棄物処理施設】&#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3827</xdr:rowOff>
    </xdr:from>
    <xdr:ext cx="405111" cy="259045"/>
    <xdr:sp macro="" textlink="">
      <xdr:nvSpPr>
        <xdr:cNvPr id="544" name="n_2aveValue【一般廃棄物処理施設】&#10;有形固定資産減価償却率"/>
        <xdr:cNvSpPr txBox="1"/>
      </xdr:nvSpPr>
      <xdr:spPr>
        <a:xfrm>
          <a:off x="14389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22877</xdr:rowOff>
    </xdr:from>
    <xdr:ext cx="405111" cy="259045"/>
    <xdr:sp macro="" textlink="">
      <xdr:nvSpPr>
        <xdr:cNvPr id="545" name="n_3aveValue【一般廃棄物処理施設】&#10;有形固定資産減価償却率"/>
        <xdr:cNvSpPr txBox="1"/>
      </xdr:nvSpPr>
      <xdr:spPr>
        <a:xfrm>
          <a:off x="13500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3827</xdr:rowOff>
    </xdr:from>
    <xdr:ext cx="405111" cy="259045"/>
    <xdr:sp macro="" textlink="">
      <xdr:nvSpPr>
        <xdr:cNvPr id="546" name="n_4aveValue【一般廃棄物処理施設】&#10;有形固定資産減価償却率"/>
        <xdr:cNvSpPr txBox="1"/>
      </xdr:nvSpPr>
      <xdr:spPr>
        <a:xfrm>
          <a:off x="126117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86377</xdr:rowOff>
    </xdr:from>
    <xdr:ext cx="405111" cy="259045"/>
    <xdr:sp macro="" textlink="">
      <xdr:nvSpPr>
        <xdr:cNvPr id="547" name="n_1mainValue【一般廃棄物処理施設】&#10;有形固定資産減価償却率"/>
        <xdr:cNvSpPr txBox="1"/>
      </xdr:nvSpPr>
      <xdr:spPr>
        <a:xfrm>
          <a:off x="152660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29227</xdr:rowOff>
    </xdr:from>
    <xdr:ext cx="405111" cy="259045"/>
    <xdr:sp macro="" textlink="">
      <xdr:nvSpPr>
        <xdr:cNvPr id="548" name="n_2mainValue【一般廃棄物処理施設】&#10;有形固定資産減価償却率"/>
        <xdr:cNvSpPr txBox="1"/>
      </xdr:nvSpPr>
      <xdr:spPr>
        <a:xfrm>
          <a:off x="14389744"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48277</xdr:rowOff>
    </xdr:from>
    <xdr:ext cx="405111" cy="259045"/>
    <xdr:sp macro="" textlink="">
      <xdr:nvSpPr>
        <xdr:cNvPr id="549" name="n_3mainValue【一般廃棄物処理施設】&#10;有形固定資産減価償却率"/>
        <xdr:cNvSpPr txBox="1"/>
      </xdr:nvSpPr>
      <xdr:spPr>
        <a:xfrm>
          <a:off x="13500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29227</xdr:rowOff>
    </xdr:from>
    <xdr:ext cx="405111" cy="259045"/>
    <xdr:sp macro="" textlink="">
      <xdr:nvSpPr>
        <xdr:cNvPr id="550" name="n_4mainValue【一般廃棄物処理施設】&#10;有形固定資産減価償却率"/>
        <xdr:cNvSpPr txBox="1"/>
      </xdr:nvSpPr>
      <xdr:spPr>
        <a:xfrm>
          <a:off x="12611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1" name="直線コネクタ 5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2" name="テキスト ボックス 5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3" name="直線コネクタ 5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4" name="テキスト ボックス 56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5" name="直線コネクタ 5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6" name="テキスト ボックス 5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7" name="直線コネクタ 5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8" name="テキスト ボックス 5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9" name="直線コネクタ 5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0" name="テキスト ボックス 5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119535</xdr:rowOff>
    </xdr:from>
    <xdr:to>
      <xdr:col>116</xdr:col>
      <xdr:colOff>62864</xdr:colOff>
      <xdr:row>42</xdr:row>
      <xdr:rowOff>37589</xdr:rowOff>
    </xdr:to>
    <xdr:cxnSp macro="">
      <xdr:nvCxnSpPr>
        <xdr:cNvPr id="574" name="直線コネクタ 573"/>
        <xdr:cNvCxnSpPr/>
      </xdr:nvCxnSpPr>
      <xdr:spPr>
        <a:xfrm flipV="1">
          <a:off x="22160864" y="5777385"/>
          <a:ext cx="0" cy="1461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41416</xdr:rowOff>
    </xdr:from>
    <xdr:ext cx="313932" cy="259045"/>
    <xdr:sp macro="" textlink="">
      <xdr:nvSpPr>
        <xdr:cNvPr id="575" name="【一般廃棄物処理施設】&#10;一人当たり有形固定資産（償却資産）額最小値テキスト"/>
        <xdr:cNvSpPr txBox="1"/>
      </xdr:nvSpPr>
      <xdr:spPr>
        <a:xfrm>
          <a:off x="22199600" y="7242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37589</xdr:rowOff>
    </xdr:from>
    <xdr:to>
      <xdr:col>116</xdr:col>
      <xdr:colOff>152400</xdr:colOff>
      <xdr:row>42</xdr:row>
      <xdr:rowOff>37589</xdr:rowOff>
    </xdr:to>
    <xdr:cxnSp macro="">
      <xdr:nvCxnSpPr>
        <xdr:cNvPr id="576" name="直線コネクタ 575"/>
        <xdr:cNvCxnSpPr/>
      </xdr:nvCxnSpPr>
      <xdr:spPr>
        <a:xfrm>
          <a:off x="22072600" y="723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66212</xdr:rowOff>
    </xdr:from>
    <xdr:ext cx="599010" cy="259045"/>
    <xdr:sp macro="" textlink="">
      <xdr:nvSpPr>
        <xdr:cNvPr id="577" name="【一般廃棄物処理施設】&#10;一人当たり有形固定資産（償却資産）額最大値テキスト"/>
        <xdr:cNvSpPr txBox="1"/>
      </xdr:nvSpPr>
      <xdr:spPr>
        <a:xfrm>
          <a:off x="22199600" y="555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119535</xdr:rowOff>
    </xdr:from>
    <xdr:to>
      <xdr:col>116</xdr:col>
      <xdr:colOff>152400</xdr:colOff>
      <xdr:row>33</xdr:row>
      <xdr:rowOff>119535</xdr:rowOff>
    </xdr:to>
    <xdr:cxnSp macro="">
      <xdr:nvCxnSpPr>
        <xdr:cNvPr id="578" name="直線コネクタ 577"/>
        <xdr:cNvCxnSpPr/>
      </xdr:nvCxnSpPr>
      <xdr:spPr>
        <a:xfrm>
          <a:off x="22072600" y="577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299</xdr:rowOff>
    </xdr:from>
    <xdr:ext cx="534377" cy="259045"/>
    <xdr:sp macro="" textlink="">
      <xdr:nvSpPr>
        <xdr:cNvPr id="579" name="【一般廃棄物処理施設】&#10;一人当たり有形固定資産（償却資産）額平均値テキスト"/>
        <xdr:cNvSpPr txBox="1"/>
      </xdr:nvSpPr>
      <xdr:spPr>
        <a:xfrm>
          <a:off x="22199600" y="668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21872</xdr:rowOff>
    </xdr:from>
    <xdr:to>
      <xdr:col>116</xdr:col>
      <xdr:colOff>114300</xdr:colOff>
      <xdr:row>39</xdr:row>
      <xdr:rowOff>123472</xdr:rowOff>
    </xdr:to>
    <xdr:sp macro="" textlink="">
      <xdr:nvSpPr>
        <xdr:cNvPr id="580" name="フローチャート: 判断 579"/>
        <xdr:cNvSpPr/>
      </xdr:nvSpPr>
      <xdr:spPr>
        <a:xfrm>
          <a:off x="22110700" y="67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167109</xdr:rowOff>
    </xdr:from>
    <xdr:to>
      <xdr:col>112</xdr:col>
      <xdr:colOff>38100</xdr:colOff>
      <xdr:row>39</xdr:row>
      <xdr:rowOff>97259</xdr:rowOff>
    </xdr:to>
    <xdr:sp macro="" textlink="">
      <xdr:nvSpPr>
        <xdr:cNvPr id="581" name="フローチャート: 判断 580"/>
        <xdr:cNvSpPr/>
      </xdr:nvSpPr>
      <xdr:spPr>
        <a:xfrm>
          <a:off x="21272500" y="668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5519</xdr:rowOff>
    </xdr:from>
    <xdr:to>
      <xdr:col>107</xdr:col>
      <xdr:colOff>101600</xdr:colOff>
      <xdr:row>39</xdr:row>
      <xdr:rowOff>107119</xdr:rowOff>
    </xdr:to>
    <xdr:sp macro="" textlink="">
      <xdr:nvSpPr>
        <xdr:cNvPr id="582" name="フローチャート: 判断 581"/>
        <xdr:cNvSpPr/>
      </xdr:nvSpPr>
      <xdr:spPr>
        <a:xfrm>
          <a:off x="20383500" y="66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9101</xdr:rowOff>
    </xdr:from>
    <xdr:to>
      <xdr:col>102</xdr:col>
      <xdr:colOff>165100</xdr:colOff>
      <xdr:row>39</xdr:row>
      <xdr:rowOff>110701</xdr:rowOff>
    </xdr:to>
    <xdr:sp macro="" textlink="">
      <xdr:nvSpPr>
        <xdr:cNvPr id="583" name="フローチャート: 判断 582"/>
        <xdr:cNvSpPr/>
      </xdr:nvSpPr>
      <xdr:spPr>
        <a:xfrm>
          <a:off x="19494500" y="669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118295</xdr:rowOff>
    </xdr:from>
    <xdr:to>
      <xdr:col>98</xdr:col>
      <xdr:colOff>38100</xdr:colOff>
      <xdr:row>39</xdr:row>
      <xdr:rowOff>48445</xdr:rowOff>
    </xdr:to>
    <xdr:sp macro="" textlink="">
      <xdr:nvSpPr>
        <xdr:cNvPr id="584" name="フローチャート: 判断 583"/>
        <xdr:cNvSpPr/>
      </xdr:nvSpPr>
      <xdr:spPr>
        <a:xfrm>
          <a:off x="18605500" y="6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114874</xdr:rowOff>
    </xdr:from>
    <xdr:to>
      <xdr:col>116</xdr:col>
      <xdr:colOff>114300</xdr:colOff>
      <xdr:row>39</xdr:row>
      <xdr:rowOff>45024</xdr:rowOff>
    </xdr:to>
    <xdr:sp macro="" textlink="">
      <xdr:nvSpPr>
        <xdr:cNvPr id="590" name="楕円 589"/>
        <xdr:cNvSpPr/>
      </xdr:nvSpPr>
      <xdr:spPr>
        <a:xfrm>
          <a:off x="22110700" y="66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137751</xdr:rowOff>
    </xdr:from>
    <xdr:ext cx="534377" cy="259045"/>
    <xdr:sp macro="" textlink="">
      <xdr:nvSpPr>
        <xdr:cNvPr id="591" name="【一般廃棄物処理施設】&#10;一人当たり有形固定資産（償却資産）額該当値テキスト"/>
        <xdr:cNvSpPr txBox="1"/>
      </xdr:nvSpPr>
      <xdr:spPr>
        <a:xfrm>
          <a:off x="22199600" y="64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90475</xdr:rowOff>
    </xdr:from>
    <xdr:to>
      <xdr:col>112</xdr:col>
      <xdr:colOff>38100</xdr:colOff>
      <xdr:row>39</xdr:row>
      <xdr:rowOff>20625</xdr:rowOff>
    </xdr:to>
    <xdr:sp macro="" textlink="">
      <xdr:nvSpPr>
        <xdr:cNvPr id="592" name="楕円 591"/>
        <xdr:cNvSpPr/>
      </xdr:nvSpPr>
      <xdr:spPr>
        <a:xfrm>
          <a:off x="21272500" y="66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141275</xdr:rowOff>
    </xdr:from>
    <xdr:to>
      <xdr:col>116</xdr:col>
      <xdr:colOff>63500</xdr:colOff>
      <xdr:row>38</xdr:row>
      <xdr:rowOff>165674</xdr:rowOff>
    </xdr:to>
    <xdr:cxnSp macro="">
      <xdr:nvCxnSpPr>
        <xdr:cNvPr id="593" name="直線コネクタ 592"/>
        <xdr:cNvCxnSpPr/>
      </xdr:nvCxnSpPr>
      <xdr:spPr>
        <a:xfrm>
          <a:off x="21323300" y="6656375"/>
          <a:ext cx="838200" cy="2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70747</xdr:rowOff>
    </xdr:from>
    <xdr:to>
      <xdr:col>107</xdr:col>
      <xdr:colOff>101600</xdr:colOff>
      <xdr:row>39</xdr:row>
      <xdr:rowOff>897</xdr:rowOff>
    </xdr:to>
    <xdr:sp macro="" textlink="">
      <xdr:nvSpPr>
        <xdr:cNvPr id="594" name="楕円 593"/>
        <xdr:cNvSpPr/>
      </xdr:nvSpPr>
      <xdr:spPr>
        <a:xfrm>
          <a:off x="20383500" y="6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121547</xdr:rowOff>
    </xdr:from>
    <xdr:to>
      <xdr:col>111</xdr:col>
      <xdr:colOff>177800</xdr:colOff>
      <xdr:row>38</xdr:row>
      <xdr:rowOff>141275</xdr:rowOff>
    </xdr:to>
    <xdr:cxnSp macro="">
      <xdr:nvCxnSpPr>
        <xdr:cNvPr id="595" name="直線コネクタ 594"/>
        <xdr:cNvCxnSpPr/>
      </xdr:nvCxnSpPr>
      <xdr:spPr>
        <a:xfrm>
          <a:off x="20434300" y="6636647"/>
          <a:ext cx="8890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80043</xdr:rowOff>
    </xdr:from>
    <xdr:to>
      <xdr:col>102</xdr:col>
      <xdr:colOff>165100</xdr:colOff>
      <xdr:row>39</xdr:row>
      <xdr:rowOff>10193</xdr:rowOff>
    </xdr:to>
    <xdr:sp macro="" textlink="">
      <xdr:nvSpPr>
        <xdr:cNvPr id="596" name="楕円 595"/>
        <xdr:cNvSpPr/>
      </xdr:nvSpPr>
      <xdr:spPr>
        <a:xfrm>
          <a:off x="19494500" y="65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121547</xdr:rowOff>
    </xdr:from>
    <xdr:to>
      <xdr:col>107</xdr:col>
      <xdr:colOff>50800</xdr:colOff>
      <xdr:row>38</xdr:row>
      <xdr:rowOff>130843</xdr:rowOff>
    </xdr:to>
    <xdr:cxnSp macro="">
      <xdr:nvCxnSpPr>
        <xdr:cNvPr id="597" name="直線コネクタ 596"/>
        <xdr:cNvCxnSpPr/>
      </xdr:nvCxnSpPr>
      <xdr:spPr>
        <a:xfrm flipV="1">
          <a:off x="19545300" y="6636647"/>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77475</xdr:rowOff>
    </xdr:from>
    <xdr:to>
      <xdr:col>98</xdr:col>
      <xdr:colOff>38100</xdr:colOff>
      <xdr:row>39</xdr:row>
      <xdr:rowOff>7625</xdr:rowOff>
    </xdr:to>
    <xdr:sp macro="" textlink="">
      <xdr:nvSpPr>
        <xdr:cNvPr id="598" name="楕円 597"/>
        <xdr:cNvSpPr/>
      </xdr:nvSpPr>
      <xdr:spPr>
        <a:xfrm>
          <a:off x="18605500" y="659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128275</xdr:rowOff>
    </xdr:from>
    <xdr:to>
      <xdr:col>102</xdr:col>
      <xdr:colOff>114300</xdr:colOff>
      <xdr:row>38</xdr:row>
      <xdr:rowOff>130843</xdr:rowOff>
    </xdr:to>
    <xdr:cxnSp macro="">
      <xdr:nvCxnSpPr>
        <xdr:cNvPr id="599" name="直線コネクタ 598"/>
        <xdr:cNvCxnSpPr/>
      </xdr:nvCxnSpPr>
      <xdr:spPr>
        <a:xfrm>
          <a:off x="18656300" y="6643375"/>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88386</xdr:rowOff>
    </xdr:from>
    <xdr:ext cx="534377" cy="259045"/>
    <xdr:sp macro="" textlink="">
      <xdr:nvSpPr>
        <xdr:cNvPr id="600" name="n_1aveValue【一般廃棄物処理施設】&#10;一人当たり有形固定資産（償却資産）額"/>
        <xdr:cNvSpPr txBox="1"/>
      </xdr:nvSpPr>
      <xdr:spPr>
        <a:xfrm>
          <a:off x="21043411" y="67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98246</xdr:rowOff>
    </xdr:from>
    <xdr:ext cx="534377" cy="259045"/>
    <xdr:sp macro="" textlink="">
      <xdr:nvSpPr>
        <xdr:cNvPr id="601" name="n_2aveValue【一般廃棄物処理施設】&#10;一人当たり有形固定資産（償却資産）額"/>
        <xdr:cNvSpPr txBox="1"/>
      </xdr:nvSpPr>
      <xdr:spPr>
        <a:xfrm>
          <a:off x="20167111" y="67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101828</xdr:rowOff>
    </xdr:from>
    <xdr:ext cx="534377" cy="259045"/>
    <xdr:sp macro="" textlink="">
      <xdr:nvSpPr>
        <xdr:cNvPr id="602" name="n_3aveValue【一般廃棄物処理施設】&#10;一人当たり有形固定資産（償却資産）額"/>
        <xdr:cNvSpPr txBox="1"/>
      </xdr:nvSpPr>
      <xdr:spPr>
        <a:xfrm>
          <a:off x="19278111" y="678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39572</xdr:rowOff>
    </xdr:from>
    <xdr:ext cx="534377" cy="259045"/>
    <xdr:sp macro="" textlink="">
      <xdr:nvSpPr>
        <xdr:cNvPr id="603" name="n_4aveValue【一般廃棄物処理施設】&#10;一人当たり有形固定資産（償却資産）額"/>
        <xdr:cNvSpPr txBox="1"/>
      </xdr:nvSpPr>
      <xdr:spPr>
        <a:xfrm>
          <a:off x="18389111" y="67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37152</xdr:rowOff>
    </xdr:from>
    <xdr:ext cx="534377" cy="259045"/>
    <xdr:sp macro="" textlink="">
      <xdr:nvSpPr>
        <xdr:cNvPr id="604" name="n_1mainValue【一般廃棄物処理施設】&#10;一人当たり有形固定資産（償却資産）額"/>
        <xdr:cNvSpPr txBox="1"/>
      </xdr:nvSpPr>
      <xdr:spPr>
        <a:xfrm>
          <a:off x="21043411" y="638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17423</xdr:rowOff>
    </xdr:from>
    <xdr:ext cx="534377" cy="259045"/>
    <xdr:sp macro="" textlink="">
      <xdr:nvSpPr>
        <xdr:cNvPr id="605" name="n_2mainValue【一般廃棄物処理施設】&#10;一人当たり有形固定資産（償却資産）額"/>
        <xdr:cNvSpPr txBox="1"/>
      </xdr:nvSpPr>
      <xdr:spPr>
        <a:xfrm>
          <a:off x="20167111" y="63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26720</xdr:rowOff>
    </xdr:from>
    <xdr:ext cx="534377" cy="259045"/>
    <xdr:sp macro="" textlink="">
      <xdr:nvSpPr>
        <xdr:cNvPr id="606" name="n_3mainValue【一般廃棄物処理施設】&#10;一人当たり有形固定資産（償却資産）額"/>
        <xdr:cNvSpPr txBox="1"/>
      </xdr:nvSpPr>
      <xdr:spPr>
        <a:xfrm>
          <a:off x="19278111" y="63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24152</xdr:rowOff>
    </xdr:from>
    <xdr:ext cx="534377" cy="259045"/>
    <xdr:sp macro="" textlink="">
      <xdr:nvSpPr>
        <xdr:cNvPr id="607" name="n_4mainValue【一般廃棄物処理施設】&#10;一人当たり有形固定資産（償却資産）額"/>
        <xdr:cNvSpPr txBox="1"/>
      </xdr:nvSpPr>
      <xdr:spPr>
        <a:xfrm>
          <a:off x="18389111" y="63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151856</xdr:rowOff>
    </xdr:to>
    <xdr:cxnSp macro="">
      <xdr:nvCxnSpPr>
        <xdr:cNvPr id="633" name="直線コネクタ 632"/>
        <xdr:cNvCxnSpPr/>
      </xdr:nvCxnSpPr>
      <xdr:spPr>
        <a:xfrm flipV="1">
          <a:off x="16318864" y="9535885"/>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155683</xdr:rowOff>
    </xdr:from>
    <xdr:ext cx="405111" cy="259045"/>
    <xdr:sp macro="" textlink="">
      <xdr:nvSpPr>
        <xdr:cNvPr id="634" name="【保健センター・保健所】&#10;有形固定資産減価償却率最小値テキスト"/>
        <xdr:cNvSpPr txBox="1"/>
      </xdr:nvSpPr>
      <xdr:spPr>
        <a:xfrm>
          <a:off x="16357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151856</xdr:rowOff>
    </xdr:from>
    <xdr:to>
      <xdr:col>86</xdr:col>
      <xdr:colOff>25400</xdr:colOff>
      <xdr:row>63</xdr:row>
      <xdr:rowOff>151856</xdr:rowOff>
    </xdr:to>
    <xdr:cxnSp macro="">
      <xdr:nvCxnSpPr>
        <xdr:cNvPr id="635" name="直線コネクタ 634"/>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6"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7" name="直線コネクタ 636"/>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128831</xdr:rowOff>
    </xdr:from>
    <xdr:ext cx="405111" cy="259045"/>
    <xdr:sp macro="" textlink="">
      <xdr:nvSpPr>
        <xdr:cNvPr id="638" name="【保健センター・保健所】&#10;有形固定資産減価償却率平均値テキスト"/>
        <xdr:cNvSpPr txBox="1"/>
      </xdr:nvSpPr>
      <xdr:spPr>
        <a:xfrm>
          <a:off x="16357600" y="10072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639" name="フローチャート: 判断 638"/>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640" name="フローチャート: 判断 63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1" name="フローチャート: 判断 640"/>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140244</xdr:rowOff>
    </xdr:from>
    <xdr:to>
      <xdr:col>72</xdr:col>
      <xdr:colOff>38100</xdr:colOff>
      <xdr:row>60</xdr:row>
      <xdr:rowOff>70394</xdr:rowOff>
    </xdr:to>
    <xdr:sp macro="" textlink="">
      <xdr:nvSpPr>
        <xdr:cNvPr id="642" name="フローチャート: 判断 641"/>
        <xdr:cNvSpPr/>
      </xdr:nvSpPr>
      <xdr:spPr>
        <a:xfrm>
          <a:off x="13652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104322</xdr:rowOff>
    </xdr:from>
    <xdr:to>
      <xdr:col>67</xdr:col>
      <xdr:colOff>101600</xdr:colOff>
      <xdr:row>60</xdr:row>
      <xdr:rowOff>34472</xdr:rowOff>
    </xdr:to>
    <xdr:sp macro="" textlink="">
      <xdr:nvSpPr>
        <xdr:cNvPr id="643" name="フローチャート: 判断 642"/>
        <xdr:cNvSpPr/>
      </xdr:nvSpPr>
      <xdr:spPr>
        <a:xfrm>
          <a:off x="12763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47172</xdr:rowOff>
    </xdr:from>
    <xdr:to>
      <xdr:col>85</xdr:col>
      <xdr:colOff>177800</xdr:colOff>
      <xdr:row>61</xdr:row>
      <xdr:rowOff>148772</xdr:rowOff>
    </xdr:to>
    <xdr:sp macro="" textlink="">
      <xdr:nvSpPr>
        <xdr:cNvPr id="649" name="楕円 648"/>
        <xdr:cNvSpPr/>
      </xdr:nvSpPr>
      <xdr:spPr>
        <a:xfrm>
          <a:off x="162687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25599</xdr:rowOff>
    </xdr:from>
    <xdr:ext cx="405111" cy="259045"/>
    <xdr:sp macro="" textlink="">
      <xdr:nvSpPr>
        <xdr:cNvPr id="650" name="【保健センター・保健所】&#10;有形固定資産減価償却率該当値テキスト"/>
        <xdr:cNvSpPr txBox="1"/>
      </xdr:nvSpPr>
      <xdr:spPr>
        <a:xfrm>
          <a:off x="16357600"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25944</xdr:rowOff>
    </xdr:from>
    <xdr:to>
      <xdr:col>81</xdr:col>
      <xdr:colOff>101600</xdr:colOff>
      <xdr:row>62</xdr:row>
      <xdr:rowOff>127544</xdr:rowOff>
    </xdr:to>
    <xdr:sp macro="" textlink="">
      <xdr:nvSpPr>
        <xdr:cNvPr id="651" name="楕円 650"/>
        <xdr:cNvSpPr/>
      </xdr:nvSpPr>
      <xdr:spPr>
        <a:xfrm>
          <a:off x="15430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97972</xdr:rowOff>
    </xdr:from>
    <xdr:to>
      <xdr:col>85</xdr:col>
      <xdr:colOff>127000</xdr:colOff>
      <xdr:row>62</xdr:row>
      <xdr:rowOff>76744</xdr:rowOff>
    </xdr:to>
    <xdr:cxnSp macro="">
      <xdr:nvCxnSpPr>
        <xdr:cNvPr id="652" name="直線コネクタ 651"/>
        <xdr:cNvCxnSpPr/>
      </xdr:nvCxnSpPr>
      <xdr:spPr>
        <a:xfrm flipV="1">
          <a:off x="15481300" y="10556422"/>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653" name="楕円 652"/>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76744</xdr:rowOff>
    </xdr:to>
    <xdr:cxnSp macro="">
      <xdr:nvCxnSpPr>
        <xdr:cNvPr id="654" name="直線コネクタ 653"/>
        <xdr:cNvCxnSpPr/>
      </xdr:nvCxnSpPr>
      <xdr:spPr>
        <a:xfrm>
          <a:off x="14592300" y="1067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70031</xdr:rowOff>
    </xdr:from>
    <xdr:to>
      <xdr:col>72</xdr:col>
      <xdr:colOff>38100</xdr:colOff>
      <xdr:row>60</xdr:row>
      <xdr:rowOff>181</xdr:rowOff>
    </xdr:to>
    <xdr:sp macro="" textlink="">
      <xdr:nvSpPr>
        <xdr:cNvPr id="655" name="楕円 654"/>
        <xdr:cNvSpPr/>
      </xdr:nvSpPr>
      <xdr:spPr>
        <a:xfrm>
          <a:off x="13652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120831</xdr:rowOff>
    </xdr:from>
    <xdr:to>
      <xdr:col>76</xdr:col>
      <xdr:colOff>114300</xdr:colOff>
      <xdr:row>62</xdr:row>
      <xdr:rowOff>44087</xdr:rowOff>
    </xdr:to>
    <xdr:cxnSp macro="">
      <xdr:nvCxnSpPr>
        <xdr:cNvPr id="656" name="直線コネクタ 655"/>
        <xdr:cNvCxnSpPr/>
      </xdr:nvCxnSpPr>
      <xdr:spPr>
        <a:xfrm>
          <a:off x="13703300" y="10236381"/>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9616</xdr:rowOff>
    </xdr:from>
    <xdr:to>
      <xdr:col>67</xdr:col>
      <xdr:colOff>101600</xdr:colOff>
      <xdr:row>59</xdr:row>
      <xdr:rowOff>111216</xdr:rowOff>
    </xdr:to>
    <xdr:sp macro="" textlink="">
      <xdr:nvSpPr>
        <xdr:cNvPr id="657" name="楕円 656"/>
        <xdr:cNvSpPr/>
      </xdr:nvSpPr>
      <xdr:spPr>
        <a:xfrm>
          <a:off x="12763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60416</xdr:rowOff>
    </xdr:from>
    <xdr:to>
      <xdr:col>71</xdr:col>
      <xdr:colOff>177800</xdr:colOff>
      <xdr:row>59</xdr:row>
      <xdr:rowOff>120831</xdr:rowOff>
    </xdr:to>
    <xdr:cxnSp macro="">
      <xdr:nvCxnSpPr>
        <xdr:cNvPr id="658" name="直線コネクタ 657"/>
        <xdr:cNvCxnSpPr/>
      </xdr:nvCxnSpPr>
      <xdr:spPr>
        <a:xfrm>
          <a:off x="12814300" y="1017596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59"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0"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661" name="n_3aveValue【保健センター・保健所】&#10;有形固定資産減価償却率"/>
        <xdr:cNvSpPr txBox="1"/>
      </xdr:nvSpPr>
      <xdr:spPr>
        <a:xfrm>
          <a:off x="13500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25599</xdr:rowOff>
    </xdr:from>
    <xdr:ext cx="405111" cy="259045"/>
    <xdr:sp macro="" textlink="">
      <xdr:nvSpPr>
        <xdr:cNvPr id="662" name="n_4aveValue【保健センター・保健所】&#10;有形固定資産減価償却率"/>
        <xdr:cNvSpPr txBox="1"/>
      </xdr:nvSpPr>
      <xdr:spPr>
        <a:xfrm>
          <a:off x="12611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118671</xdr:rowOff>
    </xdr:from>
    <xdr:ext cx="405111" cy="259045"/>
    <xdr:sp macro="" textlink="">
      <xdr:nvSpPr>
        <xdr:cNvPr id="663" name="n_1mainValue【保健センター・保健所】&#10;有形固定資産減価償却率"/>
        <xdr:cNvSpPr txBox="1"/>
      </xdr:nvSpPr>
      <xdr:spPr>
        <a:xfrm>
          <a:off x="15266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664" name="n_2mainValue【保健センター・保健所】&#10;有形固定資産減価償却率"/>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5" name="n_3mainValue【保健センター・保健所】&#10;有形固定資産減価償却率"/>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127743</xdr:rowOff>
    </xdr:from>
    <xdr:ext cx="405111" cy="259045"/>
    <xdr:sp macro="" textlink="">
      <xdr:nvSpPr>
        <xdr:cNvPr id="666" name="n_4mainValue【保健センター・保健所】&#10;有形固定資産減価償却率"/>
        <xdr:cNvSpPr txBox="1"/>
      </xdr:nvSpPr>
      <xdr:spPr>
        <a:xfrm>
          <a:off x="12611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38100</xdr:rowOff>
    </xdr:from>
    <xdr:to>
      <xdr:col>116</xdr:col>
      <xdr:colOff>62864</xdr:colOff>
      <xdr:row>64</xdr:row>
      <xdr:rowOff>38100</xdr:rowOff>
    </xdr:to>
    <xdr:cxnSp macro="">
      <xdr:nvCxnSpPr>
        <xdr:cNvPr id="690" name="直線コネクタ 689"/>
        <xdr:cNvCxnSpPr/>
      </xdr:nvCxnSpPr>
      <xdr:spPr>
        <a:xfrm flipV="1">
          <a:off x="22160864" y="94678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9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92" name="直線コネクタ 69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156227</xdr:rowOff>
    </xdr:from>
    <xdr:ext cx="469744" cy="259045"/>
    <xdr:sp macro="" textlink="">
      <xdr:nvSpPr>
        <xdr:cNvPr id="693" name="【保健センター・保健所】&#10;一人当たり面積最大値テキスト"/>
        <xdr:cNvSpPr txBox="1"/>
      </xdr:nvSpPr>
      <xdr:spPr>
        <a:xfrm>
          <a:off x="221996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694" name="直線コネクタ 693"/>
        <xdr:cNvCxnSpPr/>
      </xdr:nvCxnSpPr>
      <xdr:spPr>
        <a:xfrm>
          <a:off x="22072600" y="946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67327</xdr:rowOff>
    </xdr:from>
    <xdr:ext cx="469744" cy="259045"/>
    <xdr:sp macro="" textlink="">
      <xdr:nvSpPr>
        <xdr:cNvPr id="695" name="【保健センター・保健所】&#10;一人当たり面積平均値テキスト"/>
        <xdr:cNvSpPr txBox="1"/>
      </xdr:nvSpPr>
      <xdr:spPr>
        <a:xfrm>
          <a:off x="22199600" y="10525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44450</xdr:rowOff>
    </xdr:from>
    <xdr:to>
      <xdr:col>116</xdr:col>
      <xdr:colOff>114300</xdr:colOff>
      <xdr:row>62</xdr:row>
      <xdr:rowOff>146050</xdr:rowOff>
    </xdr:to>
    <xdr:sp macro="" textlink="">
      <xdr:nvSpPr>
        <xdr:cNvPr id="696" name="フローチャート: 判断 695"/>
        <xdr:cNvSpPr/>
      </xdr:nvSpPr>
      <xdr:spPr>
        <a:xfrm>
          <a:off x="221107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44450</xdr:rowOff>
    </xdr:from>
    <xdr:to>
      <xdr:col>112</xdr:col>
      <xdr:colOff>38100</xdr:colOff>
      <xdr:row>62</xdr:row>
      <xdr:rowOff>146050</xdr:rowOff>
    </xdr:to>
    <xdr:sp macro="" textlink="">
      <xdr:nvSpPr>
        <xdr:cNvPr id="697" name="フローチャート: 判断 696"/>
        <xdr:cNvSpPr/>
      </xdr:nvSpPr>
      <xdr:spPr>
        <a:xfrm>
          <a:off x="21272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25400</xdr:rowOff>
    </xdr:from>
    <xdr:to>
      <xdr:col>107</xdr:col>
      <xdr:colOff>101600</xdr:colOff>
      <xdr:row>62</xdr:row>
      <xdr:rowOff>127000</xdr:rowOff>
    </xdr:to>
    <xdr:sp macro="" textlink="">
      <xdr:nvSpPr>
        <xdr:cNvPr id="698" name="フローチャート: 判断 697"/>
        <xdr:cNvSpPr/>
      </xdr:nvSpPr>
      <xdr:spPr>
        <a:xfrm>
          <a:off x="20383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99" name="フローチャート: 判断 698"/>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0" name="フローチャート: 判断 699"/>
        <xdr:cNvSpPr/>
      </xdr:nvSpPr>
      <xdr:spPr>
        <a:xfrm>
          <a:off x="18605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706" name="楕円 705"/>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707"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708" name="楕円 707"/>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64</xdr:row>
      <xdr:rowOff>38100</xdr:rowOff>
    </xdr:to>
    <xdr:cxnSp macro="">
      <xdr:nvCxnSpPr>
        <xdr:cNvPr id="709" name="直線コネクタ 708"/>
        <xdr:cNvCxnSpPr/>
      </xdr:nvCxnSpPr>
      <xdr:spPr>
        <a:xfrm>
          <a:off x="21323300" y="10877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710" name="楕円 709"/>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711" name="直線コネクタ 710"/>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2" name="楕円 711"/>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63</xdr:row>
      <xdr:rowOff>76200</xdr:rowOff>
    </xdr:to>
    <xdr:cxnSp macro="">
      <xdr:nvCxnSpPr>
        <xdr:cNvPr id="713" name="直線コネクタ 712"/>
        <xdr:cNvCxnSpPr/>
      </xdr:nvCxnSpPr>
      <xdr:spPr>
        <a:xfrm>
          <a:off x="19545300" y="10629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4" name="楕円 713"/>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38100</xdr:rowOff>
    </xdr:to>
    <xdr:cxnSp macro="">
      <xdr:nvCxnSpPr>
        <xdr:cNvPr id="715" name="直線コネクタ 714"/>
        <xdr:cNvCxnSpPr/>
      </xdr:nvCxnSpPr>
      <xdr:spPr>
        <a:xfrm flipV="1">
          <a:off x="18656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162577</xdr:rowOff>
    </xdr:from>
    <xdr:ext cx="469744" cy="259045"/>
    <xdr:sp macro="" textlink="">
      <xdr:nvSpPr>
        <xdr:cNvPr id="716" name="n_1aveValue【保健センター・保健所】&#10;一人当たり面積"/>
        <xdr:cNvSpPr txBox="1"/>
      </xdr:nvSpPr>
      <xdr:spPr>
        <a:xfrm>
          <a:off x="21075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143527</xdr:rowOff>
    </xdr:from>
    <xdr:ext cx="469744" cy="259045"/>
    <xdr:sp macro="" textlink="">
      <xdr:nvSpPr>
        <xdr:cNvPr id="717" name="n_2aveValue【保健センター・保健所】&#10;一人当たり面積"/>
        <xdr:cNvSpPr txBox="1"/>
      </xdr:nvSpPr>
      <xdr:spPr>
        <a:xfrm>
          <a:off x="20199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18" name="n_3ave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9" name="n_4ave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720"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721"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2" name="n_3main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105427</xdr:rowOff>
    </xdr:from>
    <xdr:ext cx="469744" cy="259045"/>
    <xdr:sp macro="" textlink="">
      <xdr:nvSpPr>
        <xdr:cNvPr id="723" name="n_4mainValue【保健センター・保健所】&#10;一人当たり面積"/>
        <xdr:cNvSpPr txBox="1"/>
      </xdr:nvSpPr>
      <xdr:spPr>
        <a:xfrm>
          <a:off x="18421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725" name="正方形/長方形 724"/>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726" name="正方形/長方形 725"/>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727" name="正方形/長方形 726"/>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728" name="正方形/長方形 727"/>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731" name="正方形/長方形 730"/>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732" name="正方形/長方形 731"/>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733" name="正方形/長方形 732"/>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734" name="正方形/長方形 733"/>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8" name="テキスト ボックス 7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11430</xdr:rowOff>
    </xdr:from>
    <xdr:to>
      <xdr:col>85</xdr:col>
      <xdr:colOff>126364</xdr:colOff>
      <xdr:row>108</xdr:row>
      <xdr:rowOff>72389</xdr:rowOff>
    </xdr:to>
    <xdr:cxnSp macro="">
      <xdr:nvCxnSpPr>
        <xdr:cNvPr id="759" name="直線コネクタ 758"/>
        <xdr:cNvCxnSpPr/>
      </xdr:nvCxnSpPr>
      <xdr:spPr>
        <a:xfrm flipV="1">
          <a:off x="16318864" y="17499330"/>
          <a:ext cx="0" cy="10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76216</xdr:rowOff>
    </xdr:from>
    <xdr:ext cx="405111" cy="259045"/>
    <xdr:sp macro="" textlink="">
      <xdr:nvSpPr>
        <xdr:cNvPr id="760" name="【庁舎】&#10;有形固定資産減価償却率最小値テキスト"/>
        <xdr:cNvSpPr txBox="1"/>
      </xdr:nvSpPr>
      <xdr:spPr>
        <a:xfrm>
          <a:off x="163576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72389</xdr:rowOff>
    </xdr:from>
    <xdr:to>
      <xdr:col>86</xdr:col>
      <xdr:colOff>25400</xdr:colOff>
      <xdr:row>108</xdr:row>
      <xdr:rowOff>72389</xdr:rowOff>
    </xdr:to>
    <xdr:cxnSp macro="">
      <xdr:nvCxnSpPr>
        <xdr:cNvPr id="761" name="直線コネクタ 760"/>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129557</xdr:rowOff>
    </xdr:from>
    <xdr:ext cx="405111" cy="259045"/>
    <xdr:sp macro="" textlink="">
      <xdr:nvSpPr>
        <xdr:cNvPr id="762" name="【庁舎】&#10;有形固定資産減価償却率最大値テキスト"/>
        <xdr:cNvSpPr txBox="1"/>
      </xdr:nvSpPr>
      <xdr:spPr>
        <a:xfrm>
          <a:off x="16357600" y="17274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11430</xdr:rowOff>
    </xdr:from>
    <xdr:to>
      <xdr:col>86</xdr:col>
      <xdr:colOff>25400</xdr:colOff>
      <xdr:row>102</xdr:row>
      <xdr:rowOff>11430</xdr:rowOff>
    </xdr:to>
    <xdr:cxnSp macro="">
      <xdr:nvCxnSpPr>
        <xdr:cNvPr id="763" name="直線コネクタ 762"/>
        <xdr:cNvCxnSpPr/>
      </xdr:nvCxnSpPr>
      <xdr:spPr>
        <a:xfrm>
          <a:off x="16230600" y="1749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36213</xdr:rowOff>
    </xdr:from>
    <xdr:ext cx="405111" cy="259045"/>
    <xdr:sp macro="" textlink="">
      <xdr:nvSpPr>
        <xdr:cNvPr id="764" name="【庁舎】&#10;有形固定資産減価償却率平均値テキスト"/>
        <xdr:cNvSpPr txBox="1"/>
      </xdr:nvSpPr>
      <xdr:spPr>
        <a:xfrm>
          <a:off x="16357600" y="1803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65" name="フローチャート: 判断 764"/>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66" name="フローチャート: 判断 765"/>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767" name="フローチャート: 判断 766"/>
        <xdr:cNvSpPr/>
      </xdr:nvSpPr>
      <xdr:spPr>
        <a:xfrm>
          <a:off x="14541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34925</xdr:rowOff>
    </xdr:from>
    <xdr:to>
      <xdr:col>72</xdr:col>
      <xdr:colOff>38100</xdr:colOff>
      <xdr:row>105</xdr:row>
      <xdr:rowOff>136525</xdr:rowOff>
    </xdr:to>
    <xdr:sp macro="" textlink="">
      <xdr:nvSpPr>
        <xdr:cNvPr id="768" name="フローチャート: 判断 767"/>
        <xdr:cNvSpPr/>
      </xdr:nvSpPr>
      <xdr:spPr>
        <a:xfrm>
          <a:off x="13652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12064</xdr:rowOff>
    </xdr:from>
    <xdr:to>
      <xdr:col>67</xdr:col>
      <xdr:colOff>101600</xdr:colOff>
      <xdr:row>105</xdr:row>
      <xdr:rowOff>113664</xdr:rowOff>
    </xdr:to>
    <xdr:sp macro="" textlink="">
      <xdr:nvSpPr>
        <xdr:cNvPr id="769" name="フローチャート: 判断 768"/>
        <xdr:cNvSpPr/>
      </xdr:nvSpPr>
      <xdr:spPr>
        <a:xfrm>
          <a:off x="12763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166370</xdr:rowOff>
    </xdr:from>
    <xdr:to>
      <xdr:col>85</xdr:col>
      <xdr:colOff>177800</xdr:colOff>
      <xdr:row>102</xdr:row>
      <xdr:rowOff>96520</xdr:rowOff>
    </xdr:to>
    <xdr:sp macro="" textlink="">
      <xdr:nvSpPr>
        <xdr:cNvPr id="775" name="楕円 774"/>
        <xdr:cNvSpPr/>
      </xdr:nvSpPr>
      <xdr:spPr>
        <a:xfrm>
          <a:off x="162687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85107</xdr:rowOff>
    </xdr:from>
    <xdr:ext cx="405111" cy="259045"/>
    <xdr:sp macro="" textlink="">
      <xdr:nvSpPr>
        <xdr:cNvPr id="776" name="【庁舎】&#10;有形固定資産減価償却率該当値テキスト"/>
        <xdr:cNvSpPr txBox="1"/>
      </xdr:nvSpPr>
      <xdr:spPr>
        <a:xfrm>
          <a:off x="16357600" y="1740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124461</xdr:rowOff>
    </xdr:from>
    <xdr:to>
      <xdr:col>81</xdr:col>
      <xdr:colOff>101600</xdr:colOff>
      <xdr:row>102</xdr:row>
      <xdr:rowOff>54611</xdr:rowOff>
    </xdr:to>
    <xdr:sp macro="" textlink="">
      <xdr:nvSpPr>
        <xdr:cNvPr id="777" name="楕円 776"/>
        <xdr:cNvSpPr/>
      </xdr:nvSpPr>
      <xdr:spPr>
        <a:xfrm>
          <a:off x="15430500"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3811</xdr:rowOff>
    </xdr:from>
    <xdr:to>
      <xdr:col>85</xdr:col>
      <xdr:colOff>127000</xdr:colOff>
      <xdr:row>102</xdr:row>
      <xdr:rowOff>45720</xdr:rowOff>
    </xdr:to>
    <xdr:cxnSp macro="">
      <xdr:nvCxnSpPr>
        <xdr:cNvPr id="778" name="直線コネクタ 777"/>
        <xdr:cNvCxnSpPr/>
      </xdr:nvCxnSpPr>
      <xdr:spPr>
        <a:xfrm>
          <a:off x="15481300" y="174917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69214</xdr:rowOff>
    </xdr:from>
    <xdr:to>
      <xdr:col>76</xdr:col>
      <xdr:colOff>165100</xdr:colOff>
      <xdr:row>101</xdr:row>
      <xdr:rowOff>170814</xdr:rowOff>
    </xdr:to>
    <xdr:sp macro="" textlink="">
      <xdr:nvSpPr>
        <xdr:cNvPr id="779" name="楕円 778"/>
        <xdr:cNvSpPr/>
      </xdr:nvSpPr>
      <xdr:spPr>
        <a:xfrm>
          <a:off x="14541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120014</xdr:rowOff>
    </xdr:from>
    <xdr:to>
      <xdr:col>81</xdr:col>
      <xdr:colOff>50800</xdr:colOff>
      <xdr:row>102</xdr:row>
      <xdr:rowOff>3811</xdr:rowOff>
    </xdr:to>
    <xdr:cxnSp macro="">
      <xdr:nvCxnSpPr>
        <xdr:cNvPr id="780" name="直線コネクタ 779"/>
        <xdr:cNvCxnSpPr/>
      </xdr:nvCxnSpPr>
      <xdr:spPr>
        <a:xfrm>
          <a:off x="14592300" y="174364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781" name="楕円 780"/>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120014</xdr:rowOff>
    </xdr:to>
    <xdr:cxnSp macro="">
      <xdr:nvCxnSpPr>
        <xdr:cNvPr id="782" name="直線コネクタ 781"/>
        <xdr:cNvCxnSpPr/>
      </xdr:nvCxnSpPr>
      <xdr:spPr>
        <a:xfrm>
          <a:off x="13703300" y="17392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145414</xdr:rowOff>
    </xdr:from>
    <xdr:to>
      <xdr:col>67</xdr:col>
      <xdr:colOff>101600</xdr:colOff>
      <xdr:row>101</xdr:row>
      <xdr:rowOff>75564</xdr:rowOff>
    </xdr:to>
    <xdr:sp macro="" textlink="">
      <xdr:nvSpPr>
        <xdr:cNvPr id="783" name="楕円 782"/>
        <xdr:cNvSpPr/>
      </xdr:nvSpPr>
      <xdr:spPr>
        <a:xfrm>
          <a:off x="12763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24764</xdr:rowOff>
    </xdr:from>
    <xdr:to>
      <xdr:col>71</xdr:col>
      <xdr:colOff>177800</xdr:colOff>
      <xdr:row>101</xdr:row>
      <xdr:rowOff>76200</xdr:rowOff>
    </xdr:to>
    <xdr:cxnSp macro="">
      <xdr:nvCxnSpPr>
        <xdr:cNvPr id="784" name="直線コネクタ 783"/>
        <xdr:cNvCxnSpPr/>
      </xdr:nvCxnSpPr>
      <xdr:spPr>
        <a:xfrm>
          <a:off x="12814300" y="173412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785" name="n_1aveValue【庁舎】&#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786" name="n_2aveValue【庁舎】&#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127652</xdr:rowOff>
    </xdr:from>
    <xdr:ext cx="405111" cy="259045"/>
    <xdr:sp macro="" textlink="">
      <xdr:nvSpPr>
        <xdr:cNvPr id="787" name="n_3aveValue【庁舎】&#10;有形固定資産減価償却率"/>
        <xdr:cNvSpPr txBox="1"/>
      </xdr:nvSpPr>
      <xdr:spPr>
        <a:xfrm>
          <a:off x="13500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104791</xdr:rowOff>
    </xdr:from>
    <xdr:ext cx="405111" cy="259045"/>
    <xdr:sp macro="" textlink="">
      <xdr:nvSpPr>
        <xdr:cNvPr id="788" name="n_4aveValue【庁舎】&#10;有形固定資産減価償却率"/>
        <xdr:cNvSpPr txBox="1"/>
      </xdr:nvSpPr>
      <xdr:spPr>
        <a:xfrm>
          <a:off x="12611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71138</xdr:rowOff>
    </xdr:from>
    <xdr:ext cx="405111" cy="259045"/>
    <xdr:sp macro="" textlink="">
      <xdr:nvSpPr>
        <xdr:cNvPr id="789" name="n_1mainValue【庁舎】&#10;有形固定資産減価償却率"/>
        <xdr:cNvSpPr txBox="1"/>
      </xdr:nvSpPr>
      <xdr:spPr>
        <a:xfrm>
          <a:off x="15266044" y="1721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15891</xdr:rowOff>
    </xdr:from>
    <xdr:ext cx="405111" cy="259045"/>
    <xdr:sp macro="" textlink="">
      <xdr:nvSpPr>
        <xdr:cNvPr id="790" name="n_2mainValue【庁舎】&#10;有形固定資産減価償却率"/>
        <xdr:cNvSpPr txBox="1"/>
      </xdr:nvSpPr>
      <xdr:spPr>
        <a:xfrm>
          <a:off x="143897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791" name="n_3mainValue【庁舎】&#10;有形固定資産減価償却率"/>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92091</xdr:rowOff>
    </xdr:from>
    <xdr:ext cx="405111" cy="259045"/>
    <xdr:sp macro="" textlink="">
      <xdr:nvSpPr>
        <xdr:cNvPr id="792" name="n_4mainValue【庁舎】&#10;有形固定資産減価償却率"/>
        <xdr:cNvSpPr txBox="1"/>
      </xdr:nvSpPr>
      <xdr:spPr>
        <a:xfrm>
          <a:off x="12611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60961</xdr:rowOff>
    </xdr:from>
    <xdr:to>
      <xdr:col>116</xdr:col>
      <xdr:colOff>62864</xdr:colOff>
      <xdr:row>108</xdr:row>
      <xdr:rowOff>22861</xdr:rowOff>
    </xdr:to>
    <xdr:cxnSp macro="">
      <xdr:nvCxnSpPr>
        <xdr:cNvPr id="816" name="直線コネクタ 815"/>
        <xdr:cNvCxnSpPr/>
      </xdr:nvCxnSpPr>
      <xdr:spPr>
        <a:xfrm flipV="1">
          <a:off x="22160864" y="170345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7"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8" name="直線コネクタ 817"/>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7638</xdr:rowOff>
    </xdr:from>
    <xdr:ext cx="469744" cy="259045"/>
    <xdr:sp macro="" textlink="">
      <xdr:nvSpPr>
        <xdr:cNvPr id="819" name="【庁舎】&#10;一人当たり面積最大値テキスト"/>
        <xdr:cNvSpPr txBox="1"/>
      </xdr:nvSpPr>
      <xdr:spPr>
        <a:xfrm>
          <a:off x="221996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60961</xdr:rowOff>
    </xdr:from>
    <xdr:to>
      <xdr:col>116</xdr:col>
      <xdr:colOff>152400</xdr:colOff>
      <xdr:row>99</xdr:row>
      <xdr:rowOff>60961</xdr:rowOff>
    </xdr:to>
    <xdr:cxnSp macro="">
      <xdr:nvCxnSpPr>
        <xdr:cNvPr id="820" name="直線コネクタ 819"/>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110507</xdr:rowOff>
    </xdr:from>
    <xdr:ext cx="469744" cy="259045"/>
    <xdr:sp macro="" textlink="">
      <xdr:nvSpPr>
        <xdr:cNvPr id="821" name="【庁舎】&#10;一人当たり面積平均値テキスト"/>
        <xdr:cNvSpPr txBox="1"/>
      </xdr:nvSpPr>
      <xdr:spPr>
        <a:xfrm>
          <a:off x="221996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822" name="フローチャート: 判断 821"/>
        <xdr:cNvSpPr/>
      </xdr:nvSpPr>
      <xdr:spPr>
        <a:xfrm>
          <a:off x="22110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823" name="フローチャート: 判断 822"/>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132080</xdr:rowOff>
    </xdr:from>
    <xdr:to>
      <xdr:col>107</xdr:col>
      <xdr:colOff>101600</xdr:colOff>
      <xdr:row>106</xdr:row>
      <xdr:rowOff>62230</xdr:rowOff>
    </xdr:to>
    <xdr:sp macro="" textlink="">
      <xdr:nvSpPr>
        <xdr:cNvPr id="824" name="フローチャート: 判断 823"/>
        <xdr:cNvSpPr/>
      </xdr:nvSpPr>
      <xdr:spPr>
        <a:xfrm>
          <a:off x="20383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825" name="フローチャート: 判断 824"/>
        <xdr:cNvSpPr/>
      </xdr:nvSpPr>
      <xdr:spPr>
        <a:xfrm>
          <a:off x="19494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26" name="フローチャート: 判断 825"/>
        <xdr:cNvSpPr/>
      </xdr:nvSpPr>
      <xdr:spPr>
        <a:xfrm>
          <a:off x="18605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2" name="楕円 831"/>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13988</xdr:rowOff>
    </xdr:from>
    <xdr:ext cx="469744" cy="259045"/>
    <xdr:sp macro="" textlink="">
      <xdr:nvSpPr>
        <xdr:cNvPr id="833" name="【庁舎】&#10;一人当たり面積該当値テキスト"/>
        <xdr:cNvSpPr txBox="1"/>
      </xdr:nvSpPr>
      <xdr:spPr>
        <a:xfrm>
          <a:off x="22199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834" name="楕円 833"/>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53339</xdr:rowOff>
    </xdr:to>
    <xdr:cxnSp macro="">
      <xdr:nvCxnSpPr>
        <xdr:cNvPr id="835" name="直線コネクタ 834"/>
        <xdr:cNvCxnSpPr/>
      </xdr:nvCxnSpPr>
      <xdr:spPr>
        <a:xfrm flipV="1">
          <a:off x="21323300" y="180441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36" name="楕円 835"/>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64770</xdr:rowOff>
    </xdr:to>
    <xdr:cxnSp macro="">
      <xdr:nvCxnSpPr>
        <xdr:cNvPr id="837" name="直線コネクタ 836"/>
        <xdr:cNvCxnSpPr/>
      </xdr:nvCxnSpPr>
      <xdr:spPr>
        <a:xfrm flipV="1">
          <a:off x="20434300" y="180555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8" name="楕円 837"/>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125730</xdr:rowOff>
    </xdr:to>
    <xdr:cxnSp macro="">
      <xdr:nvCxnSpPr>
        <xdr:cNvPr id="839" name="直線コネクタ 838"/>
        <xdr:cNvCxnSpPr/>
      </xdr:nvCxnSpPr>
      <xdr:spPr>
        <a:xfrm flipV="1">
          <a:off x="19545300" y="18067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116839</xdr:rowOff>
    </xdr:from>
    <xdr:to>
      <xdr:col>98</xdr:col>
      <xdr:colOff>38100</xdr:colOff>
      <xdr:row>106</xdr:row>
      <xdr:rowOff>46989</xdr:rowOff>
    </xdr:to>
    <xdr:sp macro="" textlink="">
      <xdr:nvSpPr>
        <xdr:cNvPr id="840" name="楕円 839"/>
        <xdr:cNvSpPr/>
      </xdr:nvSpPr>
      <xdr:spPr>
        <a:xfrm>
          <a:off x="18605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167639</xdr:rowOff>
    </xdr:to>
    <xdr:cxnSp macro="">
      <xdr:nvCxnSpPr>
        <xdr:cNvPr id="841" name="直線コネクタ 840"/>
        <xdr:cNvCxnSpPr/>
      </xdr:nvCxnSpPr>
      <xdr:spPr>
        <a:xfrm flipV="1">
          <a:off x="18656300" y="1812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53357</xdr:rowOff>
    </xdr:from>
    <xdr:ext cx="469744" cy="259045"/>
    <xdr:sp macro="" textlink="">
      <xdr:nvSpPr>
        <xdr:cNvPr id="842" name="n_1aveValue【庁舎】&#10;一人当たり面積"/>
        <xdr:cNvSpPr txBox="1"/>
      </xdr:nvSpPr>
      <xdr:spPr>
        <a:xfrm>
          <a:off x="210757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53357</xdr:rowOff>
    </xdr:from>
    <xdr:ext cx="469744" cy="259045"/>
    <xdr:sp macro="" textlink="">
      <xdr:nvSpPr>
        <xdr:cNvPr id="843" name="n_2aveValue【庁舎】&#10;一人当たり面積"/>
        <xdr:cNvSpPr txBox="1"/>
      </xdr:nvSpPr>
      <xdr:spPr>
        <a:xfrm>
          <a:off x="20199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844" name="n_3aveValue【庁舎】&#10;一人当たり面積"/>
        <xdr:cNvSpPr txBox="1"/>
      </xdr:nvSpPr>
      <xdr:spPr>
        <a:xfrm>
          <a:off x="19310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5" name="n_4aveValue【庁舎】&#10;一人当たり面積"/>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846" name="n_1mainValue【庁舎】&#10;一人当たり面積"/>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47" name="n_2main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48" name="n_3mainValue【庁舎】&#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63516</xdr:rowOff>
    </xdr:from>
    <xdr:ext cx="469744" cy="259045"/>
    <xdr:sp macro="" textlink="">
      <xdr:nvSpPr>
        <xdr:cNvPr id="849" name="n_4mainValue【庁舎】&#10;一人当たり面積"/>
        <xdr:cNvSpPr txBox="1"/>
      </xdr:nvSpPr>
      <xdr:spPr>
        <a:xfrm>
          <a:off x="18421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類似団体と比較し有形固定資産減価償却率が高い施設は「保健センター・保健所」、低い施設は「市民会館」及び「庁舎」である。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保健所については今年度数値が高くなっているが、令和４年４月現在、仮施設に移転中であり、令和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年度に新施設を整備予定である。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市民会館（区民センター）は令和元年度に施設の改築が完了したこと、庁舎は平成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年度に新施設を整備したことから、それぞれ今年度数値が低くなっている。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283,342
259,142
13.01
148,944,141
143,665,897
2,561,689
75,446,650
20,138,898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21179" y="4321629"/>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年度以降ほぼ横ばいで推移している。類似団体内順位も同様である。</a:t>
          </a:r>
        </a:p>
        <a:p>
          <a:r>
            <a:rPr kumimoji="1" lang="ja-JP" altLang="en-US" sz="1300">
              <a:latin typeface="ＭＳ Ｐゴシック" panose="020B0600070205080204" pitchFamily="50" charset="-128"/>
              <a:ea typeface="ＭＳ Ｐゴシック" panose="020B0600070205080204" pitchFamily="50" charset="-128"/>
            </a:rPr>
            <a:t>新型コロナウイルスによる収入減等が懸念されたが、基幹歳入は回復基調にあり、特別区では、都区財政調整制度における基準財政収入額と基準財政需要額における収支の状況に各区間で大きな変化が見られないことから、物価高騰、円安等の影響は懸念されるが、今後も横ばいで推移する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44450</xdr:rowOff>
    </xdr:to>
    <xdr:cxnSp macro="">
      <xdr:nvCxnSpPr>
        <xdr:cNvPr id="66" name="直線コネクタ 65"/>
        <xdr:cNvCxnSpPr/>
      </xdr:nvCxnSpPr>
      <xdr:spPr>
        <a:xfrm flipV="1">
          <a:off x="4953000" y="6088743"/>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111578</xdr:rowOff>
    </xdr:from>
    <xdr:to>
      <xdr:col>15</xdr:col>
      <xdr:colOff>133350</xdr:colOff>
      <xdr:row>42</xdr:row>
      <xdr:rowOff>41728</xdr:rowOff>
    </xdr:to>
    <xdr:sp macro="" textlink="">
      <xdr:nvSpPr>
        <xdr:cNvPr id="78" name="フローチャート: 判断 77"/>
        <xdr:cNvSpPr/>
      </xdr:nvSpPr>
      <xdr:spPr>
        <a:xfrm>
          <a:off x="3175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79" name="テキスト ボックス 78"/>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59872</xdr:rowOff>
    </xdr:to>
    <xdr:cxnSp macro="">
      <xdr:nvCxnSpPr>
        <xdr:cNvPr id="80" name="直線コネクタ 79"/>
        <xdr:cNvCxnSpPr/>
      </xdr:nvCxnSpPr>
      <xdr:spPr>
        <a:xfrm>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徐々に経常収支比率が悪化してきていたが、令和３年度は前年度比で</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81.2</a:t>
          </a:r>
          <a:r>
            <a:rPr kumimoji="1" lang="ja-JP" altLang="en-US" sz="1300">
              <a:latin typeface="ＭＳ Ｐゴシック" panose="020B0600070205080204" pitchFamily="50" charset="-128"/>
              <a:ea typeface="ＭＳ Ｐゴシック" panose="020B0600070205080204" pitchFamily="50" charset="-128"/>
            </a:rPr>
            <a:t>％となった。改善要因は、分子においては、経常経費充当一般財源が２億円の微増となったものの、分母である経常一般財源歳入が、特別区財政調整交付金の増などにより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億円の増となり、経常一般財源の額が増加したことによる。</a:t>
          </a:r>
        </a:p>
        <a:p>
          <a:r>
            <a:rPr kumimoji="1" lang="ja-JP" altLang="en-US" sz="1300">
              <a:latin typeface="ＭＳ Ｐゴシック" panose="020B0600070205080204" pitchFamily="50" charset="-128"/>
              <a:ea typeface="ＭＳ Ｐゴシック" panose="020B0600070205080204" pitchFamily="50" charset="-128"/>
            </a:rPr>
            <a:t>また、類似団体平均より高い数値となっているが、今後の急激な社会情勢の変化に対応すべく、引き続きスリムで効率的な行政運営を目指していく。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96096</xdr:rowOff>
    </xdr:to>
    <xdr:cxnSp macro="">
      <xdr:nvCxnSpPr>
        <xdr:cNvPr id="129" name="直線コネクタ 128"/>
        <xdr:cNvCxnSpPr/>
      </xdr:nvCxnSpPr>
      <xdr:spPr>
        <a:xfrm flipV="1">
          <a:off x="4953000" y="1021588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2"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149437</xdr:rowOff>
    </xdr:from>
    <xdr:to>
      <xdr:col>23</xdr:col>
      <xdr:colOff>133350</xdr:colOff>
      <xdr:row>68</xdr:row>
      <xdr:rowOff>13123</xdr:rowOff>
    </xdr:to>
    <xdr:cxnSp macro="">
      <xdr:nvCxnSpPr>
        <xdr:cNvPr id="134" name="直線コネクタ 133"/>
        <xdr:cNvCxnSpPr/>
      </xdr:nvCxnSpPr>
      <xdr:spPr>
        <a:xfrm flipV="1">
          <a:off x="4114800" y="11293687"/>
          <a:ext cx="838200" cy="37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5"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6" name="フローチャート: 判断 135"/>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125306</xdr:rowOff>
    </xdr:from>
    <xdr:to>
      <xdr:col>19</xdr:col>
      <xdr:colOff>133350</xdr:colOff>
      <xdr:row>68</xdr:row>
      <xdr:rowOff>13123</xdr:rowOff>
    </xdr:to>
    <xdr:cxnSp macro="">
      <xdr:nvCxnSpPr>
        <xdr:cNvPr id="137" name="直線コネクタ 136"/>
        <xdr:cNvCxnSpPr/>
      </xdr:nvCxnSpPr>
      <xdr:spPr>
        <a:xfrm>
          <a:off x="3225800" y="11269556"/>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171027</xdr:rowOff>
    </xdr:from>
    <xdr:to>
      <xdr:col>19</xdr:col>
      <xdr:colOff>184150</xdr:colOff>
      <xdr:row>66</xdr:row>
      <xdr:rowOff>101177</xdr:rowOff>
    </xdr:to>
    <xdr:sp macro="" textlink="">
      <xdr:nvSpPr>
        <xdr:cNvPr id="138" name="フローチャート: 判断 137"/>
        <xdr:cNvSpPr/>
      </xdr:nvSpPr>
      <xdr:spPr>
        <a:xfrm>
          <a:off x="4064000" y="1131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111354</xdr:rowOff>
    </xdr:from>
    <xdr:ext cx="736600" cy="259045"/>
    <xdr:sp macro="" textlink="">
      <xdr:nvSpPr>
        <xdr:cNvPr id="139" name="テキスト ボックス 138"/>
        <xdr:cNvSpPr txBox="1"/>
      </xdr:nvSpPr>
      <xdr:spPr>
        <a:xfrm>
          <a:off x="3733800" y="1108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65</xdr:row>
      <xdr:rowOff>149437</xdr:rowOff>
    </xdr:to>
    <xdr:cxnSp macro="">
      <xdr:nvCxnSpPr>
        <xdr:cNvPr id="140" name="直線コネクタ 139"/>
        <xdr:cNvCxnSpPr/>
      </xdr:nvCxnSpPr>
      <xdr:spPr>
        <a:xfrm flipV="1">
          <a:off x="2336800" y="1126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101177</xdr:rowOff>
    </xdr:from>
    <xdr:to>
      <xdr:col>15</xdr:col>
      <xdr:colOff>133350</xdr:colOff>
      <xdr:row>65</xdr:row>
      <xdr:rowOff>31327</xdr:rowOff>
    </xdr:to>
    <xdr:sp macro="" textlink="">
      <xdr:nvSpPr>
        <xdr:cNvPr id="141" name="フローチャート: 判断 140"/>
        <xdr:cNvSpPr/>
      </xdr:nvSpPr>
      <xdr:spPr>
        <a:xfrm>
          <a:off x="3175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41504</xdr:rowOff>
    </xdr:from>
    <xdr:ext cx="762000" cy="259045"/>
    <xdr:sp macro="" textlink="">
      <xdr:nvSpPr>
        <xdr:cNvPr id="142" name="テキスト ボックス 141"/>
        <xdr:cNvSpPr txBox="1"/>
      </xdr:nvSpPr>
      <xdr:spPr>
        <a:xfrm>
          <a:off x="2844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149437</xdr:rowOff>
    </xdr:to>
    <xdr:cxnSp macro="">
      <xdr:nvCxnSpPr>
        <xdr:cNvPr id="143" name="直線コネクタ 142"/>
        <xdr:cNvCxnSpPr/>
      </xdr:nvCxnSpPr>
      <xdr:spPr>
        <a:xfrm>
          <a:off x="1447800" y="111810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4" name="フローチャート: 判断 143"/>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5" name="テキスト ボックス 144"/>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46" name="フローチャート: 判断 145"/>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47" name="テキスト ボックス 146"/>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98637</xdr:rowOff>
    </xdr:from>
    <xdr:to>
      <xdr:col>23</xdr:col>
      <xdr:colOff>184150</xdr:colOff>
      <xdr:row>66</xdr:row>
      <xdr:rowOff>28787</xdr:rowOff>
    </xdr:to>
    <xdr:sp macro="" textlink="">
      <xdr:nvSpPr>
        <xdr:cNvPr id="153" name="楕円 152"/>
        <xdr:cNvSpPr/>
      </xdr:nvSpPr>
      <xdr:spPr>
        <a:xfrm>
          <a:off x="49022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70714</xdr:rowOff>
    </xdr:from>
    <xdr:ext cx="762000" cy="259045"/>
    <xdr:sp macro="" textlink="">
      <xdr:nvSpPr>
        <xdr:cNvPr id="154" name="財政構造の弾力性該当値テキスト"/>
        <xdr:cNvSpPr txBox="1"/>
      </xdr:nvSpPr>
      <xdr:spPr>
        <a:xfrm>
          <a:off x="5041900" y="1121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133773</xdr:rowOff>
    </xdr:from>
    <xdr:to>
      <xdr:col>19</xdr:col>
      <xdr:colOff>184150</xdr:colOff>
      <xdr:row>68</xdr:row>
      <xdr:rowOff>63923</xdr:rowOff>
    </xdr:to>
    <xdr:sp macro="" textlink="">
      <xdr:nvSpPr>
        <xdr:cNvPr id="155" name="楕円 154"/>
        <xdr:cNvSpPr/>
      </xdr:nvSpPr>
      <xdr:spPr>
        <a:xfrm>
          <a:off x="4064000" y="1162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48700</xdr:rowOff>
    </xdr:from>
    <xdr:ext cx="736600" cy="259045"/>
    <xdr:sp macro="" textlink="">
      <xdr:nvSpPr>
        <xdr:cNvPr id="156" name="テキスト ボックス 155"/>
        <xdr:cNvSpPr txBox="1"/>
      </xdr:nvSpPr>
      <xdr:spPr>
        <a:xfrm>
          <a:off x="3733800" y="1170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7" name="楕円 156"/>
        <xdr:cNvSpPr/>
      </xdr:nvSpPr>
      <xdr:spPr>
        <a:xfrm>
          <a:off x="3175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8" name="テキスト ボックス 157"/>
        <xdr:cNvSpPr txBox="1"/>
      </xdr:nvSpPr>
      <xdr:spPr>
        <a:xfrm>
          <a:off x="2844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9" name="楕円 158"/>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13564</xdr:rowOff>
    </xdr:from>
    <xdr:ext cx="762000" cy="259045"/>
    <xdr:sp macro="" textlink="">
      <xdr:nvSpPr>
        <xdr:cNvPr id="160" name="テキスト ボックス 159"/>
        <xdr:cNvSpPr txBox="1"/>
      </xdr:nvSpPr>
      <xdr:spPr>
        <a:xfrm>
          <a:off x="1955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61" name="楕円 160"/>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62" name="テキスト ボックス 161"/>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万円前後で推移してきたが、令和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万円超、令和３年度は約</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万円となった。</a:t>
          </a:r>
        </a:p>
        <a:p>
          <a:r>
            <a:rPr kumimoji="1" lang="ja-JP" altLang="en-US" sz="1300">
              <a:latin typeface="ＭＳ Ｐゴシック" panose="020B0600070205080204" pitchFamily="50" charset="-128"/>
              <a:ea typeface="ＭＳ Ｐゴシック" panose="020B0600070205080204" pitchFamily="50" charset="-128"/>
            </a:rPr>
            <a:t>この原因は人件費については、期末手当の支給月数の引き下げや退職手当の減などにより、前年度比約６億円の減となったものの、物件費が新型コロナウイルスワクチン接種関係経費の増などにより前年度比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億円の増となっており、一人当たりの決算額も増加したものである。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24284</xdr:rowOff>
    </xdr:from>
    <xdr:to>
      <xdr:col>23</xdr:col>
      <xdr:colOff>133350</xdr:colOff>
      <xdr:row>88</xdr:row>
      <xdr:rowOff>50037</xdr:rowOff>
    </xdr:to>
    <xdr:cxnSp macro="">
      <xdr:nvCxnSpPr>
        <xdr:cNvPr id="192" name="直線コネクタ 191"/>
        <xdr:cNvCxnSpPr/>
      </xdr:nvCxnSpPr>
      <xdr:spPr>
        <a:xfrm flipV="1">
          <a:off x="4953000" y="13911734"/>
          <a:ext cx="0" cy="1225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22114</xdr:rowOff>
    </xdr:from>
    <xdr:ext cx="762000" cy="259045"/>
    <xdr:sp macro="" textlink="">
      <xdr:nvSpPr>
        <xdr:cNvPr id="193" name="人件費・物件費等の状況最小値テキスト"/>
        <xdr:cNvSpPr txBox="1"/>
      </xdr:nvSpPr>
      <xdr:spPr>
        <a:xfrm>
          <a:off x="5041900" y="1510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50037</xdr:rowOff>
    </xdr:from>
    <xdr:to>
      <xdr:col>24</xdr:col>
      <xdr:colOff>12700</xdr:colOff>
      <xdr:row>88</xdr:row>
      <xdr:rowOff>50037</xdr:rowOff>
    </xdr:to>
    <xdr:cxnSp macro="">
      <xdr:nvCxnSpPr>
        <xdr:cNvPr id="194" name="直線コネクタ 193"/>
        <xdr:cNvCxnSpPr/>
      </xdr:nvCxnSpPr>
      <xdr:spPr>
        <a:xfrm>
          <a:off x="4864100" y="1513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110661</xdr:rowOff>
    </xdr:from>
    <xdr:ext cx="762000" cy="259045"/>
    <xdr:sp macro="" textlink="">
      <xdr:nvSpPr>
        <xdr:cNvPr id="195" name="人件費・物件費等の状況最大値テキスト"/>
        <xdr:cNvSpPr txBox="1"/>
      </xdr:nvSpPr>
      <xdr:spPr>
        <a:xfrm>
          <a:off x="5041900" y="1365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24284</xdr:rowOff>
    </xdr:from>
    <xdr:to>
      <xdr:col>24</xdr:col>
      <xdr:colOff>12700</xdr:colOff>
      <xdr:row>81</xdr:row>
      <xdr:rowOff>24284</xdr:rowOff>
    </xdr:to>
    <xdr:cxnSp macro="">
      <xdr:nvCxnSpPr>
        <xdr:cNvPr id="196" name="直線コネクタ 195"/>
        <xdr:cNvCxnSpPr/>
      </xdr:nvCxnSpPr>
      <xdr:spPr>
        <a:xfrm>
          <a:off x="4864100" y="139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163681</xdr:rowOff>
    </xdr:from>
    <xdr:to>
      <xdr:col>23</xdr:col>
      <xdr:colOff>133350</xdr:colOff>
      <xdr:row>82</xdr:row>
      <xdr:rowOff>53663</xdr:rowOff>
    </xdr:to>
    <xdr:cxnSp macro="">
      <xdr:nvCxnSpPr>
        <xdr:cNvPr id="197" name="直線コネクタ 196"/>
        <xdr:cNvCxnSpPr/>
      </xdr:nvCxnSpPr>
      <xdr:spPr>
        <a:xfrm>
          <a:off x="4114800" y="14051131"/>
          <a:ext cx="838200" cy="6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98824</xdr:rowOff>
    </xdr:from>
    <xdr:ext cx="762000" cy="259045"/>
    <xdr:sp macro="" textlink="">
      <xdr:nvSpPr>
        <xdr:cNvPr id="198" name="人件費・物件費等の状況平均値テキスト"/>
        <xdr:cNvSpPr txBox="1"/>
      </xdr:nvSpPr>
      <xdr:spPr>
        <a:xfrm>
          <a:off x="5041900" y="1381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82297</xdr:rowOff>
    </xdr:from>
    <xdr:to>
      <xdr:col>23</xdr:col>
      <xdr:colOff>184150</xdr:colOff>
      <xdr:row>82</xdr:row>
      <xdr:rowOff>12447</xdr:rowOff>
    </xdr:to>
    <xdr:sp macro="" textlink="">
      <xdr:nvSpPr>
        <xdr:cNvPr id="199" name="フローチャート: 判断 198"/>
        <xdr:cNvSpPr/>
      </xdr:nvSpPr>
      <xdr:spPr>
        <a:xfrm>
          <a:off x="4902200" y="139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114602</xdr:rowOff>
    </xdr:from>
    <xdr:to>
      <xdr:col>19</xdr:col>
      <xdr:colOff>133350</xdr:colOff>
      <xdr:row>81</xdr:row>
      <xdr:rowOff>163681</xdr:rowOff>
    </xdr:to>
    <xdr:cxnSp macro="">
      <xdr:nvCxnSpPr>
        <xdr:cNvPr id="200" name="直線コネクタ 199"/>
        <xdr:cNvCxnSpPr/>
      </xdr:nvCxnSpPr>
      <xdr:spPr>
        <a:xfrm>
          <a:off x="3225800" y="14002052"/>
          <a:ext cx="889000" cy="4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21095</xdr:rowOff>
    </xdr:from>
    <xdr:to>
      <xdr:col>19</xdr:col>
      <xdr:colOff>184150</xdr:colOff>
      <xdr:row>81</xdr:row>
      <xdr:rowOff>122695</xdr:rowOff>
    </xdr:to>
    <xdr:sp macro="" textlink="">
      <xdr:nvSpPr>
        <xdr:cNvPr id="201" name="フローチャート: 判断 200"/>
        <xdr:cNvSpPr/>
      </xdr:nvSpPr>
      <xdr:spPr>
        <a:xfrm>
          <a:off x="4064000" y="1390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132872</xdr:rowOff>
    </xdr:from>
    <xdr:ext cx="736600" cy="259045"/>
    <xdr:sp macro="" textlink="">
      <xdr:nvSpPr>
        <xdr:cNvPr id="202" name="テキスト ボックス 201"/>
        <xdr:cNvSpPr txBox="1"/>
      </xdr:nvSpPr>
      <xdr:spPr>
        <a:xfrm>
          <a:off x="3733800" y="136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77558</xdr:rowOff>
    </xdr:from>
    <xdr:to>
      <xdr:col>15</xdr:col>
      <xdr:colOff>82550</xdr:colOff>
      <xdr:row>81</xdr:row>
      <xdr:rowOff>114602</xdr:rowOff>
    </xdr:to>
    <xdr:cxnSp macro="">
      <xdr:nvCxnSpPr>
        <xdr:cNvPr id="203" name="直線コネクタ 202"/>
        <xdr:cNvCxnSpPr/>
      </xdr:nvCxnSpPr>
      <xdr:spPr>
        <a:xfrm>
          <a:off x="2336800" y="13965008"/>
          <a:ext cx="889000" cy="3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170157</xdr:rowOff>
    </xdr:from>
    <xdr:to>
      <xdr:col>15</xdr:col>
      <xdr:colOff>133350</xdr:colOff>
      <xdr:row>81</xdr:row>
      <xdr:rowOff>100307</xdr:rowOff>
    </xdr:to>
    <xdr:sp macro="" textlink="">
      <xdr:nvSpPr>
        <xdr:cNvPr id="204" name="フローチャート: 判断 203"/>
        <xdr:cNvSpPr/>
      </xdr:nvSpPr>
      <xdr:spPr>
        <a:xfrm>
          <a:off x="3175000" y="138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110484</xdr:rowOff>
    </xdr:from>
    <xdr:ext cx="762000" cy="259045"/>
    <xdr:sp macro="" textlink="">
      <xdr:nvSpPr>
        <xdr:cNvPr id="205" name="テキスト ボックス 204"/>
        <xdr:cNvSpPr txBox="1"/>
      </xdr:nvSpPr>
      <xdr:spPr>
        <a:xfrm>
          <a:off x="2844800" y="136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74152</xdr:rowOff>
    </xdr:from>
    <xdr:to>
      <xdr:col>11</xdr:col>
      <xdr:colOff>31750</xdr:colOff>
      <xdr:row>81</xdr:row>
      <xdr:rowOff>77558</xdr:rowOff>
    </xdr:to>
    <xdr:cxnSp macro="">
      <xdr:nvCxnSpPr>
        <xdr:cNvPr id="206" name="直線コネクタ 205"/>
        <xdr:cNvCxnSpPr/>
      </xdr:nvCxnSpPr>
      <xdr:spPr>
        <a:xfrm>
          <a:off x="1447800" y="13961602"/>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139399</xdr:rowOff>
    </xdr:from>
    <xdr:to>
      <xdr:col>11</xdr:col>
      <xdr:colOff>82550</xdr:colOff>
      <xdr:row>81</xdr:row>
      <xdr:rowOff>69549</xdr:rowOff>
    </xdr:to>
    <xdr:sp macro="" textlink="">
      <xdr:nvSpPr>
        <xdr:cNvPr id="207" name="フローチャート: 判断 206"/>
        <xdr:cNvSpPr/>
      </xdr:nvSpPr>
      <xdr:spPr>
        <a:xfrm>
          <a:off x="2286000" y="138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79726</xdr:rowOff>
    </xdr:from>
    <xdr:ext cx="762000" cy="259045"/>
    <xdr:sp macro="" textlink="">
      <xdr:nvSpPr>
        <xdr:cNvPr id="208" name="テキスト ボックス 207"/>
        <xdr:cNvSpPr txBox="1"/>
      </xdr:nvSpPr>
      <xdr:spPr>
        <a:xfrm>
          <a:off x="1955800" y="1362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136379</xdr:rowOff>
    </xdr:from>
    <xdr:to>
      <xdr:col>7</xdr:col>
      <xdr:colOff>31750</xdr:colOff>
      <xdr:row>81</xdr:row>
      <xdr:rowOff>66529</xdr:rowOff>
    </xdr:to>
    <xdr:sp macro="" textlink="">
      <xdr:nvSpPr>
        <xdr:cNvPr id="209" name="フローチャート: 判断 208"/>
        <xdr:cNvSpPr/>
      </xdr:nvSpPr>
      <xdr:spPr>
        <a:xfrm>
          <a:off x="1397000" y="1385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76706</xdr:rowOff>
    </xdr:from>
    <xdr:ext cx="762000" cy="259045"/>
    <xdr:sp macro="" textlink="">
      <xdr:nvSpPr>
        <xdr:cNvPr id="210" name="テキスト ボックス 209"/>
        <xdr:cNvSpPr txBox="1"/>
      </xdr:nvSpPr>
      <xdr:spPr>
        <a:xfrm>
          <a:off x="1066800" y="136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2863</xdr:rowOff>
    </xdr:from>
    <xdr:to>
      <xdr:col>23</xdr:col>
      <xdr:colOff>184150</xdr:colOff>
      <xdr:row>82</xdr:row>
      <xdr:rowOff>104463</xdr:rowOff>
    </xdr:to>
    <xdr:sp macro="" textlink="">
      <xdr:nvSpPr>
        <xdr:cNvPr id="216" name="楕円 215"/>
        <xdr:cNvSpPr/>
      </xdr:nvSpPr>
      <xdr:spPr>
        <a:xfrm>
          <a:off x="4902200" y="140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146390</xdr:rowOff>
    </xdr:from>
    <xdr:ext cx="762000" cy="259045"/>
    <xdr:sp macro="" textlink="">
      <xdr:nvSpPr>
        <xdr:cNvPr id="217" name="人件費・物件費等の状況該当値テキスト"/>
        <xdr:cNvSpPr txBox="1"/>
      </xdr:nvSpPr>
      <xdr:spPr>
        <a:xfrm>
          <a:off x="5041900" y="1403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112881</xdr:rowOff>
    </xdr:from>
    <xdr:to>
      <xdr:col>19</xdr:col>
      <xdr:colOff>184150</xdr:colOff>
      <xdr:row>82</xdr:row>
      <xdr:rowOff>43031</xdr:rowOff>
    </xdr:to>
    <xdr:sp macro="" textlink="">
      <xdr:nvSpPr>
        <xdr:cNvPr id="218" name="楕円 217"/>
        <xdr:cNvSpPr/>
      </xdr:nvSpPr>
      <xdr:spPr>
        <a:xfrm>
          <a:off x="4064000" y="140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27808</xdr:rowOff>
    </xdr:from>
    <xdr:ext cx="736600" cy="259045"/>
    <xdr:sp macro="" textlink="">
      <xdr:nvSpPr>
        <xdr:cNvPr id="219" name="テキスト ボックス 218"/>
        <xdr:cNvSpPr txBox="1"/>
      </xdr:nvSpPr>
      <xdr:spPr>
        <a:xfrm>
          <a:off x="3733800" y="14086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63802</xdr:rowOff>
    </xdr:from>
    <xdr:to>
      <xdr:col>15</xdr:col>
      <xdr:colOff>133350</xdr:colOff>
      <xdr:row>81</xdr:row>
      <xdr:rowOff>165402</xdr:rowOff>
    </xdr:to>
    <xdr:sp macro="" textlink="">
      <xdr:nvSpPr>
        <xdr:cNvPr id="220" name="楕円 219"/>
        <xdr:cNvSpPr/>
      </xdr:nvSpPr>
      <xdr:spPr>
        <a:xfrm>
          <a:off x="3175000" y="139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150179</xdr:rowOff>
    </xdr:from>
    <xdr:ext cx="762000" cy="259045"/>
    <xdr:sp macro="" textlink="">
      <xdr:nvSpPr>
        <xdr:cNvPr id="221" name="テキスト ボックス 220"/>
        <xdr:cNvSpPr txBox="1"/>
      </xdr:nvSpPr>
      <xdr:spPr>
        <a:xfrm>
          <a:off x="2844800" y="140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26758</xdr:rowOff>
    </xdr:from>
    <xdr:to>
      <xdr:col>11</xdr:col>
      <xdr:colOff>82550</xdr:colOff>
      <xdr:row>81</xdr:row>
      <xdr:rowOff>128358</xdr:rowOff>
    </xdr:to>
    <xdr:sp macro="" textlink="">
      <xdr:nvSpPr>
        <xdr:cNvPr id="222" name="楕円 221"/>
        <xdr:cNvSpPr/>
      </xdr:nvSpPr>
      <xdr:spPr>
        <a:xfrm>
          <a:off x="2286000" y="139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113135</xdr:rowOff>
    </xdr:from>
    <xdr:ext cx="762000" cy="259045"/>
    <xdr:sp macro="" textlink="">
      <xdr:nvSpPr>
        <xdr:cNvPr id="223" name="テキスト ボックス 222"/>
        <xdr:cNvSpPr txBox="1"/>
      </xdr:nvSpPr>
      <xdr:spPr>
        <a:xfrm>
          <a:off x="1955800" y="1400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23352</xdr:rowOff>
    </xdr:from>
    <xdr:to>
      <xdr:col>7</xdr:col>
      <xdr:colOff>31750</xdr:colOff>
      <xdr:row>81</xdr:row>
      <xdr:rowOff>124952</xdr:rowOff>
    </xdr:to>
    <xdr:sp macro="" textlink="">
      <xdr:nvSpPr>
        <xdr:cNvPr id="224" name="楕円 223"/>
        <xdr:cNvSpPr/>
      </xdr:nvSpPr>
      <xdr:spPr>
        <a:xfrm>
          <a:off x="1397000" y="1391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109729</xdr:rowOff>
    </xdr:from>
    <xdr:ext cx="762000" cy="259045"/>
    <xdr:sp macro="" textlink="">
      <xdr:nvSpPr>
        <xdr:cNvPr id="225" name="テキスト ボックス 224"/>
        <xdr:cNvSpPr txBox="1"/>
      </xdr:nvSpPr>
      <xdr:spPr>
        <a:xfrm>
          <a:off x="1066800" y="1399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本区のラスパイレス指数は、グラフにある平成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年度以降一貫して、類似団体平均値よりやや低いものとなっている。指数の主な変動要因としては、平均年齢の低下による職員構成の変動が挙げられる。</a:t>
          </a:r>
        </a:p>
        <a:p>
          <a:r>
            <a:rPr kumimoji="1" lang="ja-JP" altLang="en-US" sz="1300">
              <a:latin typeface="ＭＳ Ｐゴシック" panose="020B0600070205080204" pitchFamily="50" charset="-128"/>
              <a:ea typeface="ＭＳ Ｐゴシック" panose="020B0600070205080204" pitchFamily="50" charset="-128"/>
            </a:rPr>
            <a:t>今後も一定数の退職者が見込まれているため、職員の新陳代謝が進むことが見込まれるが、給与勧告の動向、定年延長の影響なども踏まえながら引き続き、給与水準の適正化に努めていく。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61" name="直線コネクタ 260"/>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2"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64407</xdr:rowOff>
    </xdr:to>
    <xdr:cxnSp macro="">
      <xdr:nvCxnSpPr>
        <xdr:cNvPr id="264" name="直線コネクタ 263"/>
        <xdr:cNvCxnSpPr/>
      </xdr:nvCxnSpPr>
      <xdr:spPr>
        <a:xfrm flipV="1">
          <a:off x="15290800" y="142258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5" name="フローチャート: 判断 264"/>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6" name="テキスト ボックス 265"/>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30843</xdr:rowOff>
    </xdr:to>
    <xdr:cxnSp macro="">
      <xdr:nvCxnSpPr>
        <xdr:cNvPr id="267" name="直線コネクタ 266"/>
        <xdr:cNvCxnSpPr/>
      </xdr:nvCxnSpPr>
      <xdr:spPr>
        <a:xfrm flipV="1">
          <a:off x="14401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14514</xdr:rowOff>
    </xdr:from>
    <xdr:to>
      <xdr:col>73</xdr:col>
      <xdr:colOff>44450</xdr:colOff>
      <xdr:row>84</xdr:row>
      <xdr:rowOff>116114</xdr:rowOff>
    </xdr:to>
    <xdr:sp macro="" textlink="">
      <xdr:nvSpPr>
        <xdr:cNvPr id="268" name="フローチャート: 判断 267"/>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69" name="テキスト ボックス 268"/>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30843</xdr:rowOff>
    </xdr:from>
    <xdr:to>
      <xdr:col>68</xdr:col>
      <xdr:colOff>152400</xdr:colOff>
      <xdr:row>84</xdr:row>
      <xdr:rowOff>168729</xdr:rowOff>
    </xdr:to>
    <xdr:cxnSp macro="">
      <xdr:nvCxnSpPr>
        <xdr:cNvPr id="270" name="直線コネクタ 269"/>
        <xdr:cNvCxnSpPr/>
      </xdr:nvCxnSpPr>
      <xdr:spPr>
        <a:xfrm flipV="1">
          <a:off x="13512800" y="144326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80" name="楕円 279"/>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81"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4" name="楕円 283"/>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5" name="テキスト ボックス 284"/>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6" name="楕円 285"/>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7" name="テキスト ボックス 286"/>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8" name="楕円 287"/>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9" name="テキスト ボックス 288"/>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平成５年４月のピーク時の職員数</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人から令和３年４月には</a:t>
          </a:r>
          <a:r>
            <a:rPr kumimoji="1" lang="en-US" altLang="ja-JP" sz="1300">
              <a:latin typeface="ＭＳ Ｐゴシック" panose="020B0600070205080204" pitchFamily="50" charset="-128"/>
              <a:ea typeface="ＭＳ Ｐゴシック" panose="020B0600070205080204" pitchFamily="50" charset="-128"/>
            </a:rPr>
            <a:t>2,009</a:t>
          </a:r>
          <a:r>
            <a:rPr kumimoji="1" lang="ja-JP" altLang="en-US" sz="1300">
              <a:latin typeface="ＭＳ Ｐゴシック" panose="020B0600070205080204" pitchFamily="50" charset="-128"/>
              <a:ea typeface="ＭＳ Ｐゴシック" panose="020B0600070205080204" pitchFamily="50" charset="-128"/>
            </a:rPr>
            <a:t>人と、職員定数の適正化により</a:t>
          </a:r>
          <a:r>
            <a:rPr kumimoji="1" lang="en-US" altLang="ja-JP" sz="1300">
              <a:latin typeface="ＭＳ Ｐゴシック" panose="020B0600070205080204" pitchFamily="50" charset="-128"/>
              <a:ea typeface="ＭＳ Ｐゴシック" panose="020B0600070205080204" pitchFamily="50" charset="-128"/>
            </a:rPr>
            <a:t>1,089</a:t>
          </a:r>
          <a:r>
            <a:rPr kumimoji="1" lang="ja-JP" altLang="en-US" sz="1300">
              <a:latin typeface="ＭＳ Ｐゴシック" panose="020B0600070205080204" pitchFamily="50" charset="-128"/>
              <a:ea typeface="ＭＳ Ｐゴシック" panose="020B0600070205080204" pitchFamily="50" charset="-128"/>
            </a:rPr>
            <a:t>人を削減してきたものの、人口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人当たりの職員数は依然として類似団体平均をやや上回っている。</a:t>
          </a:r>
        </a:p>
        <a:p>
          <a:r>
            <a:rPr kumimoji="1" lang="ja-JP" altLang="en-US" sz="1300">
              <a:latin typeface="ＭＳ Ｐゴシック" panose="020B0600070205080204" pitchFamily="50" charset="-128"/>
              <a:ea typeface="ＭＳ Ｐゴシック" panose="020B0600070205080204" pitchFamily="50" charset="-128"/>
            </a:rPr>
            <a:t>類似団体の人口が６万人から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万人と幅が大きく、その中で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万人前後の本区は平均値より若干高い数値となっている。</a:t>
          </a:r>
        </a:p>
        <a:p>
          <a:r>
            <a:rPr kumimoji="1" lang="ja-JP" altLang="en-US" sz="1300">
              <a:latin typeface="ＭＳ Ｐゴシック" panose="020B0600070205080204" pitchFamily="50" charset="-128"/>
              <a:ea typeface="ＭＳ Ｐゴシック" panose="020B0600070205080204" pitchFamily="50" charset="-128"/>
            </a:rPr>
            <a:t>今後も会計年度任用職員も含めた人件費の抑制を図りつつ、業務量や業務の質に応じて柔軟に職員数の適正管理に努めていく。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26005</xdr:rowOff>
    </xdr:to>
    <xdr:cxnSp macro="">
      <xdr:nvCxnSpPr>
        <xdr:cNvPr id="321" name="直線コネクタ 320"/>
        <xdr:cNvCxnSpPr/>
      </xdr:nvCxnSpPr>
      <xdr:spPr>
        <a:xfrm flipV="1">
          <a:off x="17018000" y="10148086"/>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169532</xdr:rowOff>
    </xdr:from>
    <xdr:ext cx="762000" cy="259045"/>
    <xdr:sp macro="" textlink="">
      <xdr:nvSpPr>
        <xdr:cNvPr id="322" name="定員管理の状況最小値テキスト"/>
        <xdr:cNvSpPr txBox="1"/>
      </xdr:nvSpPr>
      <xdr:spPr>
        <a:xfrm>
          <a:off x="17106900" y="114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26005</xdr:rowOff>
    </xdr:from>
    <xdr:to>
      <xdr:col>81</xdr:col>
      <xdr:colOff>133350</xdr:colOff>
      <xdr:row>67</xdr:row>
      <xdr:rowOff>26005</xdr:rowOff>
    </xdr:to>
    <xdr:cxnSp macro="">
      <xdr:nvCxnSpPr>
        <xdr:cNvPr id="323" name="直線コネクタ 322"/>
        <xdr:cNvCxnSpPr/>
      </xdr:nvCxnSpPr>
      <xdr:spPr>
        <a:xfrm>
          <a:off x="16929100" y="11513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65617</xdr:rowOff>
    </xdr:from>
    <xdr:to>
      <xdr:col>81</xdr:col>
      <xdr:colOff>44450</xdr:colOff>
      <xdr:row>60</xdr:row>
      <xdr:rowOff>75958</xdr:rowOff>
    </xdr:to>
    <xdr:cxnSp macro="">
      <xdr:nvCxnSpPr>
        <xdr:cNvPr id="326" name="直線コネクタ 325"/>
        <xdr:cNvCxnSpPr/>
      </xdr:nvCxnSpPr>
      <xdr:spPr>
        <a:xfrm>
          <a:off x="16179800" y="1035261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7"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65617</xdr:rowOff>
    </xdr:to>
    <xdr:cxnSp macro="">
      <xdr:nvCxnSpPr>
        <xdr:cNvPr id="329" name="直線コネクタ 328"/>
        <xdr:cNvCxnSpPr/>
      </xdr:nvCxnSpPr>
      <xdr:spPr>
        <a:xfrm>
          <a:off x="15290800" y="1034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142603</xdr:rowOff>
    </xdr:from>
    <xdr:to>
      <xdr:col>77</xdr:col>
      <xdr:colOff>95250</xdr:colOff>
      <xdr:row>60</xdr:row>
      <xdr:rowOff>72753</xdr:rowOff>
    </xdr:to>
    <xdr:sp macro="" textlink="">
      <xdr:nvSpPr>
        <xdr:cNvPr id="330" name="フローチャート: 判断 329"/>
        <xdr:cNvSpPr/>
      </xdr:nvSpPr>
      <xdr:spPr>
        <a:xfrm>
          <a:off x="16129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82930</xdr:rowOff>
    </xdr:from>
    <xdr:ext cx="736600" cy="259045"/>
    <xdr:sp macro="" textlink="">
      <xdr:nvSpPr>
        <xdr:cNvPr id="331" name="テキスト ボックス 330"/>
        <xdr:cNvSpPr txBox="1"/>
      </xdr:nvSpPr>
      <xdr:spPr>
        <a:xfrm>
          <a:off x="15798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48381</xdr:rowOff>
    </xdr:from>
    <xdr:to>
      <xdr:col>72</xdr:col>
      <xdr:colOff>203200</xdr:colOff>
      <xdr:row>60</xdr:row>
      <xdr:rowOff>57573</xdr:rowOff>
    </xdr:to>
    <xdr:cxnSp macro="">
      <xdr:nvCxnSpPr>
        <xdr:cNvPr id="332" name="直線コネクタ 331"/>
        <xdr:cNvCxnSpPr/>
      </xdr:nvCxnSpPr>
      <xdr:spPr>
        <a:xfrm>
          <a:off x="14401800" y="1033538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86377</xdr:rowOff>
    </xdr:from>
    <xdr:ext cx="762000" cy="259045"/>
    <xdr:sp macro="" textlink="">
      <xdr:nvSpPr>
        <xdr:cNvPr id="334" name="テキスト ボックス 333"/>
        <xdr:cNvSpPr txBox="1"/>
      </xdr:nvSpPr>
      <xdr:spPr>
        <a:xfrm>
          <a:off x="1490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48381</xdr:rowOff>
    </xdr:from>
    <xdr:to>
      <xdr:col>68</xdr:col>
      <xdr:colOff>152400</xdr:colOff>
      <xdr:row>60</xdr:row>
      <xdr:rowOff>50679</xdr:rowOff>
    </xdr:to>
    <xdr:cxnSp macro="">
      <xdr:nvCxnSpPr>
        <xdr:cNvPr id="335" name="直線コネクタ 334"/>
        <xdr:cNvCxnSpPr/>
      </xdr:nvCxnSpPr>
      <xdr:spPr>
        <a:xfrm flipV="1">
          <a:off x="13512800" y="103353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138006</xdr:rowOff>
    </xdr:from>
    <xdr:to>
      <xdr:col>68</xdr:col>
      <xdr:colOff>203200</xdr:colOff>
      <xdr:row>60</xdr:row>
      <xdr:rowOff>68156</xdr:rowOff>
    </xdr:to>
    <xdr:sp macro="" textlink="">
      <xdr:nvSpPr>
        <xdr:cNvPr id="336" name="フローチャート: 判断 335"/>
        <xdr:cNvSpPr/>
      </xdr:nvSpPr>
      <xdr:spPr>
        <a:xfrm>
          <a:off x="14351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37" name="テキスト ボックス 336"/>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8" name="フローチャート: 判断 337"/>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77185</xdr:rowOff>
    </xdr:from>
    <xdr:ext cx="762000" cy="259045"/>
    <xdr:sp macro="" textlink="">
      <xdr:nvSpPr>
        <xdr:cNvPr id="339" name="テキスト ボックス 338"/>
        <xdr:cNvSpPr txBox="1"/>
      </xdr:nvSpPr>
      <xdr:spPr>
        <a:xfrm>
          <a:off x="13131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25158</xdr:rowOff>
    </xdr:from>
    <xdr:to>
      <xdr:col>81</xdr:col>
      <xdr:colOff>95250</xdr:colOff>
      <xdr:row>60</xdr:row>
      <xdr:rowOff>126758</xdr:rowOff>
    </xdr:to>
    <xdr:sp macro="" textlink="">
      <xdr:nvSpPr>
        <xdr:cNvPr id="345" name="楕円 344"/>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168685</xdr:rowOff>
    </xdr:from>
    <xdr:ext cx="762000" cy="259045"/>
    <xdr:sp macro="" textlink="">
      <xdr:nvSpPr>
        <xdr:cNvPr id="346" name="定員管理の状況該当値テキスト"/>
        <xdr:cNvSpPr txBox="1"/>
      </xdr:nvSpPr>
      <xdr:spPr>
        <a:xfrm>
          <a:off x="17106900" y="1028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14817</xdr:rowOff>
    </xdr:from>
    <xdr:to>
      <xdr:col>77</xdr:col>
      <xdr:colOff>95250</xdr:colOff>
      <xdr:row>60</xdr:row>
      <xdr:rowOff>116417</xdr:rowOff>
    </xdr:to>
    <xdr:sp macro="" textlink="">
      <xdr:nvSpPr>
        <xdr:cNvPr id="347" name="楕円 346"/>
        <xdr:cNvSpPr/>
      </xdr:nvSpPr>
      <xdr:spPr>
        <a:xfrm>
          <a:off x="16129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101194</xdr:rowOff>
    </xdr:from>
    <xdr:ext cx="736600" cy="259045"/>
    <xdr:sp macro="" textlink="">
      <xdr:nvSpPr>
        <xdr:cNvPr id="348" name="テキスト ボックス 347"/>
        <xdr:cNvSpPr txBox="1"/>
      </xdr:nvSpPr>
      <xdr:spPr>
        <a:xfrm>
          <a:off x="15798800" y="10388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9" name="楕円 348"/>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93150</xdr:rowOff>
    </xdr:from>
    <xdr:ext cx="762000" cy="259045"/>
    <xdr:sp macro="" textlink="">
      <xdr:nvSpPr>
        <xdr:cNvPr id="350" name="テキスト ボックス 349"/>
        <xdr:cNvSpPr txBox="1"/>
      </xdr:nvSpPr>
      <xdr:spPr>
        <a:xfrm>
          <a:off x="149098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169031</xdr:rowOff>
    </xdr:from>
    <xdr:to>
      <xdr:col>68</xdr:col>
      <xdr:colOff>203200</xdr:colOff>
      <xdr:row>60</xdr:row>
      <xdr:rowOff>99181</xdr:rowOff>
    </xdr:to>
    <xdr:sp macro="" textlink="">
      <xdr:nvSpPr>
        <xdr:cNvPr id="351" name="楕円 350"/>
        <xdr:cNvSpPr/>
      </xdr:nvSpPr>
      <xdr:spPr>
        <a:xfrm>
          <a:off x="14351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83958</xdr:rowOff>
    </xdr:from>
    <xdr:ext cx="762000" cy="259045"/>
    <xdr:sp macro="" textlink="">
      <xdr:nvSpPr>
        <xdr:cNvPr id="352" name="テキスト ボックス 351"/>
        <xdr:cNvSpPr txBox="1"/>
      </xdr:nvSpPr>
      <xdr:spPr>
        <a:xfrm>
          <a:off x="14020800" y="1037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171329</xdr:rowOff>
    </xdr:from>
    <xdr:to>
      <xdr:col>64</xdr:col>
      <xdr:colOff>152400</xdr:colOff>
      <xdr:row>60</xdr:row>
      <xdr:rowOff>101479</xdr:rowOff>
    </xdr:to>
    <xdr:sp macro="" textlink="">
      <xdr:nvSpPr>
        <xdr:cNvPr id="353" name="楕円 352"/>
        <xdr:cNvSpPr/>
      </xdr:nvSpPr>
      <xdr:spPr>
        <a:xfrm>
          <a:off x="13462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86256</xdr:rowOff>
    </xdr:from>
    <xdr:ext cx="762000" cy="259045"/>
    <xdr:sp macro="" textlink="">
      <xdr:nvSpPr>
        <xdr:cNvPr id="354" name="テキスト ボックス 353"/>
        <xdr:cNvSpPr txBox="1"/>
      </xdr:nvSpPr>
      <xdr:spPr>
        <a:xfrm>
          <a:off x="13131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も数値はマイナスとなっているが、指標は悪化した。しかし、本指標は直近３年間の平均で示されるためであり、分子となる元年度の集中投資による公債費償還の増加はあったものの、公債費に準ずる債務負担行為の額（土地開発公社が取得した用地の償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が、それ以上に減少しており、単年度の指標は改善している。</a:t>
          </a:r>
        </a:p>
        <a:p>
          <a:r>
            <a:rPr kumimoji="1" lang="ja-JP" altLang="en-US" sz="1300">
              <a:latin typeface="ＭＳ Ｐゴシック" panose="020B0600070205080204" pitchFamily="50" charset="-128"/>
              <a:ea typeface="ＭＳ Ｐゴシック" panose="020B0600070205080204" pitchFamily="50" charset="-128"/>
            </a:rPr>
            <a:t>今後については、基金を効果的に活用し、地方債残高が膨らむのを抑制するとともに、歳入、歳出のバランスを念頭に身の丈にあった財政運営に努めていく。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9"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97790</xdr:rowOff>
    </xdr:from>
    <xdr:to>
      <xdr:col>81</xdr:col>
      <xdr:colOff>44450</xdr:colOff>
      <xdr:row>42</xdr:row>
      <xdr:rowOff>146050</xdr:rowOff>
    </xdr:to>
    <xdr:cxnSp macro="">
      <xdr:nvCxnSpPr>
        <xdr:cNvPr id="383" name="直線コネクタ 382"/>
        <xdr:cNvCxnSpPr/>
      </xdr:nvCxnSpPr>
      <xdr:spPr>
        <a:xfrm>
          <a:off x="16179800" y="72986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44467</xdr:rowOff>
    </xdr:from>
    <xdr:ext cx="762000" cy="259045"/>
    <xdr:sp macro="" textlink="">
      <xdr:nvSpPr>
        <xdr:cNvPr id="384"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97790</xdr:rowOff>
    </xdr:to>
    <xdr:cxnSp macro="">
      <xdr:nvCxnSpPr>
        <xdr:cNvPr id="386" name="直線コネクタ 385"/>
        <xdr:cNvCxnSpPr/>
      </xdr:nvCxnSpPr>
      <xdr:spPr>
        <a:xfrm>
          <a:off x="15290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8" name="テキスト ボックス 387"/>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73660</xdr:rowOff>
    </xdr:to>
    <xdr:cxnSp macro="">
      <xdr:nvCxnSpPr>
        <xdr:cNvPr id="389" name="直線コネクタ 388"/>
        <xdr:cNvCxnSpPr/>
      </xdr:nvCxnSpPr>
      <xdr:spPr>
        <a:xfrm>
          <a:off x="14401800" y="7129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1" name="テキスト ボックス 390"/>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100330</xdr:rowOff>
    </xdr:to>
    <xdr:cxnSp macro="">
      <xdr:nvCxnSpPr>
        <xdr:cNvPr id="392" name="直線コネクタ 391"/>
        <xdr:cNvCxnSpPr/>
      </xdr:nvCxnSpPr>
      <xdr:spPr>
        <a:xfrm>
          <a:off x="13512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4" name="テキスト ボックス 393"/>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2" name="楕円 401"/>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403"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46990</xdr:rowOff>
    </xdr:from>
    <xdr:to>
      <xdr:col>77</xdr:col>
      <xdr:colOff>95250</xdr:colOff>
      <xdr:row>42</xdr:row>
      <xdr:rowOff>148590</xdr:rowOff>
    </xdr:to>
    <xdr:sp macro="" textlink="">
      <xdr:nvSpPr>
        <xdr:cNvPr id="404" name="楕円 40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133367</xdr:rowOff>
    </xdr:from>
    <xdr:ext cx="736600" cy="259045"/>
    <xdr:sp macro="" textlink="">
      <xdr:nvSpPr>
        <xdr:cNvPr id="405" name="テキスト ボックス 40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6" name="楕円 40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7" name="テキスト ボックス 40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8" name="楕円 407"/>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9" name="テキスト ボックス 408"/>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0" name="楕円 409"/>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11" name="テキスト ボックス 410"/>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コロナ禍においても施設改築・改修については推進する必要があるが、新規の起債を必要最小限に抑制しつつ、返済は計画的に償還していることから、本指標では平成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年度から一貫して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今後も将来世代の負担が過度なものとならないよう、起債の抑制と計画的な償還を進めていく。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283,342
259,142
13.01
148,944,141
143,665,897
2,561,689
75,446,650
20,138,898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数の適正化により、人件費の経常収支比率は漸減したが、令和２年度は会計年度任用職員制度の導入等により、直近５年間で一番高い数字となった。３年度は職員手当、退職手当の減で数値は低下したが、類似団体中で高い数値となっており、これは各団体の人口・財政規模が影響していると考えられる。今後、児童相談所の事務移管や定年延長の影響も踏まえながら、引き続き人件費を適正な水準で管理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41</xdr:row>
      <xdr:rowOff>44450</xdr:rowOff>
    </xdr:to>
    <xdr:cxnSp macro="">
      <xdr:nvCxnSpPr>
        <xdr:cNvPr id="61" name="直線コネクタ 60"/>
        <xdr:cNvCxnSpPr/>
      </xdr:nvCxnSpPr>
      <xdr:spPr>
        <a:xfrm flipV="1">
          <a:off x="4826000" y="586740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41</xdr:row>
      <xdr:rowOff>133350</xdr:rowOff>
    </xdr:to>
    <xdr:cxnSp macro="">
      <xdr:nvCxnSpPr>
        <xdr:cNvPr id="66" name="直線コネクタ 65"/>
        <xdr:cNvCxnSpPr/>
      </xdr:nvCxnSpPr>
      <xdr:spPr>
        <a:xfrm flipV="1">
          <a:off x="3987800" y="68707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120650</xdr:rowOff>
    </xdr:from>
    <xdr:to>
      <xdr:col>24</xdr:col>
      <xdr:colOff>76200</xdr:colOff>
      <xdr:row>38</xdr:row>
      <xdr:rowOff>50800</xdr:rowOff>
    </xdr:to>
    <xdr:sp macro="" textlink="">
      <xdr:nvSpPr>
        <xdr:cNvPr id="68" name="フローチャート: 判断 67"/>
        <xdr:cNvSpPr/>
      </xdr:nvSpPr>
      <xdr:spPr>
        <a:xfrm>
          <a:off x="47752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82550</xdr:rowOff>
    </xdr:from>
    <xdr:to>
      <xdr:col>19</xdr:col>
      <xdr:colOff>187325</xdr:colOff>
      <xdr:row>41</xdr:row>
      <xdr:rowOff>133350</xdr:rowOff>
    </xdr:to>
    <xdr:cxnSp macro="">
      <xdr:nvCxnSpPr>
        <xdr:cNvPr id="69" name="直線コネクタ 68"/>
        <xdr:cNvCxnSpPr/>
      </xdr:nvCxnSpPr>
      <xdr:spPr>
        <a:xfrm>
          <a:off x="3098800" y="67691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139700</xdr:rowOff>
    </xdr:from>
    <xdr:to>
      <xdr:col>20</xdr:col>
      <xdr:colOff>38100</xdr:colOff>
      <xdr:row>39</xdr:row>
      <xdr:rowOff>69850</xdr:rowOff>
    </xdr:to>
    <xdr:sp macro="" textlink="">
      <xdr:nvSpPr>
        <xdr:cNvPr id="70" name="フローチャート: 判断 69"/>
        <xdr:cNvSpPr/>
      </xdr:nvSpPr>
      <xdr:spPr>
        <a:xfrm>
          <a:off x="3937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71" name="テキスト ボックス 70"/>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82550</xdr:rowOff>
    </xdr:from>
    <xdr:to>
      <xdr:col>15</xdr:col>
      <xdr:colOff>98425</xdr:colOff>
      <xdr:row>40</xdr:row>
      <xdr:rowOff>38100</xdr:rowOff>
    </xdr:to>
    <xdr:cxnSp macro="">
      <xdr:nvCxnSpPr>
        <xdr:cNvPr id="72" name="直線コネクタ 71"/>
        <xdr:cNvCxnSpPr/>
      </xdr:nvCxnSpPr>
      <xdr:spPr>
        <a:xfrm flipV="1">
          <a:off x="2209800" y="6769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146050</xdr:rowOff>
    </xdr:from>
    <xdr:to>
      <xdr:col>15</xdr:col>
      <xdr:colOff>149225</xdr:colOff>
      <xdr:row>38</xdr:row>
      <xdr:rowOff>76200</xdr:rowOff>
    </xdr:to>
    <xdr:sp macro="" textlink="">
      <xdr:nvSpPr>
        <xdr:cNvPr id="73" name="フローチャート: 判断 72"/>
        <xdr:cNvSpPr/>
      </xdr:nvSpPr>
      <xdr:spPr>
        <a:xfrm>
          <a:off x="3048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38100</xdr:rowOff>
    </xdr:from>
    <xdr:to>
      <xdr:col>11</xdr:col>
      <xdr:colOff>9525</xdr:colOff>
      <xdr:row>41</xdr:row>
      <xdr:rowOff>19050</xdr:rowOff>
    </xdr:to>
    <xdr:cxnSp macro="">
      <xdr:nvCxnSpPr>
        <xdr:cNvPr id="75" name="直線コネクタ 74"/>
        <xdr:cNvCxnSpPr/>
      </xdr:nvCxnSpPr>
      <xdr:spPr>
        <a:xfrm flipV="1">
          <a:off x="1320800" y="6896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152400</xdr:rowOff>
    </xdr:from>
    <xdr:to>
      <xdr:col>6</xdr:col>
      <xdr:colOff>171450</xdr:colOff>
      <xdr:row>39</xdr:row>
      <xdr:rowOff>82550</xdr:rowOff>
    </xdr:to>
    <xdr:sp macro="" textlink="">
      <xdr:nvSpPr>
        <xdr:cNvPr id="78" name="フローチャート: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82550</xdr:rowOff>
    </xdr:from>
    <xdr:to>
      <xdr:col>20</xdr:col>
      <xdr:colOff>38100</xdr:colOff>
      <xdr:row>42</xdr:row>
      <xdr:rowOff>12700</xdr:rowOff>
    </xdr:to>
    <xdr:sp macro="" textlink="">
      <xdr:nvSpPr>
        <xdr:cNvPr id="87" name="楕円 86"/>
        <xdr:cNvSpPr/>
      </xdr:nvSpPr>
      <xdr:spPr>
        <a:xfrm>
          <a:off x="3937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168927</xdr:rowOff>
    </xdr:from>
    <xdr:ext cx="736600" cy="259045"/>
    <xdr:sp macro="" textlink="">
      <xdr:nvSpPr>
        <xdr:cNvPr id="88" name="テキスト ボックス 87"/>
        <xdr:cNvSpPr txBox="1"/>
      </xdr:nvSpPr>
      <xdr:spPr>
        <a:xfrm>
          <a:off x="3606800" y="719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118127</xdr:rowOff>
    </xdr:from>
    <xdr:ext cx="762000" cy="259045"/>
    <xdr:sp macro="" textlink="">
      <xdr:nvSpPr>
        <xdr:cNvPr id="90" name="テキスト ボックス 89"/>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158750</xdr:rowOff>
    </xdr:from>
    <xdr:to>
      <xdr:col>11</xdr:col>
      <xdr:colOff>60325</xdr:colOff>
      <xdr:row>40</xdr:row>
      <xdr:rowOff>88900</xdr:rowOff>
    </xdr:to>
    <xdr:sp macro="" textlink="">
      <xdr:nvSpPr>
        <xdr:cNvPr id="91" name="楕円 90"/>
        <xdr:cNvSpPr/>
      </xdr:nvSpPr>
      <xdr:spPr>
        <a:xfrm>
          <a:off x="2159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73677</xdr:rowOff>
    </xdr:from>
    <xdr:ext cx="762000" cy="259045"/>
    <xdr:sp macro="" textlink="">
      <xdr:nvSpPr>
        <xdr:cNvPr id="92" name="テキスト ボックス 91"/>
        <xdr:cNvSpPr txBox="1"/>
      </xdr:nvSpPr>
      <xdr:spPr>
        <a:xfrm>
          <a:off x="1828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139700</xdr:rowOff>
    </xdr:from>
    <xdr:to>
      <xdr:col>6</xdr:col>
      <xdr:colOff>171450</xdr:colOff>
      <xdr:row>41</xdr:row>
      <xdr:rowOff>69850</xdr:rowOff>
    </xdr:to>
    <xdr:sp macro="" textlink="">
      <xdr:nvSpPr>
        <xdr:cNvPr id="93" name="楕円 92"/>
        <xdr:cNvSpPr/>
      </xdr:nvSpPr>
      <xdr:spPr>
        <a:xfrm>
          <a:off x="12700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54627</xdr:rowOff>
    </xdr:from>
    <xdr:ext cx="762000" cy="259045"/>
    <xdr:sp macro="" textlink="">
      <xdr:nvSpPr>
        <xdr:cNvPr id="94" name="テキスト ボックス 93"/>
        <xdr:cNvSpPr txBox="1"/>
      </xdr:nvSpPr>
      <xdr:spPr>
        <a:xfrm>
          <a:off x="9398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物件費は増加傾向にあったが、令和３年度は新規開設した指定管理施設の委託料の精査や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関連経費の減少により、対前年比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ている。令和２年度には、臨時職員の賃金が会計年度任用職員制度により物件費から人件費に移行し、マイナス要因となったものの、多様化する区民ニーズへの対応のため、委託料については増加傾向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20</xdr:row>
      <xdr:rowOff>154214</xdr:rowOff>
    </xdr:to>
    <xdr:cxnSp macro="">
      <xdr:nvCxnSpPr>
        <xdr:cNvPr id="124" name="直線コネクタ 123"/>
        <xdr:cNvCxnSpPr/>
      </xdr:nvCxnSpPr>
      <xdr:spPr>
        <a:xfrm flipV="1">
          <a:off x="16510000" y="2222500"/>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53521</xdr:rowOff>
    </xdr:to>
    <xdr:cxnSp macro="">
      <xdr:nvCxnSpPr>
        <xdr:cNvPr id="129" name="直線コネクタ 128"/>
        <xdr:cNvCxnSpPr/>
      </xdr:nvCxnSpPr>
      <xdr:spPr>
        <a:xfrm flipV="1">
          <a:off x="15671800" y="2538186"/>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103613</xdr:rowOff>
    </xdr:from>
    <xdr:ext cx="762000" cy="259045"/>
    <xdr:sp macro="" textlink="">
      <xdr:nvSpPr>
        <xdr:cNvPr id="130" name="物件費平均値テキスト"/>
        <xdr:cNvSpPr txBox="1"/>
      </xdr:nvSpPr>
      <xdr:spPr>
        <a:xfrm>
          <a:off x="16598900" y="233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31" name="フローチャート: 判断 130"/>
        <xdr:cNvSpPr/>
      </xdr:nvSpPr>
      <xdr:spPr>
        <a:xfrm>
          <a:off x="16459200" y="248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15</xdr:row>
      <xdr:rowOff>53521</xdr:rowOff>
    </xdr:to>
    <xdr:cxnSp macro="">
      <xdr:nvCxnSpPr>
        <xdr:cNvPr id="132" name="直線コネクタ 131"/>
        <xdr:cNvCxnSpPr/>
      </xdr:nvCxnSpPr>
      <xdr:spPr>
        <a:xfrm>
          <a:off x="14782800" y="2494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141514</xdr:rowOff>
    </xdr:from>
    <xdr:to>
      <xdr:col>78</xdr:col>
      <xdr:colOff>120650</xdr:colOff>
      <xdr:row>15</xdr:row>
      <xdr:rowOff>71664</xdr:rowOff>
    </xdr:to>
    <xdr:sp macro="" textlink="">
      <xdr:nvSpPr>
        <xdr:cNvPr id="133" name="フローチャート: 判断 132"/>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34" name="テキスト ボックス 133"/>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7257</xdr:rowOff>
    </xdr:from>
    <xdr:to>
      <xdr:col>73</xdr:col>
      <xdr:colOff>180975</xdr:colOff>
      <xdr:row>14</xdr:row>
      <xdr:rowOff>94343</xdr:rowOff>
    </xdr:to>
    <xdr:cxnSp macro="">
      <xdr:nvCxnSpPr>
        <xdr:cNvPr id="135" name="直線コネクタ 134"/>
        <xdr:cNvCxnSpPr/>
      </xdr:nvCxnSpPr>
      <xdr:spPr>
        <a:xfrm>
          <a:off x="13893800" y="2407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65314</xdr:rowOff>
    </xdr:from>
    <xdr:to>
      <xdr:col>74</xdr:col>
      <xdr:colOff>31750</xdr:colOff>
      <xdr:row>14</xdr:row>
      <xdr:rowOff>166914</xdr:rowOff>
    </xdr:to>
    <xdr:sp macro="" textlink="">
      <xdr:nvSpPr>
        <xdr:cNvPr id="136" name="フローチャート: 判断 135"/>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151691</xdr:rowOff>
    </xdr:from>
    <xdr:ext cx="762000" cy="259045"/>
    <xdr:sp macro="" textlink="">
      <xdr:nvSpPr>
        <xdr:cNvPr id="137" name="テキスト ボックス 136"/>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15421</xdr:rowOff>
    </xdr:from>
    <xdr:to>
      <xdr:col>69</xdr:col>
      <xdr:colOff>92075</xdr:colOff>
      <xdr:row>14</xdr:row>
      <xdr:rowOff>7257</xdr:rowOff>
    </xdr:to>
    <xdr:cxnSp macro="">
      <xdr:nvCxnSpPr>
        <xdr:cNvPr id="138" name="直線コネクタ 137"/>
        <xdr:cNvCxnSpPr/>
      </xdr:nvCxnSpPr>
      <xdr:spPr>
        <a:xfrm>
          <a:off x="13004800" y="2244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127907</xdr:rowOff>
    </xdr:from>
    <xdr:to>
      <xdr:col>69</xdr:col>
      <xdr:colOff>142875</xdr:colOff>
      <xdr:row>14</xdr:row>
      <xdr:rowOff>58057</xdr:rowOff>
    </xdr:to>
    <xdr:sp macro="" textlink="">
      <xdr:nvSpPr>
        <xdr:cNvPr id="139" name="フローチャート: 判断 138"/>
        <xdr:cNvSpPr/>
      </xdr:nvSpPr>
      <xdr:spPr>
        <a:xfrm>
          <a:off x="13843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68234</xdr:rowOff>
    </xdr:from>
    <xdr:ext cx="762000" cy="259045"/>
    <xdr:sp macro="" textlink="">
      <xdr:nvSpPr>
        <xdr:cNvPr id="140" name="テキスト ボックス 139"/>
        <xdr:cNvSpPr txBox="1"/>
      </xdr:nvSpPr>
      <xdr:spPr>
        <a:xfrm>
          <a:off x="13512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41" name="フローチャート: 判断 140"/>
        <xdr:cNvSpPr/>
      </xdr:nvSpPr>
      <xdr:spPr>
        <a:xfrm>
          <a:off x="12954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170741</xdr:rowOff>
    </xdr:from>
    <xdr:ext cx="762000" cy="259045"/>
    <xdr:sp macro="" textlink="">
      <xdr:nvSpPr>
        <xdr:cNvPr id="142" name="テキスト ボックス 141"/>
        <xdr:cNvSpPr txBox="1"/>
      </xdr:nvSpPr>
      <xdr:spPr>
        <a:xfrm>
          <a:off x="12623800" y="239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8" name="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59163</xdr:rowOff>
    </xdr:from>
    <xdr:ext cx="762000" cy="259045"/>
    <xdr:sp macro="" textlink="">
      <xdr:nvSpPr>
        <xdr:cNvPr id="149" name="物件費該当値テキスト"/>
        <xdr:cNvSpPr txBox="1"/>
      </xdr:nvSpPr>
      <xdr:spPr>
        <a:xfrm>
          <a:off x="16598900" y="245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89098</xdr:rowOff>
    </xdr:from>
    <xdr:ext cx="736600" cy="259045"/>
    <xdr:sp macro="" textlink="">
      <xdr:nvSpPr>
        <xdr:cNvPr id="151" name="テキスト ボックス 150"/>
        <xdr:cNvSpPr txBox="1"/>
      </xdr:nvSpPr>
      <xdr:spPr>
        <a:xfrm>
          <a:off x="15290800" y="266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43543</xdr:rowOff>
    </xdr:from>
    <xdr:to>
      <xdr:col>74</xdr:col>
      <xdr:colOff>31750</xdr:colOff>
      <xdr:row>14</xdr:row>
      <xdr:rowOff>145143</xdr:rowOff>
    </xdr:to>
    <xdr:sp macro="" textlink="">
      <xdr:nvSpPr>
        <xdr:cNvPr id="152" name="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127907</xdr:rowOff>
    </xdr:from>
    <xdr:to>
      <xdr:col>69</xdr:col>
      <xdr:colOff>142875</xdr:colOff>
      <xdr:row>14</xdr:row>
      <xdr:rowOff>58057</xdr:rowOff>
    </xdr:to>
    <xdr:sp macro="" textlink="">
      <xdr:nvSpPr>
        <xdr:cNvPr id="154" name="楕円 153"/>
        <xdr:cNvSpPr/>
      </xdr:nvSpPr>
      <xdr:spPr>
        <a:xfrm>
          <a:off x="13843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42834</xdr:rowOff>
    </xdr:from>
    <xdr:ext cx="762000" cy="259045"/>
    <xdr:sp macro="" textlink="">
      <xdr:nvSpPr>
        <xdr:cNvPr id="155" name="テキスト ボックス 154"/>
        <xdr:cNvSpPr txBox="1"/>
      </xdr:nvSpPr>
      <xdr:spPr>
        <a:xfrm>
          <a:off x="13512800" y="24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136071</xdr:rowOff>
    </xdr:from>
    <xdr:to>
      <xdr:col>65</xdr:col>
      <xdr:colOff>53975</xdr:colOff>
      <xdr:row>13</xdr:row>
      <xdr:rowOff>66221</xdr:rowOff>
    </xdr:to>
    <xdr:sp macro="" textlink="">
      <xdr:nvSpPr>
        <xdr:cNvPr id="156" name="楕円 155"/>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76398</xdr:rowOff>
    </xdr:from>
    <xdr:ext cx="762000" cy="259045"/>
    <xdr:sp macro="" textlink="">
      <xdr:nvSpPr>
        <xdr:cNvPr id="157" name="テキスト ボックス 156"/>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直近５年間、類似団体の平均値を下回っており、令和３年度の数値は２ポイント減少した。この要因としては、経常的扶助費の対前年度比が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ポイント増程度にとどまり、相対的に比率が低下したとみられる。</a:t>
          </a:r>
        </a:p>
        <a:p>
          <a:r>
            <a:rPr kumimoji="1" lang="ja-JP" altLang="en-US" sz="1300">
              <a:latin typeface="ＭＳ Ｐゴシック" panose="020B0600070205080204" pitchFamily="50" charset="-128"/>
              <a:ea typeface="ＭＳ Ｐゴシック" panose="020B0600070205080204" pitchFamily="50" charset="-128"/>
            </a:rPr>
            <a:t>なお、生活保護費については令和３年度、対前年度比約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億円の増となったが、社会情勢を考えると増加の兆しもあり、今後、扶助費の経常収支比率は注視していく必要がある。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58</xdr:row>
      <xdr:rowOff>73660</xdr:rowOff>
    </xdr:to>
    <xdr:cxnSp macro="">
      <xdr:nvCxnSpPr>
        <xdr:cNvPr id="190" name="直線コネクタ 189"/>
        <xdr:cNvCxnSpPr/>
      </xdr:nvCxnSpPr>
      <xdr:spPr>
        <a:xfrm flipV="1">
          <a:off x="3987800" y="98653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139717</xdr:rowOff>
    </xdr:from>
    <xdr:ext cx="762000" cy="259045"/>
    <xdr:sp macro="" textlink="">
      <xdr:nvSpPr>
        <xdr:cNvPr id="191" name="扶助費平均値テキスト"/>
        <xdr:cNvSpPr txBox="1"/>
      </xdr:nvSpPr>
      <xdr:spPr>
        <a:xfrm>
          <a:off x="4914900" y="1008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2" name="フローチャート: 判断 191"/>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73660</xdr:rowOff>
    </xdr:to>
    <xdr:cxnSp macro="">
      <xdr:nvCxnSpPr>
        <xdr:cNvPr id="193" name="直線コネクタ 192"/>
        <xdr:cNvCxnSpPr/>
      </xdr:nvCxnSpPr>
      <xdr:spPr>
        <a:xfrm>
          <a:off x="3098800" y="9979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4" name="フローチャート: 判断 193"/>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195" name="テキスト ボックス 194"/>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35560</xdr:rowOff>
    </xdr:to>
    <xdr:cxnSp macro="">
      <xdr:nvCxnSpPr>
        <xdr:cNvPr id="196" name="直線コネクタ 195"/>
        <xdr:cNvCxnSpPr/>
      </xdr:nvCxnSpPr>
      <xdr:spPr>
        <a:xfrm>
          <a:off x="2209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197" name="フローチャート: 判断 196"/>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97807</xdr:rowOff>
    </xdr:from>
    <xdr:ext cx="762000" cy="259045"/>
    <xdr:sp macro="" textlink="">
      <xdr:nvSpPr>
        <xdr:cNvPr id="198" name="テキスト ボックス 197"/>
        <xdr:cNvSpPr txBox="1"/>
      </xdr:nvSpPr>
      <xdr:spPr>
        <a:xfrm>
          <a:off x="2717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xdr:rowOff>
    </xdr:to>
    <xdr:cxnSp macro="">
      <xdr:nvCxnSpPr>
        <xdr:cNvPr id="199" name="直線コネクタ 198"/>
        <xdr:cNvCxnSpPr/>
      </xdr:nvCxnSpPr>
      <xdr:spPr>
        <a:xfrm flipV="1">
          <a:off x="1320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0" name="フローチャート: 判断 199"/>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113047</xdr:rowOff>
    </xdr:from>
    <xdr:ext cx="762000" cy="259045"/>
    <xdr:sp macro="" textlink="">
      <xdr:nvSpPr>
        <xdr:cNvPr id="201" name="テキスト ボックス 200"/>
        <xdr:cNvSpPr txBox="1"/>
      </xdr:nvSpPr>
      <xdr:spPr>
        <a:xfrm>
          <a:off x="1828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3" name="テキスト ボックス 202"/>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209" name="楕円 208"/>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58437</xdr:rowOff>
    </xdr:from>
    <xdr:ext cx="762000" cy="259045"/>
    <xdr:sp macro="" textlink="">
      <xdr:nvSpPr>
        <xdr:cNvPr id="210" name="扶助費該当値テキスト"/>
        <xdr:cNvSpPr txBox="1"/>
      </xdr:nvSpPr>
      <xdr:spPr>
        <a:xfrm>
          <a:off x="49149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11" name="楕円 210"/>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134637</xdr:rowOff>
    </xdr:from>
    <xdr:ext cx="736600" cy="259045"/>
    <xdr:sp macro="" textlink="">
      <xdr:nvSpPr>
        <xdr:cNvPr id="212" name="テキスト ボックス 211"/>
        <xdr:cNvSpPr txBox="1"/>
      </xdr:nvSpPr>
      <xdr:spPr>
        <a:xfrm>
          <a:off x="3606800" y="973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3" name="楕円 212"/>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96537</xdr:rowOff>
    </xdr:from>
    <xdr:ext cx="762000" cy="259045"/>
    <xdr:sp macro="" textlink="">
      <xdr:nvSpPr>
        <xdr:cNvPr id="214" name="テキスト ボックス 213"/>
        <xdr:cNvSpPr txBox="1"/>
      </xdr:nvSpPr>
      <xdr:spPr>
        <a:xfrm>
          <a:off x="2717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15" name="楕円 214"/>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216" name="テキスト ボックス 215"/>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8" name="テキスト ボックス 21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ここ数年、その他の経費に係る割合は、類似団体の平均値と同じ傾向を示していていたが、令和元年度以降は平成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年度と比較して、維持補修費が増加傾向にある。令和３年度は繰出金が占める割合が、やや減少したことに伴い、対前年度比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46" name="直線コネクタ 245"/>
        <xdr:cNvCxnSpPr/>
      </xdr:nvCxnSpPr>
      <xdr:spPr>
        <a:xfrm flipV="1">
          <a:off x="16510000" y="92519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47" name="その他最小値テキスト"/>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48" name="直線コネクタ 247"/>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146050</xdr:rowOff>
    </xdr:from>
    <xdr:to>
      <xdr:col>82</xdr:col>
      <xdr:colOff>107950</xdr:colOff>
      <xdr:row>60</xdr:row>
      <xdr:rowOff>146050</xdr:rowOff>
    </xdr:to>
    <xdr:cxnSp macro="">
      <xdr:nvCxnSpPr>
        <xdr:cNvPr id="251" name="直線コネクタ 250"/>
        <xdr:cNvCxnSpPr/>
      </xdr:nvCxnSpPr>
      <xdr:spPr>
        <a:xfrm flipV="1">
          <a:off x="15671800" y="102616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16527</xdr:rowOff>
    </xdr:from>
    <xdr:ext cx="762000" cy="259045"/>
    <xdr:sp macro="" textlink="">
      <xdr:nvSpPr>
        <xdr:cNvPr id="252" name="その他平均値テキスト"/>
        <xdr:cNvSpPr txBox="1"/>
      </xdr:nvSpPr>
      <xdr:spPr>
        <a:xfrm>
          <a:off x="16598900" y="99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3" name="フローチャート: 判断 252"/>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107950</xdr:rowOff>
    </xdr:from>
    <xdr:to>
      <xdr:col>78</xdr:col>
      <xdr:colOff>69850</xdr:colOff>
      <xdr:row>60</xdr:row>
      <xdr:rowOff>146050</xdr:rowOff>
    </xdr:to>
    <xdr:cxnSp macro="">
      <xdr:nvCxnSpPr>
        <xdr:cNvPr id="254" name="直線コネクタ 253"/>
        <xdr:cNvCxnSpPr/>
      </xdr:nvCxnSpPr>
      <xdr:spPr>
        <a:xfrm>
          <a:off x="14782800" y="1039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5" name="フローチャート: 判断 254"/>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54627</xdr:rowOff>
    </xdr:from>
    <xdr:ext cx="736600" cy="259045"/>
    <xdr:sp macro="" textlink="">
      <xdr:nvSpPr>
        <xdr:cNvPr id="256" name="テキスト ボックス 255"/>
        <xdr:cNvSpPr txBox="1"/>
      </xdr:nvSpPr>
      <xdr:spPr>
        <a:xfrm>
          <a:off x="15290800" y="999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88900</xdr:rowOff>
    </xdr:from>
    <xdr:to>
      <xdr:col>73</xdr:col>
      <xdr:colOff>180975</xdr:colOff>
      <xdr:row>60</xdr:row>
      <xdr:rowOff>107950</xdr:rowOff>
    </xdr:to>
    <xdr:cxnSp macro="">
      <xdr:nvCxnSpPr>
        <xdr:cNvPr id="257" name="直線コネクタ 256"/>
        <xdr:cNvCxnSpPr/>
      </xdr:nvCxnSpPr>
      <xdr:spPr>
        <a:xfrm>
          <a:off x="13893800" y="10204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88900</xdr:rowOff>
    </xdr:from>
    <xdr:to>
      <xdr:col>69</xdr:col>
      <xdr:colOff>92075</xdr:colOff>
      <xdr:row>59</xdr:row>
      <xdr:rowOff>88900</xdr:rowOff>
    </xdr:to>
    <xdr:cxnSp macro="">
      <xdr:nvCxnSpPr>
        <xdr:cNvPr id="260" name="直線コネクタ 259"/>
        <xdr:cNvCxnSpPr/>
      </xdr:nvCxnSpPr>
      <xdr:spPr>
        <a:xfrm>
          <a:off x="13004800" y="1020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1" name="フローチャート: 判断 260"/>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2" name="テキスト ボックス 261"/>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3" name="フローチャート: 判断 262"/>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64" name="テキスト ボックス 263"/>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95250</xdr:rowOff>
    </xdr:from>
    <xdr:to>
      <xdr:col>82</xdr:col>
      <xdr:colOff>158750</xdr:colOff>
      <xdr:row>60</xdr:row>
      <xdr:rowOff>25400</xdr:rowOff>
    </xdr:to>
    <xdr:sp macro="" textlink="">
      <xdr:nvSpPr>
        <xdr:cNvPr id="270" name="楕円 269"/>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67327</xdr:rowOff>
    </xdr:from>
    <xdr:ext cx="762000" cy="259045"/>
    <xdr:sp macro="" textlink="">
      <xdr:nvSpPr>
        <xdr:cNvPr id="271" name="その他該当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95250</xdr:rowOff>
    </xdr:from>
    <xdr:to>
      <xdr:col>78</xdr:col>
      <xdr:colOff>120650</xdr:colOff>
      <xdr:row>61</xdr:row>
      <xdr:rowOff>25400</xdr:rowOff>
    </xdr:to>
    <xdr:sp macro="" textlink="">
      <xdr:nvSpPr>
        <xdr:cNvPr id="272" name="楕円 271"/>
        <xdr:cNvSpPr/>
      </xdr:nvSpPr>
      <xdr:spPr>
        <a:xfrm>
          <a:off x="1562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10177</xdr:rowOff>
    </xdr:from>
    <xdr:ext cx="736600" cy="259045"/>
    <xdr:sp macro="" textlink="">
      <xdr:nvSpPr>
        <xdr:cNvPr id="273" name="テキスト ボックス 272"/>
        <xdr:cNvSpPr txBox="1"/>
      </xdr:nvSpPr>
      <xdr:spPr>
        <a:xfrm>
          <a:off x="15290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57150</xdr:rowOff>
    </xdr:from>
    <xdr:to>
      <xdr:col>74</xdr:col>
      <xdr:colOff>31750</xdr:colOff>
      <xdr:row>60</xdr:row>
      <xdr:rowOff>158750</xdr:rowOff>
    </xdr:to>
    <xdr:sp macro="" textlink="">
      <xdr:nvSpPr>
        <xdr:cNvPr id="274" name="楕円 273"/>
        <xdr:cNvSpPr/>
      </xdr:nvSpPr>
      <xdr:spPr>
        <a:xfrm>
          <a:off x="14732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143527</xdr:rowOff>
    </xdr:from>
    <xdr:ext cx="762000" cy="259045"/>
    <xdr:sp macro="" textlink="">
      <xdr:nvSpPr>
        <xdr:cNvPr id="275" name="テキスト ボックス 274"/>
        <xdr:cNvSpPr txBox="1"/>
      </xdr:nvSpPr>
      <xdr:spPr>
        <a:xfrm>
          <a:off x="14401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38100</xdr:rowOff>
    </xdr:from>
    <xdr:to>
      <xdr:col>69</xdr:col>
      <xdr:colOff>142875</xdr:colOff>
      <xdr:row>59</xdr:row>
      <xdr:rowOff>139700</xdr:rowOff>
    </xdr:to>
    <xdr:sp macro="" textlink="">
      <xdr:nvSpPr>
        <xdr:cNvPr id="276" name="楕円 275"/>
        <xdr:cNvSpPr/>
      </xdr:nvSpPr>
      <xdr:spPr>
        <a:xfrm>
          <a:off x="13843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149877</xdr:rowOff>
    </xdr:from>
    <xdr:ext cx="762000" cy="259045"/>
    <xdr:sp macro="" textlink="">
      <xdr:nvSpPr>
        <xdr:cNvPr id="277" name="テキスト ボックス 276"/>
        <xdr:cNvSpPr txBox="1"/>
      </xdr:nvSpPr>
      <xdr:spPr>
        <a:xfrm>
          <a:off x="13512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78" name="楕円 277"/>
        <xdr:cNvSpPr/>
      </xdr:nvSpPr>
      <xdr:spPr>
        <a:xfrm>
          <a:off x="12954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79" name="テキスト ボックス 278"/>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の範囲で推移している。</a:t>
          </a:r>
        </a:p>
        <a:p>
          <a:r>
            <a:rPr kumimoji="1" lang="ja-JP" altLang="en-US" sz="1300">
              <a:latin typeface="ＭＳ Ｐゴシック" panose="020B0600070205080204" pitchFamily="50" charset="-128"/>
              <a:ea typeface="ＭＳ Ｐゴシック" panose="020B0600070205080204" pitchFamily="50" charset="-128"/>
            </a:rPr>
            <a:t>ここ数年は、待機児童対策として、私立保育所の誘致を進めており、これに伴う運営事業者への補助が増加している。</a:t>
          </a:r>
        </a:p>
        <a:p>
          <a:r>
            <a:rPr kumimoji="1" lang="ja-JP" altLang="en-US" sz="1300">
              <a:latin typeface="ＭＳ Ｐゴシック" panose="020B0600070205080204" pitchFamily="50" charset="-128"/>
              <a:ea typeface="ＭＳ Ｐゴシック" panose="020B0600070205080204" pitchFamily="50" charset="-128"/>
            </a:rPr>
            <a:t>令和３年度は中小商工業融資で対前年度比約１億円の増となるなど、例年よりやや高めの</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5" name="直線コネクタ 304"/>
        <xdr:cNvCxnSpPr/>
      </xdr:nvCxnSpPr>
      <xdr:spPr>
        <a:xfrm flipV="1">
          <a:off x="16510000" y="58877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6"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7" name="直線コネクタ 306"/>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8"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9" name="直線コネクタ 308"/>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138430</xdr:rowOff>
    </xdr:to>
    <xdr:cxnSp macro="">
      <xdr:nvCxnSpPr>
        <xdr:cNvPr id="310" name="直線コネクタ 309"/>
        <xdr:cNvCxnSpPr/>
      </xdr:nvCxnSpPr>
      <xdr:spPr>
        <a:xfrm>
          <a:off x="15671800" y="62992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47007</xdr:rowOff>
    </xdr:from>
    <xdr:ext cx="762000" cy="259045"/>
    <xdr:sp macro="" textlink="">
      <xdr:nvSpPr>
        <xdr:cNvPr id="311"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2" name="フローチャート: 判断 311"/>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37</xdr:row>
      <xdr:rowOff>69850</xdr:rowOff>
    </xdr:to>
    <xdr:cxnSp macro="">
      <xdr:nvCxnSpPr>
        <xdr:cNvPr id="313" name="直線コネクタ 312"/>
        <xdr:cNvCxnSpPr/>
      </xdr:nvCxnSpPr>
      <xdr:spPr>
        <a:xfrm flipV="1">
          <a:off x="14782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4" name="フローチャート: 判断 313"/>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15" name="テキスト ボックス 31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6" name="直線コネクタ 315"/>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7" name="フローチャート: 判断 316"/>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8" name="テキスト ボックス 317"/>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46990</xdr:rowOff>
    </xdr:to>
    <xdr:cxnSp macro="">
      <xdr:nvCxnSpPr>
        <xdr:cNvPr id="319" name="直線コネクタ 318"/>
        <xdr:cNvCxnSpPr/>
      </xdr:nvCxnSpPr>
      <xdr:spPr>
        <a:xfrm>
          <a:off x="13004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0" name="フローチャート: 判断 319"/>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1" name="テキスト ボックス 320"/>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2" name="フローチャート: 判断 321"/>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3" name="テキスト ボックス 322"/>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9" name="楕円 328"/>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0"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1" name="楕円 33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32" name="テキスト ボックス 331"/>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5" name="楕円 334"/>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6" name="テキスト ボックス 335"/>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7" name="楕円 336"/>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8" name="テキスト ボックス 337"/>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年度に減債基金へ前倒しで積立てを行っており、令和元年度はこの分が減少したことにより、公債費の経常収支比率も前年度比で</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ポイント改善している。令和３年度は新規償還が始まったことにより、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公債費については、計画的な償還を進めるとともに、特定目的基金の活用も視野に起債の抑制を図り、将来負担の軽減に努めていく。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149861</xdr:rowOff>
    </xdr:to>
    <xdr:cxnSp macro="">
      <xdr:nvCxnSpPr>
        <xdr:cNvPr id="363" name="直線コネクタ 362"/>
        <xdr:cNvCxnSpPr/>
      </xdr:nvCxnSpPr>
      <xdr:spPr>
        <a:xfrm flipV="1">
          <a:off x="4826000" y="12608560"/>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7" name="直線コネクタ 36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79</xdr:row>
      <xdr:rowOff>46989</xdr:rowOff>
    </xdr:to>
    <xdr:cxnSp macro="">
      <xdr:nvCxnSpPr>
        <xdr:cNvPr id="368" name="直線コネクタ 367"/>
        <xdr:cNvCxnSpPr/>
      </xdr:nvCxnSpPr>
      <xdr:spPr>
        <a:xfrm>
          <a:off x="3987800" y="134772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9"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70" name="フローチャート: 判断 369"/>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104139</xdr:rowOff>
    </xdr:to>
    <xdr:cxnSp macro="">
      <xdr:nvCxnSpPr>
        <xdr:cNvPr id="371" name="直線コネクタ 370"/>
        <xdr:cNvCxnSpPr/>
      </xdr:nvCxnSpPr>
      <xdr:spPr>
        <a:xfrm>
          <a:off x="3098800" y="133629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2" name="フローチャート: 判断 371"/>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73" name="テキスト ボックス 372"/>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80</xdr:row>
      <xdr:rowOff>58420</xdr:rowOff>
    </xdr:to>
    <xdr:cxnSp macro="">
      <xdr:nvCxnSpPr>
        <xdr:cNvPr id="374" name="直線コネクタ 373"/>
        <xdr:cNvCxnSpPr/>
      </xdr:nvCxnSpPr>
      <xdr:spPr>
        <a:xfrm flipV="1">
          <a:off x="2209800" y="1336293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80</xdr:row>
      <xdr:rowOff>58420</xdr:rowOff>
    </xdr:to>
    <xdr:cxnSp macro="">
      <xdr:nvCxnSpPr>
        <xdr:cNvPr id="377" name="直線コネクタ 376"/>
        <xdr:cNvCxnSpPr/>
      </xdr:nvCxnSpPr>
      <xdr:spPr>
        <a:xfrm>
          <a:off x="1320800" y="13500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78" name="フローチャート: 判断 377"/>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79" name="テキスト ボックス 378"/>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0" name="フローチャート: 判断 379"/>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1" name="テキスト ボックス 380"/>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7" name="楕円 386"/>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8"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9" name="楕円 388"/>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90" name="テキスト ボックス 389"/>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1" name="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7620</xdr:rowOff>
    </xdr:from>
    <xdr:to>
      <xdr:col>11</xdr:col>
      <xdr:colOff>60325</xdr:colOff>
      <xdr:row>80</xdr:row>
      <xdr:rowOff>109220</xdr:rowOff>
    </xdr:to>
    <xdr:sp macro="" textlink="">
      <xdr:nvSpPr>
        <xdr:cNvPr id="393" name="楕円 392"/>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93997</xdr:rowOff>
    </xdr:from>
    <xdr:ext cx="762000" cy="259045"/>
    <xdr:sp macro="" textlink="">
      <xdr:nvSpPr>
        <xdr:cNvPr id="394" name="テキスト ボックス 393"/>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5" name="楕円 394"/>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6" name="テキスト ボックス 395"/>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起債発行の抑制を行ってきたが、集中投資した元年度以降、公債費償還額は徐々に増加しているもののの、分母である歳入経常一般財源等の増減が大きいこともあり、公債費以外の占める割合も大きく変動し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80</xdr:row>
      <xdr:rowOff>27939</xdr:rowOff>
    </xdr:to>
    <xdr:cxnSp macro="">
      <xdr:nvCxnSpPr>
        <xdr:cNvPr id="424" name="直線コネクタ 423"/>
        <xdr:cNvCxnSpPr/>
      </xdr:nvCxnSpPr>
      <xdr:spPr>
        <a:xfrm flipV="1">
          <a:off x="16510000" y="12608560"/>
          <a:ext cx="0" cy="11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25"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26" name="直線コネクタ 425"/>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7"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8" name="直線コネクタ 427"/>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80</xdr:row>
      <xdr:rowOff>88900</xdr:rowOff>
    </xdr:to>
    <xdr:cxnSp macro="">
      <xdr:nvCxnSpPr>
        <xdr:cNvPr id="429" name="直線コネクタ 428"/>
        <xdr:cNvCxnSpPr/>
      </xdr:nvCxnSpPr>
      <xdr:spPr>
        <a:xfrm flipV="1">
          <a:off x="15671800" y="13408661"/>
          <a:ext cx="838200" cy="39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0"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1" name="フローチャート: 判断 430"/>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88900</xdr:rowOff>
    </xdr:from>
    <xdr:to>
      <xdr:col>78</xdr:col>
      <xdr:colOff>69850</xdr:colOff>
      <xdr:row>80</xdr:row>
      <xdr:rowOff>88900</xdr:rowOff>
    </xdr:to>
    <xdr:cxnSp macro="">
      <xdr:nvCxnSpPr>
        <xdr:cNvPr id="432" name="直線コネクタ 431"/>
        <xdr:cNvCxnSpPr/>
      </xdr:nvCxnSpPr>
      <xdr:spPr>
        <a:xfrm>
          <a:off x="14782800" y="13462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49530</xdr:rowOff>
    </xdr:from>
    <xdr:to>
      <xdr:col>78</xdr:col>
      <xdr:colOff>120650</xdr:colOff>
      <xdr:row>79</xdr:row>
      <xdr:rowOff>151130</xdr:rowOff>
    </xdr:to>
    <xdr:sp macro="" textlink="">
      <xdr:nvSpPr>
        <xdr:cNvPr id="433" name="フローチャート: 判断 432"/>
        <xdr:cNvSpPr/>
      </xdr:nvSpPr>
      <xdr:spPr>
        <a:xfrm>
          <a:off x="15621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161307</xdr:rowOff>
    </xdr:from>
    <xdr:ext cx="736600" cy="259045"/>
    <xdr:sp macro="" textlink="">
      <xdr:nvSpPr>
        <xdr:cNvPr id="434" name="テキスト ボックス 433"/>
        <xdr:cNvSpPr txBox="1"/>
      </xdr:nvSpPr>
      <xdr:spPr>
        <a:xfrm>
          <a:off x="15290800" y="1336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88900</xdr:rowOff>
    </xdr:to>
    <xdr:cxnSp macro="">
      <xdr:nvCxnSpPr>
        <xdr:cNvPr id="435" name="直線コネクタ 434"/>
        <xdr:cNvCxnSpPr/>
      </xdr:nvCxnSpPr>
      <xdr:spPr>
        <a:xfrm>
          <a:off x="13893800" y="1334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163830</xdr:rowOff>
    </xdr:from>
    <xdr:to>
      <xdr:col>74</xdr:col>
      <xdr:colOff>31750</xdr:colOff>
      <xdr:row>78</xdr:row>
      <xdr:rowOff>93980</xdr:rowOff>
    </xdr:to>
    <xdr:sp macro="" textlink="">
      <xdr:nvSpPr>
        <xdr:cNvPr id="436" name="フローチャート: 判断 435"/>
        <xdr:cNvSpPr/>
      </xdr:nvSpPr>
      <xdr:spPr>
        <a:xfrm>
          <a:off x="14732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104157</xdr:rowOff>
    </xdr:from>
    <xdr:ext cx="762000" cy="259045"/>
    <xdr:sp macro="" textlink="">
      <xdr:nvSpPr>
        <xdr:cNvPr id="437" name="テキスト ボックス 436"/>
        <xdr:cNvSpPr txBox="1"/>
      </xdr:nvSpPr>
      <xdr:spPr>
        <a:xfrm>
          <a:off x="14401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77</xdr:row>
      <xdr:rowOff>146050</xdr:rowOff>
    </xdr:to>
    <xdr:cxnSp macro="">
      <xdr:nvCxnSpPr>
        <xdr:cNvPr id="438" name="直線コネクタ 437"/>
        <xdr:cNvCxnSpPr/>
      </xdr:nvCxnSpPr>
      <xdr:spPr>
        <a:xfrm>
          <a:off x="13004800" y="13332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9" name="フローチャート: 判断 438"/>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40" name="テキスト ボックス 439"/>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1" name="フローチャート: 判断 440"/>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2" name="テキスト ボックス 441"/>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8" name="楕円 447"/>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9"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38100</xdr:rowOff>
    </xdr:from>
    <xdr:to>
      <xdr:col>78</xdr:col>
      <xdr:colOff>120650</xdr:colOff>
      <xdr:row>80</xdr:row>
      <xdr:rowOff>139700</xdr:rowOff>
    </xdr:to>
    <xdr:sp macro="" textlink="">
      <xdr:nvSpPr>
        <xdr:cNvPr id="450" name="楕円 449"/>
        <xdr:cNvSpPr/>
      </xdr:nvSpPr>
      <xdr:spPr>
        <a:xfrm>
          <a:off x="15621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124477</xdr:rowOff>
    </xdr:from>
    <xdr:ext cx="736600" cy="259045"/>
    <xdr:sp macro="" textlink="">
      <xdr:nvSpPr>
        <xdr:cNvPr id="451" name="テキスト ボックス 450"/>
        <xdr:cNvSpPr txBox="1"/>
      </xdr:nvSpPr>
      <xdr:spPr>
        <a:xfrm>
          <a:off x="15290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38100</xdr:rowOff>
    </xdr:from>
    <xdr:to>
      <xdr:col>74</xdr:col>
      <xdr:colOff>31750</xdr:colOff>
      <xdr:row>78</xdr:row>
      <xdr:rowOff>139700</xdr:rowOff>
    </xdr:to>
    <xdr:sp macro="" textlink="">
      <xdr:nvSpPr>
        <xdr:cNvPr id="452" name="楕円 451"/>
        <xdr:cNvSpPr/>
      </xdr:nvSpPr>
      <xdr:spPr>
        <a:xfrm>
          <a:off x="14732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124477</xdr:rowOff>
    </xdr:from>
    <xdr:ext cx="762000" cy="259045"/>
    <xdr:sp macro="" textlink="">
      <xdr:nvSpPr>
        <xdr:cNvPr id="453" name="テキスト ボックス 452"/>
        <xdr:cNvSpPr txBox="1"/>
      </xdr:nvSpPr>
      <xdr:spPr>
        <a:xfrm>
          <a:off x="14401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4" name="楕円 453"/>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55" name="テキスト ボックス 454"/>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80011</xdr:rowOff>
    </xdr:from>
    <xdr:to>
      <xdr:col>65</xdr:col>
      <xdr:colOff>53975</xdr:colOff>
      <xdr:row>78</xdr:row>
      <xdr:rowOff>10161</xdr:rowOff>
    </xdr:to>
    <xdr:sp macro="" textlink="">
      <xdr:nvSpPr>
        <xdr:cNvPr id="456" name="楕円 455"/>
        <xdr:cNvSpPr/>
      </xdr:nvSpPr>
      <xdr:spPr>
        <a:xfrm>
          <a:off x="12954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20338</xdr:rowOff>
    </xdr:from>
    <xdr:ext cx="762000" cy="259045"/>
    <xdr:sp macro="" textlink="">
      <xdr:nvSpPr>
        <xdr:cNvPr id="457" name="テキスト ボックス 456"/>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4318</xdr:rowOff>
    </xdr:from>
    <xdr:to>
      <xdr:col>29</xdr:col>
      <xdr:colOff>127000</xdr:colOff>
      <xdr:row>19</xdr:row>
      <xdr:rowOff>86832</xdr:rowOff>
    </xdr:to>
    <xdr:cxnSp macro="">
      <xdr:nvCxnSpPr>
        <xdr:cNvPr id="47" name="直線コネクタ 46"/>
        <xdr:cNvCxnSpPr/>
      </xdr:nvCxnSpPr>
      <xdr:spPr bwMode="auto">
        <a:xfrm flipV="1">
          <a:off x="5651500" y="2109343"/>
          <a:ext cx="0" cy="12826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90695</xdr:rowOff>
    </xdr:from>
    <xdr:ext cx="762000" cy="259045"/>
    <xdr:sp macro="" textlink="">
      <xdr:nvSpPr>
        <xdr:cNvPr id="50" name="人口1人当たり決算額の推移最大値テキスト130"/>
        <xdr:cNvSpPr txBox="1"/>
      </xdr:nvSpPr>
      <xdr:spPr>
        <a:xfrm>
          <a:off x="5740400" y="18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4318</xdr:rowOff>
    </xdr:from>
    <xdr:to>
      <xdr:col>30</xdr:col>
      <xdr:colOff>25400</xdr:colOff>
      <xdr:row>12</xdr:row>
      <xdr:rowOff>4318</xdr:rowOff>
    </xdr:to>
    <xdr:cxnSp macro="">
      <xdr:nvCxnSpPr>
        <xdr:cNvPr id="51" name="直線コネクタ 50"/>
        <xdr:cNvCxnSpPr/>
      </xdr:nvCxnSpPr>
      <xdr:spPr bwMode="auto">
        <a:xfrm>
          <a:off x="5562600" y="2109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77035</xdr:rowOff>
    </xdr:from>
    <xdr:to>
      <xdr:col>29</xdr:col>
      <xdr:colOff>127000</xdr:colOff>
      <xdr:row>17</xdr:row>
      <xdr:rowOff>83588</xdr:rowOff>
    </xdr:to>
    <xdr:cxnSp macro="">
      <xdr:nvCxnSpPr>
        <xdr:cNvPr id="52" name="直線コネクタ 51"/>
        <xdr:cNvCxnSpPr/>
      </xdr:nvCxnSpPr>
      <xdr:spPr bwMode="auto">
        <a:xfrm>
          <a:off x="5003800" y="3039310"/>
          <a:ext cx="6477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19375</xdr:rowOff>
    </xdr:from>
    <xdr:ext cx="762000" cy="259045"/>
    <xdr:sp macro="" textlink="">
      <xdr:nvSpPr>
        <xdr:cNvPr id="53" name="人口1人当たり決算額の推移平均値テキスト130"/>
        <xdr:cNvSpPr txBox="1"/>
      </xdr:nvSpPr>
      <xdr:spPr>
        <a:xfrm>
          <a:off x="5740400" y="3153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47298</xdr:rowOff>
    </xdr:from>
    <xdr:to>
      <xdr:col>29</xdr:col>
      <xdr:colOff>177800</xdr:colOff>
      <xdr:row>18</xdr:row>
      <xdr:rowOff>148899</xdr:rowOff>
    </xdr:to>
    <xdr:sp macro="" textlink="">
      <xdr:nvSpPr>
        <xdr:cNvPr id="54" name="フローチャート: 判断 53"/>
        <xdr:cNvSpPr/>
      </xdr:nvSpPr>
      <xdr:spPr bwMode="auto">
        <a:xfrm>
          <a:off x="56007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77035</xdr:rowOff>
    </xdr:from>
    <xdr:to>
      <xdr:col>26</xdr:col>
      <xdr:colOff>50800</xdr:colOff>
      <xdr:row>17</xdr:row>
      <xdr:rowOff>111836</xdr:rowOff>
    </xdr:to>
    <xdr:cxnSp macro="">
      <xdr:nvCxnSpPr>
        <xdr:cNvPr id="55" name="直線コネクタ 54"/>
        <xdr:cNvCxnSpPr/>
      </xdr:nvCxnSpPr>
      <xdr:spPr bwMode="auto">
        <a:xfrm flipV="1">
          <a:off x="4305300" y="3039310"/>
          <a:ext cx="698500" cy="3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48235</xdr:rowOff>
    </xdr:from>
    <xdr:to>
      <xdr:col>26</xdr:col>
      <xdr:colOff>101600</xdr:colOff>
      <xdr:row>18</xdr:row>
      <xdr:rowOff>149835</xdr:rowOff>
    </xdr:to>
    <xdr:sp macro="" textlink="">
      <xdr:nvSpPr>
        <xdr:cNvPr id="56" name="フローチャート: 判断 55"/>
        <xdr:cNvSpPr/>
      </xdr:nvSpPr>
      <xdr:spPr bwMode="auto">
        <a:xfrm>
          <a:off x="49530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134612</xdr:rowOff>
    </xdr:from>
    <xdr:ext cx="736600" cy="259045"/>
    <xdr:sp macro="" textlink="">
      <xdr:nvSpPr>
        <xdr:cNvPr id="57" name="テキスト ボックス 56"/>
        <xdr:cNvSpPr txBox="1"/>
      </xdr:nvSpPr>
      <xdr:spPr>
        <a:xfrm>
          <a:off x="4622800" y="3268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111836</xdr:rowOff>
    </xdr:from>
    <xdr:to>
      <xdr:col>22</xdr:col>
      <xdr:colOff>114300</xdr:colOff>
      <xdr:row>17</xdr:row>
      <xdr:rowOff>117007</xdr:rowOff>
    </xdr:to>
    <xdr:cxnSp macro="">
      <xdr:nvCxnSpPr>
        <xdr:cNvPr id="58" name="直線コネクタ 57"/>
        <xdr:cNvCxnSpPr/>
      </xdr:nvCxnSpPr>
      <xdr:spPr bwMode="auto">
        <a:xfrm flipV="1">
          <a:off x="3606800" y="3074111"/>
          <a:ext cx="698500" cy="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64509</xdr:rowOff>
    </xdr:from>
    <xdr:to>
      <xdr:col>22</xdr:col>
      <xdr:colOff>165100</xdr:colOff>
      <xdr:row>18</xdr:row>
      <xdr:rowOff>166108</xdr:rowOff>
    </xdr:to>
    <xdr:sp macro="" textlink="">
      <xdr:nvSpPr>
        <xdr:cNvPr id="59" name="フローチャート: 判断 58"/>
        <xdr:cNvSpPr/>
      </xdr:nvSpPr>
      <xdr:spPr bwMode="auto">
        <a:xfrm>
          <a:off x="42545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150886</xdr:rowOff>
    </xdr:from>
    <xdr:ext cx="762000" cy="259045"/>
    <xdr:sp macro="" textlink="">
      <xdr:nvSpPr>
        <xdr:cNvPr id="60" name="テキスト ボックス 59"/>
        <xdr:cNvSpPr txBox="1"/>
      </xdr:nvSpPr>
      <xdr:spPr>
        <a:xfrm>
          <a:off x="39243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102464</xdr:rowOff>
    </xdr:from>
    <xdr:to>
      <xdr:col>18</xdr:col>
      <xdr:colOff>177800</xdr:colOff>
      <xdr:row>17</xdr:row>
      <xdr:rowOff>117007</xdr:rowOff>
    </xdr:to>
    <xdr:cxnSp macro="">
      <xdr:nvCxnSpPr>
        <xdr:cNvPr id="61" name="直線コネクタ 60"/>
        <xdr:cNvCxnSpPr/>
      </xdr:nvCxnSpPr>
      <xdr:spPr bwMode="auto">
        <a:xfrm>
          <a:off x="2908300" y="3064739"/>
          <a:ext cx="698500" cy="1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69952</xdr:rowOff>
    </xdr:from>
    <xdr:to>
      <xdr:col>19</xdr:col>
      <xdr:colOff>38100</xdr:colOff>
      <xdr:row>19</xdr:row>
      <xdr:rowOff>102</xdr:rowOff>
    </xdr:to>
    <xdr:sp macro="" textlink="">
      <xdr:nvSpPr>
        <xdr:cNvPr id="62" name="フローチャート: 判断 61"/>
        <xdr:cNvSpPr/>
      </xdr:nvSpPr>
      <xdr:spPr bwMode="auto">
        <a:xfrm>
          <a:off x="3556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156329</xdr:rowOff>
    </xdr:from>
    <xdr:ext cx="762000" cy="259045"/>
    <xdr:sp macro="" textlink="">
      <xdr:nvSpPr>
        <xdr:cNvPr id="63" name="テキスト ボックス 62"/>
        <xdr:cNvSpPr txBox="1"/>
      </xdr:nvSpPr>
      <xdr:spPr>
        <a:xfrm>
          <a:off x="32258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54810</xdr:rowOff>
    </xdr:from>
    <xdr:to>
      <xdr:col>15</xdr:col>
      <xdr:colOff>101600</xdr:colOff>
      <xdr:row>18</xdr:row>
      <xdr:rowOff>156410</xdr:rowOff>
    </xdr:to>
    <xdr:sp macro="" textlink="">
      <xdr:nvSpPr>
        <xdr:cNvPr id="64" name="フローチャート: 判断 63"/>
        <xdr:cNvSpPr/>
      </xdr:nvSpPr>
      <xdr:spPr bwMode="auto">
        <a:xfrm>
          <a:off x="2857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141186</xdr:rowOff>
    </xdr:from>
    <xdr:ext cx="762000" cy="259045"/>
    <xdr:sp macro="" textlink="">
      <xdr:nvSpPr>
        <xdr:cNvPr id="65" name="テキスト ボックス 64"/>
        <xdr:cNvSpPr txBox="1"/>
      </xdr:nvSpPr>
      <xdr:spPr>
        <a:xfrm>
          <a:off x="2527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32788</xdr:rowOff>
    </xdr:from>
    <xdr:to>
      <xdr:col>29</xdr:col>
      <xdr:colOff>177800</xdr:colOff>
      <xdr:row>17</xdr:row>
      <xdr:rowOff>134388</xdr:rowOff>
    </xdr:to>
    <xdr:sp macro="" textlink="">
      <xdr:nvSpPr>
        <xdr:cNvPr id="71" name="楕円 70"/>
        <xdr:cNvSpPr/>
      </xdr:nvSpPr>
      <xdr:spPr bwMode="auto">
        <a:xfrm>
          <a:off x="5600700" y="299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49315</xdr:rowOff>
    </xdr:from>
    <xdr:ext cx="762000" cy="259045"/>
    <xdr:sp macro="" textlink="">
      <xdr:nvSpPr>
        <xdr:cNvPr id="72" name="人口1人当たり決算額の推移該当値テキスト130"/>
        <xdr:cNvSpPr txBox="1"/>
      </xdr:nvSpPr>
      <xdr:spPr>
        <a:xfrm>
          <a:off x="5740400" y="284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26235</xdr:rowOff>
    </xdr:from>
    <xdr:to>
      <xdr:col>26</xdr:col>
      <xdr:colOff>101600</xdr:colOff>
      <xdr:row>17</xdr:row>
      <xdr:rowOff>127835</xdr:rowOff>
    </xdr:to>
    <xdr:sp macro="" textlink="">
      <xdr:nvSpPr>
        <xdr:cNvPr id="73" name="楕円 72"/>
        <xdr:cNvSpPr/>
      </xdr:nvSpPr>
      <xdr:spPr bwMode="auto">
        <a:xfrm>
          <a:off x="4953000" y="298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138012</xdr:rowOff>
    </xdr:from>
    <xdr:ext cx="736600" cy="259045"/>
    <xdr:sp macro="" textlink="">
      <xdr:nvSpPr>
        <xdr:cNvPr id="74" name="テキスト ボックス 73"/>
        <xdr:cNvSpPr txBox="1"/>
      </xdr:nvSpPr>
      <xdr:spPr>
        <a:xfrm>
          <a:off x="4622800" y="275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61036</xdr:rowOff>
    </xdr:from>
    <xdr:to>
      <xdr:col>22</xdr:col>
      <xdr:colOff>165100</xdr:colOff>
      <xdr:row>17</xdr:row>
      <xdr:rowOff>162636</xdr:rowOff>
    </xdr:to>
    <xdr:sp macro="" textlink="">
      <xdr:nvSpPr>
        <xdr:cNvPr id="75" name="楕円 74"/>
        <xdr:cNvSpPr/>
      </xdr:nvSpPr>
      <xdr:spPr bwMode="auto">
        <a:xfrm>
          <a:off x="4254500" y="3023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1363</xdr:rowOff>
    </xdr:from>
    <xdr:ext cx="762000" cy="259045"/>
    <xdr:sp macro="" textlink="">
      <xdr:nvSpPr>
        <xdr:cNvPr id="76" name="テキスト ボックス 75"/>
        <xdr:cNvSpPr txBox="1"/>
      </xdr:nvSpPr>
      <xdr:spPr>
        <a:xfrm>
          <a:off x="3924300" y="279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66207</xdr:rowOff>
    </xdr:from>
    <xdr:to>
      <xdr:col>19</xdr:col>
      <xdr:colOff>38100</xdr:colOff>
      <xdr:row>17</xdr:row>
      <xdr:rowOff>167807</xdr:rowOff>
    </xdr:to>
    <xdr:sp macro="" textlink="">
      <xdr:nvSpPr>
        <xdr:cNvPr id="77" name="楕円 76"/>
        <xdr:cNvSpPr/>
      </xdr:nvSpPr>
      <xdr:spPr bwMode="auto">
        <a:xfrm>
          <a:off x="3556000" y="302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6534</xdr:rowOff>
    </xdr:from>
    <xdr:ext cx="762000" cy="259045"/>
    <xdr:sp macro="" textlink="">
      <xdr:nvSpPr>
        <xdr:cNvPr id="78" name="テキスト ボックス 77"/>
        <xdr:cNvSpPr txBox="1"/>
      </xdr:nvSpPr>
      <xdr:spPr>
        <a:xfrm>
          <a:off x="3225800" y="279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51664</xdr:rowOff>
    </xdr:from>
    <xdr:to>
      <xdr:col>15</xdr:col>
      <xdr:colOff>101600</xdr:colOff>
      <xdr:row>17</xdr:row>
      <xdr:rowOff>153264</xdr:rowOff>
    </xdr:to>
    <xdr:sp macro="" textlink="">
      <xdr:nvSpPr>
        <xdr:cNvPr id="79" name="楕円 78"/>
        <xdr:cNvSpPr/>
      </xdr:nvSpPr>
      <xdr:spPr bwMode="auto">
        <a:xfrm>
          <a:off x="2857500" y="301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163441</xdr:rowOff>
    </xdr:from>
    <xdr:ext cx="762000" cy="259045"/>
    <xdr:sp macro="" textlink="">
      <xdr:nvSpPr>
        <xdr:cNvPr id="80" name="テキスト ボックス 79"/>
        <xdr:cNvSpPr txBox="1"/>
      </xdr:nvSpPr>
      <xdr:spPr>
        <a:xfrm>
          <a:off x="2527300" y="278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298298</xdr:rowOff>
    </xdr:from>
    <xdr:to>
      <xdr:col>29</xdr:col>
      <xdr:colOff>127000</xdr:colOff>
      <xdr:row>37</xdr:row>
      <xdr:rowOff>308813</xdr:rowOff>
    </xdr:to>
    <xdr:cxnSp macro="">
      <xdr:nvCxnSpPr>
        <xdr:cNvPr id="106" name="直線コネクタ 105"/>
        <xdr:cNvCxnSpPr/>
      </xdr:nvCxnSpPr>
      <xdr:spPr bwMode="auto">
        <a:xfrm flipV="1">
          <a:off x="5651500" y="6222848"/>
          <a:ext cx="0" cy="1210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280890</xdr:rowOff>
    </xdr:from>
    <xdr:ext cx="762000" cy="259045"/>
    <xdr:sp macro="" textlink="">
      <xdr:nvSpPr>
        <xdr:cNvPr id="107" name="人口1人当たり決算額の推移最小値テキスト445"/>
        <xdr:cNvSpPr txBox="1"/>
      </xdr:nvSpPr>
      <xdr:spPr>
        <a:xfrm>
          <a:off x="5740400" y="740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308813</xdr:rowOff>
    </xdr:from>
    <xdr:to>
      <xdr:col>30</xdr:col>
      <xdr:colOff>25400</xdr:colOff>
      <xdr:row>37</xdr:row>
      <xdr:rowOff>308813</xdr:rowOff>
    </xdr:to>
    <xdr:cxnSp macro="">
      <xdr:nvCxnSpPr>
        <xdr:cNvPr id="108" name="直線コネクタ 107"/>
        <xdr:cNvCxnSpPr/>
      </xdr:nvCxnSpPr>
      <xdr:spPr bwMode="auto">
        <a:xfrm>
          <a:off x="5562600" y="7433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41775</xdr:rowOff>
    </xdr:from>
    <xdr:ext cx="762000" cy="259045"/>
    <xdr:sp macro="" textlink="">
      <xdr:nvSpPr>
        <xdr:cNvPr id="109" name="人口1人当たり決算額の推移最大値テキスト445"/>
        <xdr:cNvSpPr txBox="1"/>
      </xdr:nvSpPr>
      <xdr:spPr>
        <a:xfrm>
          <a:off x="5740400" y="596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298298</xdr:rowOff>
    </xdr:from>
    <xdr:to>
      <xdr:col>30</xdr:col>
      <xdr:colOff>25400</xdr:colOff>
      <xdr:row>33</xdr:row>
      <xdr:rowOff>298298</xdr:rowOff>
    </xdr:to>
    <xdr:cxnSp macro="">
      <xdr:nvCxnSpPr>
        <xdr:cNvPr id="110" name="直線コネクタ 109"/>
        <xdr:cNvCxnSpPr/>
      </xdr:nvCxnSpPr>
      <xdr:spPr bwMode="auto">
        <a:xfrm>
          <a:off x="5562600" y="6222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79680</xdr:rowOff>
    </xdr:from>
    <xdr:to>
      <xdr:col>29</xdr:col>
      <xdr:colOff>127000</xdr:colOff>
      <xdr:row>35</xdr:row>
      <xdr:rowOff>114808</xdr:rowOff>
    </xdr:to>
    <xdr:cxnSp macro="">
      <xdr:nvCxnSpPr>
        <xdr:cNvPr id="111" name="直線コネクタ 110"/>
        <xdr:cNvCxnSpPr/>
      </xdr:nvCxnSpPr>
      <xdr:spPr bwMode="auto">
        <a:xfrm>
          <a:off x="5003800" y="6690030"/>
          <a:ext cx="6477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294098</xdr:rowOff>
    </xdr:from>
    <xdr:ext cx="762000" cy="259045"/>
    <xdr:sp macro="" textlink="">
      <xdr:nvSpPr>
        <xdr:cNvPr id="112" name="人口1人当たり決算額の推移平均値テキスト445"/>
        <xdr:cNvSpPr txBox="1"/>
      </xdr:nvSpPr>
      <xdr:spPr>
        <a:xfrm>
          <a:off x="5740400" y="690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322021</xdr:rowOff>
    </xdr:from>
    <xdr:to>
      <xdr:col>29</xdr:col>
      <xdr:colOff>177800</xdr:colOff>
      <xdr:row>36</xdr:row>
      <xdr:rowOff>80721</xdr:rowOff>
    </xdr:to>
    <xdr:sp macro="" textlink="">
      <xdr:nvSpPr>
        <xdr:cNvPr id="113" name="フローチャート: 判断 112"/>
        <xdr:cNvSpPr/>
      </xdr:nvSpPr>
      <xdr:spPr bwMode="auto">
        <a:xfrm>
          <a:off x="56007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69774</xdr:rowOff>
    </xdr:from>
    <xdr:to>
      <xdr:col>26</xdr:col>
      <xdr:colOff>50800</xdr:colOff>
      <xdr:row>35</xdr:row>
      <xdr:rowOff>79680</xdr:rowOff>
    </xdr:to>
    <xdr:cxnSp macro="">
      <xdr:nvCxnSpPr>
        <xdr:cNvPr id="114" name="直線コネクタ 113"/>
        <xdr:cNvCxnSpPr/>
      </xdr:nvCxnSpPr>
      <xdr:spPr bwMode="auto">
        <a:xfrm>
          <a:off x="4305300" y="6680124"/>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335280</xdr:rowOff>
    </xdr:from>
    <xdr:to>
      <xdr:col>26</xdr:col>
      <xdr:colOff>101600</xdr:colOff>
      <xdr:row>36</xdr:row>
      <xdr:rowOff>93980</xdr:rowOff>
    </xdr:to>
    <xdr:sp macro="" textlink="">
      <xdr:nvSpPr>
        <xdr:cNvPr id="115" name="フローチャート: 判断 114"/>
        <xdr:cNvSpPr/>
      </xdr:nvSpPr>
      <xdr:spPr bwMode="auto">
        <a:xfrm>
          <a:off x="49530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78757</xdr:rowOff>
    </xdr:from>
    <xdr:ext cx="736600" cy="259045"/>
    <xdr:sp macro="" textlink="">
      <xdr:nvSpPr>
        <xdr:cNvPr id="116" name="テキスト ボックス 115"/>
        <xdr:cNvSpPr txBox="1"/>
      </xdr:nvSpPr>
      <xdr:spPr>
        <a:xfrm>
          <a:off x="4622800" y="703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69774</xdr:rowOff>
    </xdr:from>
    <xdr:to>
      <xdr:col>22</xdr:col>
      <xdr:colOff>114300</xdr:colOff>
      <xdr:row>35</xdr:row>
      <xdr:rowOff>174168</xdr:rowOff>
    </xdr:to>
    <xdr:cxnSp macro="">
      <xdr:nvCxnSpPr>
        <xdr:cNvPr id="117" name="直線コネクタ 116"/>
        <xdr:cNvCxnSpPr/>
      </xdr:nvCxnSpPr>
      <xdr:spPr bwMode="auto">
        <a:xfrm flipV="1">
          <a:off x="3606800" y="6680124"/>
          <a:ext cx="698500" cy="10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39395</xdr:rowOff>
    </xdr:from>
    <xdr:to>
      <xdr:col>22</xdr:col>
      <xdr:colOff>165100</xdr:colOff>
      <xdr:row>36</xdr:row>
      <xdr:rowOff>140995</xdr:rowOff>
    </xdr:to>
    <xdr:sp macro="" textlink="">
      <xdr:nvSpPr>
        <xdr:cNvPr id="118" name="フローチャート: 判断 117"/>
        <xdr:cNvSpPr/>
      </xdr:nvSpPr>
      <xdr:spPr bwMode="auto">
        <a:xfrm>
          <a:off x="42545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19" name="テキスト ボックス 118"/>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143459</xdr:rowOff>
    </xdr:from>
    <xdr:to>
      <xdr:col>18</xdr:col>
      <xdr:colOff>177800</xdr:colOff>
      <xdr:row>35</xdr:row>
      <xdr:rowOff>174168</xdr:rowOff>
    </xdr:to>
    <xdr:cxnSp macro="">
      <xdr:nvCxnSpPr>
        <xdr:cNvPr id="120" name="直線コネクタ 119"/>
        <xdr:cNvCxnSpPr/>
      </xdr:nvCxnSpPr>
      <xdr:spPr bwMode="auto">
        <a:xfrm>
          <a:off x="2908300" y="6753809"/>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38176</xdr:rowOff>
    </xdr:from>
    <xdr:to>
      <xdr:col>19</xdr:col>
      <xdr:colOff>38100</xdr:colOff>
      <xdr:row>36</xdr:row>
      <xdr:rowOff>139776</xdr:rowOff>
    </xdr:to>
    <xdr:sp macro="" textlink="">
      <xdr:nvSpPr>
        <xdr:cNvPr id="121" name="フローチャート: 判断 120"/>
        <xdr:cNvSpPr/>
      </xdr:nvSpPr>
      <xdr:spPr bwMode="auto">
        <a:xfrm>
          <a:off x="35560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124553</xdr:rowOff>
    </xdr:from>
    <xdr:ext cx="762000" cy="259045"/>
    <xdr:sp macro="" textlink="">
      <xdr:nvSpPr>
        <xdr:cNvPr id="122" name="テキスト ボックス 121"/>
        <xdr:cNvSpPr txBox="1"/>
      </xdr:nvSpPr>
      <xdr:spPr>
        <a:xfrm>
          <a:off x="3225800" y="707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1524</xdr:rowOff>
    </xdr:from>
    <xdr:to>
      <xdr:col>15</xdr:col>
      <xdr:colOff>101600</xdr:colOff>
      <xdr:row>36</xdr:row>
      <xdr:rowOff>103124</xdr:rowOff>
    </xdr:to>
    <xdr:sp macro="" textlink="">
      <xdr:nvSpPr>
        <xdr:cNvPr id="123" name="フローチャート: 判断 122"/>
        <xdr:cNvSpPr/>
      </xdr:nvSpPr>
      <xdr:spPr bwMode="auto">
        <a:xfrm>
          <a:off x="28575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87901</xdr:rowOff>
    </xdr:from>
    <xdr:ext cx="762000" cy="259045"/>
    <xdr:sp macro="" textlink="">
      <xdr:nvSpPr>
        <xdr:cNvPr id="124" name="テキスト ボックス 123"/>
        <xdr:cNvSpPr txBox="1"/>
      </xdr:nvSpPr>
      <xdr:spPr>
        <a:xfrm>
          <a:off x="2527300" y="704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64008</xdr:rowOff>
    </xdr:from>
    <xdr:to>
      <xdr:col>29</xdr:col>
      <xdr:colOff>177800</xdr:colOff>
      <xdr:row>35</xdr:row>
      <xdr:rowOff>165608</xdr:rowOff>
    </xdr:to>
    <xdr:sp macro="" textlink="">
      <xdr:nvSpPr>
        <xdr:cNvPr id="130" name="楕円 129"/>
        <xdr:cNvSpPr/>
      </xdr:nvSpPr>
      <xdr:spPr bwMode="auto">
        <a:xfrm>
          <a:off x="5600700" y="667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251985</xdr:rowOff>
    </xdr:from>
    <xdr:ext cx="762000" cy="259045"/>
    <xdr:sp macro="" textlink="">
      <xdr:nvSpPr>
        <xdr:cNvPr id="131" name="人口1人当たり決算額の推移該当値テキスト445"/>
        <xdr:cNvSpPr txBox="1"/>
      </xdr:nvSpPr>
      <xdr:spPr>
        <a:xfrm>
          <a:off x="5740400" y="651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28880</xdr:rowOff>
    </xdr:from>
    <xdr:to>
      <xdr:col>26</xdr:col>
      <xdr:colOff>101600</xdr:colOff>
      <xdr:row>35</xdr:row>
      <xdr:rowOff>130480</xdr:rowOff>
    </xdr:to>
    <xdr:sp macro="" textlink="">
      <xdr:nvSpPr>
        <xdr:cNvPr id="132" name="楕円 131"/>
        <xdr:cNvSpPr/>
      </xdr:nvSpPr>
      <xdr:spPr bwMode="auto">
        <a:xfrm>
          <a:off x="49530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140657</xdr:rowOff>
    </xdr:from>
    <xdr:ext cx="736600" cy="259045"/>
    <xdr:sp macro="" textlink="">
      <xdr:nvSpPr>
        <xdr:cNvPr id="133" name="テキスト ボックス 132"/>
        <xdr:cNvSpPr txBox="1"/>
      </xdr:nvSpPr>
      <xdr:spPr>
        <a:xfrm>
          <a:off x="4622800" y="640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18974</xdr:rowOff>
    </xdr:from>
    <xdr:to>
      <xdr:col>22</xdr:col>
      <xdr:colOff>165100</xdr:colOff>
      <xdr:row>35</xdr:row>
      <xdr:rowOff>120574</xdr:rowOff>
    </xdr:to>
    <xdr:sp macro="" textlink="">
      <xdr:nvSpPr>
        <xdr:cNvPr id="134" name="楕円 133"/>
        <xdr:cNvSpPr/>
      </xdr:nvSpPr>
      <xdr:spPr bwMode="auto">
        <a:xfrm>
          <a:off x="42545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130751</xdr:rowOff>
    </xdr:from>
    <xdr:ext cx="762000" cy="259045"/>
    <xdr:sp macro="" textlink="">
      <xdr:nvSpPr>
        <xdr:cNvPr id="135" name="テキスト ボックス 134"/>
        <xdr:cNvSpPr txBox="1"/>
      </xdr:nvSpPr>
      <xdr:spPr>
        <a:xfrm>
          <a:off x="3924300" y="63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123368</xdr:rowOff>
    </xdr:from>
    <xdr:to>
      <xdr:col>19</xdr:col>
      <xdr:colOff>38100</xdr:colOff>
      <xdr:row>35</xdr:row>
      <xdr:rowOff>224968</xdr:rowOff>
    </xdr:to>
    <xdr:sp macro="" textlink="">
      <xdr:nvSpPr>
        <xdr:cNvPr id="136" name="楕円 135"/>
        <xdr:cNvSpPr/>
      </xdr:nvSpPr>
      <xdr:spPr bwMode="auto">
        <a:xfrm>
          <a:off x="3556000" y="673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235145</xdr:rowOff>
    </xdr:from>
    <xdr:ext cx="762000" cy="259045"/>
    <xdr:sp macro="" textlink="">
      <xdr:nvSpPr>
        <xdr:cNvPr id="137" name="テキスト ボックス 136"/>
        <xdr:cNvSpPr txBox="1"/>
      </xdr:nvSpPr>
      <xdr:spPr>
        <a:xfrm>
          <a:off x="3225800" y="650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92659</xdr:rowOff>
    </xdr:from>
    <xdr:to>
      <xdr:col>15</xdr:col>
      <xdr:colOff>101600</xdr:colOff>
      <xdr:row>35</xdr:row>
      <xdr:rowOff>194259</xdr:rowOff>
    </xdr:to>
    <xdr:sp macro="" textlink="">
      <xdr:nvSpPr>
        <xdr:cNvPr id="138" name="楕円 137"/>
        <xdr:cNvSpPr/>
      </xdr:nvSpPr>
      <xdr:spPr bwMode="auto">
        <a:xfrm>
          <a:off x="2857500" y="670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204436</xdr:rowOff>
    </xdr:from>
    <xdr:ext cx="762000" cy="259045"/>
    <xdr:sp macro="" textlink="">
      <xdr:nvSpPr>
        <xdr:cNvPr id="139" name="テキスト ボックス 138"/>
        <xdr:cNvSpPr txBox="1"/>
      </xdr:nvSpPr>
      <xdr:spPr>
        <a:xfrm>
          <a:off x="2527300" y="647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283,342
259,142
13.01
148,944,141
143,665,897
2,561,689
75,446,650
20,138,898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138132</xdr:rowOff>
    </xdr:from>
    <xdr:to>
      <xdr:col>24</xdr:col>
      <xdr:colOff>62865</xdr:colOff>
      <xdr:row>38</xdr:row>
      <xdr:rowOff>39704</xdr:rowOff>
    </xdr:to>
    <xdr:cxnSp macro="">
      <xdr:nvCxnSpPr>
        <xdr:cNvPr id="58" name="直線コネクタ 57"/>
        <xdr:cNvCxnSpPr/>
      </xdr:nvCxnSpPr>
      <xdr:spPr>
        <a:xfrm flipV="1">
          <a:off x="4633595" y="5281632"/>
          <a:ext cx="1270" cy="127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43531</xdr:rowOff>
    </xdr:from>
    <xdr:ext cx="534377" cy="259045"/>
    <xdr:sp macro="" textlink="">
      <xdr:nvSpPr>
        <xdr:cNvPr id="59" name="人件費最小値テキスト"/>
        <xdr:cNvSpPr txBox="1"/>
      </xdr:nvSpPr>
      <xdr:spPr>
        <a:xfrm>
          <a:off x="4686300" y="65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39704</xdr:rowOff>
    </xdr:from>
    <xdr:to>
      <xdr:col>24</xdr:col>
      <xdr:colOff>152400</xdr:colOff>
      <xdr:row>38</xdr:row>
      <xdr:rowOff>39704</xdr:rowOff>
    </xdr:to>
    <xdr:cxnSp macro="">
      <xdr:nvCxnSpPr>
        <xdr:cNvPr id="60" name="直線コネクタ 59"/>
        <xdr:cNvCxnSpPr/>
      </xdr:nvCxnSpPr>
      <xdr:spPr>
        <a:xfrm>
          <a:off x="4546600" y="655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84809</xdr:rowOff>
    </xdr:from>
    <xdr:ext cx="599010" cy="259045"/>
    <xdr:sp macro="" textlink="">
      <xdr:nvSpPr>
        <xdr:cNvPr id="61" name="人件費最大値テキスト"/>
        <xdr:cNvSpPr txBox="1"/>
      </xdr:nvSpPr>
      <xdr:spPr>
        <a:xfrm>
          <a:off x="4686300" y="505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138132</xdr:rowOff>
    </xdr:from>
    <xdr:to>
      <xdr:col>24</xdr:col>
      <xdr:colOff>152400</xdr:colOff>
      <xdr:row>30</xdr:row>
      <xdr:rowOff>138132</xdr:rowOff>
    </xdr:to>
    <xdr:cxnSp macro="">
      <xdr:nvCxnSpPr>
        <xdr:cNvPr id="62" name="直線コネクタ 61"/>
        <xdr:cNvCxnSpPr/>
      </xdr:nvCxnSpPr>
      <xdr:spPr>
        <a:xfrm>
          <a:off x="4546600" y="52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32280</xdr:rowOff>
    </xdr:from>
    <xdr:to>
      <xdr:col>24</xdr:col>
      <xdr:colOff>63500</xdr:colOff>
      <xdr:row>36</xdr:row>
      <xdr:rowOff>44036</xdr:rowOff>
    </xdr:to>
    <xdr:cxnSp macro="">
      <xdr:nvCxnSpPr>
        <xdr:cNvPr id="63" name="直線コネクタ 62"/>
        <xdr:cNvCxnSpPr/>
      </xdr:nvCxnSpPr>
      <xdr:spPr>
        <a:xfrm>
          <a:off x="3797300" y="6204480"/>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163339</xdr:rowOff>
    </xdr:from>
    <xdr:ext cx="534377" cy="259045"/>
    <xdr:sp macro="" textlink="">
      <xdr:nvSpPr>
        <xdr:cNvPr id="64" name="人件費平均値テキスト"/>
        <xdr:cNvSpPr txBox="1"/>
      </xdr:nvSpPr>
      <xdr:spPr>
        <a:xfrm>
          <a:off x="4686300" y="633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13462</xdr:rowOff>
    </xdr:from>
    <xdr:to>
      <xdr:col>24</xdr:col>
      <xdr:colOff>114300</xdr:colOff>
      <xdr:row>37</xdr:row>
      <xdr:rowOff>115062</xdr:rowOff>
    </xdr:to>
    <xdr:sp macro="" textlink="">
      <xdr:nvSpPr>
        <xdr:cNvPr id="65" name="フローチャート: 判断 64"/>
        <xdr:cNvSpPr/>
      </xdr:nvSpPr>
      <xdr:spPr>
        <a:xfrm>
          <a:off x="45847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32280</xdr:rowOff>
    </xdr:from>
    <xdr:to>
      <xdr:col>19</xdr:col>
      <xdr:colOff>177800</xdr:colOff>
      <xdr:row>36</xdr:row>
      <xdr:rowOff>127922</xdr:rowOff>
    </xdr:to>
    <xdr:cxnSp macro="">
      <xdr:nvCxnSpPr>
        <xdr:cNvPr id="66" name="直線コネクタ 65"/>
        <xdr:cNvCxnSpPr/>
      </xdr:nvCxnSpPr>
      <xdr:spPr>
        <a:xfrm flipV="1">
          <a:off x="2908300" y="6204480"/>
          <a:ext cx="8890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10610</xdr:rowOff>
    </xdr:from>
    <xdr:to>
      <xdr:col>20</xdr:col>
      <xdr:colOff>38100</xdr:colOff>
      <xdr:row>37</xdr:row>
      <xdr:rowOff>112210</xdr:rowOff>
    </xdr:to>
    <xdr:sp macro="" textlink="">
      <xdr:nvSpPr>
        <xdr:cNvPr id="67" name="フローチャート: 判断 66"/>
        <xdr:cNvSpPr/>
      </xdr:nvSpPr>
      <xdr:spPr>
        <a:xfrm>
          <a:off x="3746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103337</xdr:rowOff>
    </xdr:from>
    <xdr:ext cx="534377" cy="259045"/>
    <xdr:sp macro="" textlink="">
      <xdr:nvSpPr>
        <xdr:cNvPr id="68" name="テキスト ボックス 67"/>
        <xdr:cNvSpPr txBox="1"/>
      </xdr:nvSpPr>
      <xdr:spPr>
        <a:xfrm>
          <a:off x="3530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114543</xdr:rowOff>
    </xdr:from>
    <xdr:to>
      <xdr:col>15</xdr:col>
      <xdr:colOff>50800</xdr:colOff>
      <xdr:row>36</xdr:row>
      <xdr:rowOff>127922</xdr:rowOff>
    </xdr:to>
    <xdr:cxnSp macro="">
      <xdr:nvCxnSpPr>
        <xdr:cNvPr id="69" name="直線コネクタ 68"/>
        <xdr:cNvCxnSpPr/>
      </xdr:nvCxnSpPr>
      <xdr:spPr>
        <a:xfrm>
          <a:off x="2019300" y="6286743"/>
          <a:ext cx="889000" cy="1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35789</xdr:rowOff>
    </xdr:from>
    <xdr:to>
      <xdr:col>15</xdr:col>
      <xdr:colOff>101600</xdr:colOff>
      <xdr:row>37</xdr:row>
      <xdr:rowOff>137389</xdr:rowOff>
    </xdr:to>
    <xdr:sp macro="" textlink="">
      <xdr:nvSpPr>
        <xdr:cNvPr id="70" name="フローチャート: 判断 69"/>
        <xdr:cNvSpPr/>
      </xdr:nvSpPr>
      <xdr:spPr>
        <a:xfrm>
          <a:off x="2857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128516</xdr:rowOff>
    </xdr:from>
    <xdr:ext cx="534377" cy="259045"/>
    <xdr:sp macro="" textlink="">
      <xdr:nvSpPr>
        <xdr:cNvPr id="71" name="テキスト ボックス 70"/>
        <xdr:cNvSpPr txBox="1"/>
      </xdr:nvSpPr>
      <xdr:spPr>
        <a:xfrm>
          <a:off x="2641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110831</xdr:rowOff>
    </xdr:from>
    <xdr:to>
      <xdr:col>10</xdr:col>
      <xdr:colOff>114300</xdr:colOff>
      <xdr:row>36</xdr:row>
      <xdr:rowOff>114543</xdr:rowOff>
    </xdr:to>
    <xdr:cxnSp macro="">
      <xdr:nvCxnSpPr>
        <xdr:cNvPr id="72" name="直線コネクタ 71"/>
        <xdr:cNvCxnSpPr/>
      </xdr:nvCxnSpPr>
      <xdr:spPr>
        <a:xfrm>
          <a:off x="1130300" y="6283031"/>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42657</xdr:rowOff>
    </xdr:from>
    <xdr:to>
      <xdr:col>10</xdr:col>
      <xdr:colOff>165100</xdr:colOff>
      <xdr:row>37</xdr:row>
      <xdr:rowOff>144257</xdr:rowOff>
    </xdr:to>
    <xdr:sp macro="" textlink="">
      <xdr:nvSpPr>
        <xdr:cNvPr id="73" name="フローチャート: 判断 72"/>
        <xdr:cNvSpPr/>
      </xdr:nvSpPr>
      <xdr:spPr>
        <a:xfrm>
          <a:off x="1968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135385</xdr:rowOff>
    </xdr:from>
    <xdr:ext cx="534377" cy="259045"/>
    <xdr:sp macro="" textlink="">
      <xdr:nvSpPr>
        <xdr:cNvPr id="74" name="テキスト ボックス 73"/>
        <xdr:cNvSpPr txBox="1"/>
      </xdr:nvSpPr>
      <xdr:spPr>
        <a:xfrm>
          <a:off x="1752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33143</xdr:rowOff>
    </xdr:from>
    <xdr:to>
      <xdr:col>6</xdr:col>
      <xdr:colOff>38100</xdr:colOff>
      <xdr:row>37</xdr:row>
      <xdr:rowOff>134743</xdr:rowOff>
    </xdr:to>
    <xdr:sp macro="" textlink="">
      <xdr:nvSpPr>
        <xdr:cNvPr id="75" name="フローチャート: 判断 74"/>
        <xdr:cNvSpPr/>
      </xdr:nvSpPr>
      <xdr:spPr>
        <a:xfrm>
          <a:off x="1079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125871</xdr:rowOff>
    </xdr:from>
    <xdr:ext cx="534377" cy="259045"/>
    <xdr:sp macro="" textlink="">
      <xdr:nvSpPr>
        <xdr:cNvPr id="76" name="テキスト ボックス 75"/>
        <xdr:cNvSpPr txBox="1"/>
      </xdr:nvSpPr>
      <xdr:spPr>
        <a:xfrm>
          <a:off x="863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164686</xdr:rowOff>
    </xdr:from>
    <xdr:to>
      <xdr:col>24</xdr:col>
      <xdr:colOff>114300</xdr:colOff>
      <xdr:row>36</xdr:row>
      <xdr:rowOff>94836</xdr:rowOff>
    </xdr:to>
    <xdr:sp macro="" textlink="">
      <xdr:nvSpPr>
        <xdr:cNvPr id="82" name="楕円 81"/>
        <xdr:cNvSpPr/>
      </xdr:nvSpPr>
      <xdr:spPr>
        <a:xfrm>
          <a:off x="4584700" y="61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16113</xdr:rowOff>
    </xdr:from>
    <xdr:ext cx="534377" cy="259045"/>
    <xdr:sp macro="" textlink="">
      <xdr:nvSpPr>
        <xdr:cNvPr id="83" name="人件費該当値テキスト"/>
        <xdr:cNvSpPr txBox="1"/>
      </xdr:nvSpPr>
      <xdr:spPr>
        <a:xfrm>
          <a:off x="4686300" y="601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152930</xdr:rowOff>
    </xdr:from>
    <xdr:to>
      <xdr:col>20</xdr:col>
      <xdr:colOff>38100</xdr:colOff>
      <xdr:row>36</xdr:row>
      <xdr:rowOff>83080</xdr:rowOff>
    </xdr:to>
    <xdr:sp macro="" textlink="">
      <xdr:nvSpPr>
        <xdr:cNvPr id="84" name="楕円 83"/>
        <xdr:cNvSpPr/>
      </xdr:nvSpPr>
      <xdr:spPr>
        <a:xfrm>
          <a:off x="3746500" y="61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99607</xdr:rowOff>
    </xdr:from>
    <xdr:ext cx="534377" cy="259045"/>
    <xdr:sp macro="" textlink="">
      <xdr:nvSpPr>
        <xdr:cNvPr id="85" name="テキスト ボックス 84"/>
        <xdr:cNvSpPr txBox="1"/>
      </xdr:nvSpPr>
      <xdr:spPr>
        <a:xfrm>
          <a:off x="3530111" y="592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77122</xdr:rowOff>
    </xdr:from>
    <xdr:to>
      <xdr:col>15</xdr:col>
      <xdr:colOff>101600</xdr:colOff>
      <xdr:row>37</xdr:row>
      <xdr:rowOff>7272</xdr:rowOff>
    </xdr:to>
    <xdr:sp macro="" textlink="">
      <xdr:nvSpPr>
        <xdr:cNvPr id="86" name="楕円 85"/>
        <xdr:cNvSpPr/>
      </xdr:nvSpPr>
      <xdr:spPr>
        <a:xfrm>
          <a:off x="2857500" y="624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23799</xdr:rowOff>
    </xdr:from>
    <xdr:ext cx="534377" cy="259045"/>
    <xdr:sp macro="" textlink="">
      <xdr:nvSpPr>
        <xdr:cNvPr id="87" name="テキスト ボックス 86"/>
        <xdr:cNvSpPr txBox="1"/>
      </xdr:nvSpPr>
      <xdr:spPr>
        <a:xfrm>
          <a:off x="2641111" y="6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63743</xdr:rowOff>
    </xdr:from>
    <xdr:to>
      <xdr:col>10</xdr:col>
      <xdr:colOff>165100</xdr:colOff>
      <xdr:row>36</xdr:row>
      <xdr:rowOff>165343</xdr:rowOff>
    </xdr:to>
    <xdr:sp macro="" textlink="">
      <xdr:nvSpPr>
        <xdr:cNvPr id="88" name="楕円 87"/>
        <xdr:cNvSpPr/>
      </xdr:nvSpPr>
      <xdr:spPr>
        <a:xfrm>
          <a:off x="1968500" y="62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10420</xdr:rowOff>
    </xdr:from>
    <xdr:ext cx="534377" cy="259045"/>
    <xdr:sp macro="" textlink="">
      <xdr:nvSpPr>
        <xdr:cNvPr id="89" name="テキスト ボックス 88"/>
        <xdr:cNvSpPr txBox="1"/>
      </xdr:nvSpPr>
      <xdr:spPr>
        <a:xfrm>
          <a:off x="1752111" y="60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60031</xdr:rowOff>
    </xdr:from>
    <xdr:to>
      <xdr:col>6</xdr:col>
      <xdr:colOff>38100</xdr:colOff>
      <xdr:row>36</xdr:row>
      <xdr:rowOff>161631</xdr:rowOff>
    </xdr:to>
    <xdr:sp macro="" textlink="">
      <xdr:nvSpPr>
        <xdr:cNvPr id="90" name="楕円 89"/>
        <xdr:cNvSpPr/>
      </xdr:nvSpPr>
      <xdr:spPr>
        <a:xfrm>
          <a:off x="1079500" y="62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6708</xdr:rowOff>
    </xdr:from>
    <xdr:ext cx="534377" cy="259045"/>
    <xdr:sp macro="" textlink="">
      <xdr:nvSpPr>
        <xdr:cNvPr id="91" name="テキスト ボックス 90"/>
        <xdr:cNvSpPr txBox="1"/>
      </xdr:nvSpPr>
      <xdr:spPr>
        <a:xfrm>
          <a:off x="863111" y="60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24478</xdr:rowOff>
    </xdr:from>
    <xdr:to>
      <xdr:col>24</xdr:col>
      <xdr:colOff>62865</xdr:colOff>
      <xdr:row>58</xdr:row>
      <xdr:rowOff>52984</xdr:rowOff>
    </xdr:to>
    <xdr:cxnSp macro="">
      <xdr:nvCxnSpPr>
        <xdr:cNvPr id="116" name="直線コネクタ 115"/>
        <xdr:cNvCxnSpPr/>
      </xdr:nvCxnSpPr>
      <xdr:spPr>
        <a:xfrm flipV="1">
          <a:off x="4633595" y="8596978"/>
          <a:ext cx="1270" cy="1400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56811</xdr:rowOff>
    </xdr:from>
    <xdr:ext cx="534377" cy="259045"/>
    <xdr:sp macro="" textlink="">
      <xdr:nvSpPr>
        <xdr:cNvPr id="117" name="物件費最小値テキスト"/>
        <xdr:cNvSpPr txBox="1"/>
      </xdr:nvSpPr>
      <xdr:spPr>
        <a:xfrm>
          <a:off x="4686300" y="100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52984</xdr:rowOff>
    </xdr:from>
    <xdr:to>
      <xdr:col>24</xdr:col>
      <xdr:colOff>152400</xdr:colOff>
      <xdr:row>58</xdr:row>
      <xdr:rowOff>52984</xdr:rowOff>
    </xdr:to>
    <xdr:cxnSp macro="">
      <xdr:nvCxnSpPr>
        <xdr:cNvPr id="118" name="直線コネクタ 117"/>
        <xdr:cNvCxnSpPr/>
      </xdr:nvCxnSpPr>
      <xdr:spPr>
        <a:xfrm>
          <a:off x="4546600" y="999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142605</xdr:rowOff>
    </xdr:from>
    <xdr:ext cx="599010" cy="259045"/>
    <xdr:sp macro="" textlink="">
      <xdr:nvSpPr>
        <xdr:cNvPr id="119" name="物件費最大値テキスト"/>
        <xdr:cNvSpPr txBox="1"/>
      </xdr:nvSpPr>
      <xdr:spPr>
        <a:xfrm>
          <a:off x="4686300" y="837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24478</xdr:rowOff>
    </xdr:from>
    <xdr:to>
      <xdr:col>24</xdr:col>
      <xdr:colOff>152400</xdr:colOff>
      <xdr:row>50</xdr:row>
      <xdr:rowOff>24478</xdr:rowOff>
    </xdr:to>
    <xdr:cxnSp macro="">
      <xdr:nvCxnSpPr>
        <xdr:cNvPr id="120" name="直線コネクタ 119"/>
        <xdr:cNvCxnSpPr/>
      </xdr:nvCxnSpPr>
      <xdr:spPr>
        <a:xfrm>
          <a:off x="4546600" y="859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35016</xdr:rowOff>
    </xdr:from>
    <xdr:to>
      <xdr:col>24</xdr:col>
      <xdr:colOff>63500</xdr:colOff>
      <xdr:row>57</xdr:row>
      <xdr:rowOff>160213</xdr:rowOff>
    </xdr:to>
    <xdr:cxnSp macro="">
      <xdr:nvCxnSpPr>
        <xdr:cNvPr id="121" name="直線コネクタ 120"/>
        <xdr:cNvCxnSpPr/>
      </xdr:nvCxnSpPr>
      <xdr:spPr>
        <a:xfrm flipV="1">
          <a:off x="3797300" y="9807666"/>
          <a:ext cx="838200" cy="1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14360</xdr:rowOff>
    </xdr:from>
    <xdr:ext cx="534377" cy="259045"/>
    <xdr:sp macro="" textlink="">
      <xdr:nvSpPr>
        <xdr:cNvPr id="122" name="物件費平均値テキスト"/>
        <xdr:cNvSpPr txBox="1"/>
      </xdr:nvSpPr>
      <xdr:spPr>
        <a:xfrm>
          <a:off x="4686300" y="9787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35933</xdr:rowOff>
    </xdr:from>
    <xdr:to>
      <xdr:col>24</xdr:col>
      <xdr:colOff>114300</xdr:colOff>
      <xdr:row>57</xdr:row>
      <xdr:rowOff>137533</xdr:rowOff>
    </xdr:to>
    <xdr:sp macro="" textlink="">
      <xdr:nvSpPr>
        <xdr:cNvPr id="123" name="フローチャート: 判断 122"/>
        <xdr:cNvSpPr/>
      </xdr:nvSpPr>
      <xdr:spPr>
        <a:xfrm>
          <a:off x="4584700" y="980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160213</xdr:rowOff>
    </xdr:from>
    <xdr:to>
      <xdr:col>19</xdr:col>
      <xdr:colOff>177800</xdr:colOff>
      <xdr:row>58</xdr:row>
      <xdr:rowOff>27762</xdr:rowOff>
    </xdr:to>
    <xdr:cxnSp macro="">
      <xdr:nvCxnSpPr>
        <xdr:cNvPr id="124" name="直線コネクタ 123"/>
        <xdr:cNvCxnSpPr/>
      </xdr:nvCxnSpPr>
      <xdr:spPr>
        <a:xfrm flipV="1">
          <a:off x="2908300" y="9932863"/>
          <a:ext cx="8890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153045</xdr:rowOff>
    </xdr:from>
    <xdr:to>
      <xdr:col>20</xdr:col>
      <xdr:colOff>38100</xdr:colOff>
      <xdr:row>58</xdr:row>
      <xdr:rowOff>83195</xdr:rowOff>
    </xdr:to>
    <xdr:sp macro="" textlink="">
      <xdr:nvSpPr>
        <xdr:cNvPr id="125" name="フローチャート: 判断 124"/>
        <xdr:cNvSpPr/>
      </xdr:nvSpPr>
      <xdr:spPr>
        <a:xfrm>
          <a:off x="37465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74322</xdr:rowOff>
    </xdr:from>
    <xdr:ext cx="534377" cy="259045"/>
    <xdr:sp macro="" textlink="">
      <xdr:nvSpPr>
        <xdr:cNvPr id="126" name="テキスト ボックス 125"/>
        <xdr:cNvSpPr txBox="1"/>
      </xdr:nvSpPr>
      <xdr:spPr>
        <a:xfrm>
          <a:off x="3530111" y="1001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27762</xdr:rowOff>
    </xdr:from>
    <xdr:to>
      <xdr:col>15</xdr:col>
      <xdr:colOff>50800</xdr:colOff>
      <xdr:row>58</xdr:row>
      <xdr:rowOff>77726</xdr:rowOff>
    </xdr:to>
    <xdr:cxnSp macro="">
      <xdr:nvCxnSpPr>
        <xdr:cNvPr id="127" name="直線コネクタ 126"/>
        <xdr:cNvCxnSpPr/>
      </xdr:nvCxnSpPr>
      <xdr:spPr>
        <a:xfrm flipV="1">
          <a:off x="2019300" y="9971862"/>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7625</xdr:rowOff>
    </xdr:from>
    <xdr:to>
      <xdr:col>15</xdr:col>
      <xdr:colOff>101600</xdr:colOff>
      <xdr:row>58</xdr:row>
      <xdr:rowOff>109225</xdr:rowOff>
    </xdr:to>
    <xdr:sp macro="" textlink="">
      <xdr:nvSpPr>
        <xdr:cNvPr id="128" name="フローチャート: 判断 127"/>
        <xdr:cNvSpPr/>
      </xdr:nvSpPr>
      <xdr:spPr>
        <a:xfrm>
          <a:off x="2857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100352</xdr:rowOff>
    </xdr:from>
    <xdr:ext cx="534377" cy="259045"/>
    <xdr:sp macro="" textlink="">
      <xdr:nvSpPr>
        <xdr:cNvPr id="129" name="テキスト ボックス 128"/>
        <xdr:cNvSpPr txBox="1"/>
      </xdr:nvSpPr>
      <xdr:spPr>
        <a:xfrm>
          <a:off x="2641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77726</xdr:rowOff>
    </xdr:from>
    <xdr:to>
      <xdr:col>10</xdr:col>
      <xdr:colOff>114300</xdr:colOff>
      <xdr:row>58</xdr:row>
      <xdr:rowOff>95717</xdr:rowOff>
    </xdr:to>
    <xdr:cxnSp macro="">
      <xdr:nvCxnSpPr>
        <xdr:cNvPr id="130" name="直線コネクタ 129"/>
        <xdr:cNvCxnSpPr/>
      </xdr:nvCxnSpPr>
      <xdr:spPr>
        <a:xfrm flipV="1">
          <a:off x="1130300" y="10021826"/>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59647</xdr:rowOff>
    </xdr:from>
    <xdr:to>
      <xdr:col>10</xdr:col>
      <xdr:colOff>165100</xdr:colOff>
      <xdr:row>58</xdr:row>
      <xdr:rowOff>161247</xdr:rowOff>
    </xdr:to>
    <xdr:sp macro="" textlink="">
      <xdr:nvSpPr>
        <xdr:cNvPr id="131" name="フローチャート: 判断 130"/>
        <xdr:cNvSpPr/>
      </xdr:nvSpPr>
      <xdr:spPr>
        <a:xfrm>
          <a:off x="1968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152374</xdr:rowOff>
    </xdr:from>
    <xdr:ext cx="534377" cy="259045"/>
    <xdr:sp macro="" textlink="">
      <xdr:nvSpPr>
        <xdr:cNvPr id="132" name="テキスト ボックス 131"/>
        <xdr:cNvSpPr txBox="1"/>
      </xdr:nvSpPr>
      <xdr:spPr>
        <a:xfrm>
          <a:off x="1752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72593</xdr:rowOff>
    </xdr:from>
    <xdr:to>
      <xdr:col>6</xdr:col>
      <xdr:colOff>38100</xdr:colOff>
      <xdr:row>59</xdr:row>
      <xdr:rowOff>2743</xdr:rowOff>
    </xdr:to>
    <xdr:sp macro="" textlink="">
      <xdr:nvSpPr>
        <xdr:cNvPr id="133" name="フローチャート: 判断 132"/>
        <xdr:cNvSpPr/>
      </xdr:nvSpPr>
      <xdr:spPr>
        <a:xfrm>
          <a:off x="1079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165320</xdr:rowOff>
    </xdr:from>
    <xdr:ext cx="534377" cy="259045"/>
    <xdr:sp macro="" textlink="">
      <xdr:nvSpPr>
        <xdr:cNvPr id="134" name="テキスト ボックス 133"/>
        <xdr:cNvSpPr txBox="1"/>
      </xdr:nvSpPr>
      <xdr:spPr>
        <a:xfrm>
          <a:off x="863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155666</xdr:rowOff>
    </xdr:from>
    <xdr:to>
      <xdr:col>24</xdr:col>
      <xdr:colOff>114300</xdr:colOff>
      <xdr:row>57</xdr:row>
      <xdr:rowOff>85816</xdr:rowOff>
    </xdr:to>
    <xdr:sp macro="" textlink="">
      <xdr:nvSpPr>
        <xdr:cNvPr id="140" name="楕円 139"/>
        <xdr:cNvSpPr/>
      </xdr:nvSpPr>
      <xdr:spPr>
        <a:xfrm>
          <a:off x="4584700" y="9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7093</xdr:rowOff>
    </xdr:from>
    <xdr:ext cx="534377" cy="259045"/>
    <xdr:sp macro="" textlink="">
      <xdr:nvSpPr>
        <xdr:cNvPr id="141" name="物件費該当値テキスト"/>
        <xdr:cNvSpPr txBox="1"/>
      </xdr:nvSpPr>
      <xdr:spPr>
        <a:xfrm>
          <a:off x="4686300" y="960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109413</xdr:rowOff>
    </xdr:from>
    <xdr:to>
      <xdr:col>20</xdr:col>
      <xdr:colOff>38100</xdr:colOff>
      <xdr:row>58</xdr:row>
      <xdr:rowOff>39563</xdr:rowOff>
    </xdr:to>
    <xdr:sp macro="" textlink="">
      <xdr:nvSpPr>
        <xdr:cNvPr id="142" name="楕円 141"/>
        <xdr:cNvSpPr/>
      </xdr:nvSpPr>
      <xdr:spPr>
        <a:xfrm>
          <a:off x="3746500" y="98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56090</xdr:rowOff>
    </xdr:from>
    <xdr:ext cx="534377" cy="259045"/>
    <xdr:sp macro="" textlink="">
      <xdr:nvSpPr>
        <xdr:cNvPr id="143" name="テキスト ボックス 142"/>
        <xdr:cNvSpPr txBox="1"/>
      </xdr:nvSpPr>
      <xdr:spPr>
        <a:xfrm>
          <a:off x="3530111" y="96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148412</xdr:rowOff>
    </xdr:from>
    <xdr:to>
      <xdr:col>15</xdr:col>
      <xdr:colOff>101600</xdr:colOff>
      <xdr:row>58</xdr:row>
      <xdr:rowOff>78562</xdr:rowOff>
    </xdr:to>
    <xdr:sp macro="" textlink="">
      <xdr:nvSpPr>
        <xdr:cNvPr id="144" name="楕円 143"/>
        <xdr:cNvSpPr/>
      </xdr:nvSpPr>
      <xdr:spPr>
        <a:xfrm>
          <a:off x="2857500" y="99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95089</xdr:rowOff>
    </xdr:from>
    <xdr:ext cx="534377" cy="259045"/>
    <xdr:sp macro="" textlink="">
      <xdr:nvSpPr>
        <xdr:cNvPr id="145" name="テキスト ボックス 144"/>
        <xdr:cNvSpPr txBox="1"/>
      </xdr:nvSpPr>
      <xdr:spPr>
        <a:xfrm>
          <a:off x="2641111" y="969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26926</xdr:rowOff>
    </xdr:from>
    <xdr:to>
      <xdr:col>10</xdr:col>
      <xdr:colOff>165100</xdr:colOff>
      <xdr:row>58</xdr:row>
      <xdr:rowOff>128526</xdr:rowOff>
    </xdr:to>
    <xdr:sp macro="" textlink="">
      <xdr:nvSpPr>
        <xdr:cNvPr id="146" name="楕円 145"/>
        <xdr:cNvSpPr/>
      </xdr:nvSpPr>
      <xdr:spPr>
        <a:xfrm>
          <a:off x="1968500" y="99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145053</xdr:rowOff>
    </xdr:from>
    <xdr:ext cx="534377" cy="259045"/>
    <xdr:sp macro="" textlink="">
      <xdr:nvSpPr>
        <xdr:cNvPr id="147" name="テキスト ボックス 146"/>
        <xdr:cNvSpPr txBox="1"/>
      </xdr:nvSpPr>
      <xdr:spPr>
        <a:xfrm>
          <a:off x="1752111" y="97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44917</xdr:rowOff>
    </xdr:from>
    <xdr:to>
      <xdr:col>6</xdr:col>
      <xdr:colOff>38100</xdr:colOff>
      <xdr:row>58</xdr:row>
      <xdr:rowOff>146517</xdr:rowOff>
    </xdr:to>
    <xdr:sp macro="" textlink="">
      <xdr:nvSpPr>
        <xdr:cNvPr id="148" name="楕円 147"/>
        <xdr:cNvSpPr/>
      </xdr:nvSpPr>
      <xdr:spPr>
        <a:xfrm>
          <a:off x="1079500" y="9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163044</xdr:rowOff>
    </xdr:from>
    <xdr:ext cx="534377" cy="259045"/>
    <xdr:sp macro="" textlink="">
      <xdr:nvSpPr>
        <xdr:cNvPr id="149" name="テキスト ボックス 148"/>
        <xdr:cNvSpPr txBox="1"/>
      </xdr:nvSpPr>
      <xdr:spPr>
        <a:xfrm>
          <a:off x="863111" y="97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153645</xdr:rowOff>
    </xdr:from>
    <xdr:to>
      <xdr:col>24</xdr:col>
      <xdr:colOff>62865</xdr:colOff>
      <xdr:row>79</xdr:row>
      <xdr:rowOff>6807</xdr:rowOff>
    </xdr:to>
    <xdr:cxnSp macro="">
      <xdr:nvCxnSpPr>
        <xdr:cNvPr id="173" name="直線コネクタ 172"/>
        <xdr:cNvCxnSpPr/>
      </xdr:nvCxnSpPr>
      <xdr:spPr>
        <a:xfrm flipV="1">
          <a:off x="4633595" y="12326595"/>
          <a:ext cx="1270" cy="122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10634</xdr:rowOff>
    </xdr:from>
    <xdr:ext cx="378565" cy="259045"/>
    <xdr:sp macro="" textlink="">
      <xdr:nvSpPr>
        <xdr:cNvPr id="174" name="維持補修費最小値テキスト"/>
        <xdr:cNvSpPr txBox="1"/>
      </xdr:nvSpPr>
      <xdr:spPr>
        <a:xfrm>
          <a:off x="4686300" y="1355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6807</xdr:rowOff>
    </xdr:from>
    <xdr:to>
      <xdr:col>24</xdr:col>
      <xdr:colOff>152400</xdr:colOff>
      <xdr:row>79</xdr:row>
      <xdr:rowOff>6807</xdr:rowOff>
    </xdr:to>
    <xdr:cxnSp macro="">
      <xdr:nvCxnSpPr>
        <xdr:cNvPr id="175" name="直線コネクタ 174"/>
        <xdr:cNvCxnSpPr/>
      </xdr:nvCxnSpPr>
      <xdr:spPr>
        <a:xfrm>
          <a:off x="4546600" y="135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100322</xdr:rowOff>
    </xdr:from>
    <xdr:ext cx="534377" cy="259045"/>
    <xdr:sp macro="" textlink="">
      <xdr:nvSpPr>
        <xdr:cNvPr id="176" name="維持補修費最大値テキスト"/>
        <xdr:cNvSpPr txBox="1"/>
      </xdr:nvSpPr>
      <xdr:spPr>
        <a:xfrm>
          <a:off x="4686300" y="12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153645</xdr:rowOff>
    </xdr:from>
    <xdr:to>
      <xdr:col>24</xdr:col>
      <xdr:colOff>152400</xdr:colOff>
      <xdr:row>71</xdr:row>
      <xdr:rowOff>153645</xdr:rowOff>
    </xdr:to>
    <xdr:cxnSp macro="">
      <xdr:nvCxnSpPr>
        <xdr:cNvPr id="177" name="直線コネクタ 176"/>
        <xdr:cNvCxnSpPr/>
      </xdr:nvCxnSpPr>
      <xdr:spPr>
        <a:xfrm>
          <a:off x="4546600" y="123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158065</xdr:rowOff>
    </xdr:from>
    <xdr:to>
      <xdr:col>24</xdr:col>
      <xdr:colOff>63500</xdr:colOff>
      <xdr:row>77</xdr:row>
      <xdr:rowOff>30962</xdr:rowOff>
    </xdr:to>
    <xdr:cxnSp macro="">
      <xdr:nvCxnSpPr>
        <xdr:cNvPr id="178" name="直線コネクタ 177"/>
        <xdr:cNvCxnSpPr/>
      </xdr:nvCxnSpPr>
      <xdr:spPr>
        <a:xfrm>
          <a:off x="3797300" y="13188265"/>
          <a:ext cx="8382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38676</xdr:rowOff>
    </xdr:from>
    <xdr:ext cx="469744" cy="259045"/>
    <xdr:sp macro="" textlink="">
      <xdr:nvSpPr>
        <xdr:cNvPr id="179" name="維持補修費平均値テキスト"/>
        <xdr:cNvSpPr txBox="1"/>
      </xdr:nvSpPr>
      <xdr:spPr>
        <a:xfrm>
          <a:off x="4686300" y="13240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60249</xdr:rowOff>
    </xdr:from>
    <xdr:to>
      <xdr:col>24</xdr:col>
      <xdr:colOff>114300</xdr:colOff>
      <xdr:row>77</xdr:row>
      <xdr:rowOff>161849</xdr:rowOff>
    </xdr:to>
    <xdr:sp macro="" textlink="">
      <xdr:nvSpPr>
        <xdr:cNvPr id="180" name="フローチャート: 判断 179"/>
        <xdr:cNvSpPr/>
      </xdr:nvSpPr>
      <xdr:spPr>
        <a:xfrm>
          <a:off x="4584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158065</xdr:rowOff>
    </xdr:from>
    <xdr:to>
      <xdr:col>19</xdr:col>
      <xdr:colOff>177800</xdr:colOff>
      <xdr:row>77</xdr:row>
      <xdr:rowOff>29896</xdr:rowOff>
    </xdr:to>
    <xdr:cxnSp macro="">
      <xdr:nvCxnSpPr>
        <xdr:cNvPr id="181" name="直線コネクタ 180"/>
        <xdr:cNvCxnSpPr/>
      </xdr:nvCxnSpPr>
      <xdr:spPr>
        <a:xfrm flipV="1">
          <a:off x="2908300" y="13188265"/>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38533</xdr:rowOff>
    </xdr:from>
    <xdr:to>
      <xdr:col>20</xdr:col>
      <xdr:colOff>38100</xdr:colOff>
      <xdr:row>77</xdr:row>
      <xdr:rowOff>140133</xdr:rowOff>
    </xdr:to>
    <xdr:sp macro="" textlink="">
      <xdr:nvSpPr>
        <xdr:cNvPr id="182" name="フローチャート: 判断 181"/>
        <xdr:cNvSpPr/>
      </xdr:nvSpPr>
      <xdr:spPr>
        <a:xfrm>
          <a:off x="3746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131260</xdr:rowOff>
    </xdr:from>
    <xdr:ext cx="469744" cy="259045"/>
    <xdr:sp macro="" textlink="">
      <xdr:nvSpPr>
        <xdr:cNvPr id="183" name="テキスト ボックス 182"/>
        <xdr:cNvSpPr txBox="1"/>
      </xdr:nvSpPr>
      <xdr:spPr>
        <a:xfrm>
          <a:off x="3562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29896</xdr:rowOff>
    </xdr:from>
    <xdr:to>
      <xdr:col>15</xdr:col>
      <xdr:colOff>50800</xdr:colOff>
      <xdr:row>78</xdr:row>
      <xdr:rowOff>54966</xdr:rowOff>
    </xdr:to>
    <xdr:cxnSp macro="">
      <xdr:nvCxnSpPr>
        <xdr:cNvPr id="184" name="直線コネクタ 183"/>
        <xdr:cNvCxnSpPr/>
      </xdr:nvCxnSpPr>
      <xdr:spPr>
        <a:xfrm flipV="1">
          <a:off x="2019300" y="13231546"/>
          <a:ext cx="889000" cy="1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19710</xdr:rowOff>
    </xdr:from>
    <xdr:to>
      <xdr:col>15</xdr:col>
      <xdr:colOff>101600</xdr:colOff>
      <xdr:row>77</xdr:row>
      <xdr:rowOff>121310</xdr:rowOff>
    </xdr:to>
    <xdr:sp macro="" textlink="">
      <xdr:nvSpPr>
        <xdr:cNvPr id="185" name="フローチャート: 判断 184"/>
        <xdr:cNvSpPr/>
      </xdr:nvSpPr>
      <xdr:spPr>
        <a:xfrm>
          <a:off x="2857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112437</xdr:rowOff>
    </xdr:from>
    <xdr:ext cx="469744" cy="259045"/>
    <xdr:sp macro="" textlink="">
      <xdr:nvSpPr>
        <xdr:cNvPr id="186" name="テキスト ボックス 185"/>
        <xdr:cNvSpPr txBox="1"/>
      </xdr:nvSpPr>
      <xdr:spPr>
        <a:xfrm>
          <a:off x="2673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54966</xdr:rowOff>
    </xdr:from>
    <xdr:to>
      <xdr:col>10</xdr:col>
      <xdr:colOff>114300</xdr:colOff>
      <xdr:row>78</xdr:row>
      <xdr:rowOff>56947</xdr:rowOff>
    </xdr:to>
    <xdr:cxnSp macro="">
      <xdr:nvCxnSpPr>
        <xdr:cNvPr id="187" name="直線コネクタ 186"/>
        <xdr:cNvCxnSpPr/>
      </xdr:nvCxnSpPr>
      <xdr:spPr>
        <a:xfrm flipV="1">
          <a:off x="1130300" y="1342806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44628</xdr:rowOff>
    </xdr:from>
    <xdr:to>
      <xdr:col>10</xdr:col>
      <xdr:colOff>165100</xdr:colOff>
      <xdr:row>77</xdr:row>
      <xdr:rowOff>146228</xdr:rowOff>
    </xdr:to>
    <xdr:sp macro="" textlink="">
      <xdr:nvSpPr>
        <xdr:cNvPr id="188" name="フローチャート: 判断 187"/>
        <xdr:cNvSpPr/>
      </xdr:nvSpPr>
      <xdr:spPr>
        <a:xfrm>
          <a:off x="1968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162755</xdr:rowOff>
    </xdr:from>
    <xdr:ext cx="469744" cy="259045"/>
    <xdr:sp macro="" textlink="">
      <xdr:nvSpPr>
        <xdr:cNvPr id="189" name="テキスト ボックス 188"/>
        <xdr:cNvSpPr txBox="1"/>
      </xdr:nvSpPr>
      <xdr:spPr>
        <a:xfrm>
          <a:off x="1784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64973</xdr:rowOff>
    </xdr:from>
    <xdr:to>
      <xdr:col>6</xdr:col>
      <xdr:colOff>38100</xdr:colOff>
      <xdr:row>77</xdr:row>
      <xdr:rowOff>166573</xdr:rowOff>
    </xdr:to>
    <xdr:sp macro="" textlink="">
      <xdr:nvSpPr>
        <xdr:cNvPr id="190" name="フローチャート: 判断 189"/>
        <xdr:cNvSpPr/>
      </xdr:nvSpPr>
      <xdr:spPr>
        <a:xfrm>
          <a:off x="1079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11650</xdr:rowOff>
    </xdr:from>
    <xdr:ext cx="469744" cy="259045"/>
    <xdr:sp macro="" textlink="">
      <xdr:nvSpPr>
        <xdr:cNvPr id="191" name="テキスト ボックス 190"/>
        <xdr:cNvSpPr txBox="1"/>
      </xdr:nvSpPr>
      <xdr:spPr>
        <a:xfrm>
          <a:off x="895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151612</xdr:rowOff>
    </xdr:from>
    <xdr:to>
      <xdr:col>24</xdr:col>
      <xdr:colOff>114300</xdr:colOff>
      <xdr:row>77</xdr:row>
      <xdr:rowOff>81762</xdr:rowOff>
    </xdr:to>
    <xdr:sp macro="" textlink="">
      <xdr:nvSpPr>
        <xdr:cNvPr id="197" name="楕円 196"/>
        <xdr:cNvSpPr/>
      </xdr:nvSpPr>
      <xdr:spPr>
        <a:xfrm>
          <a:off x="4584700" y="131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3039</xdr:rowOff>
    </xdr:from>
    <xdr:ext cx="469744" cy="259045"/>
    <xdr:sp macro="" textlink="">
      <xdr:nvSpPr>
        <xdr:cNvPr id="198" name="維持補修費該当値テキスト"/>
        <xdr:cNvSpPr txBox="1"/>
      </xdr:nvSpPr>
      <xdr:spPr>
        <a:xfrm>
          <a:off x="4686300" y="1303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107265</xdr:rowOff>
    </xdr:from>
    <xdr:to>
      <xdr:col>20</xdr:col>
      <xdr:colOff>38100</xdr:colOff>
      <xdr:row>77</xdr:row>
      <xdr:rowOff>37415</xdr:rowOff>
    </xdr:to>
    <xdr:sp macro="" textlink="">
      <xdr:nvSpPr>
        <xdr:cNvPr id="199" name="楕円 198"/>
        <xdr:cNvSpPr/>
      </xdr:nvSpPr>
      <xdr:spPr>
        <a:xfrm>
          <a:off x="3746500" y="131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53941</xdr:rowOff>
    </xdr:from>
    <xdr:ext cx="469744" cy="259045"/>
    <xdr:sp macro="" textlink="">
      <xdr:nvSpPr>
        <xdr:cNvPr id="200" name="テキスト ボックス 199"/>
        <xdr:cNvSpPr txBox="1"/>
      </xdr:nvSpPr>
      <xdr:spPr>
        <a:xfrm>
          <a:off x="3562428" y="1291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150546</xdr:rowOff>
    </xdr:from>
    <xdr:to>
      <xdr:col>15</xdr:col>
      <xdr:colOff>101600</xdr:colOff>
      <xdr:row>77</xdr:row>
      <xdr:rowOff>80696</xdr:rowOff>
    </xdr:to>
    <xdr:sp macro="" textlink="">
      <xdr:nvSpPr>
        <xdr:cNvPr id="201" name="楕円 200"/>
        <xdr:cNvSpPr/>
      </xdr:nvSpPr>
      <xdr:spPr>
        <a:xfrm>
          <a:off x="2857500" y="1318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97223</xdr:rowOff>
    </xdr:from>
    <xdr:ext cx="469744" cy="259045"/>
    <xdr:sp macro="" textlink="">
      <xdr:nvSpPr>
        <xdr:cNvPr id="202" name="テキスト ボックス 201"/>
        <xdr:cNvSpPr txBox="1"/>
      </xdr:nvSpPr>
      <xdr:spPr>
        <a:xfrm>
          <a:off x="2673428" y="1295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4166</xdr:rowOff>
    </xdr:from>
    <xdr:to>
      <xdr:col>10</xdr:col>
      <xdr:colOff>165100</xdr:colOff>
      <xdr:row>78</xdr:row>
      <xdr:rowOff>105766</xdr:rowOff>
    </xdr:to>
    <xdr:sp macro="" textlink="">
      <xdr:nvSpPr>
        <xdr:cNvPr id="203" name="楕円 202"/>
        <xdr:cNvSpPr/>
      </xdr:nvSpPr>
      <xdr:spPr>
        <a:xfrm>
          <a:off x="1968500" y="133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96893</xdr:rowOff>
    </xdr:from>
    <xdr:ext cx="469744" cy="259045"/>
    <xdr:sp macro="" textlink="">
      <xdr:nvSpPr>
        <xdr:cNvPr id="204" name="テキスト ボックス 203"/>
        <xdr:cNvSpPr txBox="1"/>
      </xdr:nvSpPr>
      <xdr:spPr>
        <a:xfrm>
          <a:off x="1784428" y="134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6147</xdr:rowOff>
    </xdr:from>
    <xdr:to>
      <xdr:col>6</xdr:col>
      <xdr:colOff>38100</xdr:colOff>
      <xdr:row>78</xdr:row>
      <xdr:rowOff>107747</xdr:rowOff>
    </xdr:to>
    <xdr:sp macro="" textlink="">
      <xdr:nvSpPr>
        <xdr:cNvPr id="205" name="楕円 204"/>
        <xdr:cNvSpPr/>
      </xdr:nvSpPr>
      <xdr:spPr>
        <a:xfrm>
          <a:off x="1079500" y="133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98874</xdr:rowOff>
    </xdr:from>
    <xdr:ext cx="469744" cy="259045"/>
    <xdr:sp macro="" textlink="">
      <xdr:nvSpPr>
        <xdr:cNvPr id="206" name="テキスト ボックス 205"/>
        <xdr:cNvSpPr txBox="1"/>
      </xdr:nvSpPr>
      <xdr:spPr>
        <a:xfrm>
          <a:off x="895428" y="1347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100</xdr:row>
      <xdr:rowOff>111777</xdr:rowOff>
    </xdr:from>
    <xdr:ext cx="595419" cy="259045"/>
    <xdr:sp macro="" textlink="">
      <xdr:nvSpPr>
        <xdr:cNvPr id="217" name="テキスト ボックス 216"/>
        <xdr:cNvSpPr txBox="1"/>
      </xdr:nvSpPr>
      <xdr:spPr>
        <a:xfrm>
          <a:off x="166581" y="1725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33477</xdr:rowOff>
    </xdr:from>
    <xdr:to>
      <xdr:col>24</xdr:col>
      <xdr:colOff>62865</xdr:colOff>
      <xdr:row>99</xdr:row>
      <xdr:rowOff>62833</xdr:rowOff>
    </xdr:to>
    <xdr:cxnSp macro="">
      <xdr:nvCxnSpPr>
        <xdr:cNvPr id="231" name="直線コネクタ 230"/>
        <xdr:cNvCxnSpPr/>
      </xdr:nvCxnSpPr>
      <xdr:spPr>
        <a:xfrm flipV="1">
          <a:off x="4633595" y="15463977"/>
          <a:ext cx="1270" cy="1572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66660</xdr:rowOff>
    </xdr:from>
    <xdr:ext cx="599010" cy="259045"/>
    <xdr:sp macro="" textlink="">
      <xdr:nvSpPr>
        <xdr:cNvPr id="232" name="扶助費最小値テキスト"/>
        <xdr:cNvSpPr txBox="1"/>
      </xdr:nvSpPr>
      <xdr:spPr>
        <a:xfrm>
          <a:off x="4686300" y="1704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62833</xdr:rowOff>
    </xdr:from>
    <xdr:to>
      <xdr:col>24</xdr:col>
      <xdr:colOff>152400</xdr:colOff>
      <xdr:row>99</xdr:row>
      <xdr:rowOff>62833</xdr:rowOff>
    </xdr:to>
    <xdr:cxnSp macro="">
      <xdr:nvCxnSpPr>
        <xdr:cNvPr id="233" name="直線コネクタ 232"/>
        <xdr:cNvCxnSpPr/>
      </xdr:nvCxnSpPr>
      <xdr:spPr>
        <a:xfrm>
          <a:off x="4546600" y="17036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151604</xdr:rowOff>
    </xdr:from>
    <xdr:ext cx="599010" cy="259045"/>
    <xdr:sp macro="" textlink="">
      <xdr:nvSpPr>
        <xdr:cNvPr id="234" name="扶助費最大値テキスト"/>
        <xdr:cNvSpPr txBox="1"/>
      </xdr:nvSpPr>
      <xdr:spPr>
        <a:xfrm>
          <a:off x="4686300" y="15239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33477</xdr:rowOff>
    </xdr:from>
    <xdr:to>
      <xdr:col>24</xdr:col>
      <xdr:colOff>152400</xdr:colOff>
      <xdr:row>90</xdr:row>
      <xdr:rowOff>33477</xdr:rowOff>
    </xdr:to>
    <xdr:cxnSp macro="">
      <xdr:nvCxnSpPr>
        <xdr:cNvPr id="235" name="直線コネクタ 234"/>
        <xdr:cNvCxnSpPr/>
      </xdr:nvCxnSpPr>
      <xdr:spPr>
        <a:xfrm>
          <a:off x="4546600" y="1546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87103</xdr:rowOff>
    </xdr:from>
    <xdr:to>
      <xdr:col>24</xdr:col>
      <xdr:colOff>63500</xdr:colOff>
      <xdr:row>98</xdr:row>
      <xdr:rowOff>6159</xdr:rowOff>
    </xdr:to>
    <xdr:cxnSp macro="">
      <xdr:nvCxnSpPr>
        <xdr:cNvPr id="236" name="直線コネクタ 235"/>
        <xdr:cNvCxnSpPr/>
      </xdr:nvCxnSpPr>
      <xdr:spPr>
        <a:xfrm flipV="1">
          <a:off x="3797300" y="16374853"/>
          <a:ext cx="838200" cy="43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171347</xdr:rowOff>
    </xdr:from>
    <xdr:ext cx="599010" cy="259045"/>
    <xdr:sp macro="" textlink="">
      <xdr:nvSpPr>
        <xdr:cNvPr id="237" name="扶助費平均値テキスト"/>
        <xdr:cNvSpPr txBox="1"/>
      </xdr:nvSpPr>
      <xdr:spPr>
        <a:xfrm>
          <a:off x="4686300" y="16116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148470</xdr:rowOff>
    </xdr:from>
    <xdr:to>
      <xdr:col>24</xdr:col>
      <xdr:colOff>114300</xdr:colOff>
      <xdr:row>95</xdr:row>
      <xdr:rowOff>78620</xdr:rowOff>
    </xdr:to>
    <xdr:sp macro="" textlink="">
      <xdr:nvSpPr>
        <xdr:cNvPr id="238" name="フローチャート: 判断 237"/>
        <xdr:cNvSpPr/>
      </xdr:nvSpPr>
      <xdr:spPr>
        <a:xfrm>
          <a:off x="4584700" y="1626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6159</xdr:rowOff>
    </xdr:from>
    <xdr:to>
      <xdr:col>19</xdr:col>
      <xdr:colOff>177800</xdr:colOff>
      <xdr:row>98</xdr:row>
      <xdr:rowOff>134556</xdr:rowOff>
    </xdr:to>
    <xdr:cxnSp macro="">
      <xdr:nvCxnSpPr>
        <xdr:cNvPr id="239" name="直線コネクタ 238"/>
        <xdr:cNvCxnSpPr/>
      </xdr:nvCxnSpPr>
      <xdr:spPr>
        <a:xfrm flipV="1">
          <a:off x="2908300" y="16808259"/>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45599</xdr:rowOff>
    </xdr:from>
    <xdr:to>
      <xdr:col>20</xdr:col>
      <xdr:colOff>38100</xdr:colOff>
      <xdr:row>97</xdr:row>
      <xdr:rowOff>147199</xdr:rowOff>
    </xdr:to>
    <xdr:sp macro="" textlink="">
      <xdr:nvSpPr>
        <xdr:cNvPr id="240" name="フローチャート: 判断 239"/>
        <xdr:cNvSpPr/>
      </xdr:nvSpPr>
      <xdr:spPr>
        <a:xfrm>
          <a:off x="3746500" y="166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163726</xdr:rowOff>
    </xdr:from>
    <xdr:ext cx="599010" cy="259045"/>
    <xdr:sp macro="" textlink="">
      <xdr:nvSpPr>
        <xdr:cNvPr id="241" name="テキスト ボックス 240"/>
        <xdr:cNvSpPr txBox="1"/>
      </xdr:nvSpPr>
      <xdr:spPr>
        <a:xfrm>
          <a:off x="3497795" y="164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134556</xdr:rowOff>
    </xdr:from>
    <xdr:to>
      <xdr:col>15</xdr:col>
      <xdr:colOff>50800</xdr:colOff>
      <xdr:row>99</xdr:row>
      <xdr:rowOff>86589</xdr:rowOff>
    </xdr:to>
    <xdr:cxnSp macro="">
      <xdr:nvCxnSpPr>
        <xdr:cNvPr id="242" name="直線コネクタ 241"/>
        <xdr:cNvCxnSpPr/>
      </xdr:nvCxnSpPr>
      <xdr:spPr>
        <a:xfrm flipV="1">
          <a:off x="2019300" y="16936656"/>
          <a:ext cx="889000" cy="1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11443</xdr:rowOff>
    </xdr:from>
    <xdr:to>
      <xdr:col>15</xdr:col>
      <xdr:colOff>101600</xdr:colOff>
      <xdr:row>98</xdr:row>
      <xdr:rowOff>113043</xdr:rowOff>
    </xdr:to>
    <xdr:sp macro="" textlink="">
      <xdr:nvSpPr>
        <xdr:cNvPr id="243" name="フローチャート: 判断 242"/>
        <xdr:cNvSpPr/>
      </xdr:nvSpPr>
      <xdr:spPr>
        <a:xfrm>
          <a:off x="2857500" y="168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129570</xdr:rowOff>
    </xdr:from>
    <xdr:ext cx="599010" cy="259045"/>
    <xdr:sp macro="" textlink="">
      <xdr:nvSpPr>
        <xdr:cNvPr id="244" name="テキスト ボックス 243"/>
        <xdr:cNvSpPr txBox="1"/>
      </xdr:nvSpPr>
      <xdr:spPr>
        <a:xfrm>
          <a:off x="2608795" y="1658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86589</xdr:rowOff>
    </xdr:from>
    <xdr:to>
      <xdr:col>10</xdr:col>
      <xdr:colOff>114300</xdr:colOff>
      <xdr:row>99</xdr:row>
      <xdr:rowOff>108820</xdr:rowOff>
    </xdr:to>
    <xdr:cxnSp macro="">
      <xdr:nvCxnSpPr>
        <xdr:cNvPr id="245" name="直線コネクタ 244"/>
        <xdr:cNvCxnSpPr/>
      </xdr:nvCxnSpPr>
      <xdr:spPr>
        <a:xfrm flipV="1">
          <a:off x="1130300" y="17060139"/>
          <a:ext cx="889000" cy="2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92920</xdr:rowOff>
    </xdr:from>
    <xdr:to>
      <xdr:col>10</xdr:col>
      <xdr:colOff>165100</xdr:colOff>
      <xdr:row>99</xdr:row>
      <xdr:rowOff>23070</xdr:rowOff>
    </xdr:to>
    <xdr:sp macro="" textlink="">
      <xdr:nvSpPr>
        <xdr:cNvPr id="246" name="フローチャート: 判断 245"/>
        <xdr:cNvSpPr/>
      </xdr:nvSpPr>
      <xdr:spPr>
        <a:xfrm>
          <a:off x="1968500" y="168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39597</xdr:rowOff>
    </xdr:from>
    <xdr:ext cx="599010" cy="259045"/>
    <xdr:sp macro="" textlink="">
      <xdr:nvSpPr>
        <xdr:cNvPr id="247" name="テキスト ボックス 246"/>
        <xdr:cNvSpPr txBox="1"/>
      </xdr:nvSpPr>
      <xdr:spPr>
        <a:xfrm>
          <a:off x="1719795" y="1667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107169</xdr:rowOff>
    </xdr:from>
    <xdr:to>
      <xdr:col>6</xdr:col>
      <xdr:colOff>38100</xdr:colOff>
      <xdr:row>99</xdr:row>
      <xdr:rowOff>37319</xdr:rowOff>
    </xdr:to>
    <xdr:sp macro="" textlink="">
      <xdr:nvSpPr>
        <xdr:cNvPr id="248" name="フローチャート: 判断 247"/>
        <xdr:cNvSpPr/>
      </xdr:nvSpPr>
      <xdr:spPr>
        <a:xfrm>
          <a:off x="1079500" y="1690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53846</xdr:rowOff>
    </xdr:from>
    <xdr:ext cx="599010" cy="259045"/>
    <xdr:sp macro="" textlink="">
      <xdr:nvSpPr>
        <xdr:cNvPr id="249" name="テキスト ボックス 248"/>
        <xdr:cNvSpPr txBox="1"/>
      </xdr:nvSpPr>
      <xdr:spPr>
        <a:xfrm>
          <a:off x="830795" y="166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36303</xdr:rowOff>
    </xdr:from>
    <xdr:to>
      <xdr:col>24</xdr:col>
      <xdr:colOff>114300</xdr:colOff>
      <xdr:row>95</xdr:row>
      <xdr:rowOff>137903</xdr:rowOff>
    </xdr:to>
    <xdr:sp macro="" textlink="">
      <xdr:nvSpPr>
        <xdr:cNvPr id="255" name="楕円 254"/>
        <xdr:cNvSpPr/>
      </xdr:nvSpPr>
      <xdr:spPr>
        <a:xfrm>
          <a:off x="4584700" y="163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14730</xdr:rowOff>
    </xdr:from>
    <xdr:ext cx="599010" cy="259045"/>
    <xdr:sp macro="" textlink="">
      <xdr:nvSpPr>
        <xdr:cNvPr id="256" name="扶助費該当値テキスト"/>
        <xdr:cNvSpPr txBox="1"/>
      </xdr:nvSpPr>
      <xdr:spPr>
        <a:xfrm>
          <a:off x="4686300" y="1630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126809</xdr:rowOff>
    </xdr:from>
    <xdr:to>
      <xdr:col>20</xdr:col>
      <xdr:colOff>38100</xdr:colOff>
      <xdr:row>98</xdr:row>
      <xdr:rowOff>56959</xdr:rowOff>
    </xdr:to>
    <xdr:sp macro="" textlink="">
      <xdr:nvSpPr>
        <xdr:cNvPr id="257" name="楕円 256"/>
        <xdr:cNvSpPr/>
      </xdr:nvSpPr>
      <xdr:spPr>
        <a:xfrm>
          <a:off x="3746500" y="167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48086</xdr:rowOff>
    </xdr:from>
    <xdr:ext cx="599010" cy="259045"/>
    <xdr:sp macro="" textlink="">
      <xdr:nvSpPr>
        <xdr:cNvPr id="258" name="テキスト ボックス 257"/>
        <xdr:cNvSpPr txBox="1"/>
      </xdr:nvSpPr>
      <xdr:spPr>
        <a:xfrm>
          <a:off x="3497795" y="1685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83756</xdr:rowOff>
    </xdr:from>
    <xdr:to>
      <xdr:col>15</xdr:col>
      <xdr:colOff>101600</xdr:colOff>
      <xdr:row>99</xdr:row>
      <xdr:rowOff>13906</xdr:rowOff>
    </xdr:to>
    <xdr:sp macro="" textlink="">
      <xdr:nvSpPr>
        <xdr:cNvPr id="259" name="楕円 258"/>
        <xdr:cNvSpPr/>
      </xdr:nvSpPr>
      <xdr:spPr>
        <a:xfrm>
          <a:off x="2857500" y="168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5033</xdr:rowOff>
    </xdr:from>
    <xdr:ext cx="599010" cy="259045"/>
    <xdr:sp macro="" textlink="">
      <xdr:nvSpPr>
        <xdr:cNvPr id="260" name="テキスト ボックス 259"/>
        <xdr:cNvSpPr txBox="1"/>
      </xdr:nvSpPr>
      <xdr:spPr>
        <a:xfrm>
          <a:off x="2608795" y="1697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35789</xdr:rowOff>
    </xdr:from>
    <xdr:to>
      <xdr:col>10</xdr:col>
      <xdr:colOff>165100</xdr:colOff>
      <xdr:row>99</xdr:row>
      <xdr:rowOff>137389</xdr:rowOff>
    </xdr:to>
    <xdr:sp macro="" textlink="">
      <xdr:nvSpPr>
        <xdr:cNvPr id="261" name="楕円 260"/>
        <xdr:cNvSpPr/>
      </xdr:nvSpPr>
      <xdr:spPr>
        <a:xfrm>
          <a:off x="1968500" y="1700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99</xdr:row>
      <xdr:rowOff>128516</xdr:rowOff>
    </xdr:from>
    <xdr:ext cx="599010" cy="259045"/>
    <xdr:sp macro="" textlink="">
      <xdr:nvSpPr>
        <xdr:cNvPr id="262" name="テキスト ボックス 261"/>
        <xdr:cNvSpPr txBox="1"/>
      </xdr:nvSpPr>
      <xdr:spPr>
        <a:xfrm>
          <a:off x="1719795" y="171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58020</xdr:rowOff>
    </xdr:from>
    <xdr:to>
      <xdr:col>6</xdr:col>
      <xdr:colOff>38100</xdr:colOff>
      <xdr:row>99</xdr:row>
      <xdr:rowOff>159620</xdr:rowOff>
    </xdr:to>
    <xdr:sp macro="" textlink="">
      <xdr:nvSpPr>
        <xdr:cNvPr id="263" name="楕円 262"/>
        <xdr:cNvSpPr/>
      </xdr:nvSpPr>
      <xdr:spPr>
        <a:xfrm>
          <a:off x="1079500" y="170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150747</xdr:rowOff>
    </xdr:from>
    <xdr:ext cx="599010" cy="259045"/>
    <xdr:sp macro="" textlink="">
      <xdr:nvSpPr>
        <xdr:cNvPr id="264" name="テキスト ボックス 263"/>
        <xdr:cNvSpPr txBox="1"/>
      </xdr:nvSpPr>
      <xdr:spPr>
        <a:xfrm>
          <a:off x="830795" y="1712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96723</xdr:rowOff>
    </xdr:from>
    <xdr:to>
      <xdr:col>54</xdr:col>
      <xdr:colOff>189865</xdr:colOff>
      <xdr:row>37</xdr:row>
      <xdr:rowOff>132118</xdr:rowOff>
    </xdr:to>
    <xdr:cxnSp macro="">
      <xdr:nvCxnSpPr>
        <xdr:cNvPr id="288" name="直線コネクタ 287"/>
        <xdr:cNvCxnSpPr/>
      </xdr:nvCxnSpPr>
      <xdr:spPr>
        <a:xfrm flipV="1">
          <a:off x="10475595" y="5411673"/>
          <a:ext cx="1270" cy="1064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135945</xdr:rowOff>
    </xdr:from>
    <xdr:ext cx="534377" cy="259045"/>
    <xdr:sp macro="" textlink="">
      <xdr:nvSpPr>
        <xdr:cNvPr id="289" name="補助費等最小値テキスト"/>
        <xdr:cNvSpPr txBox="1"/>
      </xdr:nvSpPr>
      <xdr:spPr>
        <a:xfrm>
          <a:off x="10528300" y="64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132118</xdr:rowOff>
    </xdr:from>
    <xdr:to>
      <xdr:col>55</xdr:col>
      <xdr:colOff>88900</xdr:colOff>
      <xdr:row>37</xdr:row>
      <xdr:rowOff>132118</xdr:rowOff>
    </xdr:to>
    <xdr:cxnSp macro="">
      <xdr:nvCxnSpPr>
        <xdr:cNvPr id="290" name="直線コネクタ 289"/>
        <xdr:cNvCxnSpPr/>
      </xdr:nvCxnSpPr>
      <xdr:spPr>
        <a:xfrm>
          <a:off x="10388600" y="647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43400</xdr:rowOff>
    </xdr:from>
    <xdr:ext cx="599010" cy="259045"/>
    <xdr:sp macro="" textlink="">
      <xdr:nvSpPr>
        <xdr:cNvPr id="291" name="補助費等最大値テキスト"/>
        <xdr:cNvSpPr txBox="1"/>
      </xdr:nvSpPr>
      <xdr:spPr>
        <a:xfrm>
          <a:off x="10528300" y="51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96723</xdr:rowOff>
    </xdr:from>
    <xdr:to>
      <xdr:col>55</xdr:col>
      <xdr:colOff>88900</xdr:colOff>
      <xdr:row>31</xdr:row>
      <xdr:rowOff>96723</xdr:rowOff>
    </xdr:to>
    <xdr:cxnSp macro="">
      <xdr:nvCxnSpPr>
        <xdr:cNvPr id="292" name="直線コネクタ 291"/>
        <xdr:cNvCxnSpPr/>
      </xdr:nvCxnSpPr>
      <xdr:spPr>
        <a:xfrm>
          <a:off x="10388600" y="541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139179</xdr:rowOff>
    </xdr:from>
    <xdr:to>
      <xdr:col>55</xdr:col>
      <xdr:colOff>0</xdr:colOff>
      <xdr:row>37</xdr:row>
      <xdr:rowOff>4597</xdr:rowOff>
    </xdr:to>
    <xdr:cxnSp macro="">
      <xdr:nvCxnSpPr>
        <xdr:cNvPr id="293" name="直線コネクタ 292"/>
        <xdr:cNvCxnSpPr/>
      </xdr:nvCxnSpPr>
      <xdr:spPr>
        <a:xfrm>
          <a:off x="9639300" y="5111229"/>
          <a:ext cx="838200" cy="12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123156</xdr:rowOff>
    </xdr:from>
    <xdr:ext cx="534377" cy="259045"/>
    <xdr:sp macro="" textlink="">
      <xdr:nvSpPr>
        <xdr:cNvPr id="294" name="補助費等平均値テキスト"/>
        <xdr:cNvSpPr txBox="1"/>
      </xdr:nvSpPr>
      <xdr:spPr>
        <a:xfrm>
          <a:off x="10528300" y="62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144729</xdr:rowOff>
    </xdr:from>
    <xdr:to>
      <xdr:col>55</xdr:col>
      <xdr:colOff>50800</xdr:colOff>
      <xdr:row>37</xdr:row>
      <xdr:rowOff>74879</xdr:rowOff>
    </xdr:to>
    <xdr:sp macro="" textlink="">
      <xdr:nvSpPr>
        <xdr:cNvPr id="295" name="フローチャート: 判断 294"/>
        <xdr:cNvSpPr/>
      </xdr:nvSpPr>
      <xdr:spPr>
        <a:xfrm>
          <a:off x="10426700" y="631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139179</xdr:rowOff>
    </xdr:from>
    <xdr:to>
      <xdr:col>50</xdr:col>
      <xdr:colOff>114300</xdr:colOff>
      <xdr:row>37</xdr:row>
      <xdr:rowOff>59576</xdr:rowOff>
    </xdr:to>
    <xdr:cxnSp macro="">
      <xdr:nvCxnSpPr>
        <xdr:cNvPr id="296" name="直線コネクタ 295"/>
        <xdr:cNvCxnSpPr/>
      </xdr:nvCxnSpPr>
      <xdr:spPr>
        <a:xfrm flipV="1">
          <a:off x="8750300" y="5111229"/>
          <a:ext cx="889000" cy="129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100736</xdr:rowOff>
    </xdr:from>
    <xdr:to>
      <xdr:col>50</xdr:col>
      <xdr:colOff>165100</xdr:colOff>
      <xdr:row>30</xdr:row>
      <xdr:rowOff>30886</xdr:rowOff>
    </xdr:to>
    <xdr:sp macro="" textlink="">
      <xdr:nvSpPr>
        <xdr:cNvPr id="297" name="フローチャート: 判断 296"/>
        <xdr:cNvSpPr/>
      </xdr:nvSpPr>
      <xdr:spPr>
        <a:xfrm>
          <a:off x="9588500" y="507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22013</xdr:rowOff>
    </xdr:from>
    <xdr:ext cx="599010" cy="259045"/>
    <xdr:sp macro="" textlink="">
      <xdr:nvSpPr>
        <xdr:cNvPr id="298" name="テキスト ボックス 297"/>
        <xdr:cNvSpPr txBox="1"/>
      </xdr:nvSpPr>
      <xdr:spPr>
        <a:xfrm>
          <a:off x="9339795" y="516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59576</xdr:rowOff>
    </xdr:from>
    <xdr:to>
      <xdr:col>45</xdr:col>
      <xdr:colOff>177800</xdr:colOff>
      <xdr:row>37</xdr:row>
      <xdr:rowOff>98451</xdr:rowOff>
    </xdr:to>
    <xdr:cxnSp macro="">
      <xdr:nvCxnSpPr>
        <xdr:cNvPr id="299" name="直線コネクタ 298"/>
        <xdr:cNvCxnSpPr/>
      </xdr:nvCxnSpPr>
      <xdr:spPr>
        <a:xfrm flipV="1">
          <a:off x="7861300" y="6403226"/>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47396</xdr:rowOff>
    </xdr:from>
    <xdr:to>
      <xdr:col>46</xdr:col>
      <xdr:colOff>38100</xdr:colOff>
      <xdr:row>37</xdr:row>
      <xdr:rowOff>148996</xdr:rowOff>
    </xdr:to>
    <xdr:sp macro="" textlink="">
      <xdr:nvSpPr>
        <xdr:cNvPr id="300" name="フローチャート: 判断 299"/>
        <xdr:cNvSpPr/>
      </xdr:nvSpPr>
      <xdr:spPr>
        <a:xfrm>
          <a:off x="8699500" y="63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140123</xdr:rowOff>
    </xdr:from>
    <xdr:ext cx="534377" cy="259045"/>
    <xdr:sp macro="" textlink="">
      <xdr:nvSpPr>
        <xdr:cNvPr id="301" name="テキスト ボックス 300"/>
        <xdr:cNvSpPr txBox="1"/>
      </xdr:nvSpPr>
      <xdr:spPr>
        <a:xfrm>
          <a:off x="8483111" y="64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98451</xdr:rowOff>
    </xdr:from>
    <xdr:to>
      <xdr:col>41</xdr:col>
      <xdr:colOff>50800</xdr:colOff>
      <xdr:row>37</xdr:row>
      <xdr:rowOff>108852</xdr:rowOff>
    </xdr:to>
    <xdr:cxnSp macro="">
      <xdr:nvCxnSpPr>
        <xdr:cNvPr id="302" name="直線コネクタ 301"/>
        <xdr:cNvCxnSpPr/>
      </xdr:nvCxnSpPr>
      <xdr:spPr>
        <a:xfrm flipV="1">
          <a:off x="6972300" y="644210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72796</xdr:rowOff>
    </xdr:from>
    <xdr:to>
      <xdr:col>41</xdr:col>
      <xdr:colOff>101600</xdr:colOff>
      <xdr:row>38</xdr:row>
      <xdr:rowOff>2946</xdr:rowOff>
    </xdr:to>
    <xdr:sp macro="" textlink="">
      <xdr:nvSpPr>
        <xdr:cNvPr id="303" name="フローチャート: 判断 302"/>
        <xdr:cNvSpPr/>
      </xdr:nvSpPr>
      <xdr:spPr>
        <a:xfrm>
          <a:off x="7810500" y="641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165523</xdr:rowOff>
    </xdr:from>
    <xdr:ext cx="534377" cy="259045"/>
    <xdr:sp macro="" textlink="">
      <xdr:nvSpPr>
        <xdr:cNvPr id="304" name="テキスト ボックス 303"/>
        <xdr:cNvSpPr txBox="1"/>
      </xdr:nvSpPr>
      <xdr:spPr>
        <a:xfrm>
          <a:off x="7594111" y="65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88544</xdr:rowOff>
    </xdr:from>
    <xdr:to>
      <xdr:col>36</xdr:col>
      <xdr:colOff>165100</xdr:colOff>
      <xdr:row>38</xdr:row>
      <xdr:rowOff>18694</xdr:rowOff>
    </xdr:to>
    <xdr:sp macro="" textlink="">
      <xdr:nvSpPr>
        <xdr:cNvPr id="305" name="フローチャート: 判断 304"/>
        <xdr:cNvSpPr/>
      </xdr:nvSpPr>
      <xdr:spPr>
        <a:xfrm>
          <a:off x="6921500" y="64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9821</xdr:rowOff>
    </xdr:from>
    <xdr:ext cx="534377" cy="259045"/>
    <xdr:sp macro="" textlink="">
      <xdr:nvSpPr>
        <xdr:cNvPr id="306" name="テキスト ボックス 305"/>
        <xdr:cNvSpPr txBox="1"/>
      </xdr:nvSpPr>
      <xdr:spPr>
        <a:xfrm>
          <a:off x="6705111" y="65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125247</xdr:rowOff>
    </xdr:from>
    <xdr:to>
      <xdr:col>55</xdr:col>
      <xdr:colOff>50800</xdr:colOff>
      <xdr:row>37</xdr:row>
      <xdr:rowOff>55397</xdr:rowOff>
    </xdr:to>
    <xdr:sp macro="" textlink="">
      <xdr:nvSpPr>
        <xdr:cNvPr id="312" name="楕円 311"/>
        <xdr:cNvSpPr/>
      </xdr:nvSpPr>
      <xdr:spPr>
        <a:xfrm>
          <a:off x="10426700" y="62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148124</xdr:rowOff>
    </xdr:from>
    <xdr:ext cx="534377" cy="259045"/>
    <xdr:sp macro="" textlink="">
      <xdr:nvSpPr>
        <xdr:cNvPr id="313" name="補助費等該当値テキスト"/>
        <xdr:cNvSpPr txBox="1"/>
      </xdr:nvSpPr>
      <xdr:spPr>
        <a:xfrm>
          <a:off x="10528300" y="61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88379</xdr:rowOff>
    </xdr:from>
    <xdr:to>
      <xdr:col>50</xdr:col>
      <xdr:colOff>165100</xdr:colOff>
      <xdr:row>30</xdr:row>
      <xdr:rowOff>18529</xdr:rowOff>
    </xdr:to>
    <xdr:sp macro="" textlink="">
      <xdr:nvSpPr>
        <xdr:cNvPr id="314" name="楕円 313"/>
        <xdr:cNvSpPr/>
      </xdr:nvSpPr>
      <xdr:spPr>
        <a:xfrm>
          <a:off x="9588500" y="50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35056</xdr:rowOff>
    </xdr:from>
    <xdr:ext cx="599010" cy="259045"/>
    <xdr:sp macro="" textlink="">
      <xdr:nvSpPr>
        <xdr:cNvPr id="315" name="テキスト ボックス 314"/>
        <xdr:cNvSpPr txBox="1"/>
      </xdr:nvSpPr>
      <xdr:spPr>
        <a:xfrm>
          <a:off x="9339795" y="48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8776</xdr:rowOff>
    </xdr:from>
    <xdr:to>
      <xdr:col>46</xdr:col>
      <xdr:colOff>38100</xdr:colOff>
      <xdr:row>37</xdr:row>
      <xdr:rowOff>110376</xdr:rowOff>
    </xdr:to>
    <xdr:sp macro="" textlink="">
      <xdr:nvSpPr>
        <xdr:cNvPr id="316" name="楕円 315"/>
        <xdr:cNvSpPr/>
      </xdr:nvSpPr>
      <xdr:spPr>
        <a:xfrm>
          <a:off x="8699500" y="635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126903</xdr:rowOff>
    </xdr:from>
    <xdr:ext cx="534377" cy="259045"/>
    <xdr:sp macro="" textlink="">
      <xdr:nvSpPr>
        <xdr:cNvPr id="317" name="テキスト ボックス 316"/>
        <xdr:cNvSpPr txBox="1"/>
      </xdr:nvSpPr>
      <xdr:spPr>
        <a:xfrm>
          <a:off x="8483111" y="61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47651</xdr:rowOff>
    </xdr:from>
    <xdr:to>
      <xdr:col>41</xdr:col>
      <xdr:colOff>101600</xdr:colOff>
      <xdr:row>37</xdr:row>
      <xdr:rowOff>149251</xdr:rowOff>
    </xdr:to>
    <xdr:sp macro="" textlink="">
      <xdr:nvSpPr>
        <xdr:cNvPr id="318" name="楕円 317"/>
        <xdr:cNvSpPr/>
      </xdr:nvSpPr>
      <xdr:spPr>
        <a:xfrm>
          <a:off x="7810500" y="63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165778</xdr:rowOff>
    </xdr:from>
    <xdr:ext cx="534377" cy="259045"/>
    <xdr:sp macro="" textlink="">
      <xdr:nvSpPr>
        <xdr:cNvPr id="319" name="テキスト ボックス 318"/>
        <xdr:cNvSpPr txBox="1"/>
      </xdr:nvSpPr>
      <xdr:spPr>
        <a:xfrm>
          <a:off x="7594111" y="616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58052</xdr:rowOff>
    </xdr:from>
    <xdr:to>
      <xdr:col>36</xdr:col>
      <xdr:colOff>165100</xdr:colOff>
      <xdr:row>37</xdr:row>
      <xdr:rowOff>159652</xdr:rowOff>
    </xdr:to>
    <xdr:sp macro="" textlink="">
      <xdr:nvSpPr>
        <xdr:cNvPr id="320" name="楕円 319"/>
        <xdr:cNvSpPr/>
      </xdr:nvSpPr>
      <xdr:spPr>
        <a:xfrm>
          <a:off x="6921500" y="64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4729</xdr:rowOff>
    </xdr:from>
    <xdr:ext cx="534377" cy="259045"/>
    <xdr:sp macro="" textlink="">
      <xdr:nvSpPr>
        <xdr:cNvPr id="321" name="テキスト ボックス 320"/>
        <xdr:cNvSpPr txBox="1"/>
      </xdr:nvSpPr>
      <xdr:spPr>
        <a:xfrm>
          <a:off x="6705111" y="61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137217</xdr:rowOff>
    </xdr:from>
    <xdr:to>
      <xdr:col>54</xdr:col>
      <xdr:colOff>189865</xdr:colOff>
      <xdr:row>58</xdr:row>
      <xdr:rowOff>66836</xdr:rowOff>
    </xdr:to>
    <xdr:cxnSp macro="">
      <xdr:nvCxnSpPr>
        <xdr:cNvPr id="343" name="直線コネクタ 342"/>
        <xdr:cNvCxnSpPr/>
      </xdr:nvCxnSpPr>
      <xdr:spPr>
        <a:xfrm flipV="1">
          <a:off x="10475595" y="8881167"/>
          <a:ext cx="1270" cy="112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70663</xdr:rowOff>
    </xdr:from>
    <xdr:ext cx="534377" cy="259045"/>
    <xdr:sp macro="" textlink="">
      <xdr:nvSpPr>
        <xdr:cNvPr id="344" name="普通建設事業費最小値テキスト"/>
        <xdr:cNvSpPr txBox="1"/>
      </xdr:nvSpPr>
      <xdr:spPr>
        <a:xfrm>
          <a:off x="10528300" y="100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66836</xdr:rowOff>
    </xdr:from>
    <xdr:to>
      <xdr:col>55</xdr:col>
      <xdr:colOff>88900</xdr:colOff>
      <xdr:row>58</xdr:row>
      <xdr:rowOff>66836</xdr:rowOff>
    </xdr:to>
    <xdr:cxnSp macro="">
      <xdr:nvCxnSpPr>
        <xdr:cNvPr id="345" name="直線コネクタ 344"/>
        <xdr:cNvCxnSpPr/>
      </xdr:nvCxnSpPr>
      <xdr:spPr>
        <a:xfrm>
          <a:off x="10388600" y="100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83894</xdr:rowOff>
    </xdr:from>
    <xdr:ext cx="599010" cy="259045"/>
    <xdr:sp macro="" textlink="">
      <xdr:nvSpPr>
        <xdr:cNvPr id="346" name="普通建設事業費最大値テキスト"/>
        <xdr:cNvSpPr txBox="1"/>
      </xdr:nvSpPr>
      <xdr:spPr>
        <a:xfrm>
          <a:off x="10528300" y="865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137217</xdr:rowOff>
    </xdr:from>
    <xdr:to>
      <xdr:col>55</xdr:col>
      <xdr:colOff>88900</xdr:colOff>
      <xdr:row>51</xdr:row>
      <xdr:rowOff>137217</xdr:rowOff>
    </xdr:to>
    <xdr:cxnSp macro="">
      <xdr:nvCxnSpPr>
        <xdr:cNvPr id="347" name="直線コネクタ 346"/>
        <xdr:cNvCxnSpPr/>
      </xdr:nvCxnSpPr>
      <xdr:spPr>
        <a:xfrm>
          <a:off x="10388600" y="888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76895</xdr:rowOff>
    </xdr:from>
    <xdr:to>
      <xdr:col>55</xdr:col>
      <xdr:colOff>0</xdr:colOff>
      <xdr:row>57</xdr:row>
      <xdr:rowOff>95438</xdr:rowOff>
    </xdr:to>
    <xdr:cxnSp macro="">
      <xdr:nvCxnSpPr>
        <xdr:cNvPr id="348" name="直線コネクタ 347"/>
        <xdr:cNvCxnSpPr/>
      </xdr:nvCxnSpPr>
      <xdr:spPr>
        <a:xfrm flipV="1">
          <a:off x="9639300" y="9849545"/>
          <a:ext cx="8382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46951</xdr:rowOff>
    </xdr:from>
    <xdr:ext cx="534377" cy="259045"/>
    <xdr:sp macro="" textlink="">
      <xdr:nvSpPr>
        <xdr:cNvPr id="349" name="普通建設事業費平均値テキスト"/>
        <xdr:cNvSpPr txBox="1"/>
      </xdr:nvSpPr>
      <xdr:spPr>
        <a:xfrm>
          <a:off x="10528300" y="9648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24074</xdr:rowOff>
    </xdr:from>
    <xdr:to>
      <xdr:col>55</xdr:col>
      <xdr:colOff>50800</xdr:colOff>
      <xdr:row>57</xdr:row>
      <xdr:rowOff>125674</xdr:rowOff>
    </xdr:to>
    <xdr:sp macro="" textlink="">
      <xdr:nvSpPr>
        <xdr:cNvPr id="350" name="フローチャート: 判断 349"/>
        <xdr:cNvSpPr/>
      </xdr:nvSpPr>
      <xdr:spPr>
        <a:xfrm>
          <a:off x="104267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53975</xdr:rowOff>
    </xdr:from>
    <xdr:to>
      <xdr:col>50</xdr:col>
      <xdr:colOff>114300</xdr:colOff>
      <xdr:row>57</xdr:row>
      <xdr:rowOff>95438</xdr:rowOff>
    </xdr:to>
    <xdr:cxnSp macro="">
      <xdr:nvCxnSpPr>
        <xdr:cNvPr id="351" name="直線コネクタ 350"/>
        <xdr:cNvCxnSpPr/>
      </xdr:nvCxnSpPr>
      <xdr:spPr>
        <a:xfrm>
          <a:off x="8750300" y="9483725"/>
          <a:ext cx="889000" cy="3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29624</xdr:rowOff>
    </xdr:from>
    <xdr:to>
      <xdr:col>50</xdr:col>
      <xdr:colOff>165100</xdr:colOff>
      <xdr:row>57</xdr:row>
      <xdr:rowOff>131224</xdr:rowOff>
    </xdr:to>
    <xdr:sp macro="" textlink="">
      <xdr:nvSpPr>
        <xdr:cNvPr id="352" name="フローチャート: 判断 351"/>
        <xdr:cNvSpPr/>
      </xdr:nvSpPr>
      <xdr:spPr>
        <a:xfrm>
          <a:off x="9588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147751</xdr:rowOff>
    </xdr:from>
    <xdr:ext cx="534377" cy="259045"/>
    <xdr:sp macro="" textlink="">
      <xdr:nvSpPr>
        <xdr:cNvPr id="353" name="テキスト ボックス 352"/>
        <xdr:cNvSpPr txBox="1"/>
      </xdr:nvSpPr>
      <xdr:spPr>
        <a:xfrm>
          <a:off x="9372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53975</xdr:rowOff>
    </xdr:from>
    <xdr:to>
      <xdr:col>45</xdr:col>
      <xdr:colOff>177800</xdr:colOff>
      <xdr:row>57</xdr:row>
      <xdr:rowOff>41411</xdr:rowOff>
    </xdr:to>
    <xdr:cxnSp macro="">
      <xdr:nvCxnSpPr>
        <xdr:cNvPr id="354" name="直線コネクタ 353"/>
        <xdr:cNvCxnSpPr/>
      </xdr:nvCxnSpPr>
      <xdr:spPr>
        <a:xfrm flipV="1">
          <a:off x="7861300" y="9483725"/>
          <a:ext cx="889000" cy="3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24064</xdr:rowOff>
    </xdr:from>
    <xdr:to>
      <xdr:col>46</xdr:col>
      <xdr:colOff>38100</xdr:colOff>
      <xdr:row>57</xdr:row>
      <xdr:rowOff>125664</xdr:rowOff>
    </xdr:to>
    <xdr:sp macro="" textlink="">
      <xdr:nvSpPr>
        <xdr:cNvPr id="355" name="フローチャート: 判断 354"/>
        <xdr:cNvSpPr/>
      </xdr:nvSpPr>
      <xdr:spPr>
        <a:xfrm>
          <a:off x="8699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116791</xdr:rowOff>
    </xdr:from>
    <xdr:ext cx="534377" cy="259045"/>
    <xdr:sp macro="" textlink="">
      <xdr:nvSpPr>
        <xdr:cNvPr id="356" name="テキスト ボックス 355"/>
        <xdr:cNvSpPr txBox="1"/>
      </xdr:nvSpPr>
      <xdr:spPr>
        <a:xfrm>
          <a:off x="8483111" y="98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41411</xdr:rowOff>
    </xdr:from>
    <xdr:to>
      <xdr:col>41</xdr:col>
      <xdr:colOff>50800</xdr:colOff>
      <xdr:row>57</xdr:row>
      <xdr:rowOff>82157</xdr:rowOff>
    </xdr:to>
    <xdr:cxnSp macro="">
      <xdr:nvCxnSpPr>
        <xdr:cNvPr id="357" name="直線コネクタ 356"/>
        <xdr:cNvCxnSpPr/>
      </xdr:nvCxnSpPr>
      <xdr:spPr>
        <a:xfrm flipV="1">
          <a:off x="6972300" y="9814061"/>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32683</xdr:rowOff>
    </xdr:from>
    <xdr:to>
      <xdr:col>41</xdr:col>
      <xdr:colOff>101600</xdr:colOff>
      <xdr:row>57</xdr:row>
      <xdr:rowOff>134283</xdr:rowOff>
    </xdr:to>
    <xdr:sp macro="" textlink="">
      <xdr:nvSpPr>
        <xdr:cNvPr id="358" name="フローチャート: 判断 357"/>
        <xdr:cNvSpPr/>
      </xdr:nvSpPr>
      <xdr:spPr>
        <a:xfrm>
          <a:off x="7810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125410</xdr:rowOff>
    </xdr:from>
    <xdr:ext cx="534377" cy="259045"/>
    <xdr:sp macro="" textlink="">
      <xdr:nvSpPr>
        <xdr:cNvPr id="359" name="テキスト ボックス 358"/>
        <xdr:cNvSpPr txBox="1"/>
      </xdr:nvSpPr>
      <xdr:spPr>
        <a:xfrm>
          <a:off x="7594111" y="989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46902</xdr:rowOff>
    </xdr:from>
    <xdr:to>
      <xdr:col>36</xdr:col>
      <xdr:colOff>165100</xdr:colOff>
      <xdr:row>57</xdr:row>
      <xdr:rowOff>148502</xdr:rowOff>
    </xdr:to>
    <xdr:sp macro="" textlink="">
      <xdr:nvSpPr>
        <xdr:cNvPr id="360" name="フローチャート: 判断 359"/>
        <xdr:cNvSpPr/>
      </xdr:nvSpPr>
      <xdr:spPr>
        <a:xfrm>
          <a:off x="6921500" y="981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139629</xdr:rowOff>
    </xdr:from>
    <xdr:ext cx="534377" cy="259045"/>
    <xdr:sp macro="" textlink="">
      <xdr:nvSpPr>
        <xdr:cNvPr id="361" name="テキスト ボックス 360"/>
        <xdr:cNvSpPr txBox="1"/>
      </xdr:nvSpPr>
      <xdr:spPr>
        <a:xfrm>
          <a:off x="6705111" y="991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26095</xdr:rowOff>
    </xdr:from>
    <xdr:to>
      <xdr:col>55</xdr:col>
      <xdr:colOff>50800</xdr:colOff>
      <xdr:row>57</xdr:row>
      <xdr:rowOff>127695</xdr:rowOff>
    </xdr:to>
    <xdr:sp macro="" textlink="">
      <xdr:nvSpPr>
        <xdr:cNvPr id="367" name="楕円 366"/>
        <xdr:cNvSpPr/>
      </xdr:nvSpPr>
      <xdr:spPr>
        <a:xfrm>
          <a:off x="10426700" y="97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4522</xdr:rowOff>
    </xdr:from>
    <xdr:ext cx="534377" cy="259045"/>
    <xdr:sp macro="" textlink="">
      <xdr:nvSpPr>
        <xdr:cNvPr id="368" name="普通建設事業費該当値テキスト"/>
        <xdr:cNvSpPr txBox="1"/>
      </xdr:nvSpPr>
      <xdr:spPr>
        <a:xfrm>
          <a:off x="10528300" y="97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44638</xdr:rowOff>
    </xdr:from>
    <xdr:to>
      <xdr:col>50</xdr:col>
      <xdr:colOff>165100</xdr:colOff>
      <xdr:row>57</xdr:row>
      <xdr:rowOff>146238</xdr:rowOff>
    </xdr:to>
    <xdr:sp macro="" textlink="">
      <xdr:nvSpPr>
        <xdr:cNvPr id="369" name="楕円 368"/>
        <xdr:cNvSpPr/>
      </xdr:nvSpPr>
      <xdr:spPr>
        <a:xfrm>
          <a:off x="9588500" y="98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137365</xdr:rowOff>
    </xdr:from>
    <xdr:ext cx="534377" cy="259045"/>
    <xdr:sp macro="" textlink="">
      <xdr:nvSpPr>
        <xdr:cNvPr id="370" name="テキスト ボックス 369"/>
        <xdr:cNvSpPr txBox="1"/>
      </xdr:nvSpPr>
      <xdr:spPr>
        <a:xfrm>
          <a:off x="9372111" y="99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3175</xdr:rowOff>
    </xdr:from>
    <xdr:to>
      <xdr:col>46</xdr:col>
      <xdr:colOff>38100</xdr:colOff>
      <xdr:row>55</xdr:row>
      <xdr:rowOff>104775</xdr:rowOff>
    </xdr:to>
    <xdr:sp macro="" textlink="">
      <xdr:nvSpPr>
        <xdr:cNvPr id="371" name="楕円 370"/>
        <xdr:cNvSpPr/>
      </xdr:nvSpPr>
      <xdr:spPr>
        <a:xfrm>
          <a:off x="8699500" y="943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121302</xdr:rowOff>
    </xdr:from>
    <xdr:ext cx="599010" cy="259045"/>
    <xdr:sp macro="" textlink="">
      <xdr:nvSpPr>
        <xdr:cNvPr id="372" name="テキスト ボックス 371"/>
        <xdr:cNvSpPr txBox="1"/>
      </xdr:nvSpPr>
      <xdr:spPr>
        <a:xfrm>
          <a:off x="8450795" y="920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162061</xdr:rowOff>
    </xdr:from>
    <xdr:to>
      <xdr:col>41</xdr:col>
      <xdr:colOff>101600</xdr:colOff>
      <xdr:row>57</xdr:row>
      <xdr:rowOff>92211</xdr:rowOff>
    </xdr:to>
    <xdr:sp macro="" textlink="">
      <xdr:nvSpPr>
        <xdr:cNvPr id="373" name="楕円 372"/>
        <xdr:cNvSpPr/>
      </xdr:nvSpPr>
      <xdr:spPr>
        <a:xfrm>
          <a:off x="7810500" y="976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108738</xdr:rowOff>
    </xdr:from>
    <xdr:ext cx="534377" cy="259045"/>
    <xdr:sp macro="" textlink="">
      <xdr:nvSpPr>
        <xdr:cNvPr id="374" name="テキスト ボックス 373"/>
        <xdr:cNvSpPr txBox="1"/>
      </xdr:nvSpPr>
      <xdr:spPr>
        <a:xfrm>
          <a:off x="7594111" y="953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31357</xdr:rowOff>
    </xdr:from>
    <xdr:to>
      <xdr:col>36</xdr:col>
      <xdr:colOff>165100</xdr:colOff>
      <xdr:row>57</xdr:row>
      <xdr:rowOff>132957</xdr:rowOff>
    </xdr:to>
    <xdr:sp macro="" textlink="">
      <xdr:nvSpPr>
        <xdr:cNvPr id="375" name="楕円 374"/>
        <xdr:cNvSpPr/>
      </xdr:nvSpPr>
      <xdr:spPr>
        <a:xfrm>
          <a:off x="6921500" y="98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149484</xdr:rowOff>
    </xdr:from>
    <xdr:ext cx="534377" cy="259045"/>
    <xdr:sp macro="" textlink="">
      <xdr:nvSpPr>
        <xdr:cNvPr id="376" name="テキスト ボックス 375"/>
        <xdr:cNvSpPr txBox="1"/>
      </xdr:nvSpPr>
      <xdr:spPr>
        <a:xfrm>
          <a:off x="6705111" y="957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8884</xdr:rowOff>
    </xdr:from>
    <xdr:to>
      <xdr:col>54</xdr:col>
      <xdr:colOff>189865</xdr:colOff>
      <xdr:row>79</xdr:row>
      <xdr:rowOff>43098</xdr:rowOff>
    </xdr:to>
    <xdr:cxnSp macro="">
      <xdr:nvCxnSpPr>
        <xdr:cNvPr id="400" name="直線コネクタ 399"/>
        <xdr:cNvCxnSpPr/>
      </xdr:nvCxnSpPr>
      <xdr:spPr>
        <a:xfrm flipV="1">
          <a:off x="10475595" y="12181834"/>
          <a:ext cx="1270" cy="140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46925</xdr:rowOff>
    </xdr:from>
    <xdr:ext cx="313932" cy="259045"/>
    <xdr:sp macro="" textlink="">
      <xdr:nvSpPr>
        <xdr:cNvPr id="401" name="普通建設事業費 （ うち新規整備　）最小値テキスト"/>
        <xdr:cNvSpPr txBox="1"/>
      </xdr:nvSpPr>
      <xdr:spPr>
        <a:xfrm>
          <a:off x="10528300" y="13591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43098</xdr:rowOff>
    </xdr:from>
    <xdr:to>
      <xdr:col>55</xdr:col>
      <xdr:colOff>88900</xdr:colOff>
      <xdr:row>79</xdr:row>
      <xdr:rowOff>43098</xdr:rowOff>
    </xdr:to>
    <xdr:cxnSp macro="">
      <xdr:nvCxnSpPr>
        <xdr:cNvPr id="402" name="直線コネクタ 401"/>
        <xdr:cNvCxnSpPr/>
      </xdr:nvCxnSpPr>
      <xdr:spPr>
        <a:xfrm>
          <a:off x="10388600" y="13587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127011</xdr:rowOff>
    </xdr:from>
    <xdr:ext cx="534377" cy="259045"/>
    <xdr:sp macro="" textlink="">
      <xdr:nvSpPr>
        <xdr:cNvPr id="403" name="普通建設事業費 （ うち新規整備　）最大値テキスト"/>
        <xdr:cNvSpPr txBox="1"/>
      </xdr:nvSpPr>
      <xdr:spPr>
        <a:xfrm>
          <a:off x="10528300" y="1195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8884</xdr:rowOff>
    </xdr:from>
    <xdr:to>
      <xdr:col>55</xdr:col>
      <xdr:colOff>88900</xdr:colOff>
      <xdr:row>71</xdr:row>
      <xdr:rowOff>8884</xdr:rowOff>
    </xdr:to>
    <xdr:cxnSp macro="">
      <xdr:nvCxnSpPr>
        <xdr:cNvPr id="404" name="直線コネクタ 403"/>
        <xdr:cNvCxnSpPr/>
      </xdr:nvCxnSpPr>
      <xdr:spPr>
        <a:xfrm>
          <a:off x="10388600" y="1218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114345</xdr:rowOff>
    </xdr:from>
    <xdr:to>
      <xdr:col>55</xdr:col>
      <xdr:colOff>0</xdr:colOff>
      <xdr:row>78</xdr:row>
      <xdr:rowOff>141815</xdr:rowOff>
    </xdr:to>
    <xdr:cxnSp macro="">
      <xdr:nvCxnSpPr>
        <xdr:cNvPr id="405" name="直線コネクタ 404"/>
        <xdr:cNvCxnSpPr/>
      </xdr:nvCxnSpPr>
      <xdr:spPr>
        <a:xfrm>
          <a:off x="9639300" y="13315995"/>
          <a:ext cx="838200" cy="1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170508</xdr:rowOff>
    </xdr:from>
    <xdr:ext cx="469744" cy="259045"/>
    <xdr:sp macro="" textlink="">
      <xdr:nvSpPr>
        <xdr:cNvPr id="406" name="普通建設事業費 （ うち新規整備　）平均値テキスト"/>
        <xdr:cNvSpPr txBox="1"/>
      </xdr:nvSpPr>
      <xdr:spPr>
        <a:xfrm>
          <a:off x="10528300" y="13200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147631</xdr:rowOff>
    </xdr:from>
    <xdr:to>
      <xdr:col>55</xdr:col>
      <xdr:colOff>50800</xdr:colOff>
      <xdr:row>78</xdr:row>
      <xdr:rowOff>77781</xdr:rowOff>
    </xdr:to>
    <xdr:sp macro="" textlink="">
      <xdr:nvSpPr>
        <xdr:cNvPr id="407" name="フローチャート: 判断 406"/>
        <xdr:cNvSpPr/>
      </xdr:nvSpPr>
      <xdr:spPr>
        <a:xfrm>
          <a:off x="104267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51994</xdr:rowOff>
    </xdr:from>
    <xdr:to>
      <xdr:col>50</xdr:col>
      <xdr:colOff>114300</xdr:colOff>
      <xdr:row>77</xdr:row>
      <xdr:rowOff>114345</xdr:rowOff>
    </xdr:to>
    <xdr:cxnSp macro="">
      <xdr:nvCxnSpPr>
        <xdr:cNvPr id="408" name="直線コネクタ 407"/>
        <xdr:cNvCxnSpPr/>
      </xdr:nvCxnSpPr>
      <xdr:spPr>
        <a:xfrm>
          <a:off x="8750300" y="12396394"/>
          <a:ext cx="889000" cy="9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18225</xdr:rowOff>
    </xdr:from>
    <xdr:to>
      <xdr:col>50</xdr:col>
      <xdr:colOff>165100</xdr:colOff>
      <xdr:row>78</xdr:row>
      <xdr:rowOff>119825</xdr:rowOff>
    </xdr:to>
    <xdr:sp macro="" textlink="">
      <xdr:nvSpPr>
        <xdr:cNvPr id="409" name="フローチャート: 判断 408"/>
        <xdr:cNvSpPr/>
      </xdr:nvSpPr>
      <xdr:spPr>
        <a:xfrm>
          <a:off x="9588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110952</xdr:rowOff>
    </xdr:from>
    <xdr:ext cx="469744" cy="259045"/>
    <xdr:sp macro="" textlink="">
      <xdr:nvSpPr>
        <xdr:cNvPr id="410" name="テキスト ボックス 409"/>
        <xdr:cNvSpPr txBox="1"/>
      </xdr:nvSpPr>
      <xdr:spPr>
        <a:xfrm>
          <a:off x="9404428" y="134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51994</xdr:rowOff>
    </xdr:from>
    <xdr:to>
      <xdr:col>45</xdr:col>
      <xdr:colOff>177800</xdr:colOff>
      <xdr:row>77</xdr:row>
      <xdr:rowOff>119431</xdr:rowOff>
    </xdr:to>
    <xdr:cxnSp macro="">
      <xdr:nvCxnSpPr>
        <xdr:cNvPr id="411" name="直線コネクタ 410"/>
        <xdr:cNvCxnSpPr/>
      </xdr:nvCxnSpPr>
      <xdr:spPr>
        <a:xfrm flipV="1">
          <a:off x="7861300" y="12396394"/>
          <a:ext cx="889000" cy="92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26036</xdr:rowOff>
    </xdr:from>
    <xdr:to>
      <xdr:col>46</xdr:col>
      <xdr:colOff>38100</xdr:colOff>
      <xdr:row>78</xdr:row>
      <xdr:rowOff>127636</xdr:rowOff>
    </xdr:to>
    <xdr:sp macro="" textlink="">
      <xdr:nvSpPr>
        <xdr:cNvPr id="412" name="フローチャート: 判断 411"/>
        <xdr:cNvSpPr/>
      </xdr:nvSpPr>
      <xdr:spPr>
        <a:xfrm>
          <a:off x="8699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118763</xdr:rowOff>
    </xdr:from>
    <xdr:ext cx="469744" cy="259045"/>
    <xdr:sp macro="" textlink="">
      <xdr:nvSpPr>
        <xdr:cNvPr id="413" name="テキスト ボックス 412"/>
        <xdr:cNvSpPr txBox="1"/>
      </xdr:nvSpPr>
      <xdr:spPr>
        <a:xfrm>
          <a:off x="8515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119431</xdr:rowOff>
    </xdr:from>
    <xdr:to>
      <xdr:col>41</xdr:col>
      <xdr:colOff>50800</xdr:colOff>
      <xdr:row>78</xdr:row>
      <xdr:rowOff>113830</xdr:rowOff>
    </xdr:to>
    <xdr:cxnSp macro="">
      <xdr:nvCxnSpPr>
        <xdr:cNvPr id="414" name="直線コネクタ 413"/>
        <xdr:cNvCxnSpPr/>
      </xdr:nvCxnSpPr>
      <xdr:spPr>
        <a:xfrm flipV="1">
          <a:off x="6972300" y="13321081"/>
          <a:ext cx="8890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154305</xdr:rowOff>
    </xdr:to>
    <xdr:sp macro="" textlink="">
      <xdr:nvSpPr>
        <xdr:cNvPr id="415" name="フローチャート: 判断 414"/>
        <xdr:cNvSpPr/>
      </xdr:nvSpPr>
      <xdr:spPr>
        <a:xfrm>
          <a:off x="7810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145432</xdr:rowOff>
    </xdr:from>
    <xdr:ext cx="469744" cy="259045"/>
    <xdr:sp macro="" textlink="">
      <xdr:nvSpPr>
        <xdr:cNvPr id="416" name="テキスト ボックス 415"/>
        <xdr:cNvSpPr txBox="1"/>
      </xdr:nvSpPr>
      <xdr:spPr>
        <a:xfrm>
          <a:off x="7626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36494</xdr:rowOff>
    </xdr:from>
    <xdr:to>
      <xdr:col>36</xdr:col>
      <xdr:colOff>165100</xdr:colOff>
      <xdr:row>78</xdr:row>
      <xdr:rowOff>138094</xdr:rowOff>
    </xdr:to>
    <xdr:sp macro="" textlink="">
      <xdr:nvSpPr>
        <xdr:cNvPr id="417" name="フローチャート: 判断 416"/>
        <xdr:cNvSpPr/>
      </xdr:nvSpPr>
      <xdr:spPr>
        <a:xfrm>
          <a:off x="6921500" y="1340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154621</xdr:rowOff>
    </xdr:from>
    <xdr:ext cx="469744" cy="259045"/>
    <xdr:sp macro="" textlink="">
      <xdr:nvSpPr>
        <xdr:cNvPr id="418" name="テキスト ボックス 417"/>
        <xdr:cNvSpPr txBox="1"/>
      </xdr:nvSpPr>
      <xdr:spPr>
        <a:xfrm>
          <a:off x="6737428" y="131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91015</xdr:rowOff>
    </xdr:from>
    <xdr:to>
      <xdr:col>55</xdr:col>
      <xdr:colOff>50800</xdr:colOff>
      <xdr:row>79</xdr:row>
      <xdr:rowOff>21165</xdr:rowOff>
    </xdr:to>
    <xdr:sp macro="" textlink="">
      <xdr:nvSpPr>
        <xdr:cNvPr id="424" name="楕円 423"/>
        <xdr:cNvSpPr/>
      </xdr:nvSpPr>
      <xdr:spPr>
        <a:xfrm>
          <a:off x="10426700" y="134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5942</xdr:rowOff>
    </xdr:from>
    <xdr:ext cx="469744" cy="259045"/>
    <xdr:sp macro="" textlink="">
      <xdr:nvSpPr>
        <xdr:cNvPr id="425" name="普通建設事業費 （ うち新規整備　）該当値テキスト"/>
        <xdr:cNvSpPr txBox="1"/>
      </xdr:nvSpPr>
      <xdr:spPr>
        <a:xfrm>
          <a:off x="10528300" y="1337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63545</xdr:rowOff>
    </xdr:from>
    <xdr:to>
      <xdr:col>50</xdr:col>
      <xdr:colOff>165100</xdr:colOff>
      <xdr:row>77</xdr:row>
      <xdr:rowOff>165145</xdr:rowOff>
    </xdr:to>
    <xdr:sp macro="" textlink="">
      <xdr:nvSpPr>
        <xdr:cNvPr id="426" name="楕円 425"/>
        <xdr:cNvSpPr/>
      </xdr:nvSpPr>
      <xdr:spPr>
        <a:xfrm>
          <a:off x="9588500" y="132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10222</xdr:rowOff>
    </xdr:from>
    <xdr:ext cx="534377" cy="259045"/>
    <xdr:sp macro="" textlink="">
      <xdr:nvSpPr>
        <xdr:cNvPr id="427" name="テキスト ボックス 426"/>
        <xdr:cNvSpPr txBox="1"/>
      </xdr:nvSpPr>
      <xdr:spPr>
        <a:xfrm>
          <a:off x="9372111" y="130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1194</xdr:rowOff>
    </xdr:from>
    <xdr:to>
      <xdr:col>46</xdr:col>
      <xdr:colOff>38100</xdr:colOff>
      <xdr:row>72</xdr:row>
      <xdr:rowOff>102794</xdr:rowOff>
    </xdr:to>
    <xdr:sp macro="" textlink="">
      <xdr:nvSpPr>
        <xdr:cNvPr id="428" name="楕円 427"/>
        <xdr:cNvSpPr/>
      </xdr:nvSpPr>
      <xdr:spPr>
        <a:xfrm>
          <a:off x="8699500" y="1234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119321</xdr:rowOff>
    </xdr:from>
    <xdr:ext cx="534377" cy="259045"/>
    <xdr:sp macro="" textlink="">
      <xdr:nvSpPr>
        <xdr:cNvPr id="429" name="テキスト ボックス 428"/>
        <xdr:cNvSpPr txBox="1"/>
      </xdr:nvSpPr>
      <xdr:spPr>
        <a:xfrm>
          <a:off x="8483111" y="121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68631</xdr:rowOff>
    </xdr:from>
    <xdr:to>
      <xdr:col>41</xdr:col>
      <xdr:colOff>101600</xdr:colOff>
      <xdr:row>77</xdr:row>
      <xdr:rowOff>170231</xdr:rowOff>
    </xdr:to>
    <xdr:sp macro="" textlink="">
      <xdr:nvSpPr>
        <xdr:cNvPr id="430" name="楕円 429"/>
        <xdr:cNvSpPr/>
      </xdr:nvSpPr>
      <xdr:spPr>
        <a:xfrm>
          <a:off x="7810500" y="132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15308</xdr:rowOff>
    </xdr:from>
    <xdr:ext cx="534377" cy="259045"/>
    <xdr:sp macro="" textlink="">
      <xdr:nvSpPr>
        <xdr:cNvPr id="431" name="テキスト ボックス 430"/>
        <xdr:cNvSpPr txBox="1"/>
      </xdr:nvSpPr>
      <xdr:spPr>
        <a:xfrm>
          <a:off x="7594111" y="130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63030</xdr:rowOff>
    </xdr:from>
    <xdr:to>
      <xdr:col>36</xdr:col>
      <xdr:colOff>165100</xdr:colOff>
      <xdr:row>78</xdr:row>
      <xdr:rowOff>164630</xdr:rowOff>
    </xdr:to>
    <xdr:sp macro="" textlink="">
      <xdr:nvSpPr>
        <xdr:cNvPr id="432" name="楕円 431"/>
        <xdr:cNvSpPr/>
      </xdr:nvSpPr>
      <xdr:spPr>
        <a:xfrm>
          <a:off x="6921500" y="134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155757</xdr:rowOff>
    </xdr:from>
    <xdr:ext cx="469744" cy="259045"/>
    <xdr:sp macro="" textlink="">
      <xdr:nvSpPr>
        <xdr:cNvPr id="433" name="テキスト ボックス 432"/>
        <xdr:cNvSpPr txBox="1"/>
      </xdr:nvSpPr>
      <xdr:spPr>
        <a:xfrm>
          <a:off x="6737428" y="135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921</xdr:rowOff>
    </xdr:from>
    <xdr:to>
      <xdr:col>54</xdr:col>
      <xdr:colOff>189865</xdr:colOff>
      <xdr:row>98</xdr:row>
      <xdr:rowOff>19723</xdr:rowOff>
    </xdr:to>
    <xdr:cxnSp macro="">
      <xdr:nvCxnSpPr>
        <xdr:cNvPr id="457" name="直線コネクタ 456"/>
        <xdr:cNvCxnSpPr/>
      </xdr:nvCxnSpPr>
      <xdr:spPr>
        <a:xfrm flipV="1">
          <a:off x="10475595" y="15431421"/>
          <a:ext cx="1270" cy="13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23550</xdr:rowOff>
    </xdr:from>
    <xdr:ext cx="534377" cy="259045"/>
    <xdr:sp macro="" textlink="">
      <xdr:nvSpPr>
        <xdr:cNvPr id="458" name="普通建設事業費 （ うち更新整備　）最小値テキスト"/>
        <xdr:cNvSpPr txBox="1"/>
      </xdr:nvSpPr>
      <xdr:spPr>
        <a:xfrm>
          <a:off x="10528300" y="1682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19723</xdr:rowOff>
    </xdr:from>
    <xdr:to>
      <xdr:col>55</xdr:col>
      <xdr:colOff>88900</xdr:colOff>
      <xdr:row>98</xdr:row>
      <xdr:rowOff>19723</xdr:rowOff>
    </xdr:to>
    <xdr:cxnSp macro="">
      <xdr:nvCxnSpPr>
        <xdr:cNvPr id="459" name="直線コネクタ 458"/>
        <xdr:cNvCxnSpPr/>
      </xdr:nvCxnSpPr>
      <xdr:spPr>
        <a:xfrm>
          <a:off x="10388600" y="1682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119048</xdr:rowOff>
    </xdr:from>
    <xdr:ext cx="534377" cy="259045"/>
    <xdr:sp macro="" textlink="">
      <xdr:nvSpPr>
        <xdr:cNvPr id="460" name="普通建設事業費 （ うち更新整備　）最大値テキスト"/>
        <xdr:cNvSpPr txBox="1"/>
      </xdr:nvSpPr>
      <xdr:spPr>
        <a:xfrm>
          <a:off x="10528300" y="1520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921</xdr:rowOff>
    </xdr:from>
    <xdr:to>
      <xdr:col>55</xdr:col>
      <xdr:colOff>88900</xdr:colOff>
      <xdr:row>90</xdr:row>
      <xdr:rowOff>921</xdr:rowOff>
    </xdr:to>
    <xdr:cxnSp macro="">
      <xdr:nvCxnSpPr>
        <xdr:cNvPr id="461" name="直線コネクタ 460"/>
        <xdr:cNvCxnSpPr/>
      </xdr:nvCxnSpPr>
      <xdr:spPr>
        <a:xfrm>
          <a:off x="10388600" y="154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44774</xdr:rowOff>
    </xdr:from>
    <xdr:to>
      <xdr:col>55</xdr:col>
      <xdr:colOff>0</xdr:colOff>
      <xdr:row>97</xdr:row>
      <xdr:rowOff>68453</xdr:rowOff>
    </xdr:to>
    <xdr:cxnSp macro="">
      <xdr:nvCxnSpPr>
        <xdr:cNvPr id="462" name="直線コネクタ 461"/>
        <xdr:cNvCxnSpPr/>
      </xdr:nvCxnSpPr>
      <xdr:spPr>
        <a:xfrm flipV="1">
          <a:off x="9639300" y="16675424"/>
          <a:ext cx="8382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57123</xdr:rowOff>
    </xdr:from>
    <xdr:ext cx="534377" cy="259045"/>
    <xdr:sp macro="" textlink="">
      <xdr:nvSpPr>
        <xdr:cNvPr id="463" name="普通建設事業費 （ うち更新整備　）平均値テキスト"/>
        <xdr:cNvSpPr txBox="1"/>
      </xdr:nvSpPr>
      <xdr:spPr>
        <a:xfrm>
          <a:off x="10528300" y="16344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34246</xdr:rowOff>
    </xdr:from>
    <xdr:to>
      <xdr:col>55</xdr:col>
      <xdr:colOff>50800</xdr:colOff>
      <xdr:row>96</xdr:row>
      <xdr:rowOff>135846</xdr:rowOff>
    </xdr:to>
    <xdr:sp macro="" textlink="">
      <xdr:nvSpPr>
        <xdr:cNvPr id="464" name="フローチャート: 判断 463"/>
        <xdr:cNvSpPr/>
      </xdr:nvSpPr>
      <xdr:spPr>
        <a:xfrm>
          <a:off x="10426700" y="1649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141396</xdr:rowOff>
    </xdr:from>
    <xdr:to>
      <xdr:col>50</xdr:col>
      <xdr:colOff>114300</xdr:colOff>
      <xdr:row>97</xdr:row>
      <xdr:rowOff>68453</xdr:rowOff>
    </xdr:to>
    <xdr:cxnSp macro="">
      <xdr:nvCxnSpPr>
        <xdr:cNvPr id="465" name="直線コネクタ 464"/>
        <xdr:cNvCxnSpPr/>
      </xdr:nvCxnSpPr>
      <xdr:spPr>
        <a:xfrm>
          <a:off x="8750300" y="16086246"/>
          <a:ext cx="889000" cy="6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21482</xdr:rowOff>
    </xdr:from>
    <xdr:to>
      <xdr:col>50</xdr:col>
      <xdr:colOff>165100</xdr:colOff>
      <xdr:row>96</xdr:row>
      <xdr:rowOff>123082</xdr:rowOff>
    </xdr:to>
    <xdr:sp macro="" textlink="">
      <xdr:nvSpPr>
        <xdr:cNvPr id="466" name="フローチャート: 判断 465"/>
        <xdr:cNvSpPr/>
      </xdr:nvSpPr>
      <xdr:spPr>
        <a:xfrm>
          <a:off x="9588500" y="164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139609</xdr:rowOff>
    </xdr:from>
    <xdr:ext cx="534377" cy="259045"/>
    <xdr:sp macro="" textlink="">
      <xdr:nvSpPr>
        <xdr:cNvPr id="467" name="テキスト ボックス 466"/>
        <xdr:cNvSpPr txBox="1"/>
      </xdr:nvSpPr>
      <xdr:spPr>
        <a:xfrm>
          <a:off x="9372111" y="1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141396</xdr:rowOff>
    </xdr:from>
    <xdr:to>
      <xdr:col>45</xdr:col>
      <xdr:colOff>177800</xdr:colOff>
      <xdr:row>96</xdr:row>
      <xdr:rowOff>39230</xdr:rowOff>
    </xdr:to>
    <xdr:cxnSp macro="">
      <xdr:nvCxnSpPr>
        <xdr:cNvPr id="468" name="直線コネクタ 467"/>
        <xdr:cNvCxnSpPr/>
      </xdr:nvCxnSpPr>
      <xdr:spPr>
        <a:xfrm flipV="1">
          <a:off x="7861300" y="16086246"/>
          <a:ext cx="889000" cy="4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145898</xdr:rowOff>
    </xdr:from>
    <xdr:to>
      <xdr:col>46</xdr:col>
      <xdr:colOff>38100</xdr:colOff>
      <xdr:row>96</xdr:row>
      <xdr:rowOff>76048</xdr:rowOff>
    </xdr:to>
    <xdr:sp macro="" textlink="">
      <xdr:nvSpPr>
        <xdr:cNvPr id="469" name="フローチャート: 判断 468"/>
        <xdr:cNvSpPr/>
      </xdr:nvSpPr>
      <xdr:spPr>
        <a:xfrm>
          <a:off x="8699500" y="164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67175</xdr:rowOff>
    </xdr:from>
    <xdr:ext cx="534377" cy="259045"/>
    <xdr:sp macro="" textlink="">
      <xdr:nvSpPr>
        <xdr:cNvPr id="470" name="テキスト ボックス 469"/>
        <xdr:cNvSpPr txBox="1"/>
      </xdr:nvSpPr>
      <xdr:spPr>
        <a:xfrm>
          <a:off x="8483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39230</xdr:rowOff>
    </xdr:from>
    <xdr:to>
      <xdr:col>41</xdr:col>
      <xdr:colOff>50800</xdr:colOff>
      <xdr:row>96</xdr:row>
      <xdr:rowOff>106268</xdr:rowOff>
    </xdr:to>
    <xdr:cxnSp macro="">
      <xdr:nvCxnSpPr>
        <xdr:cNvPr id="471" name="直線コネクタ 470"/>
        <xdr:cNvCxnSpPr/>
      </xdr:nvCxnSpPr>
      <xdr:spPr>
        <a:xfrm flipV="1">
          <a:off x="6972300" y="16498430"/>
          <a:ext cx="889000" cy="6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159441</xdr:rowOff>
    </xdr:from>
    <xdr:to>
      <xdr:col>41</xdr:col>
      <xdr:colOff>101600</xdr:colOff>
      <xdr:row>96</xdr:row>
      <xdr:rowOff>89591</xdr:rowOff>
    </xdr:to>
    <xdr:sp macro="" textlink="">
      <xdr:nvSpPr>
        <xdr:cNvPr id="472" name="フローチャート: 判断 471"/>
        <xdr:cNvSpPr/>
      </xdr:nvSpPr>
      <xdr:spPr>
        <a:xfrm>
          <a:off x="7810500" y="1644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106118</xdr:rowOff>
    </xdr:from>
    <xdr:ext cx="534377" cy="259045"/>
    <xdr:sp macro="" textlink="">
      <xdr:nvSpPr>
        <xdr:cNvPr id="473" name="テキスト ボックス 472"/>
        <xdr:cNvSpPr txBox="1"/>
      </xdr:nvSpPr>
      <xdr:spPr>
        <a:xfrm>
          <a:off x="7594111" y="1622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69507</xdr:rowOff>
    </xdr:from>
    <xdr:to>
      <xdr:col>36</xdr:col>
      <xdr:colOff>165100</xdr:colOff>
      <xdr:row>96</xdr:row>
      <xdr:rowOff>171107</xdr:rowOff>
    </xdr:to>
    <xdr:sp macro="" textlink="">
      <xdr:nvSpPr>
        <xdr:cNvPr id="474" name="フローチャート: 判断 473"/>
        <xdr:cNvSpPr/>
      </xdr:nvSpPr>
      <xdr:spPr>
        <a:xfrm>
          <a:off x="6921500" y="1652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162234</xdr:rowOff>
    </xdr:from>
    <xdr:ext cx="534377" cy="259045"/>
    <xdr:sp macro="" textlink="">
      <xdr:nvSpPr>
        <xdr:cNvPr id="475" name="テキスト ボックス 474"/>
        <xdr:cNvSpPr txBox="1"/>
      </xdr:nvSpPr>
      <xdr:spPr>
        <a:xfrm>
          <a:off x="6705111" y="166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165424</xdr:rowOff>
    </xdr:from>
    <xdr:to>
      <xdr:col>55</xdr:col>
      <xdr:colOff>50800</xdr:colOff>
      <xdr:row>97</xdr:row>
      <xdr:rowOff>95574</xdr:rowOff>
    </xdr:to>
    <xdr:sp macro="" textlink="">
      <xdr:nvSpPr>
        <xdr:cNvPr id="481" name="楕円 480"/>
        <xdr:cNvSpPr/>
      </xdr:nvSpPr>
      <xdr:spPr>
        <a:xfrm>
          <a:off x="10426700" y="166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143851</xdr:rowOff>
    </xdr:from>
    <xdr:ext cx="534377" cy="259045"/>
    <xdr:sp macro="" textlink="">
      <xdr:nvSpPr>
        <xdr:cNvPr id="482" name="普通建設事業費 （ うち更新整備　）該当値テキスト"/>
        <xdr:cNvSpPr txBox="1"/>
      </xdr:nvSpPr>
      <xdr:spPr>
        <a:xfrm>
          <a:off x="10528300" y="1660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17653</xdr:rowOff>
    </xdr:from>
    <xdr:to>
      <xdr:col>50</xdr:col>
      <xdr:colOff>165100</xdr:colOff>
      <xdr:row>97</xdr:row>
      <xdr:rowOff>119253</xdr:rowOff>
    </xdr:to>
    <xdr:sp macro="" textlink="">
      <xdr:nvSpPr>
        <xdr:cNvPr id="483" name="楕円 482"/>
        <xdr:cNvSpPr/>
      </xdr:nvSpPr>
      <xdr:spPr>
        <a:xfrm>
          <a:off x="9588500" y="16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110380</xdr:rowOff>
    </xdr:from>
    <xdr:ext cx="534377" cy="259045"/>
    <xdr:sp macro="" textlink="">
      <xdr:nvSpPr>
        <xdr:cNvPr id="484" name="テキスト ボックス 483"/>
        <xdr:cNvSpPr txBox="1"/>
      </xdr:nvSpPr>
      <xdr:spPr>
        <a:xfrm>
          <a:off x="9372111" y="167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90596</xdr:rowOff>
    </xdr:from>
    <xdr:to>
      <xdr:col>46</xdr:col>
      <xdr:colOff>38100</xdr:colOff>
      <xdr:row>94</xdr:row>
      <xdr:rowOff>20746</xdr:rowOff>
    </xdr:to>
    <xdr:sp macro="" textlink="">
      <xdr:nvSpPr>
        <xdr:cNvPr id="485" name="楕円 484"/>
        <xdr:cNvSpPr/>
      </xdr:nvSpPr>
      <xdr:spPr>
        <a:xfrm>
          <a:off x="8699500" y="160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37273</xdr:rowOff>
    </xdr:from>
    <xdr:ext cx="534377" cy="259045"/>
    <xdr:sp macro="" textlink="">
      <xdr:nvSpPr>
        <xdr:cNvPr id="486" name="テキスト ボックス 485"/>
        <xdr:cNvSpPr txBox="1"/>
      </xdr:nvSpPr>
      <xdr:spPr>
        <a:xfrm>
          <a:off x="8483111" y="1581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159880</xdr:rowOff>
    </xdr:from>
    <xdr:to>
      <xdr:col>41</xdr:col>
      <xdr:colOff>101600</xdr:colOff>
      <xdr:row>96</xdr:row>
      <xdr:rowOff>90030</xdr:rowOff>
    </xdr:to>
    <xdr:sp macro="" textlink="">
      <xdr:nvSpPr>
        <xdr:cNvPr id="487" name="楕円 486"/>
        <xdr:cNvSpPr/>
      </xdr:nvSpPr>
      <xdr:spPr>
        <a:xfrm>
          <a:off x="7810500" y="164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81157</xdr:rowOff>
    </xdr:from>
    <xdr:ext cx="534377" cy="259045"/>
    <xdr:sp macro="" textlink="">
      <xdr:nvSpPr>
        <xdr:cNvPr id="488" name="テキスト ボックス 487"/>
        <xdr:cNvSpPr txBox="1"/>
      </xdr:nvSpPr>
      <xdr:spPr>
        <a:xfrm>
          <a:off x="7594111" y="1654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55468</xdr:rowOff>
    </xdr:from>
    <xdr:to>
      <xdr:col>36</xdr:col>
      <xdr:colOff>165100</xdr:colOff>
      <xdr:row>96</xdr:row>
      <xdr:rowOff>157068</xdr:rowOff>
    </xdr:to>
    <xdr:sp macro="" textlink="">
      <xdr:nvSpPr>
        <xdr:cNvPr id="489" name="楕円 488"/>
        <xdr:cNvSpPr/>
      </xdr:nvSpPr>
      <xdr:spPr>
        <a:xfrm>
          <a:off x="6921500" y="165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2145</xdr:rowOff>
    </xdr:from>
    <xdr:ext cx="534377" cy="259045"/>
    <xdr:sp macro="" textlink="">
      <xdr:nvSpPr>
        <xdr:cNvPr id="490" name="テキスト ボックス 489"/>
        <xdr:cNvSpPr txBox="1"/>
      </xdr:nvSpPr>
      <xdr:spPr>
        <a:xfrm>
          <a:off x="6705111" y="162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04" name="テキスト ボックス 503"/>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06" name="テキスト ボックス 505"/>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08" name="テキスト ボックス 507"/>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2" name="テキスト ボックス 51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14" name="テキスト ボックス 51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85272</xdr:rowOff>
    </xdr:from>
    <xdr:to>
      <xdr:col>85</xdr:col>
      <xdr:colOff>126364</xdr:colOff>
      <xdr:row>39</xdr:row>
      <xdr:rowOff>98878</xdr:rowOff>
    </xdr:to>
    <xdr:cxnSp macro="">
      <xdr:nvCxnSpPr>
        <xdr:cNvPr id="516" name="直線コネクタ 515"/>
        <xdr:cNvCxnSpPr/>
      </xdr:nvCxnSpPr>
      <xdr:spPr>
        <a:xfrm flipV="1">
          <a:off x="16317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31949</xdr:rowOff>
    </xdr:from>
    <xdr:ext cx="378565" cy="259045"/>
    <xdr:sp macro="" textlink="">
      <xdr:nvSpPr>
        <xdr:cNvPr id="519" name="災害復旧事業費最大値テキスト"/>
        <xdr:cNvSpPr txBox="1"/>
      </xdr:nvSpPr>
      <xdr:spPr>
        <a:xfrm>
          <a:off x="16370300" y="5003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85272</xdr:rowOff>
    </xdr:from>
    <xdr:to>
      <xdr:col>86</xdr:col>
      <xdr:colOff>25400</xdr:colOff>
      <xdr:row>30</xdr:row>
      <xdr:rowOff>85272</xdr:rowOff>
    </xdr:to>
    <xdr:cxnSp macro="">
      <xdr:nvCxnSpPr>
        <xdr:cNvPr id="520" name="直線コネクタ 519"/>
        <xdr:cNvCxnSpPr/>
      </xdr:nvCxnSpPr>
      <xdr:spPr>
        <a:xfrm>
          <a:off x="16230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79120</xdr:rowOff>
    </xdr:from>
    <xdr:ext cx="313932" cy="259045"/>
    <xdr:sp macro="" textlink="">
      <xdr:nvSpPr>
        <xdr:cNvPr id="522" name="災害復旧事業費平均値テキスト"/>
        <xdr:cNvSpPr txBox="1"/>
      </xdr:nvSpPr>
      <xdr:spPr>
        <a:xfrm>
          <a:off x="16370300" y="6422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56243</xdr:rowOff>
    </xdr:from>
    <xdr:to>
      <xdr:col>85</xdr:col>
      <xdr:colOff>177800</xdr:colOff>
      <xdr:row>38</xdr:row>
      <xdr:rowOff>157843</xdr:rowOff>
    </xdr:to>
    <xdr:sp macro="" textlink="">
      <xdr:nvSpPr>
        <xdr:cNvPr id="523" name="フローチャート: 判断 522"/>
        <xdr:cNvSpPr/>
      </xdr:nvSpPr>
      <xdr:spPr>
        <a:xfrm>
          <a:off x="16268700" y="657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26307</xdr:rowOff>
    </xdr:from>
    <xdr:to>
      <xdr:col>81</xdr:col>
      <xdr:colOff>101600</xdr:colOff>
      <xdr:row>35</xdr:row>
      <xdr:rowOff>127907</xdr:rowOff>
    </xdr:to>
    <xdr:sp macro="" textlink="">
      <xdr:nvSpPr>
        <xdr:cNvPr id="525" name="フローチャート: 判断 524"/>
        <xdr:cNvSpPr/>
      </xdr:nvSpPr>
      <xdr:spPr>
        <a:xfrm>
          <a:off x="15430500" y="602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33</xdr:row>
      <xdr:rowOff>144434</xdr:rowOff>
    </xdr:from>
    <xdr:ext cx="313932" cy="259045"/>
    <xdr:sp macro="" textlink="">
      <xdr:nvSpPr>
        <xdr:cNvPr id="526" name="テキスト ボックス 525"/>
        <xdr:cNvSpPr txBox="1"/>
      </xdr:nvSpPr>
      <xdr:spPr>
        <a:xfrm>
          <a:off x="15324333" y="5802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113393</xdr:rowOff>
    </xdr:from>
    <xdr:to>
      <xdr:col>76</xdr:col>
      <xdr:colOff>165100</xdr:colOff>
      <xdr:row>36</xdr:row>
      <xdr:rowOff>43543</xdr:rowOff>
    </xdr:to>
    <xdr:sp macro="" textlink="">
      <xdr:nvSpPr>
        <xdr:cNvPr id="528" name="フローチャート: 判断 527"/>
        <xdr:cNvSpPr/>
      </xdr:nvSpPr>
      <xdr:spPr>
        <a:xfrm>
          <a:off x="14541500" y="611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34</xdr:row>
      <xdr:rowOff>60070</xdr:rowOff>
    </xdr:from>
    <xdr:ext cx="313932" cy="259045"/>
    <xdr:sp macro="" textlink="">
      <xdr:nvSpPr>
        <xdr:cNvPr id="529" name="テキスト ボックス 528"/>
        <xdr:cNvSpPr txBox="1"/>
      </xdr:nvSpPr>
      <xdr:spPr>
        <a:xfrm>
          <a:off x="14435333" y="588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4535</xdr:rowOff>
    </xdr:from>
    <xdr:to>
      <xdr:col>72</xdr:col>
      <xdr:colOff>38100</xdr:colOff>
      <xdr:row>39</xdr:row>
      <xdr:rowOff>106135</xdr:rowOff>
    </xdr:to>
    <xdr:sp macro="" textlink="">
      <xdr:nvSpPr>
        <xdr:cNvPr id="531" name="フローチャート: 判断 530"/>
        <xdr:cNvSpPr/>
      </xdr:nvSpPr>
      <xdr:spPr>
        <a:xfrm>
          <a:off x="13652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122663</xdr:rowOff>
    </xdr:from>
    <xdr:ext cx="249299" cy="259045"/>
    <xdr:sp macro="" textlink="">
      <xdr:nvSpPr>
        <xdr:cNvPr id="532" name="テキスト ボックス 531"/>
        <xdr:cNvSpPr txBox="1"/>
      </xdr:nvSpPr>
      <xdr:spPr>
        <a:xfrm>
          <a:off x="13578650" y="6466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3" name="フローチャート: 判断 532"/>
        <xdr:cNvSpPr/>
      </xdr:nvSpPr>
      <xdr:spPr>
        <a:xfrm>
          <a:off x="1276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4" name="テキスト ボックス 53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37</xdr:row>
      <xdr:rowOff>166205</xdr:rowOff>
    </xdr:from>
    <xdr:ext cx="249299" cy="259045"/>
    <xdr:sp macro="" textlink="">
      <xdr:nvSpPr>
        <xdr:cNvPr id="549" name="テキスト ボックス 548"/>
        <xdr:cNvSpPr txBox="1"/>
      </xdr:nvSpPr>
      <xdr:spPr>
        <a:xfrm>
          <a:off x="1268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2" name="テキスト ボックス 611"/>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4" name="テキスト ボックス 613"/>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6" name="テキスト ボックス 615"/>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31061</xdr:rowOff>
    </xdr:from>
    <xdr:to>
      <xdr:col>85</xdr:col>
      <xdr:colOff>126364</xdr:colOff>
      <xdr:row>79</xdr:row>
      <xdr:rowOff>73298</xdr:rowOff>
    </xdr:to>
    <xdr:cxnSp macro="">
      <xdr:nvCxnSpPr>
        <xdr:cNvPr id="624" name="直線コネクタ 623"/>
        <xdr:cNvCxnSpPr/>
      </xdr:nvCxnSpPr>
      <xdr:spPr>
        <a:xfrm flipV="1">
          <a:off x="16317595" y="12204011"/>
          <a:ext cx="1269" cy="141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77125</xdr:rowOff>
    </xdr:from>
    <xdr:ext cx="378565" cy="259045"/>
    <xdr:sp macro="" textlink="">
      <xdr:nvSpPr>
        <xdr:cNvPr id="625" name="公債費最小値テキスト"/>
        <xdr:cNvSpPr txBox="1"/>
      </xdr:nvSpPr>
      <xdr:spPr>
        <a:xfrm>
          <a:off x="16370300" y="1362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73298</xdr:rowOff>
    </xdr:from>
    <xdr:to>
      <xdr:col>86</xdr:col>
      <xdr:colOff>25400</xdr:colOff>
      <xdr:row>79</xdr:row>
      <xdr:rowOff>73298</xdr:rowOff>
    </xdr:to>
    <xdr:cxnSp macro="">
      <xdr:nvCxnSpPr>
        <xdr:cNvPr id="626" name="直線コネクタ 625"/>
        <xdr:cNvCxnSpPr/>
      </xdr:nvCxnSpPr>
      <xdr:spPr>
        <a:xfrm>
          <a:off x="16230600" y="1361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149188</xdr:rowOff>
    </xdr:from>
    <xdr:ext cx="534377" cy="259045"/>
    <xdr:sp macro="" textlink="">
      <xdr:nvSpPr>
        <xdr:cNvPr id="627" name="公債費最大値テキスト"/>
        <xdr:cNvSpPr txBox="1"/>
      </xdr:nvSpPr>
      <xdr:spPr>
        <a:xfrm>
          <a:off x="16370300" y="1197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31061</xdr:rowOff>
    </xdr:from>
    <xdr:to>
      <xdr:col>86</xdr:col>
      <xdr:colOff>25400</xdr:colOff>
      <xdr:row>71</xdr:row>
      <xdr:rowOff>31061</xdr:rowOff>
    </xdr:to>
    <xdr:cxnSp macro="">
      <xdr:nvCxnSpPr>
        <xdr:cNvPr id="628" name="直線コネクタ 627"/>
        <xdr:cNvCxnSpPr/>
      </xdr:nvCxnSpPr>
      <xdr:spPr>
        <a:xfrm>
          <a:off x="16230600" y="1220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149061</xdr:rowOff>
    </xdr:from>
    <xdr:to>
      <xdr:col>85</xdr:col>
      <xdr:colOff>127000</xdr:colOff>
      <xdr:row>73</xdr:row>
      <xdr:rowOff>17345</xdr:rowOff>
    </xdr:to>
    <xdr:cxnSp macro="">
      <xdr:nvCxnSpPr>
        <xdr:cNvPr id="629" name="直線コネクタ 628"/>
        <xdr:cNvCxnSpPr/>
      </xdr:nvCxnSpPr>
      <xdr:spPr>
        <a:xfrm flipV="1">
          <a:off x="15481300" y="12322011"/>
          <a:ext cx="838200" cy="2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5061</xdr:rowOff>
    </xdr:from>
    <xdr:ext cx="469744" cy="259045"/>
    <xdr:sp macro="" textlink="">
      <xdr:nvSpPr>
        <xdr:cNvPr id="630" name="公債費平均値テキスト"/>
        <xdr:cNvSpPr txBox="1"/>
      </xdr:nvSpPr>
      <xdr:spPr>
        <a:xfrm>
          <a:off x="16370300" y="12863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26634</xdr:rowOff>
    </xdr:from>
    <xdr:to>
      <xdr:col>85</xdr:col>
      <xdr:colOff>177800</xdr:colOff>
      <xdr:row>75</xdr:row>
      <xdr:rowOff>128234</xdr:rowOff>
    </xdr:to>
    <xdr:sp macro="" textlink="">
      <xdr:nvSpPr>
        <xdr:cNvPr id="631" name="フローチャート: 判断 630"/>
        <xdr:cNvSpPr/>
      </xdr:nvSpPr>
      <xdr:spPr>
        <a:xfrm>
          <a:off x="16268700" y="1288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17345</xdr:rowOff>
    </xdr:from>
    <xdr:to>
      <xdr:col>81</xdr:col>
      <xdr:colOff>50800</xdr:colOff>
      <xdr:row>73</xdr:row>
      <xdr:rowOff>153851</xdr:rowOff>
    </xdr:to>
    <xdr:cxnSp macro="">
      <xdr:nvCxnSpPr>
        <xdr:cNvPr id="632" name="直線コネクタ 631"/>
        <xdr:cNvCxnSpPr/>
      </xdr:nvCxnSpPr>
      <xdr:spPr>
        <a:xfrm flipV="1">
          <a:off x="14592300" y="12533195"/>
          <a:ext cx="889000" cy="13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70612</xdr:rowOff>
    </xdr:from>
    <xdr:to>
      <xdr:col>81</xdr:col>
      <xdr:colOff>101600</xdr:colOff>
      <xdr:row>76</xdr:row>
      <xdr:rowOff>763</xdr:rowOff>
    </xdr:to>
    <xdr:sp macro="" textlink="">
      <xdr:nvSpPr>
        <xdr:cNvPr id="633" name="フローチャート: 判断 632"/>
        <xdr:cNvSpPr/>
      </xdr:nvSpPr>
      <xdr:spPr>
        <a:xfrm>
          <a:off x="15430500" y="129293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163340</xdr:rowOff>
    </xdr:from>
    <xdr:ext cx="469744" cy="259045"/>
    <xdr:sp macro="" textlink="">
      <xdr:nvSpPr>
        <xdr:cNvPr id="634" name="テキスト ボックス 633"/>
        <xdr:cNvSpPr txBox="1"/>
      </xdr:nvSpPr>
      <xdr:spPr>
        <a:xfrm>
          <a:off x="15246428" y="1302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42926</xdr:rowOff>
    </xdr:from>
    <xdr:to>
      <xdr:col>76</xdr:col>
      <xdr:colOff>114300</xdr:colOff>
      <xdr:row>73</xdr:row>
      <xdr:rowOff>153851</xdr:rowOff>
    </xdr:to>
    <xdr:cxnSp macro="">
      <xdr:nvCxnSpPr>
        <xdr:cNvPr id="635" name="直線コネクタ 634"/>
        <xdr:cNvCxnSpPr/>
      </xdr:nvCxnSpPr>
      <xdr:spPr>
        <a:xfrm>
          <a:off x="13703300" y="12215876"/>
          <a:ext cx="889000" cy="45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120577</xdr:rowOff>
    </xdr:from>
    <xdr:to>
      <xdr:col>76</xdr:col>
      <xdr:colOff>165100</xdr:colOff>
      <xdr:row>75</xdr:row>
      <xdr:rowOff>50727</xdr:rowOff>
    </xdr:to>
    <xdr:sp macro="" textlink="">
      <xdr:nvSpPr>
        <xdr:cNvPr id="636" name="フローチャート: 判断 635"/>
        <xdr:cNvSpPr/>
      </xdr:nvSpPr>
      <xdr:spPr>
        <a:xfrm>
          <a:off x="14541500" y="1280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41854</xdr:rowOff>
    </xdr:from>
    <xdr:ext cx="469744" cy="259045"/>
    <xdr:sp macro="" textlink="">
      <xdr:nvSpPr>
        <xdr:cNvPr id="637" name="テキスト ボックス 636"/>
        <xdr:cNvSpPr txBox="1"/>
      </xdr:nvSpPr>
      <xdr:spPr>
        <a:xfrm>
          <a:off x="14357428" y="1290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42926</xdr:rowOff>
    </xdr:from>
    <xdr:to>
      <xdr:col>71</xdr:col>
      <xdr:colOff>177800</xdr:colOff>
      <xdr:row>73</xdr:row>
      <xdr:rowOff>67310</xdr:rowOff>
    </xdr:to>
    <xdr:cxnSp macro="">
      <xdr:nvCxnSpPr>
        <xdr:cNvPr id="638" name="直線コネクタ 637"/>
        <xdr:cNvCxnSpPr/>
      </xdr:nvCxnSpPr>
      <xdr:spPr>
        <a:xfrm flipV="1">
          <a:off x="12814300" y="12215876"/>
          <a:ext cx="889000" cy="3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67782</xdr:rowOff>
    </xdr:from>
    <xdr:to>
      <xdr:col>72</xdr:col>
      <xdr:colOff>38100</xdr:colOff>
      <xdr:row>75</xdr:row>
      <xdr:rowOff>169382</xdr:rowOff>
    </xdr:to>
    <xdr:sp macro="" textlink="">
      <xdr:nvSpPr>
        <xdr:cNvPr id="639" name="フローチャート: 判断 638"/>
        <xdr:cNvSpPr/>
      </xdr:nvSpPr>
      <xdr:spPr>
        <a:xfrm>
          <a:off x="136525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160509</xdr:rowOff>
    </xdr:from>
    <xdr:ext cx="469744" cy="259045"/>
    <xdr:sp macro="" textlink="">
      <xdr:nvSpPr>
        <xdr:cNvPr id="640" name="テキスト ボックス 639"/>
        <xdr:cNvSpPr txBox="1"/>
      </xdr:nvSpPr>
      <xdr:spPr>
        <a:xfrm>
          <a:off x="13468428" y="130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94778</xdr:rowOff>
    </xdr:from>
    <xdr:to>
      <xdr:col>67</xdr:col>
      <xdr:colOff>101600</xdr:colOff>
      <xdr:row>75</xdr:row>
      <xdr:rowOff>24928</xdr:rowOff>
    </xdr:to>
    <xdr:sp macro="" textlink="">
      <xdr:nvSpPr>
        <xdr:cNvPr id="641" name="フローチャート: 判断 640"/>
        <xdr:cNvSpPr/>
      </xdr:nvSpPr>
      <xdr:spPr>
        <a:xfrm>
          <a:off x="12763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16055</xdr:rowOff>
    </xdr:from>
    <xdr:ext cx="469744" cy="259045"/>
    <xdr:sp macro="" textlink="">
      <xdr:nvSpPr>
        <xdr:cNvPr id="642" name="テキスト ボックス 641"/>
        <xdr:cNvSpPr txBox="1"/>
      </xdr:nvSpPr>
      <xdr:spPr>
        <a:xfrm>
          <a:off x="12579428" y="1287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98261</xdr:rowOff>
    </xdr:from>
    <xdr:to>
      <xdr:col>85</xdr:col>
      <xdr:colOff>177800</xdr:colOff>
      <xdr:row>72</xdr:row>
      <xdr:rowOff>28411</xdr:rowOff>
    </xdr:to>
    <xdr:sp macro="" textlink="">
      <xdr:nvSpPr>
        <xdr:cNvPr id="648" name="楕円 647"/>
        <xdr:cNvSpPr/>
      </xdr:nvSpPr>
      <xdr:spPr>
        <a:xfrm>
          <a:off x="16268700" y="122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13188</xdr:rowOff>
    </xdr:from>
    <xdr:ext cx="534377" cy="259045"/>
    <xdr:sp macro="" textlink="">
      <xdr:nvSpPr>
        <xdr:cNvPr id="649" name="公債費該当値テキスト"/>
        <xdr:cNvSpPr txBox="1"/>
      </xdr:nvSpPr>
      <xdr:spPr>
        <a:xfrm>
          <a:off x="16370300" y="1218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137995</xdr:rowOff>
    </xdr:from>
    <xdr:to>
      <xdr:col>81</xdr:col>
      <xdr:colOff>101600</xdr:colOff>
      <xdr:row>73</xdr:row>
      <xdr:rowOff>68145</xdr:rowOff>
    </xdr:to>
    <xdr:sp macro="" textlink="">
      <xdr:nvSpPr>
        <xdr:cNvPr id="650" name="楕円 649"/>
        <xdr:cNvSpPr/>
      </xdr:nvSpPr>
      <xdr:spPr>
        <a:xfrm>
          <a:off x="15430500" y="124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84672</xdr:rowOff>
    </xdr:from>
    <xdr:ext cx="534377" cy="259045"/>
    <xdr:sp macro="" textlink="">
      <xdr:nvSpPr>
        <xdr:cNvPr id="651" name="テキスト ボックス 650"/>
        <xdr:cNvSpPr txBox="1"/>
      </xdr:nvSpPr>
      <xdr:spPr>
        <a:xfrm>
          <a:off x="15214111" y="1225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103051</xdr:rowOff>
    </xdr:from>
    <xdr:to>
      <xdr:col>76</xdr:col>
      <xdr:colOff>165100</xdr:colOff>
      <xdr:row>74</xdr:row>
      <xdr:rowOff>33201</xdr:rowOff>
    </xdr:to>
    <xdr:sp macro="" textlink="">
      <xdr:nvSpPr>
        <xdr:cNvPr id="652" name="楕円 651"/>
        <xdr:cNvSpPr/>
      </xdr:nvSpPr>
      <xdr:spPr>
        <a:xfrm>
          <a:off x="14541500" y="126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49728</xdr:rowOff>
    </xdr:from>
    <xdr:ext cx="469744" cy="259045"/>
    <xdr:sp macro="" textlink="">
      <xdr:nvSpPr>
        <xdr:cNvPr id="653" name="テキスト ボックス 652"/>
        <xdr:cNvSpPr txBox="1"/>
      </xdr:nvSpPr>
      <xdr:spPr>
        <a:xfrm>
          <a:off x="14357428" y="123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163576</xdr:rowOff>
    </xdr:from>
    <xdr:to>
      <xdr:col>72</xdr:col>
      <xdr:colOff>38100</xdr:colOff>
      <xdr:row>71</xdr:row>
      <xdr:rowOff>93726</xdr:rowOff>
    </xdr:to>
    <xdr:sp macro="" textlink="">
      <xdr:nvSpPr>
        <xdr:cNvPr id="654" name="楕円 653"/>
        <xdr:cNvSpPr/>
      </xdr:nvSpPr>
      <xdr:spPr>
        <a:xfrm>
          <a:off x="13652500" y="121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110253</xdr:rowOff>
    </xdr:from>
    <xdr:ext cx="534377" cy="259045"/>
    <xdr:sp macro="" textlink="">
      <xdr:nvSpPr>
        <xdr:cNvPr id="655" name="テキスト ボックス 654"/>
        <xdr:cNvSpPr txBox="1"/>
      </xdr:nvSpPr>
      <xdr:spPr>
        <a:xfrm>
          <a:off x="13436111" y="119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16510</xdr:rowOff>
    </xdr:from>
    <xdr:to>
      <xdr:col>67</xdr:col>
      <xdr:colOff>101600</xdr:colOff>
      <xdr:row>73</xdr:row>
      <xdr:rowOff>118110</xdr:rowOff>
    </xdr:to>
    <xdr:sp macro="" textlink="">
      <xdr:nvSpPr>
        <xdr:cNvPr id="656" name="楕円 655"/>
        <xdr:cNvSpPr/>
      </xdr:nvSpPr>
      <xdr:spPr>
        <a:xfrm>
          <a:off x="12763500" y="125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134637</xdr:rowOff>
    </xdr:from>
    <xdr:ext cx="469744" cy="259045"/>
    <xdr:sp macro="" textlink="">
      <xdr:nvSpPr>
        <xdr:cNvPr id="657" name="テキスト ボックス 656"/>
        <xdr:cNvSpPr txBox="1"/>
      </xdr:nvSpPr>
      <xdr:spPr>
        <a:xfrm>
          <a:off x="12579428" y="1230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8271</xdr:rowOff>
    </xdr:from>
    <xdr:to>
      <xdr:col>85</xdr:col>
      <xdr:colOff>126364</xdr:colOff>
      <xdr:row>99</xdr:row>
      <xdr:rowOff>69765</xdr:rowOff>
    </xdr:to>
    <xdr:cxnSp macro="">
      <xdr:nvCxnSpPr>
        <xdr:cNvPr id="683" name="直線コネクタ 682"/>
        <xdr:cNvCxnSpPr/>
      </xdr:nvCxnSpPr>
      <xdr:spPr>
        <a:xfrm flipV="1">
          <a:off x="16317595" y="15438771"/>
          <a:ext cx="1269" cy="160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73592</xdr:rowOff>
    </xdr:from>
    <xdr:ext cx="469744" cy="259045"/>
    <xdr:sp macro="" textlink="">
      <xdr:nvSpPr>
        <xdr:cNvPr id="684" name="積立金最小値テキスト"/>
        <xdr:cNvSpPr txBox="1"/>
      </xdr:nvSpPr>
      <xdr:spPr>
        <a:xfrm>
          <a:off x="16370300" y="1704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69765</xdr:rowOff>
    </xdr:from>
    <xdr:to>
      <xdr:col>86</xdr:col>
      <xdr:colOff>25400</xdr:colOff>
      <xdr:row>99</xdr:row>
      <xdr:rowOff>69765</xdr:rowOff>
    </xdr:to>
    <xdr:cxnSp macro="">
      <xdr:nvCxnSpPr>
        <xdr:cNvPr id="685" name="直線コネクタ 684"/>
        <xdr:cNvCxnSpPr/>
      </xdr:nvCxnSpPr>
      <xdr:spPr>
        <a:xfrm>
          <a:off x="16230600" y="1704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126398</xdr:rowOff>
    </xdr:from>
    <xdr:ext cx="599010" cy="259045"/>
    <xdr:sp macro="" textlink="">
      <xdr:nvSpPr>
        <xdr:cNvPr id="686" name="積立金最大値テキスト"/>
        <xdr:cNvSpPr txBox="1"/>
      </xdr:nvSpPr>
      <xdr:spPr>
        <a:xfrm>
          <a:off x="16370300" y="1521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8271</xdr:rowOff>
    </xdr:from>
    <xdr:to>
      <xdr:col>86</xdr:col>
      <xdr:colOff>25400</xdr:colOff>
      <xdr:row>90</xdr:row>
      <xdr:rowOff>8271</xdr:rowOff>
    </xdr:to>
    <xdr:cxnSp macro="">
      <xdr:nvCxnSpPr>
        <xdr:cNvPr id="687" name="直線コネクタ 686"/>
        <xdr:cNvCxnSpPr/>
      </xdr:nvCxnSpPr>
      <xdr:spPr>
        <a:xfrm>
          <a:off x="16230600" y="154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84117</xdr:rowOff>
    </xdr:from>
    <xdr:to>
      <xdr:col>85</xdr:col>
      <xdr:colOff>127000</xdr:colOff>
      <xdr:row>99</xdr:row>
      <xdr:rowOff>45207</xdr:rowOff>
    </xdr:to>
    <xdr:cxnSp macro="">
      <xdr:nvCxnSpPr>
        <xdr:cNvPr id="688" name="直線コネクタ 687"/>
        <xdr:cNvCxnSpPr/>
      </xdr:nvCxnSpPr>
      <xdr:spPr>
        <a:xfrm flipV="1">
          <a:off x="15481300" y="16371867"/>
          <a:ext cx="838200" cy="64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50345</xdr:rowOff>
    </xdr:from>
    <xdr:ext cx="534377" cy="259045"/>
    <xdr:sp macro="" textlink="">
      <xdr:nvSpPr>
        <xdr:cNvPr id="689" name="積立金平均値テキスト"/>
        <xdr:cNvSpPr txBox="1"/>
      </xdr:nvSpPr>
      <xdr:spPr>
        <a:xfrm>
          <a:off x="16370300" y="1650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71918</xdr:rowOff>
    </xdr:from>
    <xdr:to>
      <xdr:col>85</xdr:col>
      <xdr:colOff>177800</xdr:colOff>
      <xdr:row>97</xdr:row>
      <xdr:rowOff>2068</xdr:rowOff>
    </xdr:to>
    <xdr:sp macro="" textlink="">
      <xdr:nvSpPr>
        <xdr:cNvPr id="690" name="フローチャート: 判断 689"/>
        <xdr:cNvSpPr/>
      </xdr:nvSpPr>
      <xdr:spPr>
        <a:xfrm>
          <a:off x="16268700" y="1653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107516</xdr:rowOff>
    </xdr:from>
    <xdr:to>
      <xdr:col>81</xdr:col>
      <xdr:colOff>50800</xdr:colOff>
      <xdr:row>99</xdr:row>
      <xdr:rowOff>45207</xdr:rowOff>
    </xdr:to>
    <xdr:cxnSp macro="">
      <xdr:nvCxnSpPr>
        <xdr:cNvPr id="691" name="直線コネクタ 690"/>
        <xdr:cNvCxnSpPr/>
      </xdr:nvCxnSpPr>
      <xdr:spPr>
        <a:xfrm>
          <a:off x="14592300" y="16909616"/>
          <a:ext cx="889000" cy="10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102763</xdr:rowOff>
    </xdr:from>
    <xdr:to>
      <xdr:col>81</xdr:col>
      <xdr:colOff>101600</xdr:colOff>
      <xdr:row>98</xdr:row>
      <xdr:rowOff>32913</xdr:rowOff>
    </xdr:to>
    <xdr:sp macro="" textlink="">
      <xdr:nvSpPr>
        <xdr:cNvPr id="692" name="フローチャート: 判断 691"/>
        <xdr:cNvSpPr/>
      </xdr:nvSpPr>
      <xdr:spPr>
        <a:xfrm>
          <a:off x="15430500" y="167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49440</xdr:rowOff>
    </xdr:from>
    <xdr:ext cx="534377" cy="259045"/>
    <xdr:sp macro="" textlink="">
      <xdr:nvSpPr>
        <xdr:cNvPr id="693" name="テキスト ボックス 692"/>
        <xdr:cNvSpPr txBox="1"/>
      </xdr:nvSpPr>
      <xdr:spPr>
        <a:xfrm>
          <a:off x="15214111" y="165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14345</xdr:rowOff>
    </xdr:from>
    <xdr:to>
      <xdr:col>76</xdr:col>
      <xdr:colOff>114300</xdr:colOff>
      <xdr:row>98</xdr:row>
      <xdr:rowOff>107516</xdr:rowOff>
    </xdr:to>
    <xdr:cxnSp macro="">
      <xdr:nvCxnSpPr>
        <xdr:cNvPr id="694" name="直線コネクタ 693"/>
        <xdr:cNvCxnSpPr/>
      </xdr:nvCxnSpPr>
      <xdr:spPr>
        <a:xfrm>
          <a:off x="13703300" y="16302095"/>
          <a:ext cx="889000" cy="6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3485</xdr:rowOff>
    </xdr:from>
    <xdr:to>
      <xdr:col>76</xdr:col>
      <xdr:colOff>165100</xdr:colOff>
      <xdr:row>97</xdr:row>
      <xdr:rowOff>105085</xdr:rowOff>
    </xdr:to>
    <xdr:sp macro="" textlink="">
      <xdr:nvSpPr>
        <xdr:cNvPr id="695" name="フローチャート: 判断 694"/>
        <xdr:cNvSpPr/>
      </xdr:nvSpPr>
      <xdr:spPr>
        <a:xfrm>
          <a:off x="14541500" y="1663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121612</xdr:rowOff>
    </xdr:from>
    <xdr:ext cx="534377" cy="259045"/>
    <xdr:sp macro="" textlink="">
      <xdr:nvSpPr>
        <xdr:cNvPr id="696" name="テキスト ボックス 695"/>
        <xdr:cNvSpPr txBox="1"/>
      </xdr:nvSpPr>
      <xdr:spPr>
        <a:xfrm>
          <a:off x="14325111" y="164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14345</xdr:rowOff>
    </xdr:from>
    <xdr:to>
      <xdr:col>71</xdr:col>
      <xdr:colOff>177800</xdr:colOff>
      <xdr:row>97</xdr:row>
      <xdr:rowOff>137823</xdr:rowOff>
    </xdr:to>
    <xdr:cxnSp macro="">
      <xdr:nvCxnSpPr>
        <xdr:cNvPr id="697" name="直線コネクタ 696"/>
        <xdr:cNvCxnSpPr/>
      </xdr:nvCxnSpPr>
      <xdr:spPr>
        <a:xfrm flipV="1">
          <a:off x="12814300" y="16302095"/>
          <a:ext cx="889000" cy="46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10801</xdr:rowOff>
    </xdr:from>
    <xdr:to>
      <xdr:col>72</xdr:col>
      <xdr:colOff>38100</xdr:colOff>
      <xdr:row>97</xdr:row>
      <xdr:rowOff>112401</xdr:rowOff>
    </xdr:to>
    <xdr:sp macro="" textlink="">
      <xdr:nvSpPr>
        <xdr:cNvPr id="698" name="フローチャート: 判断 697"/>
        <xdr:cNvSpPr/>
      </xdr:nvSpPr>
      <xdr:spPr>
        <a:xfrm>
          <a:off x="13652500" y="166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103528</xdr:rowOff>
    </xdr:from>
    <xdr:ext cx="534377" cy="259045"/>
    <xdr:sp macro="" textlink="">
      <xdr:nvSpPr>
        <xdr:cNvPr id="699" name="テキスト ボックス 698"/>
        <xdr:cNvSpPr txBox="1"/>
      </xdr:nvSpPr>
      <xdr:spPr>
        <a:xfrm>
          <a:off x="13436111" y="167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55818</xdr:rowOff>
    </xdr:from>
    <xdr:to>
      <xdr:col>67</xdr:col>
      <xdr:colOff>101600</xdr:colOff>
      <xdr:row>97</xdr:row>
      <xdr:rowOff>157418</xdr:rowOff>
    </xdr:to>
    <xdr:sp macro="" textlink="">
      <xdr:nvSpPr>
        <xdr:cNvPr id="700" name="フローチャート: 判断 699"/>
        <xdr:cNvSpPr/>
      </xdr:nvSpPr>
      <xdr:spPr>
        <a:xfrm>
          <a:off x="12763500" y="1668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2495</xdr:rowOff>
    </xdr:from>
    <xdr:ext cx="534377" cy="259045"/>
    <xdr:sp macro="" textlink="">
      <xdr:nvSpPr>
        <xdr:cNvPr id="701" name="テキスト ボックス 700"/>
        <xdr:cNvSpPr txBox="1"/>
      </xdr:nvSpPr>
      <xdr:spPr>
        <a:xfrm>
          <a:off x="12547111" y="1646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33317</xdr:rowOff>
    </xdr:from>
    <xdr:to>
      <xdr:col>85</xdr:col>
      <xdr:colOff>177800</xdr:colOff>
      <xdr:row>95</xdr:row>
      <xdr:rowOff>134917</xdr:rowOff>
    </xdr:to>
    <xdr:sp macro="" textlink="">
      <xdr:nvSpPr>
        <xdr:cNvPr id="707" name="楕円 706"/>
        <xdr:cNvSpPr/>
      </xdr:nvSpPr>
      <xdr:spPr>
        <a:xfrm>
          <a:off x="16268700" y="163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56194</xdr:rowOff>
    </xdr:from>
    <xdr:ext cx="534377" cy="259045"/>
    <xdr:sp macro="" textlink="">
      <xdr:nvSpPr>
        <xdr:cNvPr id="708" name="積立金該当値テキスト"/>
        <xdr:cNvSpPr txBox="1"/>
      </xdr:nvSpPr>
      <xdr:spPr>
        <a:xfrm>
          <a:off x="16370300" y="1617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165857</xdr:rowOff>
    </xdr:from>
    <xdr:to>
      <xdr:col>81</xdr:col>
      <xdr:colOff>101600</xdr:colOff>
      <xdr:row>99</xdr:row>
      <xdr:rowOff>96007</xdr:rowOff>
    </xdr:to>
    <xdr:sp macro="" textlink="">
      <xdr:nvSpPr>
        <xdr:cNvPr id="709" name="楕円 708"/>
        <xdr:cNvSpPr/>
      </xdr:nvSpPr>
      <xdr:spPr>
        <a:xfrm>
          <a:off x="15430500" y="169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87134</xdr:rowOff>
    </xdr:from>
    <xdr:ext cx="469744" cy="259045"/>
    <xdr:sp macro="" textlink="">
      <xdr:nvSpPr>
        <xdr:cNvPr id="710" name="テキスト ボックス 709"/>
        <xdr:cNvSpPr txBox="1"/>
      </xdr:nvSpPr>
      <xdr:spPr>
        <a:xfrm>
          <a:off x="15246428" y="1706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56716</xdr:rowOff>
    </xdr:from>
    <xdr:to>
      <xdr:col>76</xdr:col>
      <xdr:colOff>165100</xdr:colOff>
      <xdr:row>98</xdr:row>
      <xdr:rowOff>158316</xdr:rowOff>
    </xdr:to>
    <xdr:sp macro="" textlink="">
      <xdr:nvSpPr>
        <xdr:cNvPr id="711" name="楕円 710"/>
        <xdr:cNvSpPr/>
      </xdr:nvSpPr>
      <xdr:spPr>
        <a:xfrm>
          <a:off x="14541500" y="168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149443</xdr:rowOff>
    </xdr:from>
    <xdr:ext cx="469744" cy="259045"/>
    <xdr:sp macro="" textlink="">
      <xdr:nvSpPr>
        <xdr:cNvPr id="712" name="テキスト ボックス 711"/>
        <xdr:cNvSpPr txBox="1"/>
      </xdr:nvSpPr>
      <xdr:spPr>
        <a:xfrm>
          <a:off x="14357428" y="1695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134995</xdr:rowOff>
    </xdr:from>
    <xdr:to>
      <xdr:col>72</xdr:col>
      <xdr:colOff>38100</xdr:colOff>
      <xdr:row>95</xdr:row>
      <xdr:rowOff>65145</xdr:rowOff>
    </xdr:to>
    <xdr:sp macro="" textlink="">
      <xdr:nvSpPr>
        <xdr:cNvPr id="713" name="楕円 712"/>
        <xdr:cNvSpPr/>
      </xdr:nvSpPr>
      <xdr:spPr>
        <a:xfrm>
          <a:off x="13652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81672</xdr:rowOff>
    </xdr:from>
    <xdr:ext cx="534377" cy="259045"/>
    <xdr:sp macro="" textlink="">
      <xdr:nvSpPr>
        <xdr:cNvPr id="714" name="テキスト ボックス 713"/>
        <xdr:cNvSpPr txBox="1"/>
      </xdr:nvSpPr>
      <xdr:spPr>
        <a:xfrm>
          <a:off x="13436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87023</xdr:rowOff>
    </xdr:from>
    <xdr:to>
      <xdr:col>67</xdr:col>
      <xdr:colOff>101600</xdr:colOff>
      <xdr:row>98</xdr:row>
      <xdr:rowOff>17173</xdr:rowOff>
    </xdr:to>
    <xdr:sp macro="" textlink="">
      <xdr:nvSpPr>
        <xdr:cNvPr id="715" name="楕円 714"/>
        <xdr:cNvSpPr/>
      </xdr:nvSpPr>
      <xdr:spPr>
        <a:xfrm>
          <a:off x="12763500" y="167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8300</xdr:rowOff>
    </xdr:from>
    <xdr:ext cx="534377" cy="259045"/>
    <xdr:sp macro="" textlink="">
      <xdr:nvSpPr>
        <xdr:cNvPr id="716" name="テキスト ボックス 715"/>
        <xdr:cNvSpPr txBox="1"/>
      </xdr:nvSpPr>
      <xdr:spPr>
        <a:xfrm>
          <a:off x="12547111" y="168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7" name="直線コネクタ 72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8" name="テキスト ボックス 72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0" name="テキスト ボックス 729"/>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1" name="直線コネクタ 73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32" name="テキスト ボックス 731"/>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4" name="テキスト ボックス 733"/>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6" name="直線コネクタ 735"/>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7"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8" name="直線コネクタ 73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9"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40" name="直線コネクタ 739"/>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1" name="直線コネクタ 74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42"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3" name="フローチャート: 判断 742"/>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4" name="直線コネクタ 74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45" name="フローチャート: 判断 744"/>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46" name="テキスト ボックス 74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7" name="直線コネクタ 74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8" name="フローチャート: 判断 747"/>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32</xdr:row>
      <xdr:rowOff>149877</xdr:rowOff>
    </xdr:from>
    <xdr:ext cx="313932" cy="259045"/>
    <xdr:sp macro="" textlink="">
      <xdr:nvSpPr>
        <xdr:cNvPr id="749" name="テキスト ボックス 748"/>
        <xdr:cNvSpPr txBox="1"/>
      </xdr:nvSpPr>
      <xdr:spPr>
        <a:xfrm>
          <a:off x="20277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0" name="直線コネクタ 74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51" name="フローチャート: 判断 750"/>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29</xdr:row>
      <xdr:rowOff>149877</xdr:rowOff>
    </xdr:from>
    <xdr:ext cx="313932" cy="259045"/>
    <xdr:sp macro="" textlink="">
      <xdr:nvSpPr>
        <xdr:cNvPr id="752" name="テキスト ボックス 751"/>
        <xdr:cNvSpPr txBox="1"/>
      </xdr:nvSpPr>
      <xdr:spPr>
        <a:xfrm>
          <a:off x="19388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3" name="フローチャート: 判断 75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4" name="テキスト ボックス 75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0" name="楕円 75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1"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2" name="楕円 76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36</xdr:row>
      <xdr:rowOff>92727</xdr:rowOff>
    </xdr:from>
    <xdr:ext cx="249299" cy="259045"/>
    <xdr:sp macro="" textlink="">
      <xdr:nvSpPr>
        <xdr:cNvPr id="763" name="テキスト ボックス 762"/>
        <xdr:cNvSpPr txBox="1"/>
      </xdr:nvSpPr>
      <xdr:spPr>
        <a:xfrm>
          <a:off x="21198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4" name="楕円 76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5" name="テキスト ボックス 76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6" name="楕円 76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7" name="テキスト ボックス 76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8" name="楕円 76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9" name="テキスト ボックス 768"/>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3" name="テキスト ボックス 782"/>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5" name="テキスト ボックス 784"/>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7" name="テキスト ボックス 786"/>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xdr:rowOff>
    </xdr:from>
    <xdr:to>
      <xdr:col>116</xdr:col>
      <xdr:colOff>62864</xdr:colOff>
      <xdr:row>59</xdr:row>
      <xdr:rowOff>98443</xdr:rowOff>
    </xdr:to>
    <xdr:cxnSp macro="">
      <xdr:nvCxnSpPr>
        <xdr:cNvPr id="795" name="直線コネクタ 794"/>
        <xdr:cNvCxnSpPr/>
      </xdr:nvCxnSpPr>
      <xdr:spPr>
        <a:xfrm flipV="1">
          <a:off x="22159595" y="8587994"/>
          <a:ext cx="1269" cy="162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102270</xdr:rowOff>
    </xdr:from>
    <xdr:ext cx="249299" cy="259045"/>
    <xdr:sp macro="" textlink="">
      <xdr:nvSpPr>
        <xdr:cNvPr id="796" name="貸付金最小値テキスト"/>
        <xdr:cNvSpPr txBox="1"/>
      </xdr:nvSpPr>
      <xdr:spPr>
        <a:xfrm>
          <a:off x="22212300" y="10217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98443</xdr:rowOff>
    </xdr:from>
    <xdr:to>
      <xdr:col>116</xdr:col>
      <xdr:colOff>152400</xdr:colOff>
      <xdr:row>59</xdr:row>
      <xdr:rowOff>98443</xdr:rowOff>
    </xdr:to>
    <xdr:cxnSp macro="">
      <xdr:nvCxnSpPr>
        <xdr:cNvPr id="797" name="直線コネクタ 796"/>
        <xdr:cNvCxnSpPr/>
      </xdr:nvCxnSpPr>
      <xdr:spPr>
        <a:xfrm>
          <a:off x="22072600" y="1021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133621</xdr:rowOff>
    </xdr:from>
    <xdr:ext cx="534377" cy="259045"/>
    <xdr:sp macro="" textlink="">
      <xdr:nvSpPr>
        <xdr:cNvPr id="798" name="貸付金最大値テキスト"/>
        <xdr:cNvSpPr txBox="1"/>
      </xdr:nvSpPr>
      <xdr:spPr>
        <a:xfrm>
          <a:off x="22212300" y="83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15494</xdr:rowOff>
    </xdr:from>
    <xdr:to>
      <xdr:col>116</xdr:col>
      <xdr:colOff>152400</xdr:colOff>
      <xdr:row>50</xdr:row>
      <xdr:rowOff>15494</xdr:rowOff>
    </xdr:to>
    <xdr:cxnSp macro="">
      <xdr:nvCxnSpPr>
        <xdr:cNvPr id="799" name="直線コネクタ 798"/>
        <xdr:cNvCxnSpPr/>
      </xdr:nvCxnSpPr>
      <xdr:spPr>
        <a:xfrm>
          <a:off x="22072600" y="858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49675</xdr:rowOff>
    </xdr:from>
    <xdr:to>
      <xdr:col>116</xdr:col>
      <xdr:colOff>63500</xdr:colOff>
      <xdr:row>59</xdr:row>
      <xdr:rowOff>83530</xdr:rowOff>
    </xdr:to>
    <xdr:cxnSp macro="">
      <xdr:nvCxnSpPr>
        <xdr:cNvPr id="800" name="直線コネクタ 799"/>
        <xdr:cNvCxnSpPr/>
      </xdr:nvCxnSpPr>
      <xdr:spPr>
        <a:xfrm>
          <a:off x="21323300" y="10165225"/>
          <a:ext cx="838200" cy="3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7056</xdr:rowOff>
    </xdr:from>
    <xdr:ext cx="469744" cy="259045"/>
    <xdr:sp macro="" textlink="">
      <xdr:nvSpPr>
        <xdr:cNvPr id="801" name="貸付金平均値テキスト"/>
        <xdr:cNvSpPr txBox="1"/>
      </xdr:nvSpPr>
      <xdr:spPr>
        <a:xfrm>
          <a:off x="22212300" y="97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155629</xdr:rowOff>
    </xdr:from>
    <xdr:to>
      <xdr:col>116</xdr:col>
      <xdr:colOff>114300</xdr:colOff>
      <xdr:row>58</xdr:row>
      <xdr:rowOff>85779</xdr:rowOff>
    </xdr:to>
    <xdr:sp macro="" textlink="">
      <xdr:nvSpPr>
        <xdr:cNvPr id="802" name="フローチャート: 判断 801"/>
        <xdr:cNvSpPr/>
      </xdr:nvSpPr>
      <xdr:spPr>
        <a:xfrm>
          <a:off x="221107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49675</xdr:rowOff>
    </xdr:from>
    <xdr:to>
      <xdr:col>111</xdr:col>
      <xdr:colOff>177800</xdr:colOff>
      <xdr:row>59</xdr:row>
      <xdr:rowOff>59581</xdr:rowOff>
    </xdr:to>
    <xdr:cxnSp macro="">
      <xdr:nvCxnSpPr>
        <xdr:cNvPr id="803" name="直線コネクタ 802"/>
        <xdr:cNvCxnSpPr/>
      </xdr:nvCxnSpPr>
      <xdr:spPr>
        <a:xfrm flipV="1">
          <a:off x="20434300" y="1016522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138321</xdr:rowOff>
    </xdr:from>
    <xdr:to>
      <xdr:col>112</xdr:col>
      <xdr:colOff>38100</xdr:colOff>
      <xdr:row>58</xdr:row>
      <xdr:rowOff>68471</xdr:rowOff>
    </xdr:to>
    <xdr:sp macro="" textlink="">
      <xdr:nvSpPr>
        <xdr:cNvPr id="804" name="フローチャート: 判断 803"/>
        <xdr:cNvSpPr/>
      </xdr:nvSpPr>
      <xdr:spPr>
        <a:xfrm>
          <a:off x="21272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84998</xdr:rowOff>
    </xdr:from>
    <xdr:ext cx="469744" cy="259045"/>
    <xdr:sp macro="" textlink="">
      <xdr:nvSpPr>
        <xdr:cNvPr id="805" name="テキスト ボックス 804"/>
        <xdr:cNvSpPr txBox="1"/>
      </xdr:nvSpPr>
      <xdr:spPr>
        <a:xfrm>
          <a:off x="21088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31605</xdr:rowOff>
    </xdr:from>
    <xdr:to>
      <xdr:col>107</xdr:col>
      <xdr:colOff>50800</xdr:colOff>
      <xdr:row>59</xdr:row>
      <xdr:rowOff>59581</xdr:rowOff>
    </xdr:to>
    <xdr:cxnSp macro="">
      <xdr:nvCxnSpPr>
        <xdr:cNvPr id="806" name="直線コネクタ 805"/>
        <xdr:cNvCxnSpPr/>
      </xdr:nvCxnSpPr>
      <xdr:spPr>
        <a:xfrm>
          <a:off x="19545300" y="10147155"/>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99785</xdr:rowOff>
    </xdr:from>
    <xdr:to>
      <xdr:col>107</xdr:col>
      <xdr:colOff>101600</xdr:colOff>
      <xdr:row>58</xdr:row>
      <xdr:rowOff>29935</xdr:rowOff>
    </xdr:to>
    <xdr:sp macro="" textlink="">
      <xdr:nvSpPr>
        <xdr:cNvPr id="807" name="フローチャート: 判断 806"/>
        <xdr:cNvSpPr/>
      </xdr:nvSpPr>
      <xdr:spPr>
        <a:xfrm>
          <a:off x="20383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46462</xdr:rowOff>
    </xdr:from>
    <xdr:ext cx="469744" cy="259045"/>
    <xdr:sp macro="" textlink="">
      <xdr:nvSpPr>
        <xdr:cNvPr id="808" name="テキスト ボックス 807"/>
        <xdr:cNvSpPr txBox="1"/>
      </xdr:nvSpPr>
      <xdr:spPr>
        <a:xfrm>
          <a:off x="20199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31605</xdr:rowOff>
    </xdr:from>
    <xdr:to>
      <xdr:col>102</xdr:col>
      <xdr:colOff>114300</xdr:colOff>
      <xdr:row>59</xdr:row>
      <xdr:rowOff>80700</xdr:rowOff>
    </xdr:to>
    <xdr:cxnSp macro="">
      <xdr:nvCxnSpPr>
        <xdr:cNvPr id="809" name="直線コネクタ 808"/>
        <xdr:cNvCxnSpPr/>
      </xdr:nvCxnSpPr>
      <xdr:spPr>
        <a:xfrm flipV="1">
          <a:off x="18656300" y="10147155"/>
          <a:ext cx="8890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92384</xdr:rowOff>
    </xdr:from>
    <xdr:to>
      <xdr:col>102</xdr:col>
      <xdr:colOff>165100</xdr:colOff>
      <xdr:row>58</xdr:row>
      <xdr:rowOff>22534</xdr:rowOff>
    </xdr:to>
    <xdr:sp macro="" textlink="">
      <xdr:nvSpPr>
        <xdr:cNvPr id="810" name="フローチャート: 判断 809"/>
        <xdr:cNvSpPr/>
      </xdr:nvSpPr>
      <xdr:spPr>
        <a:xfrm>
          <a:off x="19494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39061</xdr:rowOff>
    </xdr:from>
    <xdr:ext cx="469744" cy="259045"/>
    <xdr:sp macro="" textlink="">
      <xdr:nvSpPr>
        <xdr:cNvPr id="811" name="テキスト ボックス 810"/>
        <xdr:cNvSpPr txBox="1"/>
      </xdr:nvSpPr>
      <xdr:spPr>
        <a:xfrm>
          <a:off x="19310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167168</xdr:rowOff>
    </xdr:from>
    <xdr:to>
      <xdr:col>98</xdr:col>
      <xdr:colOff>38100</xdr:colOff>
      <xdr:row>58</xdr:row>
      <xdr:rowOff>97318</xdr:rowOff>
    </xdr:to>
    <xdr:sp macro="" textlink="">
      <xdr:nvSpPr>
        <xdr:cNvPr id="812" name="フローチャート: 判断 811"/>
        <xdr:cNvSpPr/>
      </xdr:nvSpPr>
      <xdr:spPr>
        <a:xfrm>
          <a:off x="18605500" y="993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113845</xdr:rowOff>
    </xdr:from>
    <xdr:ext cx="469744" cy="259045"/>
    <xdr:sp macro="" textlink="">
      <xdr:nvSpPr>
        <xdr:cNvPr id="813" name="テキスト ボックス 812"/>
        <xdr:cNvSpPr txBox="1"/>
      </xdr:nvSpPr>
      <xdr:spPr>
        <a:xfrm>
          <a:off x="18421428" y="97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32730</xdr:rowOff>
    </xdr:from>
    <xdr:to>
      <xdr:col>116</xdr:col>
      <xdr:colOff>114300</xdr:colOff>
      <xdr:row>59</xdr:row>
      <xdr:rowOff>134330</xdr:rowOff>
    </xdr:to>
    <xdr:sp macro="" textlink="">
      <xdr:nvSpPr>
        <xdr:cNvPr id="819" name="楕円 818"/>
        <xdr:cNvSpPr/>
      </xdr:nvSpPr>
      <xdr:spPr>
        <a:xfrm>
          <a:off x="22110700" y="10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119107</xdr:rowOff>
    </xdr:from>
    <xdr:ext cx="378565" cy="259045"/>
    <xdr:sp macro="" textlink="">
      <xdr:nvSpPr>
        <xdr:cNvPr id="820" name="貸付金該当値テキスト"/>
        <xdr:cNvSpPr txBox="1"/>
      </xdr:nvSpPr>
      <xdr:spPr>
        <a:xfrm>
          <a:off x="22212300" y="10063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170325</xdr:rowOff>
    </xdr:from>
    <xdr:to>
      <xdr:col>112</xdr:col>
      <xdr:colOff>38100</xdr:colOff>
      <xdr:row>59</xdr:row>
      <xdr:rowOff>100475</xdr:rowOff>
    </xdr:to>
    <xdr:sp macro="" textlink="">
      <xdr:nvSpPr>
        <xdr:cNvPr id="821" name="楕円 820"/>
        <xdr:cNvSpPr/>
      </xdr:nvSpPr>
      <xdr:spPr>
        <a:xfrm>
          <a:off x="21272500" y="1011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91602</xdr:rowOff>
    </xdr:from>
    <xdr:ext cx="378565" cy="259045"/>
    <xdr:sp macro="" textlink="">
      <xdr:nvSpPr>
        <xdr:cNvPr id="822" name="テキスト ボックス 821"/>
        <xdr:cNvSpPr txBox="1"/>
      </xdr:nvSpPr>
      <xdr:spPr>
        <a:xfrm>
          <a:off x="21134017" y="10207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8781</xdr:rowOff>
    </xdr:from>
    <xdr:to>
      <xdr:col>107</xdr:col>
      <xdr:colOff>101600</xdr:colOff>
      <xdr:row>59</xdr:row>
      <xdr:rowOff>110381</xdr:rowOff>
    </xdr:to>
    <xdr:sp macro="" textlink="">
      <xdr:nvSpPr>
        <xdr:cNvPr id="823" name="楕円 822"/>
        <xdr:cNvSpPr/>
      </xdr:nvSpPr>
      <xdr:spPr>
        <a:xfrm>
          <a:off x="20383500" y="101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101508</xdr:rowOff>
    </xdr:from>
    <xdr:ext cx="378565" cy="259045"/>
    <xdr:sp macro="" textlink="">
      <xdr:nvSpPr>
        <xdr:cNvPr id="824" name="テキスト ボックス 823"/>
        <xdr:cNvSpPr txBox="1"/>
      </xdr:nvSpPr>
      <xdr:spPr>
        <a:xfrm>
          <a:off x="20245017" y="102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152255</xdr:rowOff>
    </xdr:from>
    <xdr:to>
      <xdr:col>102</xdr:col>
      <xdr:colOff>165100</xdr:colOff>
      <xdr:row>59</xdr:row>
      <xdr:rowOff>82405</xdr:rowOff>
    </xdr:to>
    <xdr:sp macro="" textlink="">
      <xdr:nvSpPr>
        <xdr:cNvPr id="825" name="楕円 824"/>
        <xdr:cNvSpPr/>
      </xdr:nvSpPr>
      <xdr:spPr>
        <a:xfrm>
          <a:off x="19494500" y="100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73532</xdr:rowOff>
    </xdr:from>
    <xdr:ext cx="378565" cy="259045"/>
    <xdr:sp macro="" textlink="">
      <xdr:nvSpPr>
        <xdr:cNvPr id="826" name="テキスト ボックス 825"/>
        <xdr:cNvSpPr txBox="1"/>
      </xdr:nvSpPr>
      <xdr:spPr>
        <a:xfrm>
          <a:off x="19356017" y="101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29900</xdr:rowOff>
    </xdr:from>
    <xdr:to>
      <xdr:col>98</xdr:col>
      <xdr:colOff>38100</xdr:colOff>
      <xdr:row>59</xdr:row>
      <xdr:rowOff>131500</xdr:rowOff>
    </xdr:to>
    <xdr:sp macro="" textlink="">
      <xdr:nvSpPr>
        <xdr:cNvPr id="827" name="楕円 826"/>
        <xdr:cNvSpPr/>
      </xdr:nvSpPr>
      <xdr:spPr>
        <a:xfrm>
          <a:off x="18605500" y="101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122627</xdr:rowOff>
    </xdr:from>
    <xdr:ext cx="378565" cy="259045"/>
    <xdr:sp macro="" textlink="">
      <xdr:nvSpPr>
        <xdr:cNvPr id="828" name="テキスト ボックス 827"/>
        <xdr:cNvSpPr txBox="1"/>
      </xdr:nvSpPr>
      <xdr:spPr>
        <a:xfrm>
          <a:off x="18467017" y="1023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83921</xdr:rowOff>
    </xdr:from>
    <xdr:to>
      <xdr:col>116</xdr:col>
      <xdr:colOff>62864</xdr:colOff>
      <xdr:row>79</xdr:row>
      <xdr:rowOff>56566</xdr:rowOff>
    </xdr:to>
    <xdr:cxnSp macro="">
      <xdr:nvCxnSpPr>
        <xdr:cNvPr id="853" name="直線コネクタ 852"/>
        <xdr:cNvCxnSpPr/>
      </xdr:nvCxnSpPr>
      <xdr:spPr>
        <a:xfrm flipV="1">
          <a:off x="22159595" y="12085421"/>
          <a:ext cx="1269" cy="15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60393</xdr:rowOff>
    </xdr:from>
    <xdr:ext cx="534377" cy="259045"/>
    <xdr:sp macro="" textlink="">
      <xdr:nvSpPr>
        <xdr:cNvPr id="854" name="繰出金最小値テキスト"/>
        <xdr:cNvSpPr txBox="1"/>
      </xdr:nvSpPr>
      <xdr:spPr>
        <a:xfrm>
          <a:off x="22212300" y="1360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56566</xdr:rowOff>
    </xdr:from>
    <xdr:to>
      <xdr:col>116</xdr:col>
      <xdr:colOff>152400</xdr:colOff>
      <xdr:row>79</xdr:row>
      <xdr:rowOff>56566</xdr:rowOff>
    </xdr:to>
    <xdr:cxnSp macro="">
      <xdr:nvCxnSpPr>
        <xdr:cNvPr id="855" name="直線コネクタ 854"/>
        <xdr:cNvCxnSpPr/>
      </xdr:nvCxnSpPr>
      <xdr:spPr>
        <a:xfrm>
          <a:off x="22072600" y="136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30598</xdr:rowOff>
    </xdr:from>
    <xdr:ext cx="534377" cy="259045"/>
    <xdr:sp macro="" textlink="">
      <xdr:nvSpPr>
        <xdr:cNvPr id="856" name="繰出金最大値テキスト"/>
        <xdr:cNvSpPr txBox="1"/>
      </xdr:nvSpPr>
      <xdr:spPr>
        <a:xfrm>
          <a:off x="22212300" y="1186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83921</xdr:rowOff>
    </xdr:from>
    <xdr:to>
      <xdr:col>116</xdr:col>
      <xdr:colOff>152400</xdr:colOff>
      <xdr:row>70</xdr:row>
      <xdr:rowOff>83921</xdr:rowOff>
    </xdr:to>
    <xdr:cxnSp macro="">
      <xdr:nvCxnSpPr>
        <xdr:cNvPr id="857" name="直線コネクタ 856"/>
        <xdr:cNvCxnSpPr/>
      </xdr:nvCxnSpPr>
      <xdr:spPr>
        <a:xfrm>
          <a:off x="22072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163475</xdr:rowOff>
    </xdr:from>
    <xdr:to>
      <xdr:col>116</xdr:col>
      <xdr:colOff>63500</xdr:colOff>
      <xdr:row>75</xdr:row>
      <xdr:rowOff>81255</xdr:rowOff>
    </xdr:to>
    <xdr:cxnSp macro="">
      <xdr:nvCxnSpPr>
        <xdr:cNvPr id="858" name="直線コネクタ 857"/>
        <xdr:cNvCxnSpPr/>
      </xdr:nvCxnSpPr>
      <xdr:spPr>
        <a:xfrm>
          <a:off x="21323300" y="12850775"/>
          <a:ext cx="8382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102074</xdr:rowOff>
    </xdr:from>
    <xdr:ext cx="534377" cy="259045"/>
    <xdr:sp macro="" textlink="">
      <xdr:nvSpPr>
        <xdr:cNvPr id="859" name="繰出金平均値テキスト"/>
        <xdr:cNvSpPr txBox="1"/>
      </xdr:nvSpPr>
      <xdr:spPr>
        <a:xfrm>
          <a:off x="22212300" y="12960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123647</xdr:rowOff>
    </xdr:from>
    <xdr:to>
      <xdr:col>116</xdr:col>
      <xdr:colOff>114300</xdr:colOff>
      <xdr:row>76</xdr:row>
      <xdr:rowOff>53798</xdr:rowOff>
    </xdr:to>
    <xdr:sp macro="" textlink="">
      <xdr:nvSpPr>
        <xdr:cNvPr id="860" name="フローチャート: 判断 859"/>
        <xdr:cNvSpPr/>
      </xdr:nvSpPr>
      <xdr:spPr>
        <a:xfrm>
          <a:off x="22110700" y="12982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53060</xdr:rowOff>
    </xdr:from>
    <xdr:to>
      <xdr:col>111</xdr:col>
      <xdr:colOff>177800</xdr:colOff>
      <xdr:row>74</xdr:row>
      <xdr:rowOff>163475</xdr:rowOff>
    </xdr:to>
    <xdr:cxnSp macro="">
      <xdr:nvCxnSpPr>
        <xdr:cNvPr id="861" name="直線コネクタ 860"/>
        <xdr:cNvCxnSpPr/>
      </xdr:nvCxnSpPr>
      <xdr:spPr>
        <a:xfrm>
          <a:off x="20434300" y="12740360"/>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80823</xdr:rowOff>
    </xdr:from>
    <xdr:to>
      <xdr:col>112</xdr:col>
      <xdr:colOff>38100</xdr:colOff>
      <xdr:row>76</xdr:row>
      <xdr:rowOff>10973</xdr:rowOff>
    </xdr:to>
    <xdr:sp macro="" textlink="">
      <xdr:nvSpPr>
        <xdr:cNvPr id="862" name="フローチャート: 判断 861"/>
        <xdr:cNvSpPr/>
      </xdr:nvSpPr>
      <xdr:spPr>
        <a:xfrm>
          <a:off x="212725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2100</xdr:rowOff>
    </xdr:from>
    <xdr:ext cx="534377" cy="259045"/>
    <xdr:sp macro="" textlink="">
      <xdr:nvSpPr>
        <xdr:cNvPr id="863" name="テキスト ボックス 862"/>
        <xdr:cNvSpPr txBox="1"/>
      </xdr:nvSpPr>
      <xdr:spPr>
        <a:xfrm>
          <a:off x="21056111"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14884</xdr:rowOff>
    </xdr:from>
    <xdr:to>
      <xdr:col>107</xdr:col>
      <xdr:colOff>50800</xdr:colOff>
      <xdr:row>74</xdr:row>
      <xdr:rowOff>53060</xdr:rowOff>
    </xdr:to>
    <xdr:cxnSp macro="">
      <xdr:nvCxnSpPr>
        <xdr:cNvPr id="864" name="直線コネクタ 863"/>
        <xdr:cNvCxnSpPr/>
      </xdr:nvCxnSpPr>
      <xdr:spPr>
        <a:xfrm>
          <a:off x="19545300" y="1270218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70003</xdr:rowOff>
    </xdr:from>
    <xdr:to>
      <xdr:col>107</xdr:col>
      <xdr:colOff>101600</xdr:colOff>
      <xdr:row>76</xdr:row>
      <xdr:rowOff>152</xdr:rowOff>
    </xdr:to>
    <xdr:sp macro="" textlink="">
      <xdr:nvSpPr>
        <xdr:cNvPr id="865" name="フローチャート: 判断 864"/>
        <xdr:cNvSpPr/>
      </xdr:nvSpPr>
      <xdr:spPr>
        <a:xfrm>
          <a:off x="20383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162729</xdr:rowOff>
    </xdr:from>
    <xdr:ext cx="534377" cy="259045"/>
    <xdr:sp macro="" textlink="">
      <xdr:nvSpPr>
        <xdr:cNvPr id="866" name="テキスト ボックス 865"/>
        <xdr:cNvSpPr txBox="1"/>
      </xdr:nvSpPr>
      <xdr:spPr>
        <a:xfrm>
          <a:off x="20167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109448</xdr:rowOff>
    </xdr:from>
    <xdr:to>
      <xdr:col>102</xdr:col>
      <xdr:colOff>114300</xdr:colOff>
      <xdr:row>74</xdr:row>
      <xdr:rowOff>14884</xdr:rowOff>
    </xdr:to>
    <xdr:cxnSp macro="">
      <xdr:nvCxnSpPr>
        <xdr:cNvPr id="867" name="直線コネクタ 866"/>
        <xdr:cNvCxnSpPr/>
      </xdr:nvCxnSpPr>
      <xdr:spPr>
        <a:xfrm>
          <a:off x="18656300" y="12453848"/>
          <a:ext cx="889000" cy="2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22861</xdr:rowOff>
    </xdr:to>
    <xdr:sp macro="" textlink="">
      <xdr:nvSpPr>
        <xdr:cNvPr id="868" name="フローチャート: 判断 867"/>
        <xdr:cNvSpPr/>
      </xdr:nvSpPr>
      <xdr:spPr>
        <a:xfrm>
          <a:off x="19494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13988</xdr:rowOff>
    </xdr:from>
    <xdr:ext cx="534377" cy="259045"/>
    <xdr:sp macro="" textlink="">
      <xdr:nvSpPr>
        <xdr:cNvPr id="869" name="テキスト ボックス 868"/>
        <xdr:cNvSpPr txBox="1"/>
      </xdr:nvSpPr>
      <xdr:spPr>
        <a:xfrm>
          <a:off x="19278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61087</xdr:rowOff>
    </xdr:from>
    <xdr:to>
      <xdr:col>98</xdr:col>
      <xdr:colOff>38100</xdr:colOff>
      <xdr:row>75</xdr:row>
      <xdr:rowOff>162688</xdr:rowOff>
    </xdr:to>
    <xdr:sp macro="" textlink="">
      <xdr:nvSpPr>
        <xdr:cNvPr id="870" name="フローチャート: 判断 869"/>
        <xdr:cNvSpPr/>
      </xdr:nvSpPr>
      <xdr:spPr>
        <a:xfrm>
          <a:off x="18605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153815</xdr:rowOff>
    </xdr:from>
    <xdr:ext cx="534377" cy="259045"/>
    <xdr:sp macro="" textlink="">
      <xdr:nvSpPr>
        <xdr:cNvPr id="871" name="テキスト ボックス 870"/>
        <xdr:cNvSpPr txBox="1"/>
      </xdr:nvSpPr>
      <xdr:spPr>
        <a:xfrm>
          <a:off x="18389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30455</xdr:rowOff>
    </xdr:from>
    <xdr:to>
      <xdr:col>116</xdr:col>
      <xdr:colOff>114300</xdr:colOff>
      <xdr:row>75</xdr:row>
      <xdr:rowOff>132055</xdr:rowOff>
    </xdr:to>
    <xdr:sp macro="" textlink="">
      <xdr:nvSpPr>
        <xdr:cNvPr id="877" name="楕円 876"/>
        <xdr:cNvSpPr/>
      </xdr:nvSpPr>
      <xdr:spPr>
        <a:xfrm>
          <a:off x="22110700" y="128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53332</xdr:rowOff>
    </xdr:from>
    <xdr:ext cx="534377" cy="259045"/>
    <xdr:sp macro="" textlink="">
      <xdr:nvSpPr>
        <xdr:cNvPr id="878" name="繰出金該当値テキスト"/>
        <xdr:cNvSpPr txBox="1"/>
      </xdr:nvSpPr>
      <xdr:spPr>
        <a:xfrm>
          <a:off x="22212300" y="127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112675</xdr:rowOff>
    </xdr:from>
    <xdr:to>
      <xdr:col>112</xdr:col>
      <xdr:colOff>38100</xdr:colOff>
      <xdr:row>75</xdr:row>
      <xdr:rowOff>42825</xdr:rowOff>
    </xdr:to>
    <xdr:sp macro="" textlink="">
      <xdr:nvSpPr>
        <xdr:cNvPr id="879" name="楕円 878"/>
        <xdr:cNvSpPr/>
      </xdr:nvSpPr>
      <xdr:spPr>
        <a:xfrm>
          <a:off x="21272500" y="12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59352</xdr:rowOff>
    </xdr:from>
    <xdr:ext cx="534377" cy="259045"/>
    <xdr:sp macro="" textlink="">
      <xdr:nvSpPr>
        <xdr:cNvPr id="880" name="テキスト ボックス 879"/>
        <xdr:cNvSpPr txBox="1"/>
      </xdr:nvSpPr>
      <xdr:spPr>
        <a:xfrm>
          <a:off x="21056111" y="125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2260</xdr:rowOff>
    </xdr:from>
    <xdr:to>
      <xdr:col>107</xdr:col>
      <xdr:colOff>101600</xdr:colOff>
      <xdr:row>74</xdr:row>
      <xdr:rowOff>103860</xdr:rowOff>
    </xdr:to>
    <xdr:sp macro="" textlink="">
      <xdr:nvSpPr>
        <xdr:cNvPr id="881" name="楕円 880"/>
        <xdr:cNvSpPr/>
      </xdr:nvSpPr>
      <xdr:spPr>
        <a:xfrm>
          <a:off x="20383500" y="12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120387</xdr:rowOff>
    </xdr:from>
    <xdr:ext cx="534377" cy="259045"/>
    <xdr:sp macro="" textlink="">
      <xdr:nvSpPr>
        <xdr:cNvPr id="882" name="テキスト ボックス 881"/>
        <xdr:cNvSpPr txBox="1"/>
      </xdr:nvSpPr>
      <xdr:spPr>
        <a:xfrm>
          <a:off x="20167111" y="124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135534</xdr:rowOff>
    </xdr:from>
    <xdr:to>
      <xdr:col>102</xdr:col>
      <xdr:colOff>165100</xdr:colOff>
      <xdr:row>74</xdr:row>
      <xdr:rowOff>65684</xdr:rowOff>
    </xdr:to>
    <xdr:sp macro="" textlink="">
      <xdr:nvSpPr>
        <xdr:cNvPr id="883" name="楕円 882"/>
        <xdr:cNvSpPr/>
      </xdr:nvSpPr>
      <xdr:spPr>
        <a:xfrm>
          <a:off x="19494500" y="126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82211</xdr:rowOff>
    </xdr:from>
    <xdr:ext cx="534377" cy="259045"/>
    <xdr:sp macro="" textlink="">
      <xdr:nvSpPr>
        <xdr:cNvPr id="884" name="テキスト ボックス 883"/>
        <xdr:cNvSpPr txBox="1"/>
      </xdr:nvSpPr>
      <xdr:spPr>
        <a:xfrm>
          <a:off x="19278111" y="124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58648</xdr:rowOff>
    </xdr:from>
    <xdr:to>
      <xdr:col>98</xdr:col>
      <xdr:colOff>38100</xdr:colOff>
      <xdr:row>72</xdr:row>
      <xdr:rowOff>160248</xdr:rowOff>
    </xdr:to>
    <xdr:sp macro="" textlink="">
      <xdr:nvSpPr>
        <xdr:cNvPr id="885" name="楕円 884"/>
        <xdr:cNvSpPr/>
      </xdr:nvSpPr>
      <xdr:spPr>
        <a:xfrm>
          <a:off x="18605500" y="124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5325</xdr:rowOff>
    </xdr:from>
    <xdr:ext cx="534377" cy="259045"/>
    <xdr:sp macro="" textlink="">
      <xdr:nvSpPr>
        <xdr:cNvPr id="886" name="テキスト ボックス 885"/>
        <xdr:cNvSpPr txBox="1"/>
      </xdr:nvSpPr>
      <xdr:spPr>
        <a:xfrm>
          <a:off x="18389111" y="121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投資的経費のピークを迎えたため、令和３年度も２年度に引き続き、普通建設事業費に関連する指標は、平年度に近い数値に戻っている。普通建設事業費や積立金については、年度により大きな増減があるため経年での分析は難しいが、普通建設事業費については維持管理経費等の経常的経費の増加につながるものであるため、将来の財政運営に過度の負担を強いることのないよう、引き続き健全な財政運営に努めていく必要がある。</a:t>
          </a:r>
        </a:p>
        <a:p>
          <a:r>
            <a:rPr kumimoji="1" lang="ja-JP" altLang="en-US" sz="1300">
              <a:latin typeface="ＭＳ Ｐゴシック" panose="020B0600070205080204" pitchFamily="50" charset="-128"/>
              <a:ea typeface="ＭＳ Ｐゴシック" panose="020B0600070205080204" pitchFamily="50" charset="-128"/>
            </a:rPr>
            <a:t>また、補助費等の令和２年度数値が突出しているのは、区民一人当たり１０万円を給付した特別定額給付金の影響で、令和３年度は平年度水準に戻っている。</a:t>
          </a:r>
        </a:p>
        <a:p>
          <a:r>
            <a:rPr kumimoji="1" lang="ja-JP" altLang="en-US" sz="1300">
              <a:latin typeface="ＭＳ Ｐゴシック" panose="020B0600070205080204" pitchFamily="50" charset="-128"/>
              <a:ea typeface="ＭＳ Ｐゴシック" panose="020B0600070205080204" pitchFamily="50" charset="-128"/>
            </a:rPr>
            <a:t>扶助費は令和３年度に急激に増加しているが、これは子育て世帯等臨時特別支援事業費補助金をはじめとする各種給付金によるものである。積立金についても財調、特定目的基金への積立により急増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東京都豊島区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283,342
259,142
13.01
148,944,141
143,665,897
2,561,689
75,446,650
20,138,898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89979</xdr:rowOff>
    </xdr:from>
    <xdr:to>
      <xdr:col>24</xdr:col>
      <xdr:colOff>62865</xdr:colOff>
      <xdr:row>38</xdr:row>
      <xdr:rowOff>25019</xdr:rowOff>
    </xdr:to>
    <xdr:cxnSp macro="">
      <xdr:nvCxnSpPr>
        <xdr:cNvPr id="55" name="直線コネクタ 54"/>
        <xdr:cNvCxnSpPr/>
      </xdr:nvCxnSpPr>
      <xdr:spPr>
        <a:xfrm flipV="1">
          <a:off x="4633595" y="5233479"/>
          <a:ext cx="1270" cy="130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28846</xdr:rowOff>
    </xdr:from>
    <xdr:ext cx="469744" cy="259045"/>
    <xdr:sp macro="" textlink="">
      <xdr:nvSpPr>
        <xdr:cNvPr id="56" name="議会費最小値テキスト"/>
        <xdr:cNvSpPr txBox="1"/>
      </xdr:nvSpPr>
      <xdr:spPr>
        <a:xfrm>
          <a:off x="4686300" y="65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25019</xdr:rowOff>
    </xdr:from>
    <xdr:to>
      <xdr:col>24</xdr:col>
      <xdr:colOff>152400</xdr:colOff>
      <xdr:row>38</xdr:row>
      <xdr:rowOff>25019</xdr:rowOff>
    </xdr:to>
    <xdr:cxnSp macro="">
      <xdr:nvCxnSpPr>
        <xdr:cNvPr id="57" name="直線コネクタ 56"/>
        <xdr:cNvCxnSpPr/>
      </xdr:nvCxnSpPr>
      <xdr:spPr>
        <a:xfrm>
          <a:off x="4546600" y="654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36656</xdr:rowOff>
    </xdr:from>
    <xdr:ext cx="469744" cy="259045"/>
    <xdr:sp macro="" textlink="">
      <xdr:nvSpPr>
        <xdr:cNvPr id="58" name="議会費最大値テキスト"/>
        <xdr:cNvSpPr txBox="1"/>
      </xdr:nvSpPr>
      <xdr:spPr>
        <a:xfrm>
          <a:off x="4686300" y="500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89979</xdr:rowOff>
    </xdr:from>
    <xdr:to>
      <xdr:col>24</xdr:col>
      <xdr:colOff>152400</xdr:colOff>
      <xdr:row>30</xdr:row>
      <xdr:rowOff>89979</xdr:rowOff>
    </xdr:to>
    <xdr:cxnSp macro="">
      <xdr:nvCxnSpPr>
        <xdr:cNvPr id="59" name="直線コネクタ 58"/>
        <xdr:cNvCxnSpPr/>
      </xdr:nvCxnSpPr>
      <xdr:spPr>
        <a:xfrm>
          <a:off x="4546600" y="523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118745</xdr:rowOff>
    </xdr:from>
    <xdr:to>
      <xdr:col>24</xdr:col>
      <xdr:colOff>63500</xdr:colOff>
      <xdr:row>36</xdr:row>
      <xdr:rowOff>120078</xdr:rowOff>
    </xdr:to>
    <xdr:cxnSp macro="">
      <xdr:nvCxnSpPr>
        <xdr:cNvPr id="60" name="直線コネクタ 59"/>
        <xdr:cNvCxnSpPr/>
      </xdr:nvCxnSpPr>
      <xdr:spPr>
        <a:xfrm>
          <a:off x="3797300" y="6290945"/>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146956</xdr:rowOff>
    </xdr:from>
    <xdr:ext cx="469744" cy="259045"/>
    <xdr:sp macro="" textlink="">
      <xdr:nvSpPr>
        <xdr:cNvPr id="61" name="議会費平均値テキスト"/>
        <xdr:cNvSpPr txBox="1"/>
      </xdr:nvSpPr>
      <xdr:spPr>
        <a:xfrm>
          <a:off x="4686300" y="631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168529</xdr:rowOff>
    </xdr:from>
    <xdr:to>
      <xdr:col>24</xdr:col>
      <xdr:colOff>114300</xdr:colOff>
      <xdr:row>37</xdr:row>
      <xdr:rowOff>98679</xdr:rowOff>
    </xdr:to>
    <xdr:sp macro="" textlink="">
      <xdr:nvSpPr>
        <xdr:cNvPr id="62" name="フローチャート: 判断 61"/>
        <xdr:cNvSpPr/>
      </xdr:nvSpPr>
      <xdr:spPr>
        <a:xfrm>
          <a:off x="45847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116649</xdr:rowOff>
    </xdr:from>
    <xdr:to>
      <xdr:col>19</xdr:col>
      <xdr:colOff>177800</xdr:colOff>
      <xdr:row>36</xdr:row>
      <xdr:rowOff>118745</xdr:rowOff>
    </xdr:to>
    <xdr:cxnSp macro="">
      <xdr:nvCxnSpPr>
        <xdr:cNvPr id="63" name="直線コネクタ 62"/>
        <xdr:cNvCxnSpPr/>
      </xdr:nvCxnSpPr>
      <xdr:spPr>
        <a:xfrm>
          <a:off x="2908300" y="6288849"/>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161861</xdr:rowOff>
    </xdr:from>
    <xdr:to>
      <xdr:col>20</xdr:col>
      <xdr:colOff>38100</xdr:colOff>
      <xdr:row>37</xdr:row>
      <xdr:rowOff>92011</xdr:rowOff>
    </xdr:to>
    <xdr:sp macro="" textlink="">
      <xdr:nvSpPr>
        <xdr:cNvPr id="64" name="フローチャート: 判断 63"/>
        <xdr:cNvSpPr/>
      </xdr:nvSpPr>
      <xdr:spPr>
        <a:xfrm>
          <a:off x="3746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83138</xdr:rowOff>
    </xdr:from>
    <xdr:ext cx="469744" cy="259045"/>
    <xdr:sp macro="" textlink="">
      <xdr:nvSpPr>
        <xdr:cNvPr id="65" name="テキスト ボックス 64"/>
        <xdr:cNvSpPr txBox="1"/>
      </xdr:nvSpPr>
      <xdr:spPr>
        <a:xfrm>
          <a:off x="3562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111125</xdr:rowOff>
    </xdr:from>
    <xdr:to>
      <xdr:col>15</xdr:col>
      <xdr:colOff>50800</xdr:colOff>
      <xdr:row>36</xdr:row>
      <xdr:rowOff>116649</xdr:rowOff>
    </xdr:to>
    <xdr:cxnSp macro="">
      <xdr:nvCxnSpPr>
        <xdr:cNvPr id="66" name="直線コネクタ 65"/>
        <xdr:cNvCxnSpPr/>
      </xdr:nvCxnSpPr>
      <xdr:spPr>
        <a:xfrm>
          <a:off x="2019300" y="6283325"/>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151003</xdr:rowOff>
    </xdr:from>
    <xdr:to>
      <xdr:col>15</xdr:col>
      <xdr:colOff>101600</xdr:colOff>
      <xdr:row>37</xdr:row>
      <xdr:rowOff>81153</xdr:rowOff>
    </xdr:to>
    <xdr:sp macro="" textlink="">
      <xdr:nvSpPr>
        <xdr:cNvPr id="67" name="フローチャート: 判断 66"/>
        <xdr:cNvSpPr/>
      </xdr:nvSpPr>
      <xdr:spPr>
        <a:xfrm>
          <a:off x="2857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72280</xdr:rowOff>
    </xdr:from>
    <xdr:ext cx="469744" cy="259045"/>
    <xdr:sp macro="" textlink="">
      <xdr:nvSpPr>
        <xdr:cNvPr id="68" name="テキスト ボックス 67"/>
        <xdr:cNvSpPr txBox="1"/>
      </xdr:nvSpPr>
      <xdr:spPr>
        <a:xfrm>
          <a:off x="2673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109791</xdr:rowOff>
    </xdr:from>
    <xdr:to>
      <xdr:col>10</xdr:col>
      <xdr:colOff>114300</xdr:colOff>
      <xdr:row>36</xdr:row>
      <xdr:rowOff>111125</xdr:rowOff>
    </xdr:to>
    <xdr:cxnSp macro="">
      <xdr:nvCxnSpPr>
        <xdr:cNvPr id="69" name="直線コネクタ 68"/>
        <xdr:cNvCxnSpPr/>
      </xdr:nvCxnSpPr>
      <xdr:spPr>
        <a:xfrm>
          <a:off x="1130300" y="628199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148527</xdr:rowOff>
    </xdr:from>
    <xdr:to>
      <xdr:col>10</xdr:col>
      <xdr:colOff>165100</xdr:colOff>
      <xdr:row>37</xdr:row>
      <xdr:rowOff>78677</xdr:rowOff>
    </xdr:to>
    <xdr:sp macro="" textlink="">
      <xdr:nvSpPr>
        <xdr:cNvPr id="70" name="フローチャート: 判断 69"/>
        <xdr:cNvSpPr/>
      </xdr:nvSpPr>
      <xdr:spPr>
        <a:xfrm>
          <a:off x="1968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69804</xdr:rowOff>
    </xdr:from>
    <xdr:ext cx="469744" cy="259045"/>
    <xdr:sp macro="" textlink="">
      <xdr:nvSpPr>
        <xdr:cNvPr id="71" name="テキスト ボックス 70"/>
        <xdr:cNvSpPr txBox="1"/>
      </xdr:nvSpPr>
      <xdr:spPr>
        <a:xfrm>
          <a:off x="1784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146812</xdr:rowOff>
    </xdr:from>
    <xdr:to>
      <xdr:col>6</xdr:col>
      <xdr:colOff>38100</xdr:colOff>
      <xdr:row>37</xdr:row>
      <xdr:rowOff>76962</xdr:rowOff>
    </xdr:to>
    <xdr:sp macro="" textlink="">
      <xdr:nvSpPr>
        <xdr:cNvPr id="72" name="フローチャート: 判断 71"/>
        <xdr:cNvSpPr/>
      </xdr:nvSpPr>
      <xdr:spPr>
        <a:xfrm>
          <a:off x="1079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68089</xdr:rowOff>
    </xdr:from>
    <xdr:ext cx="469744" cy="259045"/>
    <xdr:sp macro="" textlink="">
      <xdr:nvSpPr>
        <xdr:cNvPr id="73" name="テキスト ボックス 72"/>
        <xdr:cNvSpPr txBox="1"/>
      </xdr:nvSpPr>
      <xdr:spPr>
        <a:xfrm>
          <a:off x="895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69278</xdr:rowOff>
    </xdr:from>
    <xdr:to>
      <xdr:col>24</xdr:col>
      <xdr:colOff>114300</xdr:colOff>
      <xdr:row>36</xdr:row>
      <xdr:rowOff>170878</xdr:rowOff>
    </xdr:to>
    <xdr:sp macro="" textlink="">
      <xdr:nvSpPr>
        <xdr:cNvPr id="79" name="楕円 78"/>
        <xdr:cNvSpPr/>
      </xdr:nvSpPr>
      <xdr:spPr>
        <a:xfrm>
          <a:off x="4584700" y="62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92155</xdr:rowOff>
    </xdr:from>
    <xdr:ext cx="469744" cy="259045"/>
    <xdr:sp macro="" textlink="">
      <xdr:nvSpPr>
        <xdr:cNvPr id="80" name="議会費該当値テキスト"/>
        <xdr:cNvSpPr txBox="1"/>
      </xdr:nvSpPr>
      <xdr:spPr>
        <a:xfrm>
          <a:off x="4686300" y="609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67945</xdr:rowOff>
    </xdr:from>
    <xdr:to>
      <xdr:col>20</xdr:col>
      <xdr:colOff>38100</xdr:colOff>
      <xdr:row>36</xdr:row>
      <xdr:rowOff>169545</xdr:rowOff>
    </xdr:to>
    <xdr:sp macro="" textlink="">
      <xdr:nvSpPr>
        <xdr:cNvPr id="81" name="楕円 80"/>
        <xdr:cNvSpPr/>
      </xdr:nvSpPr>
      <xdr:spPr>
        <a:xfrm>
          <a:off x="3746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14622</xdr:rowOff>
    </xdr:from>
    <xdr:ext cx="469744" cy="259045"/>
    <xdr:sp macro="" textlink="">
      <xdr:nvSpPr>
        <xdr:cNvPr id="82" name="テキスト ボックス 81"/>
        <xdr:cNvSpPr txBox="1"/>
      </xdr:nvSpPr>
      <xdr:spPr>
        <a:xfrm>
          <a:off x="3562428" y="601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65849</xdr:rowOff>
    </xdr:from>
    <xdr:to>
      <xdr:col>15</xdr:col>
      <xdr:colOff>101600</xdr:colOff>
      <xdr:row>36</xdr:row>
      <xdr:rowOff>167449</xdr:rowOff>
    </xdr:to>
    <xdr:sp macro="" textlink="">
      <xdr:nvSpPr>
        <xdr:cNvPr id="83" name="楕円 82"/>
        <xdr:cNvSpPr/>
      </xdr:nvSpPr>
      <xdr:spPr>
        <a:xfrm>
          <a:off x="2857500" y="62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12526</xdr:rowOff>
    </xdr:from>
    <xdr:ext cx="469744" cy="259045"/>
    <xdr:sp macro="" textlink="">
      <xdr:nvSpPr>
        <xdr:cNvPr id="84" name="テキスト ボックス 83"/>
        <xdr:cNvSpPr txBox="1"/>
      </xdr:nvSpPr>
      <xdr:spPr>
        <a:xfrm>
          <a:off x="2673428" y="601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60325</xdr:rowOff>
    </xdr:from>
    <xdr:to>
      <xdr:col>10</xdr:col>
      <xdr:colOff>165100</xdr:colOff>
      <xdr:row>36</xdr:row>
      <xdr:rowOff>161925</xdr:rowOff>
    </xdr:to>
    <xdr:sp macro="" textlink="">
      <xdr:nvSpPr>
        <xdr:cNvPr id="85" name="楕円 84"/>
        <xdr:cNvSpPr/>
      </xdr:nvSpPr>
      <xdr:spPr>
        <a:xfrm>
          <a:off x="196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7002</xdr:rowOff>
    </xdr:from>
    <xdr:ext cx="469744" cy="259045"/>
    <xdr:sp macro="" textlink="">
      <xdr:nvSpPr>
        <xdr:cNvPr id="86" name="テキスト ボックス 85"/>
        <xdr:cNvSpPr txBox="1"/>
      </xdr:nvSpPr>
      <xdr:spPr>
        <a:xfrm>
          <a:off x="1784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58991</xdr:rowOff>
    </xdr:from>
    <xdr:to>
      <xdr:col>6</xdr:col>
      <xdr:colOff>38100</xdr:colOff>
      <xdr:row>36</xdr:row>
      <xdr:rowOff>160591</xdr:rowOff>
    </xdr:to>
    <xdr:sp macro="" textlink="">
      <xdr:nvSpPr>
        <xdr:cNvPr id="87" name="楕円 86"/>
        <xdr:cNvSpPr/>
      </xdr:nvSpPr>
      <xdr:spPr>
        <a:xfrm>
          <a:off x="1079500" y="6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5668</xdr:rowOff>
    </xdr:from>
    <xdr:ext cx="469744" cy="259045"/>
    <xdr:sp macro="" textlink="">
      <xdr:nvSpPr>
        <xdr:cNvPr id="88" name="テキスト ボックス 87"/>
        <xdr:cNvSpPr txBox="1"/>
      </xdr:nvSpPr>
      <xdr:spPr>
        <a:xfrm>
          <a:off x="895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1" name="テキスト ボックス 100"/>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2222</xdr:rowOff>
    </xdr:from>
    <xdr:to>
      <xdr:col>24</xdr:col>
      <xdr:colOff>62865</xdr:colOff>
      <xdr:row>59</xdr:row>
      <xdr:rowOff>25984</xdr:rowOff>
    </xdr:to>
    <xdr:cxnSp macro="">
      <xdr:nvCxnSpPr>
        <xdr:cNvPr id="113" name="直線コネクタ 112"/>
        <xdr:cNvCxnSpPr/>
      </xdr:nvCxnSpPr>
      <xdr:spPr>
        <a:xfrm flipV="1">
          <a:off x="4633595" y="8574722"/>
          <a:ext cx="1270" cy="156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29811</xdr:rowOff>
    </xdr:from>
    <xdr:ext cx="534377" cy="259045"/>
    <xdr:sp macro="" textlink="">
      <xdr:nvSpPr>
        <xdr:cNvPr id="114" name="総務費最小値テキスト"/>
        <xdr:cNvSpPr txBox="1"/>
      </xdr:nvSpPr>
      <xdr:spPr>
        <a:xfrm>
          <a:off x="4686300" y="101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25984</xdr:rowOff>
    </xdr:from>
    <xdr:to>
      <xdr:col>24</xdr:col>
      <xdr:colOff>152400</xdr:colOff>
      <xdr:row>59</xdr:row>
      <xdr:rowOff>25984</xdr:rowOff>
    </xdr:to>
    <xdr:cxnSp macro="">
      <xdr:nvCxnSpPr>
        <xdr:cNvPr id="115" name="直線コネクタ 114"/>
        <xdr:cNvCxnSpPr/>
      </xdr:nvCxnSpPr>
      <xdr:spPr>
        <a:xfrm>
          <a:off x="4546600" y="1014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120349</xdr:rowOff>
    </xdr:from>
    <xdr:ext cx="599010" cy="259045"/>
    <xdr:sp macro="" textlink="">
      <xdr:nvSpPr>
        <xdr:cNvPr id="116" name="総務費最大値テキスト"/>
        <xdr:cNvSpPr txBox="1"/>
      </xdr:nvSpPr>
      <xdr:spPr>
        <a:xfrm>
          <a:off x="4686300" y="83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154,825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2222</xdr:rowOff>
    </xdr:from>
    <xdr:to>
      <xdr:col>24</xdr:col>
      <xdr:colOff>152400</xdr:colOff>
      <xdr:row>50</xdr:row>
      <xdr:rowOff>2222</xdr:rowOff>
    </xdr:to>
    <xdr:cxnSp macro="">
      <xdr:nvCxnSpPr>
        <xdr:cNvPr id="117" name="直線コネクタ 116"/>
        <xdr:cNvCxnSpPr/>
      </xdr:nvCxnSpPr>
      <xdr:spPr>
        <a:xfrm>
          <a:off x="4546600" y="857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150089</xdr:rowOff>
    </xdr:from>
    <xdr:to>
      <xdr:col>24</xdr:col>
      <xdr:colOff>63500</xdr:colOff>
      <xdr:row>55</xdr:row>
      <xdr:rowOff>163437</xdr:rowOff>
    </xdr:to>
    <xdr:cxnSp macro="">
      <xdr:nvCxnSpPr>
        <xdr:cNvPr id="118" name="直線コネクタ 117"/>
        <xdr:cNvCxnSpPr/>
      </xdr:nvCxnSpPr>
      <xdr:spPr>
        <a:xfrm>
          <a:off x="3797300" y="8551139"/>
          <a:ext cx="838200" cy="104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124172</xdr:rowOff>
    </xdr:from>
    <xdr:ext cx="534377" cy="259045"/>
    <xdr:sp macro="" textlink="">
      <xdr:nvSpPr>
        <xdr:cNvPr id="119" name="総務費平均値テキスト"/>
        <xdr:cNvSpPr txBox="1"/>
      </xdr:nvSpPr>
      <xdr:spPr>
        <a:xfrm>
          <a:off x="4686300" y="972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145745</xdr:rowOff>
    </xdr:from>
    <xdr:to>
      <xdr:col>24</xdr:col>
      <xdr:colOff>114300</xdr:colOff>
      <xdr:row>57</xdr:row>
      <xdr:rowOff>75895</xdr:rowOff>
    </xdr:to>
    <xdr:sp macro="" textlink="">
      <xdr:nvSpPr>
        <xdr:cNvPr id="120" name="フローチャート: 判断 119"/>
        <xdr:cNvSpPr/>
      </xdr:nvSpPr>
      <xdr:spPr>
        <a:xfrm>
          <a:off x="4584700" y="97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150089</xdr:rowOff>
    </xdr:from>
    <xdr:to>
      <xdr:col>19</xdr:col>
      <xdr:colOff>177800</xdr:colOff>
      <xdr:row>53</xdr:row>
      <xdr:rowOff>87808</xdr:rowOff>
    </xdr:to>
    <xdr:cxnSp macro="">
      <xdr:nvCxnSpPr>
        <xdr:cNvPr id="121" name="直線コネクタ 120"/>
        <xdr:cNvCxnSpPr/>
      </xdr:nvCxnSpPr>
      <xdr:spPr>
        <a:xfrm flipV="1">
          <a:off x="2908300" y="8551139"/>
          <a:ext cx="889000" cy="6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14872</xdr:rowOff>
    </xdr:from>
    <xdr:to>
      <xdr:col>20</xdr:col>
      <xdr:colOff>38100</xdr:colOff>
      <xdr:row>50</xdr:row>
      <xdr:rowOff>116472</xdr:rowOff>
    </xdr:to>
    <xdr:sp macro="" textlink="">
      <xdr:nvSpPr>
        <xdr:cNvPr id="122" name="フローチャート: 判断 121"/>
        <xdr:cNvSpPr/>
      </xdr:nvSpPr>
      <xdr:spPr>
        <a:xfrm>
          <a:off x="3746500" y="858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107599</xdr:rowOff>
    </xdr:from>
    <xdr:ext cx="599010" cy="259045"/>
    <xdr:sp macro="" textlink="">
      <xdr:nvSpPr>
        <xdr:cNvPr id="123" name="テキスト ボックス 122"/>
        <xdr:cNvSpPr txBox="1"/>
      </xdr:nvSpPr>
      <xdr:spPr>
        <a:xfrm>
          <a:off x="3497795" y="868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87808</xdr:rowOff>
    </xdr:from>
    <xdr:to>
      <xdr:col>15</xdr:col>
      <xdr:colOff>50800</xdr:colOff>
      <xdr:row>55</xdr:row>
      <xdr:rowOff>107150</xdr:rowOff>
    </xdr:to>
    <xdr:cxnSp macro="">
      <xdr:nvCxnSpPr>
        <xdr:cNvPr id="124" name="直線コネクタ 123"/>
        <xdr:cNvCxnSpPr/>
      </xdr:nvCxnSpPr>
      <xdr:spPr>
        <a:xfrm flipV="1">
          <a:off x="2019300" y="9174658"/>
          <a:ext cx="889000" cy="36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92735</xdr:rowOff>
    </xdr:from>
    <xdr:to>
      <xdr:col>15</xdr:col>
      <xdr:colOff>101600</xdr:colOff>
      <xdr:row>58</xdr:row>
      <xdr:rowOff>22885</xdr:rowOff>
    </xdr:to>
    <xdr:sp macro="" textlink="">
      <xdr:nvSpPr>
        <xdr:cNvPr id="125" name="フローチャート: 判断 124"/>
        <xdr:cNvSpPr/>
      </xdr:nvSpPr>
      <xdr:spPr>
        <a:xfrm>
          <a:off x="2857500" y="986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14012</xdr:rowOff>
    </xdr:from>
    <xdr:ext cx="534377" cy="259045"/>
    <xdr:sp macro="" textlink="">
      <xdr:nvSpPr>
        <xdr:cNvPr id="126" name="テキスト ボックス 125"/>
        <xdr:cNvSpPr txBox="1"/>
      </xdr:nvSpPr>
      <xdr:spPr>
        <a:xfrm>
          <a:off x="2641111" y="995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107150</xdr:rowOff>
    </xdr:from>
    <xdr:to>
      <xdr:col>10</xdr:col>
      <xdr:colOff>114300</xdr:colOff>
      <xdr:row>57</xdr:row>
      <xdr:rowOff>112179</xdr:rowOff>
    </xdr:to>
    <xdr:cxnSp macro="">
      <xdr:nvCxnSpPr>
        <xdr:cNvPr id="127" name="直線コネクタ 126"/>
        <xdr:cNvCxnSpPr/>
      </xdr:nvCxnSpPr>
      <xdr:spPr>
        <a:xfrm flipV="1">
          <a:off x="1130300" y="9536900"/>
          <a:ext cx="889000" cy="3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103911</xdr:rowOff>
    </xdr:from>
    <xdr:to>
      <xdr:col>10</xdr:col>
      <xdr:colOff>165100</xdr:colOff>
      <xdr:row>58</xdr:row>
      <xdr:rowOff>34061</xdr:rowOff>
    </xdr:to>
    <xdr:sp macro="" textlink="">
      <xdr:nvSpPr>
        <xdr:cNvPr id="128" name="フローチャート: 判断 127"/>
        <xdr:cNvSpPr/>
      </xdr:nvSpPr>
      <xdr:spPr>
        <a:xfrm>
          <a:off x="1968500" y="98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25188</xdr:rowOff>
    </xdr:from>
    <xdr:ext cx="534377" cy="259045"/>
    <xdr:sp macro="" textlink="">
      <xdr:nvSpPr>
        <xdr:cNvPr id="129" name="テキスト ボックス 128"/>
        <xdr:cNvSpPr txBox="1"/>
      </xdr:nvSpPr>
      <xdr:spPr>
        <a:xfrm>
          <a:off x="1752111" y="99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138799</xdr:rowOff>
    </xdr:from>
    <xdr:to>
      <xdr:col>6</xdr:col>
      <xdr:colOff>38100</xdr:colOff>
      <xdr:row>58</xdr:row>
      <xdr:rowOff>68949</xdr:rowOff>
    </xdr:to>
    <xdr:sp macro="" textlink="">
      <xdr:nvSpPr>
        <xdr:cNvPr id="130" name="フローチャート: 判断 129"/>
        <xdr:cNvSpPr/>
      </xdr:nvSpPr>
      <xdr:spPr>
        <a:xfrm>
          <a:off x="1079500" y="991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60076</xdr:rowOff>
    </xdr:from>
    <xdr:ext cx="534377" cy="259045"/>
    <xdr:sp macro="" textlink="">
      <xdr:nvSpPr>
        <xdr:cNvPr id="131" name="テキスト ボックス 130"/>
        <xdr:cNvSpPr txBox="1"/>
      </xdr:nvSpPr>
      <xdr:spPr>
        <a:xfrm>
          <a:off x="863111" y="100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112637</xdr:rowOff>
    </xdr:from>
    <xdr:to>
      <xdr:col>24</xdr:col>
      <xdr:colOff>114300</xdr:colOff>
      <xdr:row>56</xdr:row>
      <xdr:rowOff>42787</xdr:rowOff>
    </xdr:to>
    <xdr:sp macro="" textlink="">
      <xdr:nvSpPr>
        <xdr:cNvPr id="137" name="楕円 136"/>
        <xdr:cNvSpPr/>
      </xdr:nvSpPr>
      <xdr:spPr>
        <a:xfrm>
          <a:off x="4584700" y="954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135514</xdr:rowOff>
    </xdr:from>
    <xdr:ext cx="534377" cy="259045"/>
    <xdr:sp macro="" textlink="">
      <xdr:nvSpPr>
        <xdr:cNvPr id="138" name="総務費該当値テキスト"/>
        <xdr:cNvSpPr txBox="1"/>
      </xdr:nvSpPr>
      <xdr:spPr>
        <a:xfrm>
          <a:off x="4686300" y="939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99289</xdr:rowOff>
    </xdr:from>
    <xdr:to>
      <xdr:col>20</xdr:col>
      <xdr:colOff>38100</xdr:colOff>
      <xdr:row>50</xdr:row>
      <xdr:rowOff>29439</xdr:rowOff>
    </xdr:to>
    <xdr:sp macro="" textlink="">
      <xdr:nvSpPr>
        <xdr:cNvPr id="139" name="楕円 138"/>
        <xdr:cNvSpPr/>
      </xdr:nvSpPr>
      <xdr:spPr>
        <a:xfrm>
          <a:off x="3746500" y="85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45966</xdr:rowOff>
    </xdr:from>
    <xdr:ext cx="599010" cy="259045"/>
    <xdr:sp macro="" textlink="">
      <xdr:nvSpPr>
        <xdr:cNvPr id="140" name="テキスト ボックス 139"/>
        <xdr:cNvSpPr txBox="1"/>
      </xdr:nvSpPr>
      <xdr:spPr>
        <a:xfrm>
          <a:off x="3497795" y="827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37008</xdr:rowOff>
    </xdr:from>
    <xdr:to>
      <xdr:col>15</xdr:col>
      <xdr:colOff>101600</xdr:colOff>
      <xdr:row>53</xdr:row>
      <xdr:rowOff>138608</xdr:rowOff>
    </xdr:to>
    <xdr:sp macro="" textlink="">
      <xdr:nvSpPr>
        <xdr:cNvPr id="141" name="楕円 140"/>
        <xdr:cNvSpPr/>
      </xdr:nvSpPr>
      <xdr:spPr>
        <a:xfrm>
          <a:off x="2857500" y="912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155135</xdr:rowOff>
    </xdr:from>
    <xdr:ext cx="599010" cy="259045"/>
    <xdr:sp macro="" textlink="">
      <xdr:nvSpPr>
        <xdr:cNvPr id="142" name="テキスト ボックス 141"/>
        <xdr:cNvSpPr txBox="1"/>
      </xdr:nvSpPr>
      <xdr:spPr>
        <a:xfrm>
          <a:off x="2608795" y="889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56350</xdr:rowOff>
    </xdr:from>
    <xdr:to>
      <xdr:col>10</xdr:col>
      <xdr:colOff>165100</xdr:colOff>
      <xdr:row>55</xdr:row>
      <xdr:rowOff>157950</xdr:rowOff>
    </xdr:to>
    <xdr:sp macro="" textlink="">
      <xdr:nvSpPr>
        <xdr:cNvPr id="143" name="楕円 142"/>
        <xdr:cNvSpPr/>
      </xdr:nvSpPr>
      <xdr:spPr>
        <a:xfrm>
          <a:off x="1968500" y="94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3027</xdr:rowOff>
    </xdr:from>
    <xdr:ext cx="534377" cy="259045"/>
    <xdr:sp macro="" textlink="">
      <xdr:nvSpPr>
        <xdr:cNvPr id="144" name="テキスト ボックス 143"/>
        <xdr:cNvSpPr txBox="1"/>
      </xdr:nvSpPr>
      <xdr:spPr>
        <a:xfrm>
          <a:off x="1752111" y="926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61379</xdr:rowOff>
    </xdr:from>
    <xdr:to>
      <xdr:col>6</xdr:col>
      <xdr:colOff>38100</xdr:colOff>
      <xdr:row>57</xdr:row>
      <xdr:rowOff>162979</xdr:rowOff>
    </xdr:to>
    <xdr:sp macro="" textlink="">
      <xdr:nvSpPr>
        <xdr:cNvPr id="145" name="楕円 144"/>
        <xdr:cNvSpPr/>
      </xdr:nvSpPr>
      <xdr:spPr>
        <a:xfrm>
          <a:off x="1079500" y="98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8056</xdr:rowOff>
    </xdr:from>
    <xdr:ext cx="534377" cy="259045"/>
    <xdr:sp macro="" textlink="">
      <xdr:nvSpPr>
        <xdr:cNvPr id="146" name="テキスト ボックス 145"/>
        <xdr:cNvSpPr txBox="1"/>
      </xdr:nvSpPr>
      <xdr:spPr>
        <a:xfrm>
          <a:off x="863111" y="96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8135</xdr:rowOff>
    </xdr:from>
    <xdr:to>
      <xdr:col>24</xdr:col>
      <xdr:colOff>62865</xdr:colOff>
      <xdr:row>78</xdr:row>
      <xdr:rowOff>99489</xdr:rowOff>
    </xdr:to>
    <xdr:cxnSp macro="">
      <xdr:nvCxnSpPr>
        <xdr:cNvPr id="173" name="直線コネクタ 172"/>
        <xdr:cNvCxnSpPr/>
      </xdr:nvCxnSpPr>
      <xdr:spPr>
        <a:xfrm flipV="1">
          <a:off x="4633595" y="12009635"/>
          <a:ext cx="1270" cy="1462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103316</xdr:rowOff>
    </xdr:from>
    <xdr:ext cx="599010" cy="259045"/>
    <xdr:sp macro="" textlink="">
      <xdr:nvSpPr>
        <xdr:cNvPr id="174" name="民生費最小値テキスト"/>
        <xdr:cNvSpPr txBox="1"/>
      </xdr:nvSpPr>
      <xdr:spPr>
        <a:xfrm>
          <a:off x="4686300" y="134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99489</xdr:rowOff>
    </xdr:from>
    <xdr:to>
      <xdr:col>24</xdr:col>
      <xdr:colOff>152400</xdr:colOff>
      <xdr:row>78</xdr:row>
      <xdr:rowOff>99489</xdr:rowOff>
    </xdr:to>
    <xdr:cxnSp macro="">
      <xdr:nvCxnSpPr>
        <xdr:cNvPr id="175" name="直線コネクタ 174"/>
        <xdr:cNvCxnSpPr/>
      </xdr:nvCxnSpPr>
      <xdr:spPr>
        <a:xfrm>
          <a:off x="4546600" y="1347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126262</xdr:rowOff>
    </xdr:from>
    <xdr:ext cx="599010" cy="259045"/>
    <xdr:sp macro="" textlink="">
      <xdr:nvSpPr>
        <xdr:cNvPr id="176" name="民生費最大値テキスト"/>
        <xdr:cNvSpPr txBox="1"/>
      </xdr:nvSpPr>
      <xdr:spPr>
        <a:xfrm>
          <a:off x="4686300" y="1178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8135</xdr:rowOff>
    </xdr:from>
    <xdr:to>
      <xdr:col>24</xdr:col>
      <xdr:colOff>152400</xdr:colOff>
      <xdr:row>70</xdr:row>
      <xdr:rowOff>8135</xdr:rowOff>
    </xdr:to>
    <xdr:cxnSp macro="">
      <xdr:nvCxnSpPr>
        <xdr:cNvPr id="177" name="直線コネクタ 176"/>
        <xdr:cNvCxnSpPr/>
      </xdr:nvCxnSpPr>
      <xdr:spPr>
        <a:xfrm>
          <a:off x="4546600" y="1200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90594</xdr:rowOff>
    </xdr:from>
    <xdr:to>
      <xdr:col>24</xdr:col>
      <xdr:colOff>63500</xdr:colOff>
      <xdr:row>77</xdr:row>
      <xdr:rowOff>3302</xdr:rowOff>
    </xdr:to>
    <xdr:cxnSp macro="">
      <xdr:nvCxnSpPr>
        <xdr:cNvPr id="178" name="直線コネクタ 177"/>
        <xdr:cNvCxnSpPr/>
      </xdr:nvCxnSpPr>
      <xdr:spPr>
        <a:xfrm flipV="1">
          <a:off x="3797300" y="12949344"/>
          <a:ext cx="838200" cy="2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74610</xdr:rowOff>
    </xdr:from>
    <xdr:ext cx="599010" cy="259045"/>
    <xdr:sp macro="" textlink="">
      <xdr:nvSpPr>
        <xdr:cNvPr id="179" name="民生費平均値テキスト"/>
        <xdr:cNvSpPr txBox="1"/>
      </xdr:nvSpPr>
      <xdr:spPr>
        <a:xfrm>
          <a:off x="4686300" y="12933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96183</xdr:rowOff>
    </xdr:from>
    <xdr:to>
      <xdr:col>24</xdr:col>
      <xdr:colOff>114300</xdr:colOff>
      <xdr:row>76</xdr:row>
      <xdr:rowOff>26333</xdr:rowOff>
    </xdr:to>
    <xdr:sp macro="" textlink="">
      <xdr:nvSpPr>
        <xdr:cNvPr id="180" name="フローチャート: 判断 179"/>
        <xdr:cNvSpPr/>
      </xdr:nvSpPr>
      <xdr:spPr>
        <a:xfrm>
          <a:off x="4584700" y="1295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3302</xdr:rowOff>
    </xdr:from>
    <xdr:to>
      <xdr:col>19</xdr:col>
      <xdr:colOff>177800</xdr:colOff>
      <xdr:row>77</xdr:row>
      <xdr:rowOff>11804</xdr:rowOff>
    </xdr:to>
    <xdr:cxnSp macro="">
      <xdr:nvCxnSpPr>
        <xdr:cNvPr id="181" name="直線コネクタ 180"/>
        <xdr:cNvCxnSpPr/>
      </xdr:nvCxnSpPr>
      <xdr:spPr>
        <a:xfrm flipV="1">
          <a:off x="2908300" y="13204952"/>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163206</xdr:rowOff>
    </xdr:from>
    <xdr:to>
      <xdr:col>20</xdr:col>
      <xdr:colOff>38100</xdr:colOff>
      <xdr:row>77</xdr:row>
      <xdr:rowOff>93356</xdr:rowOff>
    </xdr:to>
    <xdr:sp macro="" textlink="">
      <xdr:nvSpPr>
        <xdr:cNvPr id="182" name="フローチャート: 判断 181"/>
        <xdr:cNvSpPr/>
      </xdr:nvSpPr>
      <xdr:spPr>
        <a:xfrm>
          <a:off x="37465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84483</xdr:rowOff>
    </xdr:from>
    <xdr:ext cx="599010" cy="259045"/>
    <xdr:sp macro="" textlink="">
      <xdr:nvSpPr>
        <xdr:cNvPr id="183" name="テキスト ボックス 182"/>
        <xdr:cNvSpPr txBox="1"/>
      </xdr:nvSpPr>
      <xdr:spPr>
        <a:xfrm>
          <a:off x="3497795" y="13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11804</xdr:rowOff>
    </xdr:from>
    <xdr:to>
      <xdr:col>15</xdr:col>
      <xdr:colOff>50800</xdr:colOff>
      <xdr:row>77</xdr:row>
      <xdr:rowOff>39638</xdr:rowOff>
    </xdr:to>
    <xdr:cxnSp macro="">
      <xdr:nvCxnSpPr>
        <xdr:cNvPr id="184" name="直線コネクタ 183"/>
        <xdr:cNvCxnSpPr/>
      </xdr:nvCxnSpPr>
      <xdr:spPr>
        <a:xfrm flipV="1">
          <a:off x="2019300" y="13213454"/>
          <a:ext cx="889000" cy="2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42211</xdr:rowOff>
    </xdr:from>
    <xdr:to>
      <xdr:col>15</xdr:col>
      <xdr:colOff>101600</xdr:colOff>
      <xdr:row>77</xdr:row>
      <xdr:rowOff>143811</xdr:rowOff>
    </xdr:to>
    <xdr:sp macro="" textlink="">
      <xdr:nvSpPr>
        <xdr:cNvPr id="185" name="フローチャート: 判断 184"/>
        <xdr:cNvSpPr/>
      </xdr:nvSpPr>
      <xdr:spPr>
        <a:xfrm>
          <a:off x="2857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134938</xdr:rowOff>
    </xdr:from>
    <xdr:ext cx="599010" cy="259045"/>
    <xdr:sp macro="" textlink="">
      <xdr:nvSpPr>
        <xdr:cNvPr id="186" name="テキスト ボックス 185"/>
        <xdr:cNvSpPr txBox="1"/>
      </xdr:nvSpPr>
      <xdr:spPr>
        <a:xfrm>
          <a:off x="2608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165151</xdr:rowOff>
    </xdr:from>
    <xdr:to>
      <xdr:col>10</xdr:col>
      <xdr:colOff>114300</xdr:colOff>
      <xdr:row>77</xdr:row>
      <xdr:rowOff>39638</xdr:rowOff>
    </xdr:to>
    <xdr:cxnSp macro="">
      <xdr:nvCxnSpPr>
        <xdr:cNvPr id="187" name="直線コネクタ 186"/>
        <xdr:cNvCxnSpPr/>
      </xdr:nvCxnSpPr>
      <xdr:spPr>
        <a:xfrm>
          <a:off x="1130300" y="13195351"/>
          <a:ext cx="8890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132792</xdr:rowOff>
    </xdr:from>
    <xdr:to>
      <xdr:col>10</xdr:col>
      <xdr:colOff>165100</xdr:colOff>
      <xdr:row>78</xdr:row>
      <xdr:rowOff>62942</xdr:rowOff>
    </xdr:to>
    <xdr:sp macro="" textlink="">
      <xdr:nvSpPr>
        <xdr:cNvPr id="188" name="フローチャート: 判断 187"/>
        <xdr:cNvSpPr/>
      </xdr:nvSpPr>
      <xdr:spPr>
        <a:xfrm>
          <a:off x="1968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54069</xdr:rowOff>
    </xdr:from>
    <xdr:ext cx="599010" cy="259045"/>
    <xdr:sp macro="" textlink="">
      <xdr:nvSpPr>
        <xdr:cNvPr id="189" name="テキスト ボックス 188"/>
        <xdr:cNvSpPr txBox="1"/>
      </xdr:nvSpPr>
      <xdr:spPr>
        <a:xfrm>
          <a:off x="1719795" y="1342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147934</xdr:rowOff>
    </xdr:from>
    <xdr:to>
      <xdr:col>6</xdr:col>
      <xdr:colOff>38100</xdr:colOff>
      <xdr:row>78</xdr:row>
      <xdr:rowOff>78084</xdr:rowOff>
    </xdr:to>
    <xdr:sp macro="" textlink="">
      <xdr:nvSpPr>
        <xdr:cNvPr id="190" name="フローチャート: 判断 189"/>
        <xdr:cNvSpPr/>
      </xdr:nvSpPr>
      <xdr:spPr>
        <a:xfrm>
          <a:off x="1079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69211</xdr:rowOff>
    </xdr:from>
    <xdr:ext cx="599010" cy="259045"/>
    <xdr:sp macro="" textlink="">
      <xdr:nvSpPr>
        <xdr:cNvPr id="191" name="テキスト ボックス 190"/>
        <xdr:cNvSpPr txBox="1"/>
      </xdr:nvSpPr>
      <xdr:spPr>
        <a:xfrm>
          <a:off x="830795" y="1344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39794</xdr:rowOff>
    </xdr:from>
    <xdr:to>
      <xdr:col>24</xdr:col>
      <xdr:colOff>114300</xdr:colOff>
      <xdr:row>75</xdr:row>
      <xdr:rowOff>141394</xdr:rowOff>
    </xdr:to>
    <xdr:sp macro="" textlink="">
      <xdr:nvSpPr>
        <xdr:cNvPr id="197" name="楕円 196"/>
        <xdr:cNvSpPr/>
      </xdr:nvSpPr>
      <xdr:spPr>
        <a:xfrm>
          <a:off x="4584700" y="128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62671</xdr:rowOff>
    </xdr:from>
    <xdr:ext cx="599010" cy="259045"/>
    <xdr:sp macro="" textlink="">
      <xdr:nvSpPr>
        <xdr:cNvPr id="198" name="民生費該当値テキスト"/>
        <xdr:cNvSpPr txBox="1"/>
      </xdr:nvSpPr>
      <xdr:spPr>
        <a:xfrm>
          <a:off x="4686300" y="1274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123952</xdr:rowOff>
    </xdr:from>
    <xdr:to>
      <xdr:col>20</xdr:col>
      <xdr:colOff>38100</xdr:colOff>
      <xdr:row>77</xdr:row>
      <xdr:rowOff>54102</xdr:rowOff>
    </xdr:to>
    <xdr:sp macro="" textlink="">
      <xdr:nvSpPr>
        <xdr:cNvPr id="199" name="楕円 198"/>
        <xdr:cNvSpPr/>
      </xdr:nvSpPr>
      <xdr:spPr>
        <a:xfrm>
          <a:off x="3746500" y="1315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70629</xdr:rowOff>
    </xdr:from>
    <xdr:ext cx="599010" cy="259045"/>
    <xdr:sp macro="" textlink="">
      <xdr:nvSpPr>
        <xdr:cNvPr id="200" name="テキスト ボックス 199"/>
        <xdr:cNvSpPr txBox="1"/>
      </xdr:nvSpPr>
      <xdr:spPr>
        <a:xfrm>
          <a:off x="3497795" y="1292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132454</xdr:rowOff>
    </xdr:from>
    <xdr:to>
      <xdr:col>15</xdr:col>
      <xdr:colOff>101600</xdr:colOff>
      <xdr:row>77</xdr:row>
      <xdr:rowOff>62604</xdr:rowOff>
    </xdr:to>
    <xdr:sp macro="" textlink="">
      <xdr:nvSpPr>
        <xdr:cNvPr id="201" name="楕円 200"/>
        <xdr:cNvSpPr/>
      </xdr:nvSpPr>
      <xdr:spPr>
        <a:xfrm>
          <a:off x="2857500" y="131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79131</xdr:rowOff>
    </xdr:from>
    <xdr:ext cx="599010" cy="259045"/>
    <xdr:sp macro="" textlink="">
      <xdr:nvSpPr>
        <xdr:cNvPr id="202" name="テキスト ボックス 201"/>
        <xdr:cNvSpPr txBox="1"/>
      </xdr:nvSpPr>
      <xdr:spPr>
        <a:xfrm>
          <a:off x="2608795" y="1293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160288</xdr:rowOff>
    </xdr:from>
    <xdr:to>
      <xdr:col>10</xdr:col>
      <xdr:colOff>165100</xdr:colOff>
      <xdr:row>77</xdr:row>
      <xdr:rowOff>90438</xdr:rowOff>
    </xdr:to>
    <xdr:sp macro="" textlink="">
      <xdr:nvSpPr>
        <xdr:cNvPr id="203" name="楕円 202"/>
        <xdr:cNvSpPr/>
      </xdr:nvSpPr>
      <xdr:spPr>
        <a:xfrm>
          <a:off x="1968500" y="131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106966</xdr:rowOff>
    </xdr:from>
    <xdr:ext cx="599010" cy="259045"/>
    <xdr:sp macro="" textlink="">
      <xdr:nvSpPr>
        <xdr:cNvPr id="204" name="テキスト ボックス 203"/>
        <xdr:cNvSpPr txBox="1"/>
      </xdr:nvSpPr>
      <xdr:spPr>
        <a:xfrm>
          <a:off x="1719795" y="1296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114351</xdr:rowOff>
    </xdr:from>
    <xdr:to>
      <xdr:col>6</xdr:col>
      <xdr:colOff>38100</xdr:colOff>
      <xdr:row>77</xdr:row>
      <xdr:rowOff>44501</xdr:rowOff>
    </xdr:to>
    <xdr:sp macro="" textlink="">
      <xdr:nvSpPr>
        <xdr:cNvPr id="205" name="楕円 204"/>
        <xdr:cNvSpPr/>
      </xdr:nvSpPr>
      <xdr:spPr>
        <a:xfrm>
          <a:off x="1079500" y="131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61028</xdr:rowOff>
    </xdr:from>
    <xdr:ext cx="599010" cy="259045"/>
    <xdr:sp macro="" textlink="">
      <xdr:nvSpPr>
        <xdr:cNvPr id="206" name="テキスト ボックス 205"/>
        <xdr:cNvSpPr txBox="1"/>
      </xdr:nvSpPr>
      <xdr:spPr>
        <a:xfrm>
          <a:off x="830795" y="1291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44472</xdr:rowOff>
    </xdr:from>
    <xdr:to>
      <xdr:col>24</xdr:col>
      <xdr:colOff>62865</xdr:colOff>
      <xdr:row>97</xdr:row>
      <xdr:rowOff>165009</xdr:rowOff>
    </xdr:to>
    <xdr:cxnSp macro="">
      <xdr:nvCxnSpPr>
        <xdr:cNvPr id="233" name="直線コネクタ 232"/>
        <xdr:cNvCxnSpPr/>
      </xdr:nvCxnSpPr>
      <xdr:spPr>
        <a:xfrm flipV="1">
          <a:off x="4633595" y="15646422"/>
          <a:ext cx="1270" cy="11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168836</xdr:rowOff>
    </xdr:from>
    <xdr:ext cx="534377" cy="259045"/>
    <xdr:sp macro="" textlink="">
      <xdr:nvSpPr>
        <xdr:cNvPr id="234" name="衛生費最小値テキスト"/>
        <xdr:cNvSpPr txBox="1"/>
      </xdr:nvSpPr>
      <xdr:spPr>
        <a:xfrm>
          <a:off x="4686300" y="1679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165009</xdr:rowOff>
    </xdr:from>
    <xdr:to>
      <xdr:col>24</xdr:col>
      <xdr:colOff>152400</xdr:colOff>
      <xdr:row>97</xdr:row>
      <xdr:rowOff>165009</xdr:rowOff>
    </xdr:to>
    <xdr:cxnSp macro="">
      <xdr:nvCxnSpPr>
        <xdr:cNvPr id="235" name="直線コネクタ 234"/>
        <xdr:cNvCxnSpPr/>
      </xdr:nvCxnSpPr>
      <xdr:spPr>
        <a:xfrm>
          <a:off x="4546600" y="1679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162599</xdr:rowOff>
    </xdr:from>
    <xdr:ext cx="599010" cy="259045"/>
    <xdr:sp macro="" textlink="">
      <xdr:nvSpPr>
        <xdr:cNvPr id="236" name="衛生費最大値テキスト"/>
        <xdr:cNvSpPr txBox="1"/>
      </xdr:nvSpPr>
      <xdr:spPr>
        <a:xfrm>
          <a:off x="4686300" y="154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44472</xdr:rowOff>
    </xdr:from>
    <xdr:to>
      <xdr:col>24</xdr:col>
      <xdr:colOff>152400</xdr:colOff>
      <xdr:row>91</xdr:row>
      <xdr:rowOff>44472</xdr:rowOff>
    </xdr:to>
    <xdr:cxnSp macro="">
      <xdr:nvCxnSpPr>
        <xdr:cNvPr id="237" name="直線コネクタ 236"/>
        <xdr:cNvCxnSpPr/>
      </xdr:nvCxnSpPr>
      <xdr:spPr>
        <a:xfrm>
          <a:off x="4546600" y="1564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83790</xdr:rowOff>
    </xdr:from>
    <xdr:to>
      <xdr:col>24</xdr:col>
      <xdr:colOff>63500</xdr:colOff>
      <xdr:row>98</xdr:row>
      <xdr:rowOff>50823</xdr:rowOff>
    </xdr:to>
    <xdr:cxnSp macro="">
      <xdr:nvCxnSpPr>
        <xdr:cNvPr id="238" name="直線コネクタ 237"/>
        <xdr:cNvCxnSpPr/>
      </xdr:nvCxnSpPr>
      <xdr:spPr>
        <a:xfrm flipV="1">
          <a:off x="3797300" y="16542990"/>
          <a:ext cx="838200" cy="30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95952</xdr:rowOff>
    </xdr:from>
    <xdr:ext cx="534377" cy="259045"/>
    <xdr:sp macro="" textlink="">
      <xdr:nvSpPr>
        <xdr:cNvPr id="239" name="衛生費平均値テキスト"/>
        <xdr:cNvSpPr txBox="1"/>
      </xdr:nvSpPr>
      <xdr:spPr>
        <a:xfrm>
          <a:off x="4686300" y="1655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117525</xdr:rowOff>
    </xdr:from>
    <xdr:to>
      <xdr:col>24</xdr:col>
      <xdr:colOff>114300</xdr:colOff>
      <xdr:row>97</xdr:row>
      <xdr:rowOff>47675</xdr:rowOff>
    </xdr:to>
    <xdr:sp macro="" textlink="">
      <xdr:nvSpPr>
        <xdr:cNvPr id="240" name="フローチャート: 判断 239"/>
        <xdr:cNvSpPr/>
      </xdr:nvSpPr>
      <xdr:spPr>
        <a:xfrm>
          <a:off x="4584700" y="1657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50823</xdr:rowOff>
    </xdr:from>
    <xdr:to>
      <xdr:col>19</xdr:col>
      <xdr:colOff>177800</xdr:colOff>
      <xdr:row>98</xdr:row>
      <xdr:rowOff>112285</xdr:rowOff>
    </xdr:to>
    <xdr:cxnSp macro="">
      <xdr:nvCxnSpPr>
        <xdr:cNvPr id="241" name="直線コネクタ 240"/>
        <xdr:cNvCxnSpPr/>
      </xdr:nvCxnSpPr>
      <xdr:spPr>
        <a:xfrm flipV="1">
          <a:off x="2908300" y="16852923"/>
          <a:ext cx="889000" cy="6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28746</xdr:rowOff>
    </xdr:from>
    <xdr:to>
      <xdr:col>20</xdr:col>
      <xdr:colOff>38100</xdr:colOff>
      <xdr:row>98</xdr:row>
      <xdr:rowOff>130346</xdr:rowOff>
    </xdr:to>
    <xdr:sp macro="" textlink="">
      <xdr:nvSpPr>
        <xdr:cNvPr id="242" name="フローチャート: 判断 241"/>
        <xdr:cNvSpPr/>
      </xdr:nvSpPr>
      <xdr:spPr>
        <a:xfrm>
          <a:off x="3746500" y="1683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121473</xdr:rowOff>
    </xdr:from>
    <xdr:ext cx="534377" cy="259045"/>
    <xdr:sp macro="" textlink="">
      <xdr:nvSpPr>
        <xdr:cNvPr id="243" name="テキスト ボックス 242"/>
        <xdr:cNvSpPr txBox="1"/>
      </xdr:nvSpPr>
      <xdr:spPr>
        <a:xfrm>
          <a:off x="3530111"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112285</xdr:rowOff>
    </xdr:from>
    <xdr:to>
      <xdr:col>15</xdr:col>
      <xdr:colOff>50800</xdr:colOff>
      <xdr:row>98</xdr:row>
      <xdr:rowOff>142182</xdr:rowOff>
    </xdr:to>
    <xdr:cxnSp macro="">
      <xdr:nvCxnSpPr>
        <xdr:cNvPr id="244" name="直線コネクタ 243"/>
        <xdr:cNvCxnSpPr/>
      </xdr:nvCxnSpPr>
      <xdr:spPr>
        <a:xfrm flipV="1">
          <a:off x="2019300" y="16914385"/>
          <a:ext cx="8890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81993</xdr:rowOff>
    </xdr:from>
    <xdr:to>
      <xdr:col>15</xdr:col>
      <xdr:colOff>101600</xdr:colOff>
      <xdr:row>99</xdr:row>
      <xdr:rowOff>12143</xdr:rowOff>
    </xdr:to>
    <xdr:sp macro="" textlink="">
      <xdr:nvSpPr>
        <xdr:cNvPr id="245" name="フローチャート: 判断 244"/>
        <xdr:cNvSpPr/>
      </xdr:nvSpPr>
      <xdr:spPr>
        <a:xfrm>
          <a:off x="2857500" y="168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3270</xdr:rowOff>
    </xdr:from>
    <xdr:ext cx="534377" cy="259045"/>
    <xdr:sp macro="" textlink="">
      <xdr:nvSpPr>
        <xdr:cNvPr id="246" name="テキスト ボックス 245"/>
        <xdr:cNvSpPr txBox="1"/>
      </xdr:nvSpPr>
      <xdr:spPr>
        <a:xfrm>
          <a:off x="2641111" y="169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142182</xdr:rowOff>
    </xdr:from>
    <xdr:to>
      <xdr:col>10</xdr:col>
      <xdr:colOff>114300</xdr:colOff>
      <xdr:row>98</xdr:row>
      <xdr:rowOff>166185</xdr:rowOff>
    </xdr:to>
    <xdr:cxnSp macro="">
      <xdr:nvCxnSpPr>
        <xdr:cNvPr id="247" name="直線コネクタ 246"/>
        <xdr:cNvCxnSpPr/>
      </xdr:nvCxnSpPr>
      <xdr:spPr>
        <a:xfrm flipV="1">
          <a:off x="1130300" y="1694428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95611</xdr:rowOff>
    </xdr:from>
    <xdr:to>
      <xdr:col>10</xdr:col>
      <xdr:colOff>165100</xdr:colOff>
      <xdr:row>99</xdr:row>
      <xdr:rowOff>25761</xdr:rowOff>
    </xdr:to>
    <xdr:sp macro="" textlink="">
      <xdr:nvSpPr>
        <xdr:cNvPr id="248" name="フローチャート: 判断 247"/>
        <xdr:cNvSpPr/>
      </xdr:nvSpPr>
      <xdr:spPr>
        <a:xfrm>
          <a:off x="1968500" y="168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16888</xdr:rowOff>
    </xdr:from>
    <xdr:ext cx="534377" cy="259045"/>
    <xdr:sp macro="" textlink="">
      <xdr:nvSpPr>
        <xdr:cNvPr id="249" name="テキスト ボックス 248"/>
        <xdr:cNvSpPr txBox="1"/>
      </xdr:nvSpPr>
      <xdr:spPr>
        <a:xfrm>
          <a:off x="1752111" y="169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101391</xdr:rowOff>
    </xdr:from>
    <xdr:to>
      <xdr:col>6</xdr:col>
      <xdr:colOff>38100</xdr:colOff>
      <xdr:row>99</xdr:row>
      <xdr:rowOff>31541</xdr:rowOff>
    </xdr:to>
    <xdr:sp macro="" textlink="">
      <xdr:nvSpPr>
        <xdr:cNvPr id="250" name="フローチャート: 判断 249"/>
        <xdr:cNvSpPr/>
      </xdr:nvSpPr>
      <xdr:spPr>
        <a:xfrm>
          <a:off x="1079500" y="1690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48068</xdr:rowOff>
    </xdr:from>
    <xdr:ext cx="534377" cy="259045"/>
    <xdr:sp macro="" textlink="">
      <xdr:nvSpPr>
        <xdr:cNvPr id="251" name="テキスト ボックス 250"/>
        <xdr:cNvSpPr txBox="1"/>
      </xdr:nvSpPr>
      <xdr:spPr>
        <a:xfrm>
          <a:off x="863111" y="166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32990</xdr:rowOff>
    </xdr:from>
    <xdr:to>
      <xdr:col>24</xdr:col>
      <xdr:colOff>114300</xdr:colOff>
      <xdr:row>96</xdr:row>
      <xdr:rowOff>134590</xdr:rowOff>
    </xdr:to>
    <xdr:sp macro="" textlink="">
      <xdr:nvSpPr>
        <xdr:cNvPr id="257" name="楕円 256"/>
        <xdr:cNvSpPr/>
      </xdr:nvSpPr>
      <xdr:spPr>
        <a:xfrm>
          <a:off x="4584700" y="164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55867</xdr:rowOff>
    </xdr:from>
    <xdr:ext cx="534377" cy="259045"/>
    <xdr:sp macro="" textlink="">
      <xdr:nvSpPr>
        <xdr:cNvPr id="258" name="衛生費該当値テキスト"/>
        <xdr:cNvSpPr txBox="1"/>
      </xdr:nvSpPr>
      <xdr:spPr>
        <a:xfrm>
          <a:off x="4686300" y="163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xdr:rowOff>
    </xdr:from>
    <xdr:to>
      <xdr:col>20</xdr:col>
      <xdr:colOff>38100</xdr:colOff>
      <xdr:row>98</xdr:row>
      <xdr:rowOff>101623</xdr:rowOff>
    </xdr:to>
    <xdr:sp macro="" textlink="">
      <xdr:nvSpPr>
        <xdr:cNvPr id="259" name="楕円 258"/>
        <xdr:cNvSpPr/>
      </xdr:nvSpPr>
      <xdr:spPr>
        <a:xfrm>
          <a:off x="3746500" y="168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118150</xdr:rowOff>
    </xdr:from>
    <xdr:ext cx="534377" cy="259045"/>
    <xdr:sp macro="" textlink="">
      <xdr:nvSpPr>
        <xdr:cNvPr id="260" name="テキスト ボックス 259"/>
        <xdr:cNvSpPr txBox="1"/>
      </xdr:nvSpPr>
      <xdr:spPr>
        <a:xfrm>
          <a:off x="3530111" y="165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61485</xdr:rowOff>
    </xdr:from>
    <xdr:to>
      <xdr:col>15</xdr:col>
      <xdr:colOff>101600</xdr:colOff>
      <xdr:row>98</xdr:row>
      <xdr:rowOff>163085</xdr:rowOff>
    </xdr:to>
    <xdr:sp macro="" textlink="">
      <xdr:nvSpPr>
        <xdr:cNvPr id="261" name="楕円 260"/>
        <xdr:cNvSpPr/>
      </xdr:nvSpPr>
      <xdr:spPr>
        <a:xfrm>
          <a:off x="2857500" y="168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8162</xdr:rowOff>
    </xdr:from>
    <xdr:ext cx="534377" cy="259045"/>
    <xdr:sp macro="" textlink="">
      <xdr:nvSpPr>
        <xdr:cNvPr id="262" name="テキスト ボックス 261"/>
        <xdr:cNvSpPr txBox="1"/>
      </xdr:nvSpPr>
      <xdr:spPr>
        <a:xfrm>
          <a:off x="2641111" y="166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91382</xdr:rowOff>
    </xdr:from>
    <xdr:to>
      <xdr:col>10</xdr:col>
      <xdr:colOff>165100</xdr:colOff>
      <xdr:row>99</xdr:row>
      <xdr:rowOff>21532</xdr:rowOff>
    </xdr:to>
    <xdr:sp macro="" textlink="">
      <xdr:nvSpPr>
        <xdr:cNvPr id="263" name="楕円 262"/>
        <xdr:cNvSpPr/>
      </xdr:nvSpPr>
      <xdr:spPr>
        <a:xfrm>
          <a:off x="1968500" y="168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38059</xdr:rowOff>
    </xdr:from>
    <xdr:ext cx="534377" cy="259045"/>
    <xdr:sp macro="" textlink="">
      <xdr:nvSpPr>
        <xdr:cNvPr id="264" name="テキスト ボックス 263"/>
        <xdr:cNvSpPr txBox="1"/>
      </xdr:nvSpPr>
      <xdr:spPr>
        <a:xfrm>
          <a:off x="1752111" y="166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115385</xdr:rowOff>
    </xdr:from>
    <xdr:to>
      <xdr:col>6</xdr:col>
      <xdr:colOff>38100</xdr:colOff>
      <xdr:row>99</xdr:row>
      <xdr:rowOff>45535</xdr:rowOff>
    </xdr:to>
    <xdr:sp macro="" textlink="">
      <xdr:nvSpPr>
        <xdr:cNvPr id="265" name="楕円 264"/>
        <xdr:cNvSpPr/>
      </xdr:nvSpPr>
      <xdr:spPr>
        <a:xfrm>
          <a:off x="1079500" y="1691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36662</xdr:rowOff>
    </xdr:from>
    <xdr:ext cx="534377" cy="259045"/>
    <xdr:sp macro="" textlink="">
      <xdr:nvSpPr>
        <xdr:cNvPr id="266" name="テキスト ボックス 265"/>
        <xdr:cNvSpPr txBox="1"/>
      </xdr:nvSpPr>
      <xdr:spPr>
        <a:xfrm>
          <a:off x="863111" y="170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136957</xdr:rowOff>
    </xdr:from>
    <xdr:to>
      <xdr:col>54</xdr:col>
      <xdr:colOff>189865</xdr:colOff>
      <xdr:row>38</xdr:row>
      <xdr:rowOff>83921</xdr:rowOff>
    </xdr:to>
    <xdr:cxnSp macro="">
      <xdr:nvCxnSpPr>
        <xdr:cNvPr id="288" name="直線コネクタ 287"/>
        <xdr:cNvCxnSpPr/>
      </xdr:nvCxnSpPr>
      <xdr:spPr>
        <a:xfrm flipV="1">
          <a:off x="10475595" y="5280457"/>
          <a:ext cx="1270" cy="1318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9"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90" name="直線コネクタ 289"/>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83634</xdr:rowOff>
    </xdr:from>
    <xdr:ext cx="469744" cy="259045"/>
    <xdr:sp macro="" textlink="">
      <xdr:nvSpPr>
        <xdr:cNvPr id="291" name="労働費最大値テキスト"/>
        <xdr:cNvSpPr txBox="1"/>
      </xdr:nvSpPr>
      <xdr:spPr>
        <a:xfrm>
          <a:off x="10528300" y="505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136957</xdr:rowOff>
    </xdr:from>
    <xdr:to>
      <xdr:col>55</xdr:col>
      <xdr:colOff>88900</xdr:colOff>
      <xdr:row>30</xdr:row>
      <xdr:rowOff>136957</xdr:rowOff>
    </xdr:to>
    <xdr:cxnSp macro="">
      <xdr:nvCxnSpPr>
        <xdr:cNvPr id="292" name="直線コネクタ 291"/>
        <xdr:cNvCxnSpPr/>
      </xdr:nvCxnSpPr>
      <xdr:spPr>
        <a:xfrm>
          <a:off x="10388600" y="528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16256</xdr:rowOff>
    </xdr:from>
    <xdr:to>
      <xdr:col>55</xdr:col>
      <xdr:colOff>0</xdr:colOff>
      <xdr:row>38</xdr:row>
      <xdr:rowOff>23114</xdr:rowOff>
    </xdr:to>
    <xdr:cxnSp macro="">
      <xdr:nvCxnSpPr>
        <xdr:cNvPr id="293" name="直線コネクタ 292"/>
        <xdr:cNvCxnSpPr/>
      </xdr:nvCxnSpPr>
      <xdr:spPr>
        <a:xfrm flipV="1">
          <a:off x="9639300" y="653135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167555</xdr:rowOff>
    </xdr:from>
    <xdr:ext cx="378565" cy="259045"/>
    <xdr:sp macro="" textlink="">
      <xdr:nvSpPr>
        <xdr:cNvPr id="294" name="労働費平均値テキスト"/>
        <xdr:cNvSpPr txBox="1"/>
      </xdr:nvSpPr>
      <xdr:spPr>
        <a:xfrm>
          <a:off x="10528300" y="61683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295" name="フローチャート: 判断 294"/>
        <xdr:cNvSpPr/>
      </xdr:nvSpPr>
      <xdr:spPr>
        <a:xfrm>
          <a:off x="10426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99009</xdr:rowOff>
    </xdr:from>
    <xdr:to>
      <xdr:col>50</xdr:col>
      <xdr:colOff>114300</xdr:colOff>
      <xdr:row>38</xdr:row>
      <xdr:rowOff>23114</xdr:rowOff>
    </xdr:to>
    <xdr:cxnSp macro="">
      <xdr:nvCxnSpPr>
        <xdr:cNvPr id="296" name="直線コネクタ 295"/>
        <xdr:cNvCxnSpPr/>
      </xdr:nvCxnSpPr>
      <xdr:spPr>
        <a:xfrm>
          <a:off x="8750300" y="6442659"/>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122275</xdr:rowOff>
    </xdr:from>
    <xdr:to>
      <xdr:col>50</xdr:col>
      <xdr:colOff>165100</xdr:colOff>
      <xdr:row>37</xdr:row>
      <xdr:rowOff>52425</xdr:rowOff>
    </xdr:to>
    <xdr:sp macro="" textlink="">
      <xdr:nvSpPr>
        <xdr:cNvPr id="297" name="フローチャート: 判断 296"/>
        <xdr:cNvSpPr/>
      </xdr:nvSpPr>
      <xdr:spPr>
        <a:xfrm>
          <a:off x="9588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68952</xdr:rowOff>
    </xdr:from>
    <xdr:ext cx="378565" cy="259045"/>
    <xdr:sp macro="" textlink="">
      <xdr:nvSpPr>
        <xdr:cNvPr id="298" name="テキスト ボックス 297"/>
        <xdr:cNvSpPr txBox="1"/>
      </xdr:nvSpPr>
      <xdr:spPr>
        <a:xfrm>
          <a:off x="9450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99009</xdr:rowOff>
    </xdr:from>
    <xdr:to>
      <xdr:col>45</xdr:col>
      <xdr:colOff>177800</xdr:colOff>
      <xdr:row>38</xdr:row>
      <xdr:rowOff>20371</xdr:rowOff>
    </xdr:to>
    <xdr:cxnSp macro="">
      <xdr:nvCxnSpPr>
        <xdr:cNvPr id="299" name="直線コネクタ 298"/>
        <xdr:cNvCxnSpPr/>
      </xdr:nvCxnSpPr>
      <xdr:spPr>
        <a:xfrm flipV="1">
          <a:off x="7861300" y="6442659"/>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108560</xdr:rowOff>
    </xdr:from>
    <xdr:to>
      <xdr:col>46</xdr:col>
      <xdr:colOff>38100</xdr:colOff>
      <xdr:row>37</xdr:row>
      <xdr:rowOff>38710</xdr:rowOff>
    </xdr:to>
    <xdr:sp macro="" textlink="">
      <xdr:nvSpPr>
        <xdr:cNvPr id="300" name="フローチャート: 判断 299"/>
        <xdr:cNvSpPr/>
      </xdr:nvSpPr>
      <xdr:spPr>
        <a:xfrm>
          <a:off x="8699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55237</xdr:rowOff>
    </xdr:from>
    <xdr:ext cx="378565" cy="259045"/>
    <xdr:sp macro="" textlink="">
      <xdr:nvSpPr>
        <xdr:cNvPr id="301" name="テキスト ボックス 300"/>
        <xdr:cNvSpPr txBox="1"/>
      </xdr:nvSpPr>
      <xdr:spPr>
        <a:xfrm>
          <a:off x="8561017" y="6055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11226</xdr:rowOff>
    </xdr:from>
    <xdr:to>
      <xdr:col>41</xdr:col>
      <xdr:colOff>50800</xdr:colOff>
      <xdr:row>38</xdr:row>
      <xdr:rowOff>20371</xdr:rowOff>
    </xdr:to>
    <xdr:cxnSp macro="">
      <xdr:nvCxnSpPr>
        <xdr:cNvPr id="302" name="直線コネクタ 301"/>
        <xdr:cNvCxnSpPr/>
      </xdr:nvCxnSpPr>
      <xdr:spPr>
        <a:xfrm>
          <a:off x="6972300" y="652632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103531</xdr:rowOff>
    </xdr:from>
    <xdr:to>
      <xdr:col>41</xdr:col>
      <xdr:colOff>101600</xdr:colOff>
      <xdr:row>37</xdr:row>
      <xdr:rowOff>33681</xdr:rowOff>
    </xdr:to>
    <xdr:sp macro="" textlink="">
      <xdr:nvSpPr>
        <xdr:cNvPr id="303" name="フローチャート: 判断 302"/>
        <xdr:cNvSpPr/>
      </xdr:nvSpPr>
      <xdr:spPr>
        <a:xfrm>
          <a:off x="7810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50208</xdr:rowOff>
    </xdr:from>
    <xdr:ext cx="378565" cy="259045"/>
    <xdr:sp macro="" textlink="">
      <xdr:nvSpPr>
        <xdr:cNvPr id="304" name="テキスト ボックス 303"/>
        <xdr:cNvSpPr txBox="1"/>
      </xdr:nvSpPr>
      <xdr:spPr>
        <a:xfrm>
          <a:off x="7672017" y="605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88443</xdr:rowOff>
    </xdr:from>
    <xdr:to>
      <xdr:col>36</xdr:col>
      <xdr:colOff>165100</xdr:colOff>
      <xdr:row>37</xdr:row>
      <xdr:rowOff>18593</xdr:rowOff>
    </xdr:to>
    <xdr:sp macro="" textlink="">
      <xdr:nvSpPr>
        <xdr:cNvPr id="305" name="フローチャート: 判断 304"/>
        <xdr:cNvSpPr/>
      </xdr:nvSpPr>
      <xdr:spPr>
        <a:xfrm>
          <a:off x="6921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35120</xdr:rowOff>
    </xdr:from>
    <xdr:ext cx="378565" cy="259045"/>
    <xdr:sp macro="" textlink="">
      <xdr:nvSpPr>
        <xdr:cNvPr id="306" name="テキスト ボックス 305"/>
        <xdr:cNvSpPr txBox="1"/>
      </xdr:nvSpPr>
      <xdr:spPr>
        <a:xfrm>
          <a:off x="6783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136906</xdr:rowOff>
    </xdr:from>
    <xdr:to>
      <xdr:col>55</xdr:col>
      <xdr:colOff>50800</xdr:colOff>
      <xdr:row>38</xdr:row>
      <xdr:rowOff>67056</xdr:rowOff>
    </xdr:to>
    <xdr:sp macro="" textlink="">
      <xdr:nvSpPr>
        <xdr:cNvPr id="312" name="楕円 311"/>
        <xdr:cNvSpPr/>
      </xdr:nvSpPr>
      <xdr:spPr>
        <a:xfrm>
          <a:off x="10426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51833</xdr:rowOff>
    </xdr:from>
    <xdr:ext cx="378565" cy="259045"/>
    <xdr:sp macro="" textlink="">
      <xdr:nvSpPr>
        <xdr:cNvPr id="313" name="労働費該当値テキスト"/>
        <xdr:cNvSpPr txBox="1"/>
      </xdr:nvSpPr>
      <xdr:spPr>
        <a:xfrm>
          <a:off x="10528300" y="6395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143764</xdr:rowOff>
    </xdr:from>
    <xdr:to>
      <xdr:col>50</xdr:col>
      <xdr:colOff>165100</xdr:colOff>
      <xdr:row>38</xdr:row>
      <xdr:rowOff>73914</xdr:rowOff>
    </xdr:to>
    <xdr:sp macro="" textlink="">
      <xdr:nvSpPr>
        <xdr:cNvPr id="314" name="楕円 313"/>
        <xdr:cNvSpPr/>
      </xdr:nvSpPr>
      <xdr:spPr>
        <a:xfrm>
          <a:off x="958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65041</xdr:rowOff>
    </xdr:from>
    <xdr:ext cx="378565" cy="259045"/>
    <xdr:sp macro="" textlink="">
      <xdr:nvSpPr>
        <xdr:cNvPr id="315" name="テキスト ボックス 314"/>
        <xdr:cNvSpPr txBox="1"/>
      </xdr:nvSpPr>
      <xdr:spPr>
        <a:xfrm>
          <a:off x="9450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48209</xdr:rowOff>
    </xdr:from>
    <xdr:to>
      <xdr:col>46</xdr:col>
      <xdr:colOff>38100</xdr:colOff>
      <xdr:row>37</xdr:row>
      <xdr:rowOff>149809</xdr:rowOff>
    </xdr:to>
    <xdr:sp macro="" textlink="">
      <xdr:nvSpPr>
        <xdr:cNvPr id="316" name="楕円 315"/>
        <xdr:cNvSpPr/>
      </xdr:nvSpPr>
      <xdr:spPr>
        <a:xfrm>
          <a:off x="86995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140936</xdr:rowOff>
    </xdr:from>
    <xdr:ext cx="378565" cy="259045"/>
    <xdr:sp macro="" textlink="">
      <xdr:nvSpPr>
        <xdr:cNvPr id="317" name="テキスト ボックス 316"/>
        <xdr:cNvSpPr txBox="1"/>
      </xdr:nvSpPr>
      <xdr:spPr>
        <a:xfrm>
          <a:off x="8561017" y="6484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141021</xdr:rowOff>
    </xdr:from>
    <xdr:to>
      <xdr:col>41</xdr:col>
      <xdr:colOff>101600</xdr:colOff>
      <xdr:row>38</xdr:row>
      <xdr:rowOff>71171</xdr:rowOff>
    </xdr:to>
    <xdr:sp macro="" textlink="">
      <xdr:nvSpPr>
        <xdr:cNvPr id="318" name="楕円 317"/>
        <xdr:cNvSpPr/>
      </xdr:nvSpPr>
      <xdr:spPr>
        <a:xfrm>
          <a:off x="7810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62298</xdr:rowOff>
    </xdr:from>
    <xdr:ext cx="378565" cy="259045"/>
    <xdr:sp macro="" textlink="">
      <xdr:nvSpPr>
        <xdr:cNvPr id="319" name="テキスト ボックス 318"/>
        <xdr:cNvSpPr txBox="1"/>
      </xdr:nvSpPr>
      <xdr:spPr>
        <a:xfrm>
          <a:off x="7672017" y="657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131877</xdr:rowOff>
    </xdr:from>
    <xdr:to>
      <xdr:col>36</xdr:col>
      <xdr:colOff>165100</xdr:colOff>
      <xdr:row>38</xdr:row>
      <xdr:rowOff>62027</xdr:rowOff>
    </xdr:to>
    <xdr:sp macro="" textlink="">
      <xdr:nvSpPr>
        <xdr:cNvPr id="320" name="楕円 319"/>
        <xdr:cNvSpPr/>
      </xdr:nvSpPr>
      <xdr:spPr>
        <a:xfrm>
          <a:off x="6921500" y="64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53153</xdr:rowOff>
    </xdr:from>
    <xdr:ext cx="378565" cy="259045"/>
    <xdr:sp macro="" textlink="">
      <xdr:nvSpPr>
        <xdr:cNvPr id="321" name="テキスト ボックス 320"/>
        <xdr:cNvSpPr txBox="1"/>
      </xdr:nvSpPr>
      <xdr:spPr>
        <a:xfrm>
          <a:off x="6783017" y="6568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5" name="テキスト ボックス 334"/>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7" name="テキスト ボックス 336"/>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9" name="テキスト ボックス 338"/>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1" name="テキスト ボックス 340"/>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6"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74947</xdr:rowOff>
    </xdr:from>
    <xdr:ext cx="469744" cy="259045"/>
    <xdr:sp macro="" textlink="">
      <xdr:nvSpPr>
        <xdr:cNvPr id="348" name="農林水産業費最大値テキスト"/>
        <xdr:cNvSpPr txBox="1"/>
      </xdr:nvSpPr>
      <xdr:spPr>
        <a:xfrm>
          <a:off x="10528300" y="864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50" name="直線コネクタ 349"/>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6621</xdr:rowOff>
    </xdr:from>
    <xdr:ext cx="378565" cy="259045"/>
    <xdr:sp macro="" textlink="">
      <xdr:nvSpPr>
        <xdr:cNvPr id="351" name="農林水産業費平均値テキスト"/>
        <xdr:cNvSpPr txBox="1"/>
      </xdr:nvSpPr>
      <xdr:spPr>
        <a:xfrm>
          <a:off x="10528300" y="9779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155194</xdr:rowOff>
    </xdr:from>
    <xdr:to>
      <xdr:col>55</xdr:col>
      <xdr:colOff>50800</xdr:colOff>
      <xdr:row>58</xdr:row>
      <xdr:rowOff>85344</xdr:rowOff>
    </xdr:to>
    <xdr:sp macro="" textlink="">
      <xdr:nvSpPr>
        <xdr:cNvPr id="352" name="フローチャート: 判断 351"/>
        <xdr:cNvSpPr/>
      </xdr:nvSpPr>
      <xdr:spPr>
        <a:xfrm>
          <a:off x="10426700" y="99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3" name="直線コネクタ 352"/>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150622</xdr:rowOff>
    </xdr:from>
    <xdr:to>
      <xdr:col>50</xdr:col>
      <xdr:colOff>165100</xdr:colOff>
      <xdr:row>58</xdr:row>
      <xdr:rowOff>80772</xdr:rowOff>
    </xdr:to>
    <xdr:sp macro="" textlink="">
      <xdr:nvSpPr>
        <xdr:cNvPr id="354" name="フローチャート: 判断 353"/>
        <xdr:cNvSpPr/>
      </xdr:nvSpPr>
      <xdr:spPr>
        <a:xfrm>
          <a:off x="9588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97299</xdr:rowOff>
    </xdr:from>
    <xdr:ext cx="378565" cy="259045"/>
    <xdr:sp macro="" textlink="">
      <xdr:nvSpPr>
        <xdr:cNvPr id="355" name="テキスト ボックス 354"/>
        <xdr:cNvSpPr txBox="1"/>
      </xdr:nvSpPr>
      <xdr:spPr>
        <a:xfrm>
          <a:off x="9450017" y="9698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6" name="直線コネクタ 355"/>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2794</xdr:rowOff>
    </xdr:from>
    <xdr:to>
      <xdr:col>46</xdr:col>
      <xdr:colOff>38100</xdr:colOff>
      <xdr:row>58</xdr:row>
      <xdr:rowOff>104394</xdr:rowOff>
    </xdr:to>
    <xdr:sp macro="" textlink="">
      <xdr:nvSpPr>
        <xdr:cNvPr id="357" name="フローチャート: 判断 356"/>
        <xdr:cNvSpPr/>
      </xdr:nvSpPr>
      <xdr:spPr>
        <a:xfrm>
          <a:off x="8699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120921</xdr:rowOff>
    </xdr:from>
    <xdr:ext cx="378565" cy="259045"/>
    <xdr:sp macro="" textlink="">
      <xdr:nvSpPr>
        <xdr:cNvPr id="358" name="テキスト ボックス 357"/>
        <xdr:cNvSpPr txBox="1"/>
      </xdr:nvSpPr>
      <xdr:spPr>
        <a:xfrm>
          <a:off x="8561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9" name="直線コネクタ 358"/>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104902</xdr:rowOff>
    </xdr:from>
    <xdr:to>
      <xdr:col>41</xdr:col>
      <xdr:colOff>101600</xdr:colOff>
      <xdr:row>58</xdr:row>
      <xdr:rowOff>35052</xdr:rowOff>
    </xdr:to>
    <xdr:sp macro="" textlink="">
      <xdr:nvSpPr>
        <xdr:cNvPr id="360" name="フローチャート: 判断 359"/>
        <xdr:cNvSpPr/>
      </xdr:nvSpPr>
      <xdr:spPr>
        <a:xfrm>
          <a:off x="7810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51579</xdr:rowOff>
    </xdr:from>
    <xdr:ext cx="378565" cy="259045"/>
    <xdr:sp macro="" textlink="">
      <xdr:nvSpPr>
        <xdr:cNvPr id="361" name="テキスト ボックス 360"/>
        <xdr:cNvSpPr txBox="1"/>
      </xdr:nvSpPr>
      <xdr:spPr>
        <a:xfrm>
          <a:off x="7672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51562</xdr:rowOff>
    </xdr:from>
    <xdr:to>
      <xdr:col>36</xdr:col>
      <xdr:colOff>165100</xdr:colOff>
      <xdr:row>58</xdr:row>
      <xdr:rowOff>153162</xdr:rowOff>
    </xdr:to>
    <xdr:sp macro="" textlink="">
      <xdr:nvSpPr>
        <xdr:cNvPr id="362" name="フローチャート: 判断 361"/>
        <xdr:cNvSpPr/>
      </xdr:nvSpPr>
      <xdr:spPr>
        <a:xfrm>
          <a:off x="6921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169689</xdr:rowOff>
    </xdr:from>
    <xdr:ext cx="378565" cy="259045"/>
    <xdr:sp macro="" textlink="">
      <xdr:nvSpPr>
        <xdr:cNvPr id="363" name="テキスト ボックス 362"/>
        <xdr:cNvSpPr txBox="1"/>
      </xdr:nvSpPr>
      <xdr:spPr>
        <a:xfrm>
          <a:off x="6783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9" name="楕円 368"/>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70"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1" name="楕円 370"/>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2" name="テキスト ボックス 371"/>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3" name="楕円 372"/>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4" name="テキスト ボックス 373"/>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5" name="楕円 374"/>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6" name="テキスト ボックス 375"/>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7" name="楕円 376"/>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8" name="テキスト ボックス 377"/>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79212</xdr:rowOff>
    </xdr:from>
    <xdr:to>
      <xdr:col>54</xdr:col>
      <xdr:colOff>189865</xdr:colOff>
      <xdr:row>78</xdr:row>
      <xdr:rowOff>21056</xdr:rowOff>
    </xdr:to>
    <xdr:cxnSp macro="">
      <xdr:nvCxnSpPr>
        <xdr:cNvPr id="400" name="直線コネクタ 399"/>
        <xdr:cNvCxnSpPr/>
      </xdr:nvCxnSpPr>
      <xdr:spPr>
        <a:xfrm flipV="1">
          <a:off x="10475595" y="12080712"/>
          <a:ext cx="1270" cy="131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24883</xdr:rowOff>
    </xdr:from>
    <xdr:ext cx="469744" cy="259045"/>
    <xdr:sp macro="" textlink="">
      <xdr:nvSpPr>
        <xdr:cNvPr id="401" name="商工費最小値テキスト"/>
        <xdr:cNvSpPr txBox="1"/>
      </xdr:nvSpPr>
      <xdr:spPr>
        <a:xfrm>
          <a:off x="10528300" y="133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21056</xdr:rowOff>
    </xdr:from>
    <xdr:to>
      <xdr:col>55</xdr:col>
      <xdr:colOff>88900</xdr:colOff>
      <xdr:row>78</xdr:row>
      <xdr:rowOff>21056</xdr:rowOff>
    </xdr:to>
    <xdr:cxnSp macro="">
      <xdr:nvCxnSpPr>
        <xdr:cNvPr id="402" name="直線コネクタ 401"/>
        <xdr:cNvCxnSpPr/>
      </xdr:nvCxnSpPr>
      <xdr:spPr>
        <a:xfrm>
          <a:off x="10388600" y="133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25889</xdr:rowOff>
    </xdr:from>
    <xdr:ext cx="534377" cy="259045"/>
    <xdr:sp macro="" textlink="">
      <xdr:nvSpPr>
        <xdr:cNvPr id="403" name="商工費最大値テキスト"/>
        <xdr:cNvSpPr txBox="1"/>
      </xdr:nvSpPr>
      <xdr:spPr>
        <a:xfrm>
          <a:off x="10528300" y="1185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79212</xdr:rowOff>
    </xdr:from>
    <xdr:to>
      <xdr:col>55</xdr:col>
      <xdr:colOff>88900</xdr:colOff>
      <xdr:row>70</xdr:row>
      <xdr:rowOff>79212</xdr:rowOff>
    </xdr:to>
    <xdr:cxnSp macro="">
      <xdr:nvCxnSpPr>
        <xdr:cNvPr id="404" name="直線コネクタ 403"/>
        <xdr:cNvCxnSpPr/>
      </xdr:nvCxnSpPr>
      <xdr:spPr>
        <a:xfrm>
          <a:off x="10388600" y="12080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45380</xdr:rowOff>
    </xdr:from>
    <xdr:to>
      <xdr:col>55</xdr:col>
      <xdr:colOff>0</xdr:colOff>
      <xdr:row>77</xdr:row>
      <xdr:rowOff>73041</xdr:rowOff>
    </xdr:to>
    <xdr:cxnSp macro="">
      <xdr:nvCxnSpPr>
        <xdr:cNvPr id="405" name="直線コネクタ 404"/>
        <xdr:cNvCxnSpPr/>
      </xdr:nvCxnSpPr>
      <xdr:spPr>
        <a:xfrm flipV="1">
          <a:off x="9639300" y="13247030"/>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125401</xdr:rowOff>
    </xdr:from>
    <xdr:ext cx="469744" cy="259045"/>
    <xdr:sp macro="" textlink="">
      <xdr:nvSpPr>
        <xdr:cNvPr id="406" name="商工費平均値テキスト"/>
        <xdr:cNvSpPr txBox="1"/>
      </xdr:nvSpPr>
      <xdr:spPr>
        <a:xfrm>
          <a:off x="10528300" y="12984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102524</xdr:rowOff>
    </xdr:from>
    <xdr:to>
      <xdr:col>55</xdr:col>
      <xdr:colOff>50800</xdr:colOff>
      <xdr:row>77</xdr:row>
      <xdr:rowOff>32674</xdr:rowOff>
    </xdr:to>
    <xdr:sp macro="" textlink="">
      <xdr:nvSpPr>
        <xdr:cNvPr id="407" name="フローチャート: 判断 406"/>
        <xdr:cNvSpPr/>
      </xdr:nvSpPr>
      <xdr:spPr>
        <a:xfrm>
          <a:off x="104267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92472</xdr:rowOff>
    </xdr:from>
    <xdr:to>
      <xdr:col>50</xdr:col>
      <xdr:colOff>114300</xdr:colOff>
      <xdr:row>77</xdr:row>
      <xdr:rowOff>73041</xdr:rowOff>
    </xdr:to>
    <xdr:cxnSp macro="">
      <xdr:nvCxnSpPr>
        <xdr:cNvPr id="408" name="直線コネクタ 407"/>
        <xdr:cNvCxnSpPr/>
      </xdr:nvCxnSpPr>
      <xdr:spPr>
        <a:xfrm>
          <a:off x="8750300" y="13122672"/>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118618</xdr:rowOff>
    </xdr:from>
    <xdr:to>
      <xdr:col>50</xdr:col>
      <xdr:colOff>165100</xdr:colOff>
      <xdr:row>77</xdr:row>
      <xdr:rowOff>48768</xdr:rowOff>
    </xdr:to>
    <xdr:sp macro="" textlink="">
      <xdr:nvSpPr>
        <xdr:cNvPr id="409" name="フローチャート: 判断 408"/>
        <xdr:cNvSpPr/>
      </xdr:nvSpPr>
      <xdr:spPr>
        <a:xfrm>
          <a:off x="9588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65295</xdr:rowOff>
    </xdr:from>
    <xdr:ext cx="469744" cy="259045"/>
    <xdr:sp macro="" textlink="">
      <xdr:nvSpPr>
        <xdr:cNvPr id="410" name="テキスト ボックス 409"/>
        <xdr:cNvSpPr txBox="1"/>
      </xdr:nvSpPr>
      <xdr:spPr>
        <a:xfrm>
          <a:off x="9404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92472</xdr:rowOff>
    </xdr:from>
    <xdr:to>
      <xdr:col>45</xdr:col>
      <xdr:colOff>177800</xdr:colOff>
      <xdr:row>77</xdr:row>
      <xdr:rowOff>66411</xdr:rowOff>
    </xdr:to>
    <xdr:cxnSp macro="">
      <xdr:nvCxnSpPr>
        <xdr:cNvPr id="411" name="直線コネクタ 410"/>
        <xdr:cNvCxnSpPr/>
      </xdr:nvCxnSpPr>
      <xdr:spPr>
        <a:xfrm flipV="1">
          <a:off x="7861300" y="13122672"/>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169824</xdr:rowOff>
    </xdr:from>
    <xdr:to>
      <xdr:col>46</xdr:col>
      <xdr:colOff>38100</xdr:colOff>
      <xdr:row>77</xdr:row>
      <xdr:rowOff>99974</xdr:rowOff>
    </xdr:to>
    <xdr:sp macro="" textlink="">
      <xdr:nvSpPr>
        <xdr:cNvPr id="412" name="フローチャート: 判断 411"/>
        <xdr:cNvSpPr/>
      </xdr:nvSpPr>
      <xdr:spPr>
        <a:xfrm>
          <a:off x="8699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91101</xdr:rowOff>
    </xdr:from>
    <xdr:ext cx="469744" cy="259045"/>
    <xdr:sp macro="" textlink="">
      <xdr:nvSpPr>
        <xdr:cNvPr id="413" name="テキスト ボックス 412"/>
        <xdr:cNvSpPr txBox="1"/>
      </xdr:nvSpPr>
      <xdr:spPr>
        <a:xfrm>
          <a:off x="8515428" y="132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66411</xdr:rowOff>
    </xdr:from>
    <xdr:to>
      <xdr:col>41</xdr:col>
      <xdr:colOff>50800</xdr:colOff>
      <xdr:row>77</xdr:row>
      <xdr:rowOff>125710</xdr:rowOff>
    </xdr:to>
    <xdr:cxnSp macro="">
      <xdr:nvCxnSpPr>
        <xdr:cNvPr id="414" name="直線コネクタ 413"/>
        <xdr:cNvCxnSpPr/>
      </xdr:nvCxnSpPr>
      <xdr:spPr>
        <a:xfrm flipV="1">
          <a:off x="6972300" y="13268061"/>
          <a:ext cx="889000" cy="5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15" name="フローチャート: 判断 414"/>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16" name="テキスト ボックス 415"/>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59548</xdr:rowOff>
    </xdr:from>
    <xdr:to>
      <xdr:col>36</xdr:col>
      <xdr:colOff>165100</xdr:colOff>
      <xdr:row>77</xdr:row>
      <xdr:rowOff>161148</xdr:rowOff>
    </xdr:to>
    <xdr:sp macro="" textlink="">
      <xdr:nvSpPr>
        <xdr:cNvPr id="417" name="フローチャート: 判断 416"/>
        <xdr:cNvSpPr/>
      </xdr:nvSpPr>
      <xdr:spPr>
        <a:xfrm>
          <a:off x="6921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6225</xdr:rowOff>
    </xdr:from>
    <xdr:ext cx="469744" cy="259045"/>
    <xdr:sp macro="" textlink="">
      <xdr:nvSpPr>
        <xdr:cNvPr id="418" name="テキスト ボックス 417"/>
        <xdr:cNvSpPr txBox="1"/>
      </xdr:nvSpPr>
      <xdr:spPr>
        <a:xfrm>
          <a:off x="6737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166030</xdr:rowOff>
    </xdr:from>
    <xdr:to>
      <xdr:col>55</xdr:col>
      <xdr:colOff>50800</xdr:colOff>
      <xdr:row>77</xdr:row>
      <xdr:rowOff>96180</xdr:rowOff>
    </xdr:to>
    <xdr:sp macro="" textlink="">
      <xdr:nvSpPr>
        <xdr:cNvPr id="424" name="楕円 423"/>
        <xdr:cNvSpPr/>
      </xdr:nvSpPr>
      <xdr:spPr>
        <a:xfrm>
          <a:off x="10426700" y="131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144457</xdr:rowOff>
    </xdr:from>
    <xdr:ext cx="469744" cy="259045"/>
    <xdr:sp macro="" textlink="">
      <xdr:nvSpPr>
        <xdr:cNvPr id="425" name="商工費該当値テキスト"/>
        <xdr:cNvSpPr txBox="1"/>
      </xdr:nvSpPr>
      <xdr:spPr>
        <a:xfrm>
          <a:off x="10528300" y="131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22241</xdr:rowOff>
    </xdr:from>
    <xdr:to>
      <xdr:col>50</xdr:col>
      <xdr:colOff>165100</xdr:colOff>
      <xdr:row>77</xdr:row>
      <xdr:rowOff>123841</xdr:rowOff>
    </xdr:to>
    <xdr:sp macro="" textlink="">
      <xdr:nvSpPr>
        <xdr:cNvPr id="426" name="楕円 425"/>
        <xdr:cNvSpPr/>
      </xdr:nvSpPr>
      <xdr:spPr>
        <a:xfrm>
          <a:off x="9588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114968</xdr:rowOff>
    </xdr:from>
    <xdr:ext cx="469744" cy="259045"/>
    <xdr:sp macro="" textlink="">
      <xdr:nvSpPr>
        <xdr:cNvPr id="427" name="テキスト ボックス 426"/>
        <xdr:cNvSpPr txBox="1"/>
      </xdr:nvSpPr>
      <xdr:spPr>
        <a:xfrm>
          <a:off x="9404428" y="1331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41672</xdr:rowOff>
    </xdr:from>
    <xdr:to>
      <xdr:col>46</xdr:col>
      <xdr:colOff>38100</xdr:colOff>
      <xdr:row>76</xdr:row>
      <xdr:rowOff>143272</xdr:rowOff>
    </xdr:to>
    <xdr:sp macro="" textlink="">
      <xdr:nvSpPr>
        <xdr:cNvPr id="428" name="楕円 427"/>
        <xdr:cNvSpPr/>
      </xdr:nvSpPr>
      <xdr:spPr>
        <a:xfrm>
          <a:off x="8699500" y="130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159798</xdr:rowOff>
    </xdr:from>
    <xdr:ext cx="469744" cy="259045"/>
    <xdr:sp macro="" textlink="">
      <xdr:nvSpPr>
        <xdr:cNvPr id="429" name="テキスト ボックス 428"/>
        <xdr:cNvSpPr txBox="1"/>
      </xdr:nvSpPr>
      <xdr:spPr>
        <a:xfrm>
          <a:off x="8515428" y="1284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15611</xdr:rowOff>
    </xdr:from>
    <xdr:to>
      <xdr:col>41</xdr:col>
      <xdr:colOff>101600</xdr:colOff>
      <xdr:row>77</xdr:row>
      <xdr:rowOff>117211</xdr:rowOff>
    </xdr:to>
    <xdr:sp macro="" textlink="">
      <xdr:nvSpPr>
        <xdr:cNvPr id="430" name="楕円 429"/>
        <xdr:cNvSpPr/>
      </xdr:nvSpPr>
      <xdr:spPr>
        <a:xfrm>
          <a:off x="7810500" y="132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108338</xdr:rowOff>
    </xdr:from>
    <xdr:ext cx="469744" cy="259045"/>
    <xdr:sp macro="" textlink="">
      <xdr:nvSpPr>
        <xdr:cNvPr id="431" name="テキスト ボックス 430"/>
        <xdr:cNvSpPr txBox="1"/>
      </xdr:nvSpPr>
      <xdr:spPr>
        <a:xfrm>
          <a:off x="7626428" y="1330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74910</xdr:rowOff>
    </xdr:from>
    <xdr:to>
      <xdr:col>36</xdr:col>
      <xdr:colOff>165100</xdr:colOff>
      <xdr:row>78</xdr:row>
      <xdr:rowOff>5060</xdr:rowOff>
    </xdr:to>
    <xdr:sp macro="" textlink="">
      <xdr:nvSpPr>
        <xdr:cNvPr id="432" name="楕円 431"/>
        <xdr:cNvSpPr/>
      </xdr:nvSpPr>
      <xdr:spPr>
        <a:xfrm>
          <a:off x="6921500" y="132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167637</xdr:rowOff>
    </xdr:from>
    <xdr:ext cx="469744" cy="259045"/>
    <xdr:sp macro="" textlink="">
      <xdr:nvSpPr>
        <xdr:cNvPr id="433" name="テキスト ボックス 432"/>
        <xdr:cNvSpPr txBox="1"/>
      </xdr:nvSpPr>
      <xdr:spPr>
        <a:xfrm>
          <a:off x="6737428" y="133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118298</xdr:rowOff>
    </xdr:from>
    <xdr:to>
      <xdr:col>54</xdr:col>
      <xdr:colOff>189865</xdr:colOff>
      <xdr:row>98</xdr:row>
      <xdr:rowOff>89103</xdr:rowOff>
    </xdr:to>
    <xdr:cxnSp macro="">
      <xdr:nvCxnSpPr>
        <xdr:cNvPr id="459" name="直線コネクタ 458"/>
        <xdr:cNvCxnSpPr/>
      </xdr:nvCxnSpPr>
      <xdr:spPr>
        <a:xfrm flipV="1">
          <a:off x="10475595" y="15548798"/>
          <a:ext cx="1270" cy="1342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92930</xdr:rowOff>
    </xdr:from>
    <xdr:ext cx="534377" cy="259045"/>
    <xdr:sp macro="" textlink="">
      <xdr:nvSpPr>
        <xdr:cNvPr id="460" name="土木費最小値テキスト"/>
        <xdr:cNvSpPr txBox="1"/>
      </xdr:nvSpPr>
      <xdr:spPr>
        <a:xfrm>
          <a:off x="10528300" y="168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89103</xdr:rowOff>
    </xdr:from>
    <xdr:to>
      <xdr:col>55</xdr:col>
      <xdr:colOff>88900</xdr:colOff>
      <xdr:row>98</xdr:row>
      <xdr:rowOff>89103</xdr:rowOff>
    </xdr:to>
    <xdr:cxnSp macro="">
      <xdr:nvCxnSpPr>
        <xdr:cNvPr id="461" name="直線コネクタ 460"/>
        <xdr:cNvCxnSpPr/>
      </xdr:nvCxnSpPr>
      <xdr:spPr>
        <a:xfrm>
          <a:off x="10388600" y="1689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64975</xdr:rowOff>
    </xdr:from>
    <xdr:ext cx="599010" cy="259045"/>
    <xdr:sp macro="" textlink="">
      <xdr:nvSpPr>
        <xdr:cNvPr id="462" name="土木費最大値テキスト"/>
        <xdr:cNvSpPr txBox="1"/>
      </xdr:nvSpPr>
      <xdr:spPr>
        <a:xfrm>
          <a:off x="10528300" y="1532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118298</xdr:rowOff>
    </xdr:from>
    <xdr:to>
      <xdr:col>55</xdr:col>
      <xdr:colOff>88900</xdr:colOff>
      <xdr:row>90</xdr:row>
      <xdr:rowOff>118298</xdr:rowOff>
    </xdr:to>
    <xdr:cxnSp macro="">
      <xdr:nvCxnSpPr>
        <xdr:cNvPr id="463" name="直線コネクタ 462"/>
        <xdr:cNvCxnSpPr/>
      </xdr:nvCxnSpPr>
      <xdr:spPr>
        <a:xfrm>
          <a:off x="10388600" y="1554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162669</xdr:rowOff>
    </xdr:from>
    <xdr:to>
      <xdr:col>55</xdr:col>
      <xdr:colOff>0</xdr:colOff>
      <xdr:row>96</xdr:row>
      <xdr:rowOff>40314</xdr:rowOff>
    </xdr:to>
    <xdr:cxnSp macro="">
      <xdr:nvCxnSpPr>
        <xdr:cNvPr id="464" name="直線コネクタ 463"/>
        <xdr:cNvCxnSpPr/>
      </xdr:nvCxnSpPr>
      <xdr:spPr>
        <a:xfrm flipV="1">
          <a:off x="9639300" y="16450419"/>
          <a:ext cx="8382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142450</xdr:rowOff>
    </xdr:from>
    <xdr:ext cx="534377" cy="259045"/>
    <xdr:sp macro="" textlink="">
      <xdr:nvSpPr>
        <xdr:cNvPr id="465" name="土木費平均値テキスト"/>
        <xdr:cNvSpPr txBox="1"/>
      </xdr:nvSpPr>
      <xdr:spPr>
        <a:xfrm>
          <a:off x="10528300" y="166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164023</xdr:rowOff>
    </xdr:from>
    <xdr:to>
      <xdr:col>55</xdr:col>
      <xdr:colOff>50800</xdr:colOff>
      <xdr:row>97</xdr:row>
      <xdr:rowOff>94173</xdr:rowOff>
    </xdr:to>
    <xdr:sp macro="" textlink="">
      <xdr:nvSpPr>
        <xdr:cNvPr id="466" name="フローチャート: 判断 465"/>
        <xdr:cNvSpPr/>
      </xdr:nvSpPr>
      <xdr:spPr>
        <a:xfrm>
          <a:off x="10426700" y="1662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57393</xdr:rowOff>
    </xdr:from>
    <xdr:to>
      <xdr:col>50</xdr:col>
      <xdr:colOff>114300</xdr:colOff>
      <xdr:row>96</xdr:row>
      <xdr:rowOff>40314</xdr:rowOff>
    </xdr:to>
    <xdr:cxnSp macro="">
      <xdr:nvCxnSpPr>
        <xdr:cNvPr id="467" name="直線コネクタ 466"/>
        <xdr:cNvCxnSpPr/>
      </xdr:nvCxnSpPr>
      <xdr:spPr>
        <a:xfrm>
          <a:off x="8750300" y="16345143"/>
          <a:ext cx="889000" cy="15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143089</xdr:rowOff>
    </xdr:from>
    <xdr:to>
      <xdr:col>50</xdr:col>
      <xdr:colOff>165100</xdr:colOff>
      <xdr:row>97</xdr:row>
      <xdr:rowOff>73239</xdr:rowOff>
    </xdr:to>
    <xdr:sp macro="" textlink="">
      <xdr:nvSpPr>
        <xdr:cNvPr id="468" name="フローチャート: 判断 467"/>
        <xdr:cNvSpPr/>
      </xdr:nvSpPr>
      <xdr:spPr>
        <a:xfrm>
          <a:off x="9588500" y="166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64366</xdr:rowOff>
    </xdr:from>
    <xdr:ext cx="534377" cy="259045"/>
    <xdr:sp macro="" textlink="">
      <xdr:nvSpPr>
        <xdr:cNvPr id="469" name="テキスト ボックス 468"/>
        <xdr:cNvSpPr txBox="1"/>
      </xdr:nvSpPr>
      <xdr:spPr>
        <a:xfrm>
          <a:off x="9372111" y="166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57393</xdr:rowOff>
    </xdr:from>
    <xdr:to>
      <xdr:col>45</xdr:col>
      <xdr:colOff>177800</xdr:colOff>
      <xdr:row>96</xdr:row>
      <xdr:rowOff>49512</xdr:rowOff>
    </xdr:to>
    <xdr:cxnSp macro="">
      <xdr:nvCxnSpPr>
        <xdr:cNvPr id="470" name="直線コネクタ 469"/>
        <xdr:cNvCxnSpPr/>
      </xdr:nvCxnSpPr>
      <xdr:spPr>
        <a:xfrm flipV="1">
          <a:off x="7861300" y="16345143"/>
          <a:ext cx="889000" cy="16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151602</xdr:rowOff>
    </xdr:from>
    <xdr:to>
      <xdr:col>46</xdr:col>
      <xdr:colOff>38100</xdr:colOff>
      <xdr:row>97</xdr:row>
      <xdr:rowOff>81752</xdr:rowOff>
    </xdr:to>
    <xdr:sp macro="" textlink="">
      <xdr:nvSpPr>
        <xdr:cNvPr id="471" name="フローチャート: 判断 470"/>
        <xdr:cNvSpPr/>
      </xdr:nvSpPr>
      <xdr:spPr>
        <a:xfrm>
          <a:off x="86995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72879</xdr:rowOff>
    </xdr:from>
    <xdr:ext cx="534377" cy="259045"/>
    <xdr:sp macro="" textlink="">
      <xdr:nvSpPr>
        <xdr:cNvPr id="472" name="テキスト ボックス 471"/>
        <xdr:cNvSpPr txBox="1"/>
      </xdr:nvSpPr>
      <xdr:spPr>
        <a:xfrm>
          <a:off x="8483111" y="1670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49512</xdr:rowOff>
    </xdr:from>
    <xdr:to>
      <xdr:col>41</xdr:col>
      <xdr:colOff>50800</xdr:colOff>
      <xdr:row>96</xdr:row>
      <xdr:rowOff>169472</xdr:rowOff>
    </xdr:to>
    <xdr:cxnSp macro="">
      <xdr:nvCxnSpPr>
        <xdr:cNvPr id="473" name="直線コネクタ 472"/>
        <xdr:cNvCxnSpPr/>
      </xdr:nvCxnSpPr>
      <xdr:spPr>
        <a:xfrm flipV="1">
          <a:off x="6972300" y="16508712"/>
          <a:ext cx="889000" cy="1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19994</xdr:rowOff>
    </xdr:from>
    <xdr:to>
      <xdr:col>41</xdr:col>
      <xdr:colOff>101600</xdr:colOff>
      <xdr:row>97</xdr:row>
      <xdr:rowOff>121594</xdr:rowOff>
    </xdr:to>
    <xdr:sp macro="" textlink="">
      <xdr:nvSpPr>
        <xdr:cNvPr id="474" name="フローチャート: 判断 473"/>
        <xdr:cNvSpPr/>
      </xdr:nvSpPr>
      <xdr:spPr>
        <a:xfrm>
          <a:off x="7810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112721</xdr:rowOff>
    </xdr:from>
    <xdr:ext cx="534377" cy="259045"/>
    <xdr:sp macro="" textlink="">
      <xdr:nvSpPr>
        <xdr:cNvPr id="475" name="テキスト ボックス 474"/>
        <xdr:cNvSpPr txBox="1"/>
      </xdr:nvSpPr>
      <xdr:spPr>
        <a:xfrm>
          <a:off x="7594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14267</xdr:rowOff>
    </xdr:from>
    <xdr:to>
      <xdr:col>36</xdr:col>
      <xdr:colOff>165100</xdr:colOff>
      <xdr:row>97</xdr:row>
      <xdr:rowOff>115867</xdr:rowOff>
    </xdr:to>
    <xdr:sp macro="" textlink="">
      <xdr:nvSpPr>
        <xdr:cNvPr id="476" name="フローチャート: 判断 475"/>
        <xdr:cNvSpPr/>
      </xdr:nvSpPr>
      <xdr:spPr>
        <a:xfrm>
          <a:off x="6921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106994</xdr:rowOff>
    </xdr:from>
    <xdr:ext cx="534377" cy="259045"/>
    <xdr:sp macro="" textlink="">
      <xdr:nvSpPr>
        <xdr:cNvPr id="477" name="テキスト ボックス 476"/>
        <xdr:cNvSpPr txBox="1"/>
      </xdr:nvSpPr>
      <xdr:spPr>
        <a:xfrm>
          <a:off x="6705111" y="167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111869</xdr:rowOff>
    </xdr:from>
    <xdr:to>
      <xdr:col>55</xdr:col>
      <xdr:colOff>50800</xdr:colOff>
      <xdr:row>96</xdr:row>
      <xdr:rowOff>42019</xdr:rowOff>
    </xdr:to>
    <xdr:sp macro="" textlink="">
      <xdr:nvSpPr>
        <xdr:cNvPr id="483" name="楕円 482"/>
        <xdr:cNvSpPr/>
      </xdr:nvSpPr>
      <xdr:spPr>
        <a:xfrm>
          <a:off x="10426700" y="163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134746</xdr:rowOff>
    </xdr:from>
    <xdr:ext cx="534377" cy="259045"/>
    <xdr:sp macro="" textlink="">
      <xdr:nvSpPr>
        <xdr:cNvPr id="484" name="土木費該当値テキスト"/>
        <xdr:cNvSpPr txBox="1"/>
      </xdr:nvSpPr>
      <xdr:spPr>
        <a:xfrm>
          <a:off x="10528300" y="1625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160964</xdr:rowOff>
    </xdr:from>
    <xdr:to>
      <xdr:col>50</xdr:col>
      <xdr:colOff>165100</xdr:colOff>
      <xdr:row>96</xdr:row>
      <xdr:rowOff>91114</xdr:rowOff>
    </xdr:to>
    <xdr:sp macro="" textlink="">
      <xdr:nvSpPr>
        <xdr:cNvPr id="485" name="楕円 484"/>
        <xdr:cNvSpPr/>
      </xdr:nvSpPr>
      <xdr:spPr>
        <a:xfrm>
          <a:off x="9588500" y="164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107641</xdr:rowOff>
    </xdr:from>
    <xdr:ext cx="534377" cy="259045"/>
    <xdr:sp macro="" textlink="">
      <xdr:nvSpPr>
        <xdr:cNvPr id="486" name="テキスト ボックス 485"/>
        <xdr:cNvSpPr txBox="1"/>
      </xdr:nvSpPr>
      <xdr:spPr>
        <a:xfrm>
          <a:off x="9372111" y="162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6593</xdr:rowOff>
    </xdr:from>
    <xdr:to>
      <xdr:col>46</xdr:col>
      <xdr:colOff>38100</xdr:colOff>
      <xdr:row>95</xdr:row>
      <xdr:rowOff>108193</xdr:rowOff>
    </xdr:to>
    <xdr:sp macro="" textlink="">
      <xdr:nvSpPr>
        <xdr:cNvPr id="487" name="楕円 486"/>
        <xdr:cNvSpPr/>
      </xdr:nvSpPr>
      <xdr:spPr>
        <a:xfrm>
          <a:off x="8699500" y="1629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124720</xdr:rowOff>
    </xdr:from>
    <xdr:ext cx="534377" cy="259045"/>
    <xdr:sp macro="" textlink="">
      <xdr:nvSpPr>
        <xdr:cNvPr id="488" name="テキスト ボックス 487"/>
        <xdr:cNvSpPr txBox="1"/>
      </xdr:nvSpPr>
      <xdr:spPr>
        <a:xfrm>
          <a:off x="8483111" y="160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170162</xdr:rowOff>
    </xdr:from>
    <xdr:to>
      <xdr:col>41</xdr:col>
      <xdr:colOff>101600</xdr:colOff>
      <xdr:row>96</xdr:row>
      <xdr:rowOff>100312</xdr:rowOff>
    </xdr:to>
    <xdr:sp macro="" textlink="">
      <xdr:nvSpPr>
        <xdr:cNvPr id="489" name="楕円 488"/>
        <xdr:cNvSpPr/>
      </xdr:nvSpPr>
      <xdr:spPr>
        <a:xfrm>
          <a:off x="7810500" y="164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116839</xdr:rowOff>
    </xdr:from>
    <xdr:ext cx="534377" cy="259045"/>
    <xdr:sp macro="" textlink="">
      <xdr:nvSpPr>
        <xdr:cNvPr id="490" name="テキスト ボックス 489"/>
        <xdr:cNvSpPr txBox="1"/>
      </xdr:nvSpPr>
      <xdr:spPr>
        <a:xfrm>
          <a:off x="7594111" y="162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118672</xdr:rowOff>
    </xdr:from>
    <xdr:to>
      <xdr:col>36</xdr:col>
      <xdr:colOff>165100</xdr:colOff>
      <xdr:row>97</xdr:row>
      <xdr:rowOff>48822</xdr:rowOff>
    </xdr:to>
    <xdr:sp macro="" textlink="">
      <xdr:nvSpPr>
        <xdr:cNvPr id="491" name="楕円 490"/>
        <xdr:cNvSpPr/>
      </xdr:nvSpPr>
      <xdr:spPr>
        <a:xfrm>
          <a:off x="6921500" y="165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65349</xdr:rowOff>
    </xdr:from>
    <xdr:ext cx="534377" cy="259045"/>
    <xdr:sp macro="" textlink="">
      <xdr:nvSpPr>
        <xdr:cNvPr id="492" name="テキスト ボックス 491"/>
        <xdr:cNvSpPr txBox="1"/>
      </xdr:nvSpPr>
      <xdr:spPr>
        <a:xfrm>
          <a:off x="6705111" y="163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38</xdr:row>
      <xdr:rowOff>75418</xdr:rowOff>
    </xdr:to>
    <xdr:cxnSp macro="">
      <xdr:nvCxnSpPr>
        <xdr:cNvPr id="514" name="直線コネクタ 513"/>
        <xdr:cNvCxnSpPr/>
      </xdr:nvCxnSpPr>
      <xdr:spPr>
        <a:xfrm flipV="1">
          <a:off x="16317595" y="5165517"/>
          <a:ext cx="1269" cy="142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79245</xdr:rowOff>
    </xdr:from>
    <xdr:ext cx="378565" cy="259045"/>
    <xdr:sp macro="" textlink="">
      <xdr:nvSpPr>
        <xdr:cNvPr id="515" name="消防費最小値テキスト"/>
        <xdr:cNvSpPr txBox="1"/>
      </xdr:nvSpPr>
      <xdr:spPr>
        <a:xfrm>
          <a:off x="16370300" y="65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75418</xdr:rowOff>
    </xdr:from>
    <xdr:to>
      <xdr:col>86</xdr:col>
      <xdr:colOff>25400</xdr:colOff>
      <xdr:row>38</xdr:row>
      <xdr:rowOff>75418</xdr:rowOff>
    </xdr:to>
    <xdr:cxnSp macro="">
      <xdr:nvCxnSpPr>
        <xdr:cNvPr id="516" name="直線コネクタ 515"/>
        <xdr:cNvCxnSpPr/>
      </xdr:nvCxnSpPr>
      <xdr:spPr>
        <a:xfrm>
          <a:off x="16230600" y="6590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79349</xdr:rowOff>
    </xdr:from>
    <xdr:to>
      <xdr:col>85</xdr:col>
      <xdr:colOff>127000</xdr:colOff>
      <xdr:row>37</xdr:row>
      <xdr:rowOff>132293</xdr:rowOff>
    </xdr:to>
    <xdr:cxnSp macro="">
      <xdr:nvCxnSpPr>
        <xdr:cNvPr id="519" name="直線コネクタ 518"/>
        <xdr:cNvCxnSpPr/>
      </xdr:nvCxnSpPr>
      <xdr:spPr>
        <a:xfrm>
          <a:off x="15481300" y="6422999"/>
          <a:ext cx="8382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1409</xdr:rowOff>
    </xdr:from>
    <xdr:ext cx="469744" cy="259045"/>
    <xdr:sp macro="" textlink="">
      <xdr:nvSpPr>
        <xdr:cNvPr id="520" name="消防費平均値テキスト"/>
        <xdr:cNvSpPr txBox="1"/>
      </xdr:nvSpPr>
      <xdr:spPr>
        <a:xfrm>
          <a:off x="16370300" y="617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149982</xdr:rowOff>
    </xdr:from>
    <xdr:to>
      <xdr:col>85</xdr:col>
      <xdr:colOff>177800</xdr:colOff>
      <xdr:row>37</xdr:row>
      <xdr:rowOff>80132</xdr:rowOff>
    </xdr:to>
    <xdr:sp macro="" textlink="">
      <xdr:nvSpPr>
        <xdr:cNvPr id="521" name="フローチャート: 判断 520"/>
        <xdr:cNvSpPr/>
      </xdr:nvSpPr>
      <xdr:spPr>
        <a:xfrm>
          <a:off x="16268700" y="63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79167</xdr:rowOff>
    </xdr:from>
    <xdr:to>
      <xdr:col>81</xdr:col>
      <xdr:colOff>50800</xdr:colOff>
      <xdr:row>37</xdr:row>
      <xdr:rowOff>79349</xdr:rowOff>
    </xdr:to>
    <xdr:cxnSp macro="">
      <xdr:nvCxnSpPr>
        <xdr:cNvPr id="522" name="直線コネクタ 521"/>
        <xdr:cNvCxnSpPr/>
      </xdr:nvCxnSpPr>
      <xdr:spPr>
        <a:xfrm>
          <a:off x="14592300" y="6422817"/>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113314</xdr:rowOff>
    </xdr:from>
    <xdr:to>
      <xdr:col>81</xdr:col>
      <xdr:colOff>101600</xdr:colOff>
      <xdr:row>37</xdr:row>
      <xdr:rowOff>43464</xdr:rowOff>
    </xdr:to>
    <xdr:sp macro="" textlink="">
      <xdr:nvSpPr>
        <xdr:cNvPr id="523" name="フローチャート: 判断 522"/>
        <xdr:cNvSpPr/>
      </xdr:nvSpPr>
      <xdr:spPr>
        <a:xfrm>
          <a:off x="15430500" y="628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59991</xdr:rowOff>
    </xdr:from>
    <xdr:ext cx="469744" cy="259045"/>
    <xdr:sp macro="" textlink="">
      <xdr:nvSpPr>
        <xdr:cNvPr id="524" name="テキスト ボックス 523"/>
        <xdr:cNvSpPr txBox="1"/>
      </xdr:nvSpPr>
      <xdr:spPr>
        <a:xfrm>
          <a:off x="15246428" y="606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50363</xdr:rowOff>
    </xdr:from>
    <xdr:to>
      <xdr:col>76</xdr:col>
      <xdr:colOff>114300</xdr:colOff>
      <xdr:row>37</xdr:row>
      <xdr:rowOff>79167</xdr:rowOff>
    </xdr:to>
    <xdr:cxnSp macro="">
      <xdr:nvCxnSpPr>
        <xdr:cNvPr id="525" name="直線コネクタ 524"/>
        <xdr:cNvCxnSpPr/>
      </xdr:nvCxnSpPr>
      <xdr:spPr>
        <a:xfrm>
          <a:off x="13703300" y="639401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131968</xdr:rowOff>
    </xdr:from>
    <xdr:to>
      <xdr:col>76</xdr:col>
      <xdr:colOff>165100</xdr:colOff>
      <xdr:row>36</xdr:row>
      <xdr:rowOff>62118</xdr:rowOff>
    </xdr:to>
    <xdr:sp macro="" textlink="">
      <xdr:nvSpPr>
        <xdr:cNvPr id="526" name="フローチャート: 判断 525"/>
        <xdr:cNvSpPr/>
      </xdr:nvSpPr>
      <xdr:spPr>
        <a:xfrm>
          <a:off x="14541500" y="613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78645</xdr:rowOff>
    </xdr:from>
    <xdr:ext cx="469744" cy="259045"/>
    <xdr:sp macro="" textlink="">
      <xdr:nvSpPr>
        <xdr:cNvPr id="527" name="テキスト ボックス 526"/>
        <xdr:cNvSpPr txBox="1"/>
      </xdr:nvSpPr>
      <xdr:spPr>
        <a:xfrm>
          <a:off x="14357428" y="590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146741</xdr:rowOff>
    </xdr:from>
    <xdr:to>
      <xdr:col>71</xdr:col>
      <xdr:colOff>177800</xdr:colOff>
      <xdr:row>37</xdr:row>
      <xdr:rowOff>50363</xdr:rowOff>
    </xdr:to>
    <xdr:cxnSp macro="">
      <xdr:nvCxnSpPr>
        <xdr:cNvPr id="528" name="直線コネクタ 527"/>
        <xdr:cNvCxnSpPr/>
      </xdr:nvCxnSpPr>
      <xdr:spPr>
        <a:xfrm>
          <a:off x="12814300" y="6318941"/>
          <a:ext cx="889000" cy="7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2946</xdr:rowOff>
    </xdr:from>
    <xdr:to>
      <xdr:col>72</xdr:col>
      <xdr:colOff>38100</xdr:colOff>
      <xdr:row>37</xdr:row>
      <xdr:rowOff>104546</xdr:rowOff>
    </xdr:to>
    <xdr:sp macro="" textlink="">
      <xdr:nvSpPr>
        <xdr:cNvPr id="529" name="フローチャート: 判断 528"/>
        <xdr:cNvSpPr/>
      </xdr:nvSpPr>
      <xdr:spPr>
        <a:xfrm>
          <a:off x="13652500" y="63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95673</xdr:rowOff>
    </xdr:from>
    <xdr:ext cx="469744" cy="259045"/>
    <xdr:sp macro="" textlink="">
      <xdr:nvSpPr>
        <xdr:cNvPr id="530" name="テキスト ボックス 529"/>
        <xdr:cNvSpPr txBox="1"/>
      </xdr:nvSpPr>
      <xdr:spPr>
        <a:xfrm>
          <a:off x="13468428" y="643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4501</xdr:rowOff>
    </xdr:from>
    <xdr:to>
      <xdr:col>67</xdr:col>
      <xdr:colOff>101600</xdr:colOff>
      <xdr:row>37</xdr:row>
      <xdr:rowOff>106101</xdr:rowOff>
    </xdr:to>
    <xdr:sp macro="" textlink="">
      <xdr:nvSpPr>
        <xdr:cNvPr id="531" name="フローチャート: 判断 530"/>
        <xdr:cNvSpPr/>
      </xdr:nvSpPr>
      <xdr:spPr>
        <a:xfrm>
          <a:off x="12763500" y="634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97228</xdr:rowOff>
    </xdr:from>
    <xdr:ext cx="469744" cy="259045"/>
    <xdr:sp macro="" textlink="">
      <xdr:nvSpPr>
        <xdr:cNvPr id="532" name="テキスト ボックス 531"/>
        <xdr:cNvSpPr txBox="1"/>
      </xdr:nvSpPr>
      <xdr:spPr>
        <a:xfrm>
          <a:off x="12579428" y="64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81493</xdr:rowOff>
    </xdr:from>
    <xdr:to>
      <xdr:col>85</xdr:col>
      <xdr:colOff>177800</xdr:colOff>
      <xdr:row>38</xdr:row>
      <xdr:rowOff>11643</xdr:rowOff>
    </xdr:to>
    <xdr:sp macro="" textlink="">
      <xdr:nvSpPr>
        <xdr:cNvPr id="538" name="楕円 537"/>
        <xdr:cNvSpPr/>
      </xdr:nvSpPr>
      <xdr:spPr>
        <a:xfrm>
          <a:off x="16268700" y="64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167870</xdr:rowOff>
    </xdr:from>
    <xdr:ext cx="469744" cy="259045"/>
    <xdr:sp macro="" textlink="">
      <xdr:nvSpPr>
        <xdr:cNvPr id="539" name="消防費該当値テキスト"/>
        <xdr:cNvSpPr txBox="1"/>
      </xdr:nvSpPr>
      <xdr:spPr>
        <a:xfrm>
          <a:off x="16370300" y="634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28549</xdr:rowOff>
    </xdr:from>
    <xdr:to>
      <xdr:col>81</xdr:col>
      <xdr:colOff>101600</xdr:colOff>
      <xdr:row>37</xdr:row>
      <xdr:rowOff>130149</xdr:rowOff>
    </xdr:to>
    <xdr:sp macro="" textlink="">
      <xdr:nvSpPr>
        <xdr:cNvPr id="540" name="楕円 539"/>
        <xdr:cNvSpPr/>
      </xdr:nvSpPr>
      <xdr:spPr>
        <a:xfrm>
          <a:off x="15430500" y="63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121276</xdr:rowOff>
    </xdr:from>
    <xdr:ext cx="469744" cy="259045"/>
    <xdr:sp macro="" textlink="">
      <xdr:nvSpPr>
        <xdr:cNvPr id="541" name="テキスト ボックス 540"/>
        <xdr:cNvSpPr txBox="1"/>
      </xdr:nvSpPr>
      <xdr:spPr>
        <a:xfrm>
          <a:off x="15246428" y="64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28367</xdr:rowOff>
    </xdr:from>
    <xdr:to>
      <xdr:col>76</xdr:col>
      <xdr:colOff>165100</xdr:colOff>
      <xdr:row>37</xdr:row>
      <xdr:rowOff>129967</xdr:rowOff>
    </xdr:to>
    <xdr:sp macro="" textlink="">
      <xdr:nvSpPr>
        <xdr:cNvPr id="542" name="楕円 541"/>
        <xdr:cNvSpPr/>
      </xdr:nvSpPr>
      <xdr:spPr>
        <a:xfrm>
          <a:off x="14541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121094</xdr:rowOff>
    </xdr:from>
    <xdr:ext cx="469744" cy="259045"/>
    <xdr:sp macro="" textlink="">
      <xdr:nvSpPr>
        <xdr:cNvPr id="543" name="テキスト ボックス 542"/>
        <xdr:cNvSpPr txBox="1"/>
      </xdr:nvSpPr>
      <xdr:spPr>
        <a:xfrm>
          <a:off x="14357428" y="646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171013</xdr:rowOff>
    </xdr:from>
    <xdr:to>
      <xdr:col>72</xdr:col>
      <xdr:colOff>38100</xdr:colOff>
      <xdr:row>37</xdr:row>
      <xdr:rowOff>101163</xdr:rowOff>
    </xdr:to>
    <xdr:sp macro="" textlink="">
      <xdr:nvSpPr>
        <xdr:cNvPr id="544" name="楕円 543"/>
        <xdr:cNvSpPr/>
      </xdr:nvSpPr>
      <xdr:spPr>
        <a:xfrm>
          <a:off x="13652500" y="63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117690</xdr:rowOff>
    </xdr:from>
    <xdr:ext cx="469744" cy="259045"/>
    <xdr:sp macro="" textlink="">
      <xdr:nvSpPr>
        <xdr:cNvPr id="545" name="テキスト ボックス 544"/>
        <xdr:cNvSpPr txBox="1"/>
      </xdr:nvSpPr>
      <xdr:spPr>
        <a:xfrm>
          <a:off x="13468428" y="611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95941</xdr:rowOff>
    </xdr:from>
    <xdr:to>
      <xdr:col>67</xdr:col>
      <xdr:colOff>101600</xdr:colOff>
      <xdr:row>37</xdr:row>
      <xdr:rowOff>26091</xdr:rowOff>
    </xdr:to>
    <xdr:sp macro="" textlink="">
      <xdr:nvSpPr>
        <xdr:cNvPr id="546" name="楕円 545"/>
        <xdr:cNvSpPr/>
      </xdr:nvSpPr>
      <xdr:spPr>
        <a:xfrm>
          <a:off x="12763500" y="62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42618</xdr:rowOff>
    </xdr:from>
    <xdr:ext cx="469744" cy="259045"/>
    <xdr:sp macro="" textlink="">
      <xdr:nvSpPr>
        <xdr:cNvPr id="547" name="テキスト ボックス 546"/>
        <xdr:cNvSpPr txBox="1"/>
      </xdr:nvSpPr>
      <xdr:spPr>
        <a:xfrm>
          <a:off x="12579428" y="6043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102133</xdr:rowOff>
    </xdr:from>
    <xdr:to>
      <xdr:col>85</xdr:col>
      <xdr:colOff>126364</xdr:colOff>
      <xdr:row>58</xdr:row>
      <xdr:rowOff>129935</xdr:rowOff>
    </xdr:to>
    <xdr:cxnSp macro="">
      <xdr:nvCxnSpPr>
        <xdr:cNvPr id="574" name="直線コネクタ 573"/>
        <xdr:cNvCxnSpPr/>
      </xdr:nvCxnSpPr>
      <xdr:spPr>
        <a:xfrm flipV="1">
          <a:off x="16317595" y="8503183"/>
          <a:ext cx="1269" cy="1570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133762</xdr:rowOff>
    </xdr:from>
    <xdr:ext cx="534377" cy="259045"/>
    <xdr:sp macro="" textlink="">
      <xdr:nvSpPr>
        <xdr:cNvPr id="575" name="教育費最小値テキスト"/>
        <xdr:cNvSpPr txBox="1"/>
      </xdr:nvSpPr>
      <xdr:spPr>
        <a:xfrm>
          <a:off x="16370300"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129935</xdr:rowOff>
    </xdr:from>
    <xdr:to>
      <xdr:col>86</xdr:col>
      <xdr:colOff>25400</xdr:colOff>
      <xdr:row>58</xdr:row>
      <xdr:rowOff>129935</xdr:rowOff>
    </xdr:to>
    <xdr:cxnSp macro="">
      <xdr:nvCxnSpPr>
        <xdr:cNvPr id="576" name="直線コネクタ 575"/>
        <xdr:cNvCxnSpPr/>
      </xdr:nvCxnSpPr>
      <xdr:spPr>
        <a:xfrm>
          <a:off x="16230600" y="1007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48810</xdr:rowOff>
    </xdr:from>
    <xdr:ext cx="599010" cy="259045"/>
    <xdr:sp macro="" textlink="">
      <xdr:nvSpPr>
        <xdr:cNvPr id="577" name="教育費最大値テキスト"/>
        <xdr:cNvSpPr txBox="1"/>
      </xdr:nvSpPr>
      <xdr:spPr>
        <a:xfrm>
          <a:off x="16370300" y="827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102133</xdr:rowOff>
    </xdr:from>
    <xdr:to>
      <xdr:col>86</xdr:col>
      <xdr:colOff>25400</xdr:colOff>
      <xdr:row>49</xdr:row>
      <xdr:rowOff>102133</xdr:rowOff>
    </xdr:to>
    <xdr:cxnSp macro="">
      <xdr:nvCxnSpPr>
        <xdr:cNvPr id="578" name="直線コネクタ 577"/>
        <xdr:cNvCxnSpPr/>
      </xdr:nvCxnSpPr>
      <xdr:spPr>
        <a:xfrm>
          <a:off x="16230600" y="850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152175</xdr:rowOff>
    </xdr:from>
    <xdr:to>
      <xdr:col>85</xdr:col>
      <xdr:colOff>127000</xdr:colOff>
      <xdr:row>58</xdr:row>
      <xdr:rowOff>169614</xdr:rowOff>
    </xdr:to>
    <xdr:cxnSp macro="">
      <xdr:nvCxnSpPr>
        <xdr:cNvPr id="579" name="直線コネクタ 578"/>
        <xdr:cNvCxnSpPr/>
      </xdr:nvCxnSpPr>
      <xdr:spPr>
        <a:xfrm flipV="1">
          <a:off x="15481300" y="9924825"/>
          <a:ext cx="838200" cy="1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27794</xdr:rowOff>
    </xdr:from>
    <xdr:ext cx="534377" cy="259045"/>
    <xdr:sp macro="" textlink="">
      <xdr:nvSpPr>
        <xdr:cNvPr id="580" name="教育費平均値テキスト"/>
        <xdr:cNvSpPr txBox="1"/>
      </xdr:nvSpPr>
      <xdr:spPr>
        <a:xfrm>
          <a:off x="16370300" y="9628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4917</xdr:rowOff>
    </xdr:from>
    <xdr:to>
      <xdr:col>85</xdr:col>
      <xdr:colOff>177800</xdr:colOff>
      <xdr:row>57</xdr:row>
      <xdr:rowOff>106517</xdr:rowOff>
    </xdr:to>
    <xdr:sp macro="" textlink="">
      <xdr:nvSpPr>
        <xdr:cNvPr id="581" name="フローチャート: 判断 580"/>
        <xdr:cNvSpPr/>
      </xdr:nvSpPr>
      <xdr:spPr>
        <a:xfrm>
          <a:off x="162687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114695</xdr:rowOff>
    </xdr:from>
    <xdr:to>
      <xdr:col>81</xdr:col>
      <xdr:colOff>50800</xdr:colOff>
      <xdr:row>58</xdr:row>
      <xdr:rowOff>169614</xdr:rowOff>
    </xdr:to>
    <xdr:cxnSp macro="">
      <xdr:nvCxnSpPr>
        <xdr:cNvPr id="582" name="直線コネクタ 581"/>
        <xdr:cNvCxnSpPr/>
      </xdr:nvCxnSpPr>
      <xdr:spPr>
        <a:xfrm>
          <a:off x="14592300" y="10058795"/>
          <a:ext cx="8890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83109</xdr:rowOff>
    </xdr:from>
    <xdr:to>
      <xdr:col>81</xdr:col>
      <xdr:colOff>101600</xdr:colOff>
      <xdr:row>58</xdr:row>
      <xdr:rowOff>13259</xdr:rowOff>
    </xdr:to>
    <xdr:sp macro="" textlink="">
      <xdr:nvSpPr>
        <xdr:cNvPr id="583" name="フローチャート: 判断 582"/>
        <xdr:cNvSpPr/>
      </xdr:nvSpPr>
      <xdr:spPr>
        <a:xfrm>
          <a:off x="15430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29786</xdr:rowOff>
    </xdr:from>
    <xdr:ext cx="534377" cy="259045"/>
    <xdr:sp macro="" textlink="">
      <xdr:nvSpPr>
        <xdr:cNvPr id="584" name="テキスト ボックス 583"/>
        <xdr:cNvSpPr txBox="1"/>
      </xdr:nvSpPr>
      <xdr:spPr>
        <a:xfrm>
          <a:off x="15214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114695</xdr:rowOff>
    </xdr:from>
    <xdr:to>
      <xdr:col>76</xdr:col>
      <xdr:colOff>114300</xdr:colOff>
      <xdr:row>58</xdr:row>
      <xdr:rowOff>122653</xdr:rowOff>
    </xdr:to>
    <xdr:cxnSp macro="">
      <xdr:nvCxnSpPr>
        <xdr:cNvPr id="585" name="直線コネクタ 584"/>
        <xdr:cNvCxnSpPr/>
      </xdr:nvCxnSpPr>
      <xdr:spPr>
        <a:xfrm flipV="1">
          <a:off x="13703300" y="10058795"/>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83751</xdr:rowOff>
    </xdr:from>
    <xdr:to>
      <xdr:col>76</xdr:col>
      <xdr:colOff>165100</xdr:colOff>
      <xdr:row>58</xdr:row>
      <xdr:rowOff>13901</xdr:rowOff>
    </xdr:to>
    <xdr:sp macro="" textlink="">
      <xdr:nvSpPr>
        <xdr:cNvPr id="586" name="フローチャート: 判断 585"/>
        <xdr:cNvSpPr/>
      </xdr:nvSpPr>
      <xdr:spPr>
        <a:xfrm>
          <a:off x="14541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30428</xdr:rowOff>
    </xdr:from>
    <xdr:ext cx="534377" cy="259045"/>
    <xdr:sp macro="" textlink="">
      <xdr:nvSpPr>
        <xdr:cNvPr id="587" name="テキスト ボックス 586"/>
        <xdr:cNvSpPr txBox="1"/>
      </xdr:nvSpPr>
      <xdr:spPr>
        <a:xfrm>
          <a:off x="14325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122653</xdr:rowOff>
    </xdr:from>
    <xdr:to>
      <xdr:col>71</xdr:col>
      <xdr:colOff>177800</xdr:colOff>
      <xdr:row>58</xdr:row>
      <xdr:rowOff>150858</xdr:rowOff>
    </xdr:to>
    <xdr:cxnSp macro="">
      <xdr:nvCxnSpPr>
        <xdr:cNvPr id="588" name="直線コネクタ 587"/>
        <xdr:cNvCxnSpPr/>
      </xdr:nvCxnSpPr>
      <xdr:spPr>
        <a:xfrm flipV="1">
          <a:off x="12814300" y="10066753"/>
          <a:ext cx="889000" cy="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97217</xdr:rowOff>
    </xdr:from>
    <xdr:to>
      <xdr:col>72</xdr:col>
      <xdr:colOff>38100</xdr:colOff>
      <xdr:row>58</xdr:row>
      <xdr:rowOff>27367</xdr:rowOff>
    </xdr:to>
    <xdr:sp macro="" textlink="">
      <xdr:nvSpPr>
        <xdr:cNvPr id="589" name="フローチャート: 判断 588"/>
        <xdr:cNvSpPr/>
      </xdr:nvSpPr>
      <xdr:spPr>
        <a:xfrm>
          <a:off x="13652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43894</xdr:rowOff>
    </xdr:from>
    <xdr:ext cx="534377" cy="259045"/>
    <xdr:sp macro="" textlink="">
      <xdr:nvSpPr>
        <xdr:cNvPr id="590" name="テキスト ボックス 589"/>
        <xdr:cNvSpPr txBox="1"/>
      </xdr:nvSpPr>
      <xdr:spPr>
        <a:xfrm>
          <a:off x="13436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134925</xdr:rowOff>
    </xdr:from>
    <xdr:to>
      <xdr:col>67</xdr:col>
      <xdr:colOff>101600</xdr:colOff>
      <xdr:row>58</xdr:row>
      <xdr:rowOff>65075</xdr:rowOff>
    </xdr:to>
    <xdr:sp macro="" textlink="">
      <xdr:nvSpPr>
        <xdr:cNvPr id="591" name="フローチャート: 判断 590"/>
        <xdr:cNvSpPr/>
      </xdr:nvSpPr>
      <xdr:spPr>
        <a:xfrm>
          <a:off x="127635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81602</xdr:rowOff>
    </xdr:from>
    <xdr:ext cx="534377" cy="259045"/>
    <xdr:sp macro="" textlink="">
      <xdr:nvSpPr>
        <xdr:cNvPr id="592" name="テキスト ボックス 591"/>
        <xdr:cNvSpPr txBox="1"/>
      </xdr:nvSpPr>
      <xdr:spPr>
        <a:xfrm>
          <a:off x="12547111" y="96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101375</xdr:rowOff>
    </xdr:from>
    <xdr:to>
      <xdr:col>85</xdr:col>
      <xdr:colOff>177800</xdr:colOff>
      <xdr:row>58</xdr:row>
      <xdr:rowOff>31525</xdr:rowOff>
    </xdr:to>
    <xdr:sp macro="" textlink="">
      <xdr:nvSpPr>
        <xdr:cNvPr id="598" name="楕円 597"/>
        <xdr:cNvSpPr/>
      </xdr:nvSpPr>
      <xdr:spPr>
        <a:xfrm>
          <a:off x="16268700" y="98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79802</xdr:rowOff>
    </xdr:from>
    <xdr:ext cx="534377" cy="259045"/>
    <xdr:sp macro="" textlink="">
      <xdr:nvSpPr>
        <xdr:cNvPr id="599" name="教育費該当値テキスト"/>
        <xdr:cNvSpPr txBox="1"/>
      </xdr:nvSpPr>
      <xdr:spPr>
        <a:xfrm>
          <a:off x="16370300" y="98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118814</xdr:rowOff>
    </xdr:from>
    <xdr:to>
      <xdr:col>81</xdr:col>
      <xdr:colOff>101600</xdr:colOff>
      <xdr:row>59</xdr:row>
      <xdr:rowOff>48964</xdr:rowOff>
    </xdr:to>
    <xdr:sp macro="" textlink="">
      <xdr:nvSpPr>
        <xdr:cNvPr id="600" name="楕円 599"/>
        <xdr:cNvSpPr/>
      </xdr:nvSpPr>
      <xdr:spPr>
        <a:xfrm>
          <a:off x="15430500" y="100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40091</xdr:rowOff>
    </xdr:from>
    <xdr:ext cx="534377" cy="259045"/>
    <xdr:sp macro="" textlink="">
      <xdr:nvSpPr>
        <xdr:cNvPr id="601" name="テキスト ボックス 600"/>
        <xdr:cNvSpPr txBox="1"/>
      </xdr:nvSpPr>
      <xdr:spPr>
        <a:xfrm>
          <a:off x="15214111" y="1015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63895</xdr:rowOff>
    </xdr:from>
    <xdr:to>
      <xdr:col>76</xdr:col>
      <xdr:colOff>165100</xdr:colOff>
      <xdr:row>58</xdr:row>
      <xdr:rowOff>165495</xdr:rowOff>
    </xdr:to>
    <xdr:sp macro="" textlink="">
      <xdr:nvSpPr>
        <xdr:cNvPr id="602" name="楕円 601"/>
        <xdr:cNvSpPr/>
      </xdr:nvSpPr>
      <xdr:spPr>
        <a:xfrm>
          <a:off x="14541500" y="100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156622</xdr:rowOff>
    </xdr:from>
    <xdr:ext cx="534377" cy="259045"/>
    <xdr:sp macro="" textlink="">
      <xdr:nvSpPr>
        <xdr:cNvPr id="603" name="テキスト ボックス 602"/>
        <xdr:cNvSpPr txBox="1"/>
      </xdr:nvSpPr>
      <xdr:spPr>
        <a:xfrm>
          <a:off x="14325111" y="101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71853</xdr:rowOff>
    </xdr:from>
    <xdr:to>
      <xdr:col>72</xdr:col>
      <xdr:colOff>38100</xdr:colOff>
      <xdr:row>59</xdr:row>
      <xdr:rowOff>2003</xdr:rowOff>
    </xdr:to>
    <xdr:sp macro="" textlink="">
      <xdr:nvSpPr>
        <xdr:cNvPr id="604" name="楕円 603"/>
        <xdr:cNvSpPr/>
      </xdr:nvSpPr>
      <xdr:spPr>
        <a:xfrm>
          <a:off x="13652500" y="100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164580</xdr:rowOff>
    </xdr:from>
    <xdr:ext cx="534377" cy="259045"/>
    <xdr:sp macro="" textlink="">
      <xdr:nvSpPr>
        <xdr:cNvPr id="605" name="テキスト ボックス 604"/>
        <xdr:cNvSpPr txBox="1"/>
      </xdr:nvSpPr>
      <xdr:spPr>
        <a:xfrm>
          <a:off x="13436111" y="101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100058</xdr:rowOff>
    </xdr:from>
    <xdr:to>
      <xdr:col>67</xdr:col>
      <xdr:colOff>101600</xdr:colOff>
      <xdr:row>59</xdr:row>
      <xdr:rowOff>30208</xdr:rowOff>
    </xdr:to>
    <xdr:sp macro="" textlink="">
      <xdr:nvSpPr>
        <xdr:cNvPr id="606" name="楕円 605"/>
        <xdr:cNvSpPr/>
      </xdr:nvSpPr>
      <xdr:spPr>
        <a:xfrm>
          <a:off x="12763500" y="100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21335</xdr:rowOff>
    </xdr:from>
    <xdr:ext cx="534377" cy="259045"/>
    <xdr:sp macro="" textlink="">
      <xdr:nvSpPr>
        <xdr:cNvPr id="607" name="テキスト ボックス 606"/>
        <xdr:cNvSpPr txBox="1"/>
      </xdr:nvSpPr>
      <xdr:spPr>
        <a:xfrm>
          <a:off x="12547111" y="1013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21" name="テキスト ボックス 62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3" name="テキスト ボックス 62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5" name="テキスト ボックス 62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7" name="テキスト ボックス 626"/>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9" name="テキスト ボックス 62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1" name="テキスト ボックス 63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85272</xdr:rowOff>
    </xdr:from>
    <xdr:to>
      <xdr:col>85</xdr:col>
      <xdr:colOff>126364</xdr:colOff>
      <xdr:row>79</xdr:row>
      <xdr:rowOff>98879</xdr:rowOff>
    </xdr:to>
    <xdr:cxnSp macro="">
      <xdr:nvCxnSpPr>
        <xdr:cNvPr id="633" name="直線コネクタ 632"/>
        <xdr:cNvCxnSpPr/>
      </xdr:nvCxnSpPr>
      <xdr:spPr>
        <a:xfrm flipV="1">
          <a:off x="16317595" y="12086772"/>
          <a:ext cx="1269"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31949</xdr:rowOff>
    </xdr:from>
    <xdr:ext cx="378565" cy="259045"/>
    <xdr:sp macro="" textlink="">
      <xdr:nvSpPr>
        <xdr:cNvPr id="636" name="災害復旧費最大値テキスト"/>
        <xdr:cNvSpPr txBox="1"/>
      </xdr:nvSpPr>
      <xdr:spPr>
        <a:xfrm>
          <a:off x="16370300" y="11861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85272</xdr:rowOff>
    </xdr:from>
    <xdr:to>
      <xdr:col>86</xdr:col>
      <xdr:colOff>25400</xdr:colOff>
      <xdr:row>70</xdr:row>
      <xdr:rowOff>85272</xdr:rowOff>
    </xdr:to>
    <xdr:cxnSp macro="">
      <xdr:nvCxnSpPr>
        <xdr:cNvPr id="637" name="直線コネクタ 636"/>
        <xdr:cNvCxnSpPr/>
      </xdr:nvCxnSpPr>
      <xdr:spPr>
        <a:xfrm>
          <a:off x="16230600" y="1208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79120</xdr:rowOff>
    </xdr:from>
    <xdr:ext cx="313932" cy="259045"/>
    <xdr:sp macro="" textlink="">
      <xdr:nvSpPr>
        <xdr:cNvPr id="639" name="災害復旧費平均値テキスト"/>
        <xdr:cNvSpPr txBox="1"/>
      </xdr:nvSpPr>
      <xdr:spPr>
        <a:xfrm>
          <a:off x="16370300" y="1328077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56243</xdr:rowOff>
    </xdr:from>
    <xdr:to>
      <xdr:col>85</xdr:col>
      <xdr:colOff>177800</xdr:colOff>
      <xdr:row>78</xdr:row>
      <xdr:rowOff>157843</xdr:rowOff>
    </xdr:to>
    <xdr:sp macro="" textlink="">
      <xdr:nvSpPr>
        <xdr:cNvPr id="640" name="フローチャート: 判断 639"/>
        <xdr:cNvSpPr/>
      </xdr:nvSpPr>
      <xdr:spPr>
        <a:xfrm>
          <a:off x="16268700" y="1342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26307</xdr:rowOff>
    </xdr:from>
    <xdr:to>
      <xdr:col>81</xdr:col>
      <xdr:colOff>101600</xdr:colOff>
      <xdr:row>75</xdr:row>
      <xdr:rowOff>127907</xdr:rowOff>
    </xdr:to>
    <xdr:sp macro="" textlink="">
      <xdr:nvSpPr>
        <xdr:cNvPr id="642" name="フローチャート: 判断 641"/>
        <xdr:cNvSpPr/>
      </xdr:nvSpPr>
      <xdr:spPr>
        <a:xfrm>
          <a:off x="15430500" y="128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73</xdr:row>
      <xdr:rowOff>144434</xdr:rowOff>
    </xdr:from>
    <xdr:ext cx="313932" cy="259045"/>
    <xdr:sp macro="" textlink="">
      <xdr:nvSpPr>
        <xdr:cNvPr id="643" name="テキスト ボックス 642"/>
        <xdr:cNvSpPr txBox="1"/>
      </xdr:nvSpPr>
      <xdr:spPr>
        <a:xfrm>
          <a:off x="15324333" y="1266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113393</xdr:rowOff>
    </xdr:from>
    <xdr:to>
      <xdr:col>76</xdr:col>
      <xdr:colOff>165100</xdr:colOff>
      <xdr:row>76</xdr:row>
      <xdr:rowOff>43543</xdr:rowOff>
    </xdr:to>
    <xdr:sp macro="" textlink="">
      <xdr:nvSpPr>
        <xdr:cNvPr id="645" name="フローチャート: 判断 644"/>
        <xdr:cNvSpPr/>
      </xdr:nvSpPr>
      <xdr:spPr>
        <a:xfrm>
          <a:off x="14541500" y="1297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74</xdr:row>
      <xdr:rowOff>60070</xdr:rowOff>
    </xdr:from>
    <xdr:ext cx="313932" cy="259045"/>
    <xdr:sp macro="" textlink="">
      <xdr:nvSpPr>
        <xdr:cNvPr id="646" name="テキスト ボックス 645"/>
        <xdr:cNvSpPr txBox="1"/>
      </xdr:nvSpPr>
      <xdr:spPr>
        <a:xfrm>
          <a:off x="14435333" y="12747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4536</xdr:rowOff>
    </xdr:from>
    <xdr:to>
      <xdr:col>72</xdr:col>
      <xdr:colOff>38100</xdr:colOff>
      <xdr:row>79</xdr:row>
      <xdr:rowOff>106136</xdr:rowOff>
    </xdr:to>
    <xdr:sp macro="" textlink="">
      <xdr:nvSpPr>
        <xdr:cNvPr id="648" name="フローチャート: 判断 647"/>
        <xdr:cNvSpPr/>
      </xdr:nvSpPr>
      <xdr:spPr>
        <a:xfrm>
          <a:off x="13652500" y="135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122663</xdr:rowOff>
    </xdr:from>
    <xdr:ext cx="249299" cy="259045"/>
    <xdr:sp macro="" textlink="">
      <xdr:nvSpPr>
        <xdr:cNvPr id="649" name="テキスト ボックス 648"/>
        <xdr:cNvSpPr txBox="1"/>
      </xdr:nvSpPr>
      <xdr:spPr>
        <a:xfrm>
          <a:off x="13578650" y="13324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0" name="フローチャート: 判断 649"/>
        <xdr:cNvSpPr/>
      </xdr:nvSpPr>
      <xdr:spPr>
        <a:xfrm>
          <a:off x="12763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1" name="テキスト ボックス 65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77</xdr:row>
      <xdr:rowOff>166206</xdr:rowOff>
    </xdr:from>
    <xdr:ext cx="249299" cy="259045"/>
    <xdr:sp macro="" textlink="">
      <xdr:nvSpPr>
        <xdr:cNvPr id="666" name="テキスト ボックス 665"/>
        <xdr:cNvSpPr txBox="1"/>
      </xdr:nvSpPr>
      <xdr:spPr>
        <a:xfrm>
          <a:off x="12689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80" name="テキスト ボックス 67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82" name="テキスト ボックス 68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84" name="テキスト ボックス 68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29645</xdr:rowOff>
    </xdr:from>
    <xdr:to>
      <xdr:col>85</xdr:col>
      <xdr:colOff>126364</xdr:colOff>
      <xdr:row>99</xdr:row>
      <xdr:rowOff>73298</xdr:rowOff>
    </xdr:to>
    <xdr:cxnSp macro="">
      <xdr:nvCxnSpPr>
        <xdr:cNvPr id="692" name="直線コネクタ 691"/>
        <xdr:cNvCxnSpPr/>
      </xdr:nvCxnSpPr>
      <xdr:spPr>
        <a:xfrm flipV="1">
          <a:off x="16317595" y="15631595"/>
          <a:ext cx="1269" cy="141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77125</xdr:rowOff>
    </xdr:from>
    <xdr:ext cx="378565" cy="259045"/>
    <xdr:sp macro="" textlink="">
      <xdr:nvSpPr>
        <xdr:cNvPr id="693" name="公債費最小値テキスト"/>
        <xdr:cNvSpPr txBox="1"/>
      </xdr:nvSpPr>
      <xdr:spPr>
        <a:xfrm>
          <a:off x="16370300" y="17050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73298</xdr:rowOff>
    </xdr:from>
    <xdr:to>
      <xdr:col>86</xdr:col>
      <xdr:colOff>25400</xdr:colOff>
      <xdr:row>99</xdr:row>
      <xdr:rowOff>73298</xdr:rowOff>
    </xdr:to>
    <xdr:cxnSp macro="">
      <xdr:nvCxnSpPr>
        <xdr:cNvPr id="694" name="直線コネクタ 693"/>
        <xdr:cNvCxnSpPr/>
      </xdr:nvCxnSpPr>
      <xdr:spPr>
        <a:xfrm>
          <a:off x="16230600" y="1704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147772</xdr:rowOff>
    </xdr:from>
    <xdr:ext cx="534377" cy="259045"/>
    <xdr:sp macro="" textlink="">
      <xdr:nvSpPr>
        <xdr:cNvPr id="695" name="公債費最大値テキスト"/>
        <xdr:cNvSpPr txBox="1"/>
      </xdr:nvSpPr>
      <xdr:spPr>
        <a:xfrm>
          <a:off x="16370300" y="1540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29645</xdr:rowOff>
    </xdr:from>
    <xdr:to>
      <xdr:col>86</xdr:col>
      <xdr:colOff>25400</xdr:colOff>
      <xdr:row>91</xdr:row>
      <xdr:rowOff>29645</xdr:rowOff>
    </xdr:to>
    <xdr:cxnSp macro="">
      <xdr:nvCxnSpPr>
        <xdr:cNvPr id="696" name="直線コネクタ 695"/>
        <xdr:cNvCxnSpPr/>
      </xdr:nvCxnSpPr>
      <xdr:spPr>
        <a:xfrm>
          <a:off x="16230600" y="1563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149062</xdr:rowOff>
    </xdr:from>
    <xdr:to>
      <xdr:col>85</xdr:col>
      <xdr:colOff>127000</xdr:colOff>
      <xdr:row>93</xdr:row>
      <xdr:rowOff>17345</xdr:rowOff>
    </xdr:to>
    <xdr:cxnSp macro="">
      <xdr:nvCxnSpPr>
        <xdr:cNvPr id="697" name="直線コネクタ 696"/>
        <xdr:cNvCxnSpPr/>
      </xdr:nvCxnSpPr>
      <xdr:spPr>
        <a:xfrm flipV="1">
          <a:off x="15481300" y="15751012"/>
          <a:ext cx="838200" cy="2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4734</xdr:rowOff>
    </xdr:from>
    <xdr:ext cx="469744" cy="259045"/>
    <xdr:sp macro="" textlink="">
      <xdr:nvSpPr>
        <xdr:cNvPr id="698" name="公債費平均値テキスト"/>
        <xdr:cNvSpPr txBox="1"/>
      </xdr:nvSpPr>
      <xdr:spPr>
        <a:xfrm>
          <a:off x="16370300" y="16292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26307</xdr:rowOff>
    </xdr:from>
    <xdr:to>
      <xdr:col>85</xdr:col>
      <xdr:colOff>177800</xdr:colOff>
      <xdr:row>95</xdr:row>
      <xdr:rowOff>127907</xdr:rowOff>
    </xdr:to>
    <xdr:sp macro="" textlink="">
      <xdr:nvSpPr>
        <xdr:cNvPr id="699" name="フローチャート: 判断 698"/>
        <xdr:cNvSpPr/>
      </xdr:nvSpPr>
      <xdr:spPr>
        <a:xfrm>
          <a:off x="16268700" y="1631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17345</xdr:rowOff>
    </xdr:from>
    <xdr:to>
      <xdr:col>81</xdr:col>
      <xdr:colOff>50800</xdr:colOff>
      <xdr:row>93</xdr:row>
      <xdr:rowOff>150151</xdr:rowOff>
    </xdr:to>
    <xdr:cxnSp macro="">
      <xdr:nvCxnSpPr>
        <xdr:cNvPr id="700" name="直線コネクタ 699"/>
        <xdr:cNvCxnSpPr/>
      </xdr:nvCxnSpPr>
      <xdr:spPr>
        <a:xfrm flipV="1">
          <a:off x="14592300" y="15962195"/>
          <a:ext cx="889000" cy="13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69959</xdr:rowOff>
    </xdr:from>
    <xdr:to>
      <xdr:col>81</xdr:col>
      <xdr:colOff>101600</xdr:colOff>
      <xdr:row>96</xdr:row>
      <xdr:rowOff>109</xdr:rowOff>
    </xdr:to>
    <xdr:sp macro="" textlink="">
      <xdr:nvSpPr>
        <xdr:cNvPr id="701" name="フローチャート: 判断 700"/>
        <xdr:cNvSpPr/>
      </xdr:nvSpPr>
      <xdr:spPr>
        <a:xfrm>
          <a:off x="15430500" y="1635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162686</xdr:rowOff>
    </xdr:from>
    <xdr:ext cx="469744" cy="259045"/>
    <xdr:sp macro="" textlink="">
      <xdr:nvSpPr>
        <xdr:cNvPr id="702" name="テキスト ボックス 701"/>
        <xdr:cNvSpPr txBox="1"/>
      </xdr:nvSpPr>
      <xdr:spPr>
        <a:xfrm>
          <a:off x="15246428" y="1645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42709</xdr:rowOff>
    </xdr:from>
    <xdr:to>
      <xdr:col>76</xdr:col>
      <xdr:colOff>114300</xdr:colOff>
      <xdr:row>93</xdr:row>
      <xdr:rowOff>150151</xdr:rowOff>
    </xdr:to>
    <xdr:cxnSp macro="">
      <xdr:nvCxnSpPr>
        <xdr:cNvPr id="703" name="直線コネクタ 702"/>
        <xdr:cNvCxnSpPr/>
      </xdr:nvCxnSpPr>
      <xdr:spPr>
        <a:xfrm>
          <a:off x="13703300" y="15644659"/>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113829</xdr:rowOff>
    </xdr:from>
    <xdr:to>
      <xdr:col>76</xdr:col>
      <xdr:colOff>165100</xdr:colOff>
      <xdr:row>95</xdr:row>
      <xdr:rowOff>43979</xdr:rowOff>
    </xdr:to>
    <xdr:sp macro="" textlink="">
      <xdr:nvSpPr>
        <xdr:cNvPr id="704" name="フローチャート: 判断 703"/>
        <xdr:cNvSpPr/>
      </xdr:nvSpPr>
      <xdr:spPr>
        <a:xfrm>
          <a:off x="14541500" y="1623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35106</xdr:rowOff>
    </xdr:from>
    <xdr:ext cx="469744" cy="259045"/>
    <xdr:sp macro="" textlink="">
      <xdr:nvSpPr>
        <xdr:cNvPr id="705" name="テキスト ボックス 704"/>
        <xdr:cNvSpPr txBox="1"/>
      </xdr:nvSpPr>
      <xdr:spPr>
        <a:xfrm>
          <a:off x="14357428" y="1632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42709</xdr:rowOff>
    </xdr:from>
    <xdr:to>
      <xdr:col>71</xdr:col>
      <xdr:colOff>177800</xdr:colOff>
      <xdr:row>93</xdr:row>
      <xdr:rowOff>66112</xdr:rowOff>
    </xdr:to>
    <xdr:cxnSp macro="">
      <xdr:nvCxnSpPr>
        <xdr:cNvPr id="706" name="直線コネクタ 705"/>
        <xdr:cNvCxnSpPr/>
      </xdr:nvCxnSpPr>
      <xdr:spPr>
        <a:xfrm flipV="1">
          <a:off x="12814300" y="15644659"/>
          <a:ext cx="889000" cy="3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67019</xdr:rowOff>
    </xdr:from>
    <xdr:to>
      <xdr:col>72</xdr:col>
      <xdr:colOff>38100</xdr:colOff>
      <xdr:row>95</xdr:row>
      <xdr:rowOff>168619</xdr:rowOff>
    </xdr:to>
    <xdr:sp macro="" textlink="">
      <xdr:nvSpPr>
        <xdr:cNvPr id="707" name="フローチャート: 判断 706"/>
        <xdr:cNvSpPr/>
      </xdr:nvSpPr>
      <xdr:spPr>
        <a:xfrm>
          <a:off x="136525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159746</xdr:rowOff>
    </xdr:from>
    <xdr:ext cx="469744" cy="259045"/>
    <xdr:sp macro="" textlink="">
      <xdr:nvSpPr>
        <xdr:cNvPr id="708" name="テキスト ボックス 707"/>
        <xdr:cNvSpPr txBox="1"/>
      </xdr:nvSpPr>
      <xdr:spPr>
        <a:xfrm>
          <a:off x="13468428" y="1644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94235</xdr:rowOff>
    </xdr:from>
    <xdr:to>
      <xdr:col>67</xdr:col>
      <xdr:colOff>101600</xdr:colOff>
      <xdr:row>95</xdr:row>
      <xdr:rowOff>24385</xdr:rowOff>
    </xdr:to>
    <xdr:sp macro="" textlink="">
      <xdr:nvSpPr>
        <xdr:cNvPr id="709" name="フローチャート: 判断 708"/>
        <xdr:cNvSpPr/>
      </xdr:nvSpPr>
      <xdr:spPr>
        <a:xfrm>
          <a:off x="12763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15512</xdr:rowOff>
    </xdr:from>
    <xdr:ext cx="469744" cy="259045"/>
    <xdr:sp macro="" textlink="">
      <xdr:nvSpPr>
        <xdr:cNvPr id="710" name="テキスト ボックス 709"/>
        <xdr:cNvSpPr txBox="1"/>
      </xdr:nvSpPr>
      <xdr:spPr>
        <a:xfrm>
          <a:off x="12579428" y="163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98262</xdr:rowOff>
    </xdr:from>
    <xdr:to>
      <xdr:col>85</xdr:col>
      <xdr:colOff>177800</xdr:colOff>
      <xdr:row>92</xdr:row>
      <xdr:rowOff>28412</xdr:rowOff>
    </xdr:to>
    <xdr:sp macro="" textlink="">
      <xdr:nvSpPr>
        <xdr:cNvPr id="716" name="楕円 715"/>
        <xdr:cNvSpPr/>
      </xdr:nvSpPr>
      <xdr:spPr>
        <a:xfrm>
          <a:off x="16268700" y="1570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13189</xdr:rowOff>
    </xdr:from>
    <xdr:ext cx="534377" cy="259045"/>
    <xdr:sp macro="" textlink="">
      <xdr:nvSpPr>
        <xdr:cNvPr id="717" name="公債費該当値テキスト"/>
        <xdr:cNvSpPr txBox="1"/>
      </xdr:nvSpPr>
      <xdr:spPr>
        <a:xfrm>
          <a:off x="16370300" y="1561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137995</xdr:rowOff>
    </xdr:from>
    <xdr:to>
      <xdr:col>81</xdr:col>
      <xdr:colOff>101600</xdr:colOff>
      <xdr:row>93</xdr:row>
      <xdr:rowOff>68145</xdr:rowOff>
    </xdr:to>
    <xdr:sp macro="" textlink="">
      <xdr:nvSpPr>
        <xdr:cNvPr id="718" name="楕円 717"/>
        <xdr:cNvSpPr/>
      </xdr:nvSpPr>
      <xdr:spPr>
        <a:xfrm>
          <a:off x="15430500" y="159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84672</xdr:rowOff>
    </xdr:from>
    <xdr:ext cx="534377" cy="259045"/>
    <xdr:sp macro="" textlink="">
      <xdr:nvSpPr>
        <xdr:cNvPr id="719" name="テキスト ボックス 718"/>
        <xdr:cNvSpPr txBox="1"/>
      </xdr:nvSpPr>
      <xdr:spPr>
        <a:xfrm>
          <a:off x="15214111" y="156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99351</xdr:rowOff>
    </xdr:from>
    <xdr:to>
      <xdr:col>76</xdr:col>
      <xdr:colOff>165100</xdr:colOff>
      <xdr:row>94</xdr:row>
      <xdr:rowOff>29501</xdr:rowOff>
    </xdr:to>
    <xdr:sp macro="" textlink="">
      <xdr:nvSpPr>
        <xdr:cNvPr id="720" name="楕円 719"/>
        <xdr:cNvSpPr/>
      </xdr:nvSpPr>
      <xdr:spPr>
        <a:xfrm>
          <a:off x="14541500" y="16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92</xdr:row>
      <xdr:rowOff>46028</xdr:rowOff>
    </xdr:from>
    <xdr:ext cx="469744" cy="259045"/>
    <xdr:sp macro="" textlink="">
      <xdr:nvSpPr>
        <xdr:cNvPr id="721" name="テキスト ボックス 720"/>
        <xdr:cNvSpPr txBox="1"/>
      </xdr:nvSpPr>
      <xdr:spPr>
        <a:xfrm>
          <a:off x="14357428" y="158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163359</xdr:rowOff>
    </xdr:from>
    <xdr:to>
      <xdr:col>72</xdr:col>
      <xdr:colOff>38100</xdr:colOff>
      <xdr:row>91</xdr:row>
      <xdr:rowOff>93509</xdr:rowOff>
    </xdr:to>
    <xdr:sp macro="" textlink="">
      <xdr:nvSpPr>
        <xdr:cNvPr id="722" name="楕円 721"/>
        <xdr:cNvSpPr/>
      </xdr:nvSpPr>
      <xdr:spPr>
        <a:xfrm>
          <a:off x="13652500" y="15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110036</xdr:rowOff>
    </xdr:from>
    <xdr:ext cx="534377" cy="259045"/>
    <xdr:sp macro="" textlink="">
      <xdr:nvSpPr>
        <xdr:cNvPr id="723" name="テキスト ボックス 722"/>
        <xdr:cNvSpPr txBox="1"/>
      </xdr:nvSpPr>
      <xdr:spPr>
        <a:xfrm>
          <a:off x="13436111" y="15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15312</xdr:rowOff>
    </xdr:from>
    <xdr:to>
      <xdr:col>67</xdr:col>
      <xdr:colOff>101600</xdr:colOff>
      <xdr:row>93</xdr:row>
      <xdr:rowOff>116912</xdr:rowOff>
    </xdr:to>
    <xdr:sp macro="" textlink="">
      <xdr:nvSpPr>
        <xdr:cNvPr id="724" name="楕円 723"/>
        <xdr:cNvSpPr/>
      </xdr:nvSpPr>
      <xdr:spPr>
        <a:xfrm>
          <a:off x="12763500" y="1596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133439</xdr:rowOff>
    </xdr:from>
    <xdr:ext cx="469744" cy="259045"/>
    <xdr:sp macro="" textlink="">
      <xdr:nvSpPr>
        <xdr:cNvPr id="725" name="テキスト ボックス 724"/>
        <xdr:cNvSpPr txBox="1"/>
      </xdr:nvSpPr>
      <xdr:spPr>
        <a:xfrm>
          <a:off x="12579428" y="1573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62864</xdr:colOff>
      <xdr:row>39</xdr:row>
      <xdr:rowOff>44450</xdr:rowOff>
    </xdr:to>
    <xdr:cxnSp macro="">
      <xdr:nvCxnSpPr>
        <xdr:cNvPr id="749" name="直線コネクタ 748"/>
        <xdr:cNvCxnSpPr/>
      </xdr:nvCxnSpPr>
      <xdr:spPr>
        <a:xfrm flipV="1">
          <a:off x="22159595" y="5243830"/>
          <a:ext cx="1269" cy="14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47007</xdr:rowOff>
    </xdr:from>
    <xdr:ext cx="469744" cy="259045"/>
    <xdr:sp macro="" textlink="">
      <xdr:nvSpPr>
        <xdr:cNvPr id="752" name="諸支出金最大値テキスト"/>
        <xdr:cNvSpPr txBox="1"/>
      </xdr:nvSpPr>
      <xdr:spPr>
        <a:xfrm>
          <a:off x="22212300" y="50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53" name="直線コネクタ 752"/>
        <xdr:cNvCxnSpPr/>
      </xdr:nvCxnSpPr>
      <xdr:spPr>
        <a:xfrm>
          <a:off x="22072600" y="524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313932" cy="259045"/>
    <xdr:sp macro="" textlink="">
      <xdr:nvSpPr>
        <xdr:cNvPr id="755" name="諸支出金平均値テキスト"/>
        <xdr:cNvSpPr txBox="1"/>
      </xdr:nvSpPr>
      <xdr:spPr>
        <a:xfrm>
          <a:off x="22212300" y="64554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フローチャート: 判断 755"/>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8" name="フローチャート: 判断 757"/>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61" name="フローチャート: 判断 76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85107</xdr:rowOff>
    </xdr:from>
    <xdr:ext cx="313932" cy="259045"/>
    <xdr:sp macro="" textlink="">
      <xdr:nvSpPr>
        <xdr:cNvPr id="762" name="テキスト ボックス 761"/>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64" name="フローチャート: 判断 763"/>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30497</xdr:rowOff>
    </xdr:from>
    <xdr:ext cx="313932" cy="259045"/>
    <xdr:sp macro="" textlink="">
      <xdr:nvSpPr>
        <xdr:cNvPr id="765" name="テキスト ボックス 764"/>
        <xdr:cNvSpPr txBox="1"/>
      </xdr:nvSpPr>
      <xdr:spPr>
        <a:xfrm>
          <a:off x="19388333" y="6374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66" name="フローチャート: 判断 765"/>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100347</xdr:rowOff>
    </xdr:from>
    <xdr:ext cx="378565" cy="259045"/>
    <xdr:sp macro="" textlink="">
      <xdr:nvSpPr>
        <xdr:cNvPr id="767" name="テキスト ボックス 766"/>
        <xdr:cNvSpPr txBox="1"/>
      </xdr:nvSpPr>
      <xdr:spPr>
        <a:xfrm>
          <a:off x="18467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6" name="テキスト ボックス 775"/>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近年、数値に増減が見られるものは総務費、民生費、衛生費である。</a:t>
          </a:r>
        </a:p>
        <a:p>
          <a:r>
            <a:rPr kumimoji="1" lang="ja-JP" altLang="en-US" sz="1300">
              <a:latin typeface="ＭＳ Ｐゴシック" panose="020B0600070205080204" pitchFamily="50" charset="-128"/>
              <a:ea typeface="ＭＳ Ｐゴシック" panose="020B0600070205080204" pitchFamily="50" charset="-128"/>
            </a:rPr>
            <a:t>主な増減要因としては、総務費では、特別定額給付金の影響であり、民生費についても、近年、待機児童対策として私立保育所を積極的に誘致しており、その整備等に要する助成経費が増加していることから一人当たりコストも類似団体平均より高い傾向が続いている。</a:t>
          </a:r>
        </a:p>
        <a:p>
          <a:r>
            <a:rPr kumimoji="1" lang="ja-JP" altLang="en-US" sz="1300">
              <a:latin typeface="ＭＳ Ｐゴシック" panose="020B0600070205080204" pitchFamily="50" charset="-128"/>
              <a:ea typeface="ＭＳ Ｐゴシック" panose="020B0600070205080204" pitchFamily="50" charset="-128"/>
            </a:rPr>
            <a:t>また、令和３年度は子育て世帯等臨時特別支援事業費補助金をはじめとする各種給付金による上昇がみられる。</a:t>
          </a:r>
        </a:p>
        <a:p>
          <a:r>
            <a:rPr kumimoji="1" lang="ja-JP" altLang="en-US" sz="1300">
              <a:latin typeface="ＭＳ Ｐゴシック" panose="020B0600070205080204" pitchFamily="50" charset="-128"/>
              <a:ea typeface="ＭＳ Ｐゴシック" panose="020B0600070205080204" pitchFamily="50" charset="-128"/>
            </a:rPr>
            <a:t>衛生費についても一人当たりコストの上昇がみられるが、新型コロナウイルスワクチン接種やそれに関連する経費の増である。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令和３年度は形式収支が、前年を上回る約</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億円であったが、次年度への繰越が約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億円と多かったため、実質収支が対前年度比約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億減となったことと標準財政規模が基幹歳入の増により増えたことから</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ポイント低下している。また、本区では条例により、決算剰余金の全額を財政調整基金に直接編入していることに伴い、実質単年度収支がマイナスになる年度が多い。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東京都豊島区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各会計とも実質収支は毎年度黒字であり、したがって連結実質収支も毎年度黒字となっている。</a:t>
          </a:r>
        </a:p>
        <a:p>
          <a:r>
            <a:rPr kumimoji="1" lang="ja-JP" altLang="en-US" sz="1400">
              <a:latin typeface="ＭＳ ゴシック" pitchFamily="49" charset="-128"/>
              <a:ea typeface="ＭＳ ゴシック" pitchFamily="49" charset="-128"/>
            </a:rPr>
            <a:t>一般会計は次年度への繰越が約</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億円と多かったため、実質収支が対前年度比約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億減となったこと、介護会計はコロナ禍でのサービス利用者の減が常態に戻りつつあることなどから実質収支が減少している。</a:t>
          </a:r>
        </a:p>
        <a:p>
          <a:r>
            <a:rPr kumimoji="1" lang="ja-JP" altLang="en-US" sz="1400">
              <a:latin typeface="ＭＳ ゴシック" pitchFamily="49" charset="-128"/>
              <a:ea typeface="ＭＳ ゴシック" pitchFamily="49" charset="-128"/>
            </a:rPr>
            <a:t>特別会計においては高齢化の進行等により今後も保険給付費の増加が見込まれていることから、新型コロナウイルスの影響も踏まえ、引き続き身の丈にあった財政運営を堅持し、健全財政に努めていく。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
<Relationship Id="rId1"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1.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75" customWidth="1"/>
    <col min="12" max="12" width="2.21875" style="175" customWidth="1"/>
    <col min="13" max="17" width="2.33203125" style="175" customWidth="1"/>
    <col min="18" max="119" width="2.109375" style="175" customWidth="1"/>
    <col min="120" max="16384" width="0" style="175"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6"/>
      <c r="DK1" s="176"/>
      <c r="DL1" s="176"/>
      <c r="DM1" s="176"/>
      <c r="DN1" s="176"/>
      <c r="DO1" s="176"/>
    </row>
    <row r="2" spans="1:119" ht="24" thickBot="1" x14ac:dyDescent="0.25">
      <c r="B2" s="177" t="s">
        <v>81</v>
      </c>
      <c r="C2" s="177"/>
      <c r="D2" s="178"/>
    </row>
    <row r="3" spans="1:119" ht="18.75" customHeight="1" thickBot="1" x14ac:dyDescent="0.25">
      <c r="A3" s="176"/>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6"/>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148944141</v>
      </c>
      <c r="BO4" s="411"/>
      <c r="BP4" s="411"/>
      <c r="BQ4" s="411"/>
      <c r="BR4" s="411"/>
      <c r="BS4" s="411"/>
      <c r="BT4" s="411"/>
      <c r="BU4" s="412"/>
      <c r="BV4" s="410">
        <v>154992463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3.4</v>
      </c>
      <c r="CU4" s="417"/>
      <c r="CV4" s="417"/>
      <c r="CW4" s="417"/>
      <c r="CX4" s="417"/>
      <c r="CY4" s="417"/>
      <c r="CZ4" s="417"/>
      <c r="DA4" s="418"/>
      <c r="DB4" s="416">
        <v>5.3</v>
      </c>
      <c r="DC4" s="417"/>
      <c r="DD4" s="417"/>
      <c r="DE4" s="417"/>
      <c r="DF4" s="417"/>
      <c r="DG4" s="417"/>
      <c r="DH4" s="417"/>
      <c r="DI4" s="418"/>
    </row>
    <row r="5" spans="1:119" ht="18.75" customHeight="1" x14ac:dyDescent="0.2">
      <c r="A5" s="176"/>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143665897</v>
      </c>
      <c r="BO5" s="448"/>
      <c r="BP5" s="448"/>
      <c r="BQ5" s="448"/>
      <c r="BR5" s="448"/>
      <c r="BS5" s="448"/>
      <c r="BT5" s="448"/>
      <c r="BU5" s="449"/>
      <c r="BV5" s="447">
        <v>150198314</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81.2</v>
      </c>
      <c r="CU5" s="445"/>
      <c r="CV5" s="445"/>
      <c r="CW5" s="445"/>
      <c r="CX5" s="445"/>
      <c r="CY5" s="445"/>
      <c r="CZ5" s="445"/>
      <c r="DA5" s="446"/>
      <c r="DB5" s="444">
        <v>85.9</v>
      </c>
      <c r="DC5" s="445"/>
      <c r="DD5" s="445"/>
      <c r="DE5" s="445"/>
      <c r="DF5" s="445"/>
      <c r="DG5" s="445"/>
      <c r="DH5" s="445"/>
      <c r="DI5" s="446"/>
    </row>
    <row r="6" spans="1:119" ht="18.75" customHeight="1" x14ac:dyDescent="0.2">
      <c r="A6" s="176"/>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5278244</v>
      </c>
      <c r="BO6" s="448"/>
      <c r="BP6" s="448"/>
      <c r="BQ6" s="448"/>
      <c r="BR6" s="448"/>
      <c r="BS6" s="448"/>
      <c r="BT6" s="448"/>
      <c r="BU6" s="449"/>
      <c r="BV6" s="447">
        <v>4794149</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81.2</v>
      </c>
      <c r="CU6" s="485"/>
      <c r="CV6" s="485"/>
      <c r="CW6" s="485"/>
      <c r="CX6" s="485"/>
      <c r="CY6" s="485"/>
      <c r="CZ6" s="485"/>
      <c r="DA6" s="486"/>
      <c r="DB6" s="484">
        <v>85.9</v>
      </c>
      <c r="DC6" s="485"/>
      <c r="DD6" s="485"/>
      <c r="DE6" s="485"/>
      <c r="DF6" s="485"/>
      <c r="DG6" s="485"/>
      <c r="DH6" s="485"/>
      <c r="DI6" s="486"/>
    </row>
    <row r="7" spans="1:119" ht="18.75" customHeight="1" x14ac:dyDescent="0.2">
      <c r="A7" s="176"/>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2716555</v>
      </c>
      <c r="BO7" s="448"/>
      <c r="BP7" s="448"/>
      <c r="BQ7" s="448"/>
      <c r="BR7" s="448"/>
      <c r="BS7" s="448"/>
      <c r="BT7" s="448"/>
      <c r="BU7" s="449"/>
      <c r="BV7" s="447">
        <v>931707</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75446650</v>
      </c>
      <c r="CU7" s="448"/>
      <c r="CV7" s="448"/>
      <c r="CW7" s="448"/>
      <c r="CX7" s="448"/>
      <c r="CY7" s="448"/>
      <c r="CZ7" s="448"/>
      <c r="DA7" s="449"/>
      <c r="DB7" s="447">
        <v>72258719</v>
      </c>
      <c r="DC7" s="448"/>
      <c r="DD7" s="448"/>
      <c r="DE7" s="448"/>
      <c r="DF7" s="448"/>
      <c r="DG7" s="448"/>
      <c r="DH7" s="448"/>
      <c r="DI7" s="449"/>
    </row>
    <row r="8" spans="1:119" ht="18.75" customHeight="1" thickBot="1" x14ac:dyDescent="0.25">
      <c r="A8" s="176"/>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2561689</v>
      </c>
      <c r="BO8" s="448"/>
      <c r="BP8" s="448"/>
      <c r="BQ8" s="448"/>
      <c r="BR8" s="448"/>
      <c r="BS8" s="448"/>
      <c r="BT8" s="448"/>
      <c r="BU8" s="449"/>
      <c r="BV8" s="447">
        <v>3862442</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0.54</v>
      </c>
      <c r="CU8" s="488"/>
      <c r="CV8" s="488"/>
      <c r="CW8" s="488"/>
      <c r="CX8" s="488"/>
      <c r="CY8" s="488"/>
      <c r="CZ8" s="488"/>
      <c r="DA8" s="489"/>
      <c r="DB8" s="487">
        <v>0.54</v>
      </c>
      <c r="DC8" s="488"/>
      <c r="DD8" s="488"/>
      <c r="DE8" s="488"/>
      <c r="DF8" s="488"/>
      <c r="DG8" s="488"/>
      <c r="DH8" s="488"/>
      <c r="DI8" s="489"/>
    </row>
    <row r="9" spans="1:119" ht="18.75" customHeight="1" thickBot="1" x14ac:dyDescent="0.25">
      <c r="A9" s="176"/>
      <c r="B9" s="441" t="s">
        <v>112</v>
      </c>
      <c r="C9" s="442"/>
      <c r="D9" s="442"/>
      <c r="E9" s="442"/>
      <c r="F9" s="442"/>
      <c r="G9" s="442"/>
      <c r="H9" s="442"/>
      <c r="I9" s="442"/>
      <c r="J9" s="442"/>
      <c r="K9" s="490"/>
      <c r="L9" s="491" t="s">
        <v>113</v>
      </c>
      <c r="M9" s="492"/>
      <c r="N9" s="492"/>
      <c r="O9" s="492"/>
      <c r="P9" s="492"/>
      <c r="Q9" s="493"/>
      <c r="R9" s="494">
        <v>301599</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-1300753</v>
      </c>
      <c r="BO9" s="448"/>
      <c r="BP9" s="448"/>
      <c r="BQ9" s="448"/>
      <c r="BR9" s="448"/>
      <c r="BS9" s="448"/>
      <c r="BT9" s="448"/>
      <c r="BU9" s="449"/>
      <c r="BV9" s="447">
        <v>605869</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3.7</v>
      </c>
      <c r="CU9" s="445"/>
      <c r="CV9" s="445"/>
      <c r="CW9" s="445"/>
      <c r="CX9" s="445"/>
      <c r="CY9" s="445"/>
      <c r="CZ9" s="445"/>
      <c r="DA9" s="446"/>
      <c r="DB9" s="444">
        <v>3.5</v>
      </c>
      <c r="DC9" s="445"/>
      <c r="DD9" s="445"/>
      <c r="DE9" s="445"/>
      <c r="DF9" s="445"/>
      <c r="DG9" s="445"/>
      <c r="DH9" s="445"/>
      <c r="DI9" s="446"/>
    </row>
    <row r="10" spans="1:119" ht="18.75" customHeight="1" thickBot="1" x14ac:dyDescent="0.25">
      <c r="A10" s="176"/>
      <c r="B10" s="441"/>
      <c r="C10" s="442"/>
      <c r="D10" s="442"/>
      <c r="E10" s="442"/>
      <c r="F10" s="442"/>
      <c r="G10" s="442"/>
      <c r="H10" s="442"/>
      <c r="I10" s="442"/>
      <c r="J10" s="442"/>
      <c r="K10" s="490"/>
      <c r="L10" s="497" t="s">
        <v>119</v>
      </c>
      <c r="M10" s="477"/>
      <c r="N10" s="477"/>
      <c r="O10" s="477"/>
      <c r="P10" s="477"/>
      <c r="Q10" s="478"/>
      <c r="R10" s="498">
        <v>291167</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109</v>
      </c>
      <c r="AV10" s="480"/>
      <c r="AW10" s="480"/>
      <c r="AX10" s="480"/>
      <c r="AY10" s="481" t="s">
        <v>121</v>
      </c>
      <c r="AZ10" s="482"/>
      <c r="BA10" s="482"/>
      <c r="BB10" s="482"/>
      <c r="BC10" s="482"/>
      <c r="BD10" s="482"/>
      <c r="BE10" s="482"/>
      <c r="BF10" s="482"/>
      <c r="BG10" s="482"/>
      <c r="BH10" s="482"/>
      <c r="BI10" s="482"/>
      <c r="BJ10" s="482"/>
      <c r="BK10" s="482"/>
      <c r="BL10" s="482"/>
      <c r="BM10" s="483"/>
      <c r="BN10" s="447">
        <v>3188484</v>
      </c>
      <c r="BO10" s="448"/>
      <c r="BP10" s="448"/>
      <c r="BQ10" s="448"/>
      <c r="BR10" s="448"/>
      <c r="BS10" s="448"/>
      <c r="BT10" s="448"/>
      <c r="BU10" s="449"/>
      <c r="BV10" s="447">
        <v>355421</v>
      </c>
      <c r="BW10" s="448"/>
      <c r="BX10" s="448"/>
      <c r="BY10" s="448"/>
      <c r="BZ10" s="448"/>
      <c r="CA10" s="448"/>
      <c r="CB10" s="448"/>
      <c r="CC10" s="449"/>
      <c r="CD10" s="179" t="s">
        <v>122</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5">
      <c r="A11" s="176"/>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109</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6"/>
      <c r="B12" s="507" t="s">
        <v>130</v>
      </c>
      <c r="C12" s="508"/>
      <c r="D12" s="508"/>
      <c r="E12" s="508"/>
      <c r="F12" s="508"/>
      <c r="G12" s="508"/>
      <c r="H12" s="508"/>
      <c r="I12" s="508"/>
      <c r="J12" s="508"/>
      <c r="K12" s="509"/>
      <c r="L12" s="516" t="s">
        <v>131</v>
      </c>
      <c r="M12" s="517"/>
      <c r="N12" s="517"/>
      <c r="O12" s="517"/>
      <c r="P12" s="517"/>
      <c r="Q12" s="518"/>
      <c r="R12" s="519">
        <v>283342</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4300000</v>
      </c>
      <c r="BO12" s="448"/>
      <c r="BP12" s="448"/>
      <c r="BQ12" s="448"/>
      <c r="BR12" s="448"/>
      <c r="BS12" s="448"/>
      <c r="BT12" s="448"/>
      <c r="BU12" s="449"/>
      <c r="BV12" s="447">
        <v>2733358</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139</v>
      </c>
      <c r="DC12" s="488"/>
      <c r="DD12" s="488"/>
      <c r="DE12" s="488"/>
      <c r="DF12" s="488"/>
      <c r="DG12" s="488"/>
      <c r="DH12" s="488"/>
      <c r="DI12" s="489"/>
    </row>
    <row r="13" spans="1:119" ht="18.75" customHeight="1" x14ac:dyDescent="0.2">
      <c r="A13" s="176"/>
      <c r="B13" s="510"/>
      <c r="C13" s="511"/>
      <c r="D13" s="511"/>
      <c r="E13" s="511"/>
      <c r="F13" s="511"/>
      <c r="G13" s="511"/>
      <c r="H13" s="511"/>
      <c r="I13" s="511"/>
      <c r="J13" s="511"/>
      <c r="K13" s="512"/>
      <c r="L13" s="185"/>
      <c r="M13" s="538" t="s">
        <v>140</v>
      </c>
      <c r="N13" s="539"/>
      <c r="O13" s="539"/>
      <c r="P13" s="539"/>
      <c r="Q13" s="540"/>
      <c r="R13" s="531">
        <v>259142</v>
      </c>
      <c r="S13" s="532"/>
      <c r="T13" s="532"/>
      <c r="U13" s="532"/>
      <c r="V13" s="533"/>
      <c r="W13" s="463" t="s">
        <v>141</v>
      </c>
      <c r="X13" s="464"/>
      <c r="Y13" s="464"/>
      <c r="Z13" s="464"/>
      <c r="AA13" s="464"/>
      <c r="AB13" s="454"/>
      <c r="AC13" s="498">
        <v>119</v>
      </c>
      <c r="AD13" s="499"/>
      <c r="AE13" s="499"/>
      <c r="AF13" s="499"/>
      <c r="AG13" s="541"/>
      <c r="AH13" s="498">
        <v>92</v>
      </c>
      <c r="AI13" s="499"/>
      <c r="AJ13" s="499"/>
      <c r="AK13" s="499"/>
      <c r="AL13" s="500"/>
      <c r="AM13" s="476" t="s">
        <v>142</v>
      </c>
      <c r="AN13" s="477"/>
      <c r="AO13" s="477"/>
      <c r="AP13" s="477"/>
      <c r="AQ13" s="477"/>
      <c r="AR13" s="477"/>
      <c r="AS13" s="477"/>
      <c r="AT13" s="478"/>
      <c r="AU13" s="479" t="s">
        <v>102</v>
      </c>
      <c r="AV13" s="480"/>
      <c r="AW13" s="480"/>
      <c r="AX13" s="480"/>
      <c r="AY13" s="481" t="s">
        <v>143</v>
      </c>
      <c r="AZ13" s="482"/>
      <c r="BA13" s="482"/>
      <c r="BB13" s="482"/>
      <c r="BC13" s="482"/>
      <c r="BD13" s="482"/>
      <c r="BE13" s="482"/>
      <c r="BF13" s="482"/>
      <c r="BG13" s="482"/>
      <c r="BH13" s="482"/>
      <c r="BI13" s="482"/>
      <c r="BJ13" s="482"/>
      <c r="BK13" s="482"/>
      <c r="BL13" s="482"/>
      <c r="BM13" s="483"/>
      <c r="BN13" s="447">
        <v>-2412269</v>
      </c>
      <c r="BO13" s="448"/>
      <c r="BP13" s="448"/>
      <c r="BQ13" s="448"/>
      <c r="BR13" s="448"/>
      <c r="BS13" s="448"/>
      <c r="BT13" s="448"/>
      <c r="BU13" s="449"/>
      <c r="BV13" s="447">
        <v>-1772068</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-1.5</v>
      </c>
      <c r="CU13" s="445"/>
      <c r="CV13" s="445"/>
      <c r="CW13" s="445"/>
      <c r="CX13" s="445"/>
      <c r="CY13" s="445"/>
      <c r="CZ13" s="445"/>
      <c r="DA13" s="446"/>
      <c r="DB13" s="444">
        <v>-1.7</v>
      </c>
      <c r="DC13" s="445"/>
      <c r="DD13" s="445"/>
      <c r="DE13" s="445"/>
      <c r="DF13" s="445"/>
      <c r="DG13" s="445"/>
      <c r="DH13" s="445"/>
      <c r="DI13" s="446"/>
    </row>
    <row r="14" spans="1:119" ht="18.75" customHeight="1" thickBot="1" x14ac:dyDescent="0.25">
      <c r="A14" s="176"/>
      <c r="B14" s="510"/>
      <c r="C14" s="511"/>
      <c r="D14" s="511"/>
      <c r="E14" s="511"/>
      <c r="F14" s="511"/>
      <c r="G14" s="511"/>
      <c r="H14" s="511"/>
      <c r="I14" s="511"/>
      <c r="J14" s="511"/>
      <c r="K14" s="512"/>
      <c r="L14" s="528" t="s">
        <v>145</v>
      </c>
      <c r="M14" s="529"/>
      <c r="N14" s="529"/>
      <c r="O14" s="529"/>
      <c r="P14" s="529"/>
      <c r="Q14" s="530"/>
      <c r="R14" s="531">
        <v>287300</v>
      </c>
      <c r="S14" s="532"/>
      <c r="T14" s="532"/>
      <c r="U14" s="532"/>
      <c r="V14" s="533"/>
      <c r="W14" s="437"/>
      <c r="X14" s="438"/>
      <c r="Y14" s="438"/>
      <c r="Z14" s="438"/>
      <c r="AA14" s="438"/>
      <c r="AB14" s="427"/>
      <c r="AC14" s="534">
        <v>0.1</v>
      </c>
      <c r="AD14" s="535"/>
      <c r="AE14" s="535"/>
      <c r="AF14" s="535"/>
      <c r="AG14" s="536"/>
      <c r="AH14" s="534">
        <v>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139</v>
      </c>
      <c r="CU14" s="546"/>
      <c r="CV14" s="546"/>
      <c r="CW14" s="546"/>
      <c r="CX14" s="546"/>
      <c r="CY14" s="546"/>
      <c r="CZ14" s="546"/>
      <c r="DA14" s="547"/>
      <c r="DB14" s="545" t="s">
        <v>138</v>
      </c>
      <c r="DC14" s="546"/>
      <c r="DD14" s="546"/>
      <c r="DE14" s="546"/>
      <c r="DF14" s="546"/>
      <c r="DG14" s="546"/>
      <c r="DH14" s="546"/>
      <c r="DI14" s="547"/>
    </row>
    <row r="15" spans="1:119" ht="18.75" customHeight="1" x14ac:dyDescent="0.2">
      <c r="A15" s="176"/>
      <c r="B15" s="510"/>
      <c r="C15" s="511"/>
      <c r="D15" s="511"/>
      <c r="E15" s="511"/>
      <c r="F15" s="511"/>
      <c r="G15" s="511"/>
      <c r="H15" s="511"/>
      <c r="I15" s="511"/>
      <c r="J15" s="511"/>
      <c r="K15" s="512"/>
      <c r="L15" s="185"/>
      <c r="M15" s="538" t="s">
        <v>140</v>
      </c>
      <c r="N15" s="539"/>
      <c r="O15" s="539"/>
      <c r="P15" s="539"/>
      <c r="Q15" s="540"/>
      <c r="R15" s="531">
        <v>260842</v>
      </c>
      <c r="S15" s="532"/>
      <c r="T15" s="532"/>
      <c r="U15" s="532"/>
      <c r="V15" s="533"/>
      <c r="W15" s="463" t="s">
        <v>147</v>
      </c>
      <c r="X15" s="464"/>
      <c r="Y15" s="464"/>
      <c r="Z15" s="464"/>
      <c r="AA15" s="464"/>
      <c r="AB15" s="454"/>
      <c r="AC15" s="498">
        <v>13978</v>
      </c>
      <c r="AD15" s="499"/>
      <c r="AE15" s="499"/>
      <c r="AF15" s="499"/>
      <c r="AG15" s="541"/>
      <c r="AH15" s="498">
        <v>14453</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36985400</v>
      </c>
      <c r="BO15" s="411"/>
      <c r="BP15" s="411"/>
      <c r="BQ15" s="411"/>
      <c r="BR15" s="411"/>
      <c r="BS15" s="411"/>
      <c r="BT15" s="411"/>
      <c r="BU15" s="412"/>
      <c r="BV15" s="410">
        <v>37520167</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6"/>
      <c r="CU15" s="187"/>
      <c r="CV15" s="187"/>
      <c r="CW15" s="187"/>
      <c r="CX15" s="187"/>
      <c r="CY15" s="187"/>
      <c r="CZ15" s="187"/>
      <c r="DA15" s="188"/>
      <c r="DB15" s="186"/>
      <c r="DC15" s="187"/>
      <c r="DD15" s="187"/>
      <c r="DE15" s="187"/>
      <c r="DF15" s="187"/>
      <c r="DG15" s="187"/>
      <c r="DH15" s="187"/>
      <c r="DI15" s="188"/>
    </row>
    <row r="16" spans="1:119" ht="18.75" customHeight="1" x14ac:dyDescent="0.2">
      <c r="A16" s="176"/>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12</v>
      </c>
      <c r="AD16" s="535"/>
      <c r="AE16" s="535"/>
      <c r="AF16" s="535"/>
      <c r="AG16" s="536"/>
      <c r="AH16" s="534">
        <v>14.2</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69627441</v>
      </c>
      <c r="BO16" s="448"/>
      <c r="BP16" s="448"/>
      <c r="BQ16" s="448"/>
      <c r="BR16" s="448"/>
      <c r="BS16" s="448"/>
      <c r="BT16" s="448"/>
      <c r="BU16" s="449"/>
      <c r="BV16" s="447">
        <v>66325567</v>
      </c>
      <c r="BW16" s="448"/>
      <c r="BX16" s="448"/>
      <c r="BY16" s="448"/>
      <c r="BZ16" s="448"/>
      <c r="CA16" s="448"/>
      <c r="CB16" s="448"/>
      <c r="CC16" s="449"/>
      <c r="CD16" s="189"/>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6"/>
      <c r="B17" s="513"/>
      <c r="C17" s="514"/>
      <c r="D17" s="514"/>
      <c r="E17" s="514"/>
      <c r="F17" s="514"/>
      <c r="G17" s="514"/>
      <c r="H17" s="514"/>
      <c r="I17" s="514"/>
      <c r="J17" s="514"/>
      <c r="K17" s="515"/>
      <c r="L17" s="190"/>
      <c r="M17" s="558" t="s">
        <v>153</v>
      </c>
      <c r="N17" s="559"/>
      <c r="O17" s="559"/>
      <c r="P17" s="559"/>
      <c r="Q17" s="560"/>
      <c r="R17" s="553" t="s">
        <v>154</v>
      </c>
      <c r="S17" s="554"/>
      <c r="T17" s="554"/>
      <c r="U17" s="554"/>
      <c r="V17" s="555"/>
      <c r="W17" s="463" t="s">
        <v>155</v>
      </c>
      <c r="X17" s="464"/>
      <c r="Y17" s="464"/>
      <c r="Z17" s="464"/>
      <c r="AA17" s="464"/>
      <c r="AB17" s="454"/>
      <c r="AC17" s="498">
        <v>102232</v>
      </c>
      <c r="AD17" s="499"/>
      <c r="AE17" s="499"/>
      <c r="AF17" s="499"/>
      <c r="AG17" s="541"/>
      <c r="AH17" s="498">
        <v>87326</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75446650</v>
      </c>
      <c r="BO17" s="448"/>
      <c r="BP17" s="448"/>
      <c r="BQ17" s="448"/>
      <c r="BR17" s="448"/>
      <c r="BS17" s="448"/>
      <c r="BT17" s="448"/>
      <c r="BU17" s="449"/>
      <c r="BV17" s="447">
        <v>72258719</v>
      </c>
      <c r="BW17" s="448"/>
      <c r="BX17" s="448"/>
      <c r="BY17" s="448"/>
      <c r="BZ17" s="448"/>
      <c r="CA17" s="448"/>
      <c r="CB17" s="448"/>
      <c r="CC17" s="449"/>
      <c r="CD17" s="189"/>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6"/>
      <c r="B18" s="569" t="s">
        <v>157</v>
      </c>
      <c r="C18" s="490"/>
      <c r="D18" s="490"/>
      <c r="E18" s="570"/>
      <c r="F18" s="570"/>
      <c r="G18" s="570"/>
      <c r="H18" s="570"/>
      <c r="I18" s="570"/>
      <c r="J18" s="570"/>
      <c r="K18" s="570"/>
      <c r="L18" s="571">
        <v>13.01</v>
      </c>
      <c r="M18" s="571"/>
      <c r="N18" s="571"/>
      <c r="O18" s="571"/>
      <c r="P18" s="571"/>
      <c r="Q18" s="571"/>
      <c r="R18" s="572"/>
      <c r="S18" s="572"/>
      <c r="T18" s="572"/>
      <c r="U18" s="572"/>
      <c r="V18" s="573"/>
      <c r="W18" s="465"/>
      <c r="X18" s="466"/>
      <c r="Y18" s="466"/>
      <c r="Z18" s="466"/>
      <c r="AA18" s="466"/>
      <c r="AB18" s="457"/>
      <c r="AC18" s="574">
        <v>87.9</v>
      </c>
      <c r="AD18" s="575"/>
      <c r="AE18" s="575"/>
      <c r="AF18" s="575"/>
      <c r="AG18" s="576"/>
      <c r="AH18" s="574">
        <v>85.7</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63963828</v>
      </c>
      <c r="BO18" s="448"/>
      <c r="BP18" s="448"/>
      <c r="BQ18" s="448"/>
      <c r="BR18" s="448"/>
      <c r="BS18" s="448"/>
      <c r="BT18" s="448"/>
      <c r="BU18" s="449"/>
      <c r="BV18" s="447">
        <v>63722308</v>
      </c>
      <c r="BW18" s="448"/>
      <c r="BX18" s="448"/>
      <c r="BY18" s="448"/>
      <c r="BZ18" s="448"/>
      <c r="CA18" s="448"/>
      <c r="CB18" s="448"/>
      <c r="CC18" s="449"/>
      <c r="CD18" s="189"/>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6"/>
      <c r="B19" s="569" t="s">
        <v>159</v>
      </c>
      <c r="C19" s="490"/>
      <c r="D19" s="490"/>
      <c r="E19" s="570"/>
      <c r="F19" s="570"/>
      <c r="G19" s="570"/>
      <c r="H19" s="570"/>
      <c r="I19" s="570"/>
      <c r="J19" s="570"/>
      <c r="K19" s="570"/>
      <c r="L19" s="578">
        <v>23182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92296499</v>
      </c>
      <c r="BO19" s="448"/>
      <c r="BP19" s="448"/>
      <c r="BQ19" s="448"/>
      <c r="BR19" s="448"/>
      <c r="BS19" s="448"/>
      <c r="BT19" s="448"/>
      <c r="BU19" s="449"/>
      <c r="BV19" s="447">
        <v>83015029</v>
      </c>
      <c r="BW19" s="448"/>
      <c r="BX19" s="448"/>
      <c r="BY19" s="448"/>
      <c r="BZ19" s="448"/>
      <c r="CA19" s="448"/>
      <c r="CB19" s="448"/>
      <c r="CC19" s="449"/>
      <c r="CD19" s="189"/>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6"/>
      <c r="B20" s="569" t="s">
        <v>161</v>
      </c>
      <c r="C20" s="490"/>
      <c r="D20" s="490"/>
      <c r="E20" s="570"/>
      <c r="F20" s="570"/>
      <c r="G20" s="570"/>
      <c r="H20" s="570"/>
      <c r="I20" s="570"/>
      <c r="J20" s="570"/>
      <c r="K20" s="570"/>
      <c r="L20" s="578">
        <v>183819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89"/>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6"/>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89"/>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6"/>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20138898</v>
      </c>
      <c r="BO22" s="411"/>
      <c r="BP22" s="411"/>
      <c r="BQ22" s="411"/>
      <c r="BR22" s="411"/>
      <c r="BS22" s="411"/>
      <c r="BT22" s="411"/>
      <c r="BU22" s="412"/>
      <c r="BV22" s="410">
        <v>22970201</v>
      </c>
      <c r="BW22" s="411"/>
      <c r="BX22" s="411"/>
      <c r="BY22" s="411"/>
      <c r="BZ22" s="411"/>
      <c r="CA22" s="411"/>
      <c r="CB22" s="411"/>
      <c r="CC22" s="412"/>
      <c r="CD22" s="189"/>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6"/>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10228704</v>
      </c>
      <c r="BO23" s="448"/>
      <c r="BP23" s="448"/>
      <c r="BQ23" s="448"/>
      <c r="BR23" s="448"/>
      <c r="BS23" s="448"/>
      <c r="BT23" s="448"/>
      <c r="BU23" s="449"/>
      <c r="BV23" s="447">
        <v>12472624</v>
      </c>
      <c r="BW23" s="448"/>
      <c r="BX23" s="448"/>
      <c r="BY23" s="448"/>
      <c r="BZ23" s="448"/>
      <c r="CA23" s="448"/>
      <c r="CB23" s="448"/>
      <c r="CC23" s="449"/>
      <c r="CD23" s="189"/>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6"/>
      <c r="B24" s="618"/>
      <c r="C24" s="594"/>
      <c r="D24" s="595"/>
      <c r="E24" s="497" t="s">
        <v>171</v>
      </c>
      <c r="F24" s="477"/>
      <c r="G24" s="477"/>
      <c r="H24" s="477"/>
      <c r="I24" s="477"/>
      <c r="J24" s="477"/>
      <c r="K24" s="478"/>
      <c r="L24" s="498">
        <v>1</v>
      </c>
      <c r="M24" s="499"/>
      <c r="N24" s="499"/>
      <c r="O24" s="499"/>
      <c r="P24" s="541"/>
      <c r="Q24" s="498">
        <v>9748</v>
      </c>
      <c r="R24" s="499"/>
      <c r="S24" s="499"/>
      <c r="T24" s="499"/>
      <c r="U24" s="499"/>
      <c r="V24" s="541"/>
      <c r="W24" s="593"/>
      <c r="X24" s="594"/>
      <c r="Y24" s="595"/>
      <c r="Z24" s="497" t="s">
        <v>172</v>
      </c>
      <c r="AA24" s="477"/>
      <c r="AB24" s="477"/>
      <c r="AC24" s="477"/>
      <c r="AD24" s="477"/>
      <c r="AE24" s="477"/>
      <c r="AF24" s="477"/>
      <c r="AG24" s="478"/>
      <c r="AH24" s="498">
        <v>1897</v>
      </c>
      <c r="AI24" s="499"/>
      <c r="AJ24" s="499"/>
      <c r="AK24" s="499"/>
      <c r="AL24" s="541"/>
      <c r="AM24" s="498">
        <v>5787747</v>
      </c>
      <c r="AN24" s="499"/>
      <c r="AO24" s="499"/>
      <c r="AP24" s="499"/>
      <c r="AQ24" s="499"/>
      <c r="AR24" s="541"/>
      <c r="AS24" s="498">
        <v>3051</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20138898</v>
      </c>
      <c r="BO24" s="448"/>
      <c r="BP24" s="448"/>
      <c r="BQ24" s="448"/>
      <c r="BR24" s="448"/>
      <c r="BS24" s="448"/>
      <c r="BT24" s="448"/>
      <c r="BU24" s="449"/>
      <c r="BV24" s="447">
        <v>22970201</v>
      </c>
      <c r="BW24" s="448"/>
      <c r="BX24" s="448"/>
      <c r="BY24" s="448"/>
      <c r="BZ24" s="448"/>
      <c r="CA24" s="448"/>
      <c r="CB24" s="448"/>
      <c r="CC24" s="449"/>
      <c r="CD24" s="189"/>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6"/>
      <c r="B25" s="618"/>
      <c r="C25" s="594"/>
      <c r="D25" s="595"/>
      <c r="E25" s="497" t="s">
        <v>174</v>
      </c>
      <c r="F25" s="477"/>
      <c r="G25" s="477"/>
      <c r="H25" s="477"/>
      <c r="I25" s="477"/>
      <c r="J25" s="477"/>
      <c r="K25" s="478"/>
      <c r="L25" s="498">
        <v>2</v>
      </c>
      <c r="M25" s="499"/>
      <c r="N25" s="499"/>
      <c r="O25" s="499"/>
      <c r="P25" s="541"/>
      <c r="Q25" s="498">
        <v>8286</v>
      </c>
      <c r="R25" s="499"/>
      <c r="S25" s="499"/>
      <c r="T25" s="499"/>
      <c r="U25" s="499"/>
      <c r="V25" s="541"/>
      <c r="W25" s="593"/>
      <c r="X25" s="594"/>
      <c r="Y25" s="595"/>
      <c r="Z25" s="497" t="s">
        <v>175</v>
      </c>
      <c r="AA25" s="477"/>
      <c r="AB25" s="477"/>
      <c r="AC25" s="477"/>
      <c r="AD25" s="477"/>
      <c r="AE25" s="477"/>
      <c r="AF25" s="477"/>
      <c r="AG25" s="478"/>
      <c r="AH25" s="498" t="s">
        <v>139</v>
      </c>
      <c r="AI25" s="499"/>
      <c r="AJ25" s="499"/>
      <c r="AK25" s="499"/>
      <c r="AL25" s="541"/>
      <c r="AM25" s="498" t="s">
        <v>139</v>
      </c>
      <c r="AN25" s="499"/>
      <c r="AO25" s="499"/>
      <c r="AP25" s="499"/>
      <c r="AQ25" s="499"/>
      <c r="AR25" s="541"/>
      <c r="AS25" s="498" t="s">
        <v>139</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20034759</v>
      </c>
      <c r="BO25" s="411"/>
      <c r="BP25" s="411"/>
      <c r="BQ25" s="411"/>
      <c r="BR25" s="411"/>
      <c r="BS25" s="411"/>
      <c r="BT25" s="411"/>
      <c r="BU25" s="412"/>
      <c r="BV25" s="410">
        <v>16797555</v>
      </c>
      <c r="BW25" s="411"/>
      <c r="BX25" s="411"/>
      <c r="BY25" s="411"/>
      <c r="BZ25" s="411"/>
      <c r="CA25" s="411"/>
      <c r="CB25" s="411"/>
      <c r="CC25" s="412"/>
      <c r="CD25" s="189"/>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6"/>
      <c r="B26" s="618"/>
      <c r="C26" s="594"/>
      <c r="D26" s="595"/>
      <c r="E26" s="497" t="s">
        <v>177</v>
      </c>
      <c r="F26" s="477"/>
      <c r="G26" s="477"/>
      <c r="H26" s="477"/>
      <c r="I26" s="477"/>
      <c r="J26" s="477"/>
      <c r="K26" s="478"/>
      <c r="L26" s="498">
        <v>1</v>
      </c>
      <c r="M26" s="499"/>
      <c r="N26" s="499"/>
      <c r="O26" s="499"/>
      <c r="P26" s="541"/>
      <c r="Q26" s="498">
        <v>7264</v>
      </c>
      <c r="R26" s="499"/>
      <c r="S26" s="499"/>
      <c r="T26" s="499"/>
      <c r="U26" s="499"/>
      <c r="V26" s="541"/>
      <c r="W26" s="593"/>
      <c r="X26" s="594"/>
      <c r="Y26" s="595"/>
      <c r="Z26" s="497" t="s">
        <v>178</v>
      </c>
      <c r="AA26" s="599"/>
      <c r="AB26" s="599"/>
      <c r="AC26" s="599"/>
      <c r="AD26" s="599"/>
      <c r="AE26" s="599"/>
      <c r="AF26" s="599"/>
      <c r="AG26" s="600"/>
      <c r="AH26" s="498">
        <v>149</v>
      </c>
      <c r="AI26" s="499"/>
      <c r="AJ26" s="499"/>
      <c r="AK26" s="499"/>
      <c r="AL26" s="541"/>
      <c r="AM26" s="498">
        <v>443871</v>
      </c>
      <c r="AN26" s="499"/>
      <c r="AO26" s="499"/>
      <c r="AP26" s="499"/>
      <c r="AQ26" s="499"/>
      <c r="AR26" s="541"/>
      <c r="AS26" s="498">
        <v>2979</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v>300000</v>
      </c>
      <c r="BO26" s="448"/>
      <c r="BP26" s="448"/>
      <c r="BQ26" s="448"/>
      <c r="BR26" s="448"/>
      <c r="BS26" s="448"/>
      <c r="BT26" s="448"/>
      <c r="BU26" s="449"/>
      <c r="BV26" s="447">
        <v>200000</v>
      </c>
      <c r="BW26" s="448"/>
      <c r="BX26" s="448"/>
      <c r="BY26" s="448"/>
      <c r="BZ26" s="448"/>
      <c r="CA26" s="448"/>
      <c r="CB26" s="448"/>
      <c r="CC26" s="449"/>
      <c r="CD26" s="189"/>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6"/>
      <c r="B27" s="618"/>
      <c r="C27" s="594"/>
      <c r="D27" s="595"/>
      <c r="E27" s="497" t="s">
        <v>180</v>
      </c>
      <c r="F27" s="477"/>
      <c r="G27" s="477"/>
      <c r="H27" s="477"/>
      <c r="I27" s="477"/>
      <c r="J27" s="477"/>
      <c r="K27" s="478"/>
      <c r="L27" s="498">
        <v>1</v>
      </c>
      <c r="M27" s="499"/>
      <c r="N27" s="499"/>
      <c r="O27" s="499"/>
      <c r="P27" s="541"/>
      <c r="Q27" s="498">
        <v>8883</v>
      </c>
      <c r="R27" s="499"/>
      <c r="S27" s="499"/>
      <c r="T27" s="499"/>
      <c r="U27" s="499"/>
      <c r="V27" s="541"/>
      <c r="W27" s="593"/>
      <c r="X27" s="594"/>
      <c r="Y27" s="595"/>
      <c r="Z27" s="497" t="s">
        <v>181</v>
      </c>
      <c r="AA27" s="477"/>
      <c r="AB27" s="477"/>
      <c r="AC27" s="477"/>
      <c r="AD27" s="477"/>
      <c r="AE27" s="477"/>
      <c r="AF27" s="477"/>
      <c r="AG27" s="478"/>
      <c r="AH27" s="498">
        <v>13</v>
      </c>
      <c r="AI27" s="499"/>
      <c r="AJ27" s="499"/>
      <c r="AK27" s="499"/>
      <c r="AL27" s="541"/>
      <c r="AM27" s="498">
        <v>47134</v>
      </c>
      <c r="AN27" s="499"/>
      <c r="AO27" s="499"/>
      <c r="AP27" s="499"/>
      <c r="AQ27" s="499"/>
      <c r="AR27" s="541"/>
      <c r="AS27" s="498">
        <v>3626</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139</v>
      </c>
      <c r="BO27" s="567"/>
      <c r="BP27" s="567"/>
      <c r="BQ27" s="567"/>
      <c r="BR27" s="567"/>
      <c r="BS27" s="567"/>
      <c r="BT27" s="567"/>
      <c r="BU27" s="568"/>
      <c r="BV27" s="566" t="s">
        <v>139</v>
      </c>
      <c r="BW27" s="567"/>
      <c r="BX27" s="567"/>
      <c r="BY27" s="567"/>
      <c r="BZ27" s="567"/>
      <c r="CA27" s="567"/>
      <c r="CB27" s="567"/>
      <c r="CC27" s="568"/>
      <c r="CD27" s="191"/>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6"/>
      <c r="B28" s="618"/>
      <c r="C28" s="594"/>
      <c r="D28" s="595"/>
      <c r="E28" s="497" t="s">
        <v>183</v>
      </c>
      <c r="F28" s="477"/>
      <c r="G28" s="477"/>
      <c r="H28" s="477"/>
      <c r="I28" s="477"/>
      <c r="J28" s="477"/>
      <c r="K28" s="478"/>
      <c r="L28" s="498">
        <v>1</v>
      </c>
      <c r="M28" s="499"/>
      <c r="N28" s="499"/>
      <c r="O28" s="499"/>
      <c r="P28" s="541"/>
      <c r="Q28" s="498">
        <v>7782</v>
      </c>
      <c r="R28" s="499"/>
      <c r="S28" s="499"/>
      <c r="T28" s="499"/>
      <c r="U28" s="499"/>
      <c r="V28" s="541"/>
      <c r="W28" s="593"/>
      <c r="X28" s="594"/>
      <c r="Y28" s="595"/>
      <c r="Z28" s="497" t="s">
        <v>184</v>
      </c>
      <c r="AA28" s="477"/>
      <c r="AB28" s="477"/>
      <c r="AC28" s="477"/>
      <c r="AD28" s="477"/>
      <c r="AE28" s="477"/>
      <c r="AF28" s="477"/>
      <c r="AG28" s="478"/>
      <c r="AH28" s="498" t="s">
        <v>139</v>
      </c>
      <c r="AI28" s="499"/>
      <c r="AJ28" s="499"/>
      <c r="AK28" s="499"/>
      <c r="AL28" s="541"/>
      <c r="AM28" s="498" t="s">
        <v>139</v>
      </c>
      <c r="AN28" s="499"/>
      <c r="AO28" s="499"/>
      <c r="AP28" s="499"/>
      <c r="AQ28" s="499"/>
      <c r="AR28" s="541"/>
      <c r="AS28" s="498" t="s">
        <v>139</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21994744</v>
      </c>
      <c r="BO28" s="411"/>
      <c r="BP28" s="411"/>
      <c r="BQ28" s="411"/>
      <c r="BR28" s="411"/>
      <c r="BS28" s="411"/>
      <c r="BT28" s="411"/>
      <c r="BU28" s="412"/>
      <c r="BV28" s="410">
        <v>19243818</v>
      </c>
      <c r="BW28" s="411"/>
      <c r="BX28" s="411"/>
      <c r="BY28" s="411"/>
      <c r="BZ28" s="411"/>
      <c r="CA28" s="411"/>
      <c r="CB28" s="411"/>
      <c r="CC28" s="412"/>
      <c r="CD28" s="189"/>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6"/>
      <c r="B29" s="618"/>
      <c r="C29" s="594"/>
      <c r="D29" s="595"/>
      <c r="E29" s="497" t="s">
        <v>186</v>
      </c>
      <c r="F29" s="477"/>
      <c r="G29" s="477"/>
      <c r="H29" s="477"/>
      <c r="I29" s="477"/>
      <c r="J29" s="477"/>
      <c r="K29" s="478"/>
      <c r="L29" s="498">
        <v>34</v>
      </c>
      <c r="M29" s="499"/>
      <c r="N29" s="499"/>
      <c r="O29" s="499"/>
      <c r="P29" s="541"/>
      <c r="Q29" s="498">
        <v>6021</v>
      </c>
      <c r="R29" s="499"/>
      <c r="S29" s="499"/>
      <c r="T29" s="499"/>
      <c r="U29" s="499"/>
      <c r="V29" s="541"/>
      <c r="W29" s="596"/>
      <c r="X29" s="597"/>
      <c r="Y29" s="598"/>
      <c r="Z29" s="497" t="s">
        <v>187</v>
      </c>
      <c r="AA29" s="477"/>
      <c r="AB29" s="477"/>
      <c r="AC29" s="477"/>
      <c r="AD29" s="477"/>
      <c r="AE29" s="477"/>
      <c r="AF29" s="477"/>
      <c r="AG29" s="478"/>
      <c r="AH29" s="498">
        <v>1910</v>
      </c>
      <c r="AI29" s="499"/>
      <c r="AJ29" s="499"/>
      <c r="AK29" s="499"/>
      <c r="AL29" s="541"/>
      <c r="AM29" s="498">
        <v>5834881</v>
      </c>
      <c r="AN29" s="499"/>
      <c r="AO29" s="499"/>
      <c r="AP29" s="499"/>
      <c r="AQ29" s="499"/>
      <c r="AR29" s="541"/>
      <c r="AS29" s="498">
        <v>3055</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83410</v>
      </c>
      <c r="BO29" s="448"/>
      <c r="BP29" s="448"/>
      <c r="BQ29" s="448"/>
      <c r="BR29" s="448"/>
      <c r="BS29" s="448"/>
      <c r="BT29" s="448"/>
      <c r="BU29" s="449"/>
      <c r="BV29" s="447">
        <v>870279</v>
      </c>
      <c r="BW29" s="448"/>
      <c r="BX29" s="448"/>
      <c r="BY29" s="448"/>
      <c r="BZ29" s="448"/>
      <c r="CA29" s="448"/>
      <c r="CB29" s="448"/>
      <c r="CC29" s="449"/>
      <c r="CD29" s="191"/>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6"/>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98.4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19891515</v>
      </c>
      <c r="BO30" s="567"/>
      <c r="BP30" s="567"/>
      <c r="BQ30" s="567"/>
      <c r="BR30" s="567"/>
      <c r="BS30" s="567"/>
      <c r="BT30" s="567"/>
      <c r="BU30" s="568"/>
      <c r="BV30" s="566">
        <v>11562075</v>
      </c>
      <c r="BW30" s="567"/>
      <c r="BX30" s="567"/>
      <c r="BY30" s="567"/>
      <c r="BZ30" s="567"/>
      <c r="CA30" s="567"/>
      <c r="CB30" s="567"/>
      <c r="CC30" s="568"/>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2">
      <c r="A31" s="176"/>
      <c r="B31" s="198"/>
      <c r="DI31" s="199"/>
    </row>
    <row r="32" spans="1:113" ht="13.5" customHeight="1" x14ac:dyDescent="0.2">
      <c r="A32" s="176"/>
      <c r="B32" s="200"/>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199"/>
    </row>
    <row r="33" spans="1:113" ht="13.5" customHeight="1" x14ac:dyDescent="0.2">
      <c r="A33" s="176"/>
      <c r="B33" s="200"/>
      <c r="C33" s="471" t="s">
        <v>196</v>
      </c>
      <c r="D33" s="471"/>
      <c r="E33" s="436" t="s">
        <v>197</v>
      </c>
      <c r="F33" s="436"/>
      <c r="G33" s="436"/>
      <c r="H33" s="436"/>
      <c r="I33" s="436"/>
      <c r="J33" s="436"/>
      <c r="K33" s="436"/>
      <c r="L33" s="436"/>
      <c r="M33" s="436"/>
      <c r="N33" s="436"/>
      <c r="O33" s="436"/>
      <c r="P33" s="436"/>
      <c r="Q33" s="436"/>
      <c r="R33" s="436"/>
      <c r="S33" s="436"/>
      <c r="T33" s="201"/>
      <c r="U33" s="471" t="s">
        <v>196</v>
      </c>
      <c r="V33" s="471"/>
      <c r="W33" s="436" t="s">
        <v>197</v>
      </c>
      <c r="X33" s="436"/>
      <c r="Y33" s="436"/>
      <c r="Z33" s="436"/>
      <c r="AA33" s="436"/>
      <c r="AB33" s="436"/>
      <c r="AC33" s="436"/>
      <c r="AD33" s="436"/>
      <c r="AE33" s="436"/>
      <c r="AF33" s="436"/>
      <c r="AG33" s="436"/>
      <c r="AH33" s="436"/>
      <c r="AI33" s="436"/>
      <c r="AJ33" s="436"/>
      <c r="AK33" s="436"/>
      <c r="AL33" s="201"/>
      <c r="AM33" s="471" t="s">
        <v>196</v>
      </c>
      <c r="AN33" s="471"/>
      <c r="AO33" s="436" t="s">
        <v>197</v>
      </c>
      <c r="AP33" s="436"/>
      <c r="AQ33" s="436"/>
      <c r="AR33" s="436"/>
      <c r="AS33" s="436"/>
      <c r="AT33" s="436"/>
      <c r="AU33" s="436"/>
      <c r="AV33" s="436"/>
      <c r="AW33" s="436"/>
      <c r="AX33" s="436"/>
      <c r="AY33" s="436"/>
      <c r="AZ33" s="436"/>
      <c r="BA33" s="436"/>
      <c r="BB33" s="436"/>
      <c r="BC33" s="436"/>
      <c r="BD33" s="202"/>
      <c r="BE33" s="436" t="s">
        <v>198</v>
      </c>
      <c r="BF33" s="436"/>
      <c r="BG33" s="436" t="s">
        <v>199</v>
      </c>
      <c r="BH33" s="436"/>
      <c r="BI33" s="436"/>
      <c r="BJ33" s="436"/>
      <c r="BK33" s="436"/>
      <c r="BL33" s="436"/>
      <c r="BM33" s="436"/>
      <c r="BN33" s="436"/>
      <c r="BO33" s="436"/>
      <c r="BP33" s="436"/>
      <c r="BQ33" s="436"/>
      <c r="BR33" s="436"/>
      <c r="BS33" s="436"/>
      <c r="BT33" s="436"/>
      <c r="BU33" s="436"/>
      <c r="BV33" s="202"/>
      <c r="BW33" s="471" t="s">
        <v>198</v>
      </c>
      <c r="BX33" s="471"/>
      <c r="BY33" s="436" t="s">
        <v>200</v>
      </c>
      <c r="BZ33" s="436"/>
      <c r="CA33" s="436"/>
      <c r="CB33" s="436"/>
      <c r="CC33" s="436"/>
      <c r="CD33" s="436"/>
      <c r="CE33" s="436"/>
      <c r="CF33" s="436"/>
      <c r="CG33" s="436"/>
      <c r="CH33" s="436"/>
      <c r="CI33" s="436"/>
      <c r="CJ33" s="436"/>
      <c r="CK33" s="436"/>
      <c r="CL33" s="436"/>
      <c r="CM33" s="436"/>
      <c r="CN33" s="201"/>
      <c r="CO33" s="471" t="s">
        <v>196</v>
      </c>
      <c r="CP33" s="471"/>
      <c r="CQ33" s="436" t="s">
        <v>201</v>
      </c>
      <c r="CR33" s="436"/>
      <c r="CS33" s="436"/>
      <c r="CT33" s="436"/>
      <c r="CU33" s="436"/>
      <c r="CV33" s="436"/>
      <c r="CW33" s="436"/>
      <c r="CX33" s="436"/>
      <c r="CY33" s="436"/>
      <c r="CZ33" s="436"/>
      <c r="DA33" s="436"/>
      <c r="DB33" s="436"/>
      <c r="DC33" s="436"/>
      <c r="DD33" s="436"/>
      <c r="DE33" s="436"/>
      <c r="DF33" s="201"/>
      <c r="DG33" s="636" t="s">
        <v>202</v>
      </c>
      <c r="DH33" s="636"/>
      <c r="DI33" s="203"/>
    </row>
    <row r="34" spans="1:113" ht="32.25" customHeight="1" x14ac:dyDescent="0.2">
      <c r="A34" s="176"/>
      <c r="B34" s="200"/>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6"/>
      <c r="U34" s="637">
        <f>IF(W34="","",MAX(C34:D43)+1)</f>
        <v>2</v>
      </c>
      <c r="V34" s="637"/>
      <c r="W34" s="638" t="str">
        <f>IF('各会計、関係団体の財政状況及び健全化判断比率'!B28="","",'各会計、関係団体の財政状況及び健全化判断比率'!B28)</f>
        <v>国民健康保険事業会計</v>
      </c>
      <c r="X34" s="638"/>
      <c r="Y34" s="638"/>
      <c r="Z34" s="638"/>
      <c r="AA34" s="638"/>
      <c r="AB34" s="638"/>
      <c r="AC34" s="638"/>
      <c r="AD34" s="638"/>
      <c r="AE34" s="638"/>
      <c r="AF34" s="638"/>
      <c r="AG34" s="638"/>
      <c r="AH34" s="638"/>
      <c r="AI34" s="638"/>
      <c r="AJ34" s="638"/>
      <c r="AK34" s="638"/>
      <c r="AL34" s="176"/>
      <c r="AM34" s="637" t="str">
        <f>IF(AO34="","",MAX(C34:D43,U34:V43)+1)</f>
        <v/>
      </c>
      <c r="AN34" s="637"/>
      <c r="AO34" s="638"/>
      <c r="AP34" s="638"/>
      <c r="AQ34" s="638"/>
      <c r="AR34" s="638"/>
      <c r="AS34" s="638"/>
      <c r="AT34" s="638"/>
      <c r="AU34" s="638"/>
      <c r="AV34" s="638"/>
      <c r="AW34" s="638"/>
      <c r="AX34" s="638"/>
      <c r="AY34" s="638"/>
      <c r="AZ34" s="638"/>
      <c r="BA34" s="638"/>
      <c r="BB34" s="638"/>
      <c r="BC34" s="638"/>
      <c r="BD34" s="176"/>
      <c r="BE34" s="637" t="str">
        <f>IF(BG34="","",MAX(C34:D43,U34:V43,AM34:AN43)+1)</f>
        <v/>
      </c>
      <c r="BF34" s="637"/>
      <c r="BG34" s="638"/>
      <c r="BH34" s="638"/>
      <c r="BI34" s="638"/>
      <c r="BJ34" s="638"/>
      <c r="BK34" s="638"/>
      <c r="BL34" s="638"/>
      <c r="BM34" s="638"/>
      <c r="BN34" s="638"/>
      <c r="BO34" s="638"/>
      <c r="BP34" s="638"/>
      <c r="BQ34" s="638"/>
      <c r="BR34" s="638"/>
      <c r="BS34" s="638"/>
      <c r="BT34" s="638"/>
      <c r="BU34" s="638"/>
      <c r="BV34" s="176"/>
      <c r="BW34" s="637">
        <f>IF(BY34="","",MAX(C34:D43,U34:V43,AM34:AN43,BE34:BF43)+1)</f>
        <v>5</v>
      </c>
      <c r="BX34" s="637"/>
      <c r="BY34" s="638" t="str">
        <f>IF('各会計、関係団体の財政状況及び健全化判断比率'!B68="","",'各会計、関係団体の財政状況及び健全化判断比率'!B68)</f>
        <v>特別区人事・厚生事務組合</v>
      </c>
      <c r="BZ34" s="638"/>
      <c r="CA34" s="638"/>
      <c r="CB34" s="638"/>
      <c r="CC34" s="638"/>
      <c r="CD34" s="638"/>
      <c r="CE34" s="638"/>
      <c r="CF34" s="638"/>
      <c r="CG34" s="638"/>
      <c r="CH34" s="638"/>
      <c r="CI34" s="638"/>
      <c r="CJ34" s="638"/>
      <c r="CK34" s="638"/>
      <c r="CL34" s="638"/>
      <c r="CM34" s="638"/>
      <c r="CN34" s="176"/>
      <c r="CO34" s="637">
        <f>IF(CQ34="","",MAX(C34:D43,U34:V43,AM34:AN43,BE34:BF43,BW34:BX43)+1)</f>
        <v>10</v>
      </c>
      <c r="CP34" s="637"/>
      <c r="CQ34" s="638" t="str">
        <f>IF('各会計、関係団体の財政状況及び健全化判断比率'!BS7="","",'各会計、関係団体の財政状況及び健全化判断比率'!BS7)</f>
        <v>としま未来文化財団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3"/>
    </row>
    <row r="35" spans="1:113" ht="32.25" customHeight="1" x14ac:dyDescent="0.2">
      <c r="A35" s="176"/>
      <c r="B35" s="200"/>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6"/>
      <c r="U35" s="637">
        <f>IF(W35="","",U34+1)</f>
        <v>3</v>
      </c>
      <c r="V35" s="637"/>
      <c r="W35" s="638" t="str">
        <f>IF('各会計、関係団体の財政状況及び健全化判断比率'!B29="","",'各会計、関係団体の財政状況及び健全化判断比率'!B29)</f>
        <v>後期高齢者医療事業会計</v>
      </c>
      <c r="X35" s="638"/>
      <c r="Y35" s="638"/>
      <c r="Z35" s="638"/>
      <c r="AA35" s="638"/>
      <c r="AB35" s="638"/>
      <c r="AC35" s="638"/>
      <c r="AD35" s="638"/>
      <c r="AE35" s="638"/>
      <c r="AF35" s="638"/>
      <c r="AG35" s="638"/>
      <c r="AH35" s="638"/>
      <c r="AI35" s="638"/>
      <c r="AJ35" s="638"/>
      <c r="AK35" s="638"/>
      <c r="AL35" s="176"/>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6"/>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6"/>
      <c r="BW35" s="637">
        <f t="shared" ref="BW35:BW43" si="2">IF(BY35="","",BW34+1)</f>
        <v>6</v>
      </c>
      <c r="BX35" s="637"/>
      <c r="BY35" s="638" t="str">
        <f>IF('各会計、関係団体の財政状況及び健全化判断比率'!B69="","",'各会計、関係団体の財政状況及び健全化判断比率'!B69)</f>
        <v>特別区競馬組合</v>
      </c>
      <c r="BZ35" s="638"/>
      <c r="CA35" s="638"/>
      <c r="CB35" s="638"/>
      <c r="CC35" s="638"/>
      <c r="CD35" s="638"/>
      <c r="CE35" s="638"/>
      <c r="CF35" s="638"/>
      <c r="CG35" s="638"/>
      <c r="CH35" s="638"/>
      <c r="CI35" s="638"/>
      <c r="CJ35" s="638"/>
      <c r="CK35" s="638"/>
      <c r="CL35" s="638"/>
      <c r="CM35" s="638"/>
      <c r="CN35" s="176"/>
      <c r="CO35" s="637">
        <f t="shared" ref="CO35:CO43" si="3">IF(CQ35="","",CO34+1)</f>
        <v>11</v>
      </c>
      <c r="CP35" s="637"/>
      <c r="CQ35" s="638" t="str">
        <f>IF('各会計、関係団体の財政状況及び健全化判断比率'!BS8="","",'各会計、関係団体の財政状況及び健全化判断比率'!BS8)</f>
        <v>豊島区土地開発公社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〇</v>
      </c>
      <c r="DH35" s="639"/>
      <c r="DI35" s="203"/>
    </row>
    <row r="36" spans="1:113" ht="32.25" customHeight="1" x14ac:dyDescent="0.2">
      <c r="A36" s="176"/>
      <c r="B36" s="200"/>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6"/>
      <c r="U36" s="637">
        <f t="shared" ref="U36:U43" si="4">IF(W36="","",U35+1)</f>
        <v>4</v>
      </c>
      <c r="V36" s="637"/>
      <c r="W36" s="638" t="str">
        <f>IF('各会計、関係団体の財政状況及び健全化判断比率'!B30="","",'各会計、関係団体の財政状況及び健全化判断比率'!B30)</f>
        <v>介護保険事業会計</v>
      </c>
      <c r="X36" s="638"/>
      <c r="Y36" s="638"/>
      <c r="Z36" s="638"/>
      <c r="AA36" s="638"/>
      <c r="AB36" s="638"/>
      <c r="AC36" s="638"/>
      <c r="AD36" s="638"/>
      <c r="AE36" s="638"/>
      <c r="AF36" s="638"/>
      <c r="AG36" s="638"/>
      <c r="AH36" s="638"/>
      <c r="AI36" s="638"/>
      <c r="AJ36" s="638"/>
      <c r="AK36" s="638"/>
      <c r="AL36" s="176"/>
      <c r="AM36" s="637" t="str">
        <f t="shared" si="0"/>
        <v/>
      </c>
      <c r="AN36" s="637"/>
      <c r="AO36" s="638"/>
      <c r="AP36" s="638"/>
      <c r="AQ36" s="638"/>
      <c r="AR36" s="638"/>
      <c r="AS36" s="638"/>
      <c r="AT36" s="638"/>
      <c r="AU36" s="638"/>
      <c r="AV36" s="638"/>
      <c r="AW36" s="638"/>
      <c r="AX36" s="638"/>
      <c r="AY36" s="638"/>
      <c r="AZ36" s="638"/>
      <c r="BA36" s="638"/>
      <c r="BB36" s="638"/>
      <c r="BC36" s="638"/>
      <c r="BD36" s="176"/>
      <c r="BE36" s="637" t="str">
        <f t="shared" si="1"/>
        <v/>
      </c>
      <c r="BF36" s="637"/>
      <c r="BG36" s="638"/>
      <c r="BH36" s="638"/>
      <c r="BI36" s="638"/>
      <c r="BJ36" s="638"/>
      <c r="BK36" s="638"/>
      <c r="BL36" s="638"/>
      <c r="BM36" s="638"/>
      <c r="BN36" s="638"/>
      <c r="BO36" s="638"/>
      <c r="BP36" s="638"/>
      <c r="BQ36" s="638"/>
      <c r="BR36" s="638"/>
      <c r="BS36" s="638"/>
      <c r="BT36" s="638"/>
      <c r="BU36" s="638"/>
      <c r="BV36" s="176"/>
      <c r="BW36" s="637">
        <f t="shared" si="2"/>
        <v>7</v>
      </c>
      <c r="BX36" s="637"/>
      <c r="BY36" s="638" t="str">
        <f>IF('各会計、関係団体の財政状況及び健全化判断比率'!B70="","",'各会計、関係団体の財政状況及び健全化判断比率'!B70)</f>
        <v>東京二十三区清掃一部事務組合</v>
      </c>
      <c r="BZ36" s="638"/>
      <c r="CA36" s="638"/>
      <c r="CB36" s="638"/>
      <c r="CC36" s="638"/>
      <c r="CD36" s="638"/>
      <c r="CE36" s="638"/>
      <c r="CF36" s="638"/>
      <c r="CG36" s="638"/>
      <c r="CH36" s="638"/>
      <c r="CI36" s="638"/>
      <c r="CJ36" s="638"/>
      <c r="CK36" s="638"/>
      <c r="CL36" s="638"/>
      <c r="CM36" s="638"/>
      <c r="CN36" s="176"/>
      <c r="CO36" s="637">
        <f t="shared" si="3"/>
        <v>12</v>
      </c>
      <c r="CP36" s="637"/>
      <c r="CQ36" s="638" t="str">
        <f>IF('各会計、関係団体の財政状況及び健全化判断比率'!BS9="","",'各会計、関係団体の財政状況及び健全化判断比率'!BS9)</f>
        <v>東京広域勤労者サービスセンター</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3"/>
    </row>
    <row r="37" spans="1:113" ht="32.25" customHeight="1" x14ac:dyDescent="0.2">
      <c r="A37" s="176"/>
      <c r="B37" s="200"/>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6"/>
      <c r="U37" s="637" t="str">
        <f t="shared" si="4"/>
        <v/>
      </c>
      <c r="V37" s="637"/>
      <c r="W37" s="638"/>
      <c r="X37" s="638"/>
      <c r="Y37" s="638"/>
      <c r="Z37" s="638"/>
      <c r="AA37" s="638"/>
      <c r="AB37" s="638"/>
      <c r="AC37" s="638"/>
      <c r="AD37" s="638"/>
      <c r="AE37" s="638"/>
      <c r="AF37" s="638"/>
      <c r="AG37" s="638"/>
      <c r="AH37" s="638"/>
      <c r="AI37" s="638"/>
      <c r="AJ37" s="638"/>
      <c r="AK37" s="638"/>
      <c r="AL37" s="176"/>
      <c r="AM37" s="637" t="str">
        <f t="shared" si="0"/>
        <v/>
      </c>
      <c r="AN37" s="637"/>
      <c r="AO37" s="638"/>
      <c r="AP37" s="638"/>
      <c r="AQ37" s="638"/>
      <c r="AR37" s="638"/>
      <c r="AS37" s="638"/>
      <c r="AT37" s="638"/>
      <c r="AU37" s="638"/>
      <c r="AV37" s="638"/>
      <c r="AW37" s="638"/>
      <c r="AX37" s="638"/>
      <c r="AY37" s="638"/>
      <c r="AZ37" s="638"/>
      <c r="BA37" s="638"/>
      <c r="BB37" s="638"/>
      <c r="BC37" s="638"/>
      <c r="BD37" s="176"/>
      <c r="BE37" s="637" t="str">
        <f t="shared" si="1"/>
        <v/>
      </c>
      <c r="BF37" s="637"/>
      <c r="BG37" s="638"/>
      <c r="BH37" s="638"/>
      <c r="BI37" s="638"/>
      <c r="BJ37" s="638"/>
      <c r="BK37" s="638"/>
      <c r="BL37" s="638"/>
      <c r="BM37" s="638"/>
      <c r="BN37" s="638"/>
      <c r="BO37" s="638"/>
      <c r="BP37" s="638"/>
      <c r="BQ37" s="638"/>
      <c r="BR37" s="638"/>
      <c r="BS37" s="638"/>
      <c r="BT37" s="638"/>
      <c r="BU37" s="638"/>
      <c r="BV37" s="176"/>
      <c r="BW37" s="637">
        <f t="shared" si="2"/>
        <v>8</v>
      </c>
      <c r="BX37" s="637"/>
      <c r="BY37" s="638" t="str">
        <f>IF('各会計、関係団体の財政状況及び健全化判断比率'!B71="","",'各会計、関係団体の財政状況及び健全化判断比率'!B71)</f>
        <v>東京都後期高齢者医療広域連合（一般会計）</v>
      </c>
      <c r="BZ37" s="638"/>
      <c r="CA37" s="638"/>
      <c r="CB37" s="638"/>
      <c r="CC37" s="638"/>
      <c r="CD37" s="638"/>
      <c r="CE37" s="638"/>
      <c r="CF37" s="638"/>
      <c r="CG37" s="638"/>
      <c r="CH37" s="638"/>
      <c r="CI37" s="638"/>
      <c r="CJ37" s="638"/>
      <c r="CK37" s="638"/>
      <c r="CL37" s="638"/>
      <c r="CM37" s="638"/>
      <c r="CN37" s="176"/>
      <c r="CO37" s="637">
        <f t="shared" si="3"/>
        <v>13</v>
      </c>
      <c r="CP37" s="637"/>
      <c r="CQ37" s="638" t="str">
        <f>IF('各会計、関係団体の財政状況及び健全化判断比率'!BS10="","",'各会計、関係団体の財政状況及び健全化判断比率'!BS10)</f>
        <v>東長崎駅・椎名町駅整備株式会社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3"/>
    </row>
    <row r="38" spans="1:113" ht="32.25" customHeight="1" x14ac:dyDescent="0.2">
      <c r="A38" s="176"/>
      <c r="B38" s="200"/>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6"/>
      <c r="U38" s="637" t="str">
        <f t="shared" si="4"/>
        <v/>
      </c>
      <c r="V38" s="637"/>
      <c r="W38" s="638"/>
      <c r="X38" s="638"/>
      <c r="Y38" s="638"/>
      <c r="Z38" s="638"/>
      <c r="AA38" s="638"/>
      <c r="AB38" s="638"/>
      <c r="AC38" s="638"/>
      <c r="AD38" s="638"/>
      <c r="AE38" s="638"/>
      <c r="AF38" s="638"/>
      <c r="AG38" s="638"/>
      <c r="AH38" s="638"/>
      <c r="AI38" s="638"/>
      <c r="AJ38" s="638"/>
      <c r="AK38" s="638"/>
      <c r="AL38" s="176"/>
      <c r="AM38" s="637" t="str">
        <f t="shared" si="0"/>
        <v/>
      </c>
      <c r="AN38" s="637"/>
      <c r="AO38" s="638"/>
      <c r="AP38" s="638"/>
      <c r="AQ38" s="638"/>
      <c r="AR38" s="638"/>
      <c r="AS38" s="638"/>
      <c r="AT38" s="638"/>
      <c r="AU38" s="638"/>
      <c r="AV38" s="638"/>
      <c r="AW38" s="638"/>
      <c r="AX38" s="638"/>
      <c r="AY38" s="638"/>
      <c r="AZ38" s="638"/>
      <c r="BA38" s="638"/>
      <c r="BB38" s="638"/>
      <c r="BC38" s="638"/>
      <c r="BD38" s="176"/>
      <c r="BE38" s="637" t="str">
        <f t="shared" si="1"/>
        <v/>
      </c>
      <c r="BF38" s="637"/>
      <c r="BG38" s="638"/>
      <c r="BH38" s="638"/>
      <c r="BI38" s="638"/>
      <c r="BJ38" s="638"/>
      <c r="BK38" s="638"/>
      <c r="BL38" s="638"/>
      <c r="BM38" s="638"/>
      <c r="BN38" s="638"/>
      <c r="BO38" s="638"/>
      <c r="BP38" s="638"/>
      <c r="BQ38" s="638"/>
      <c r="BR38" s="638"/>
      <c r="BS38" s="638"/>
      <c r="BT38" s="638"/>
      <c r="BU38" s="638"/>
      <c r="BV38" s="176"/>
      <c r="BW38" s="637">
        <f t="shared" si="2"/>
        <v>9</v>
      </c>
      <c r="BX38" s="637"/>
      <c r="BY38" s="638" t="str">
        <f>IF('各会計、関係団体の財政状況及び健全化判断比率'!B72="","",'各会計、関係団体の財政状況及び健全化判断比率'!B72)</f>
        <v>東京都後期高齢者医療広域連合（後期高齢者医療特別会計）</v>
      </c>
      <c r="BZ38" s="638"/>
      <c r="CA38" s="638"/>
      <c r="CB38" s="638"/>
      <c r="CC38" s="638"/>
      <c r="CD38" s="638"/>
      <c r="CE38" s="638"/>
      <c r="CF38" s="638"/>
      <c r="CG38" s="638"/>
      <c r="CH38" s="638"/>
      <c r="CI38" s="638"/>
      <c r="CJ38" s="638"/>
      <c r="CK38" s="638"/>
      <c r="CL38" s="638"/>
      <c r="CM38" s="638"/>
      <c r="CN38" s="176"/>
      <c r="CO38" s="637">
        <f t="shared" si="3"/>
        <v>14</v>
      </c>
      <c r="CP38" s="637"/>
      <c r="CQ38" s="638" t="str">
        <f>IF('各会計、関係団体の財政状況及び健全化判断比率'!BS11="","",'各会計、関係団体の財政状況及び健全化判断比率'!BS11)</f>
        <v>豊島区社会福祉事業団</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3"/>
    </row>
    <row r="39" spans="1:113" ht="32.25" customHeight="1" x14ac:dyDescent="0.2">
      <c r="A39" s="176"/>
      <c r="B39" s="200"/>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6"/>
      <c r="U39" s="637" t="str">
        <f t="shared" si="4"/>
        <v/>
      </c>
      <c r="V39" s="637"/>
      <c r="W39" s="638"/>
      <c r="X39" s="638"/>
      <c r="Y39" s="638"/>
      <c r="Z39" s="638"/>
      <c r="AA39" s="638"/>
      <c r="AB39" s="638"/>
      <c r="AC39" s="638"/>
      <c r="AD39" s="638"/>
      <c r="AE39" s="638"/>
      <c r="AF39" s="638"/>
      <c r="AG39" s="638"/>
      <c r="AH39" s="638"/>
      <c r="AI39" s="638"/>
      <c r="AJ39" s="638"/>
      <c r="AK39" s="638"/>
      <c r="AL39" s="176"/>
      <c r="AM39" s="637" t="str">
        <f t="shared" si="0"/>
        <v/>
      </c>
      <c r="AN39" s="637"/>
      <c r="AO39" s="638"/>
      <c r="AP39" s="638"/>
      <c r="AQ39" s="638"/>
      <c r="AR39" s="638"/>
      <c r="AS39" s="638"/>
      <c r="AT39" s="638"/>
      <c r="AU39" s="638"/>
      <c r="AV39" s="638"/>
      <c r="AW39" s="638"/>
      <c r="AX39" s="638"/>
      <c r="AY39" s="638"/>
      <c r="AZ39" s="638"/>
      <c r="BA39" s="638"/>
      <c r="BB39" s="638"/>
      <c r="BC39" s="638"/>
      <c r="BD39" s="176"/>
      <c r="BE39" s="637" t="str">
        <f t="shared" si="1"/>
        <v/>
      </c>
      <c r="BF39" s="637"/>
      <c r="BG39" s="638"/>
      <c r="BH39" s="638"/>
      <c r="BI39" s="638"/>
      <c r="BJ39" s="638"/>
      <c r="BK39" s="638"/>
      <c r="BL39" s="638"/>
      <c r="BM39" s="638"/>
      <c r="BN39" s="638"/>
      <c r="BO39" s="638"/>
      <c r="BP39" s="638"/>
      <c r="BQ39" s="638"/>
      <c r="BR39" s="638"/>
      <c r="BS39" s="638"/>
      <c r="BT39" s="638"/>
      <c r="BU39" s="638"/>
      <c r="BV39" s="176"/>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6"/>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3"/>
    </row>
    <row r="40" spans="1:113" ht="32.25" customHeight="1" x14ac:dyDescent="0.2">
      <c r="A40" s="176"/>
      <c r="B40" s="200"/>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6"/>
      <c r="U40" s="637" t="str">
        <f t="shared" si="4"/>
        <v/>
      </c>
      <c r="V40" s="637"/>
      <c r="W40" s="638"/>
      <c r="X40" s="638"/>
      <c r="Y40" s="638"/>
      <c r="Z40" s="638"/>
      <c r="AA40" s="638"/>
      <c r="AB40" s="638"/>
      <c r="AC40" s="638"/>
      <c r="AD40" s="638"/>
      <c r="AE40" s="638"/>
      <c r="AF40" s="638"/>
      <c r="AG40" s="638"/>
      <c r="AH40" s="638"/>
      <c r="AI40" s="638"/>
      <c r="AJ40" s="638"/>
      <c r="AK40" s="638"/>
      <c r="AL40" s="176"/>
      <c r="AM40" s="637" t="str">
        <f t="shared" si="0"/>
        <v/>
      </c>
      <c r="AN40" s="637"/>
      <c r="AO40" s="638"/>
      <c r="AP40" s="638"/>
      <c r="AQ40" s="638"/>
      <c r="AR40" s="638"/>
      <c r="AS40" s="638"/>
      <c r="AT40" s="638"/>
      <c r="AU40" s="638"/>
      <c r="AV40" s="638"/>
      <c r="AW40" s="638"/>
      <c r="AX40" s="638"/>
      <c r="AY40" s="638"/>
      <c r="AZ40" s="638"/>
      <c r="BA40" s="638"/>
      <c r="BB40" s="638"/>
      <c r="BC40" s="638"/>
      <c r="BD40" s="176"/>
      <c r="BE40" s="637" t="str">
        <f t="shared" si="1"/>
        <v/>
      </c>
      <c r="BF40" s="637"/>
      <c r="BG40" s="638"/>
      <c r="BH40" s="638"/>
      <c r="BI40" s="638"/>
      <c r="BJ40" s="638"/>
      <c r="BK40" s="638"/>
      <c r="BL40" s="638"/>
      <c r="BM40" s="638"/>
      <c r="BN40" s="638"/>
      <c r="BO40" s="638"/>
      <c r="BP40" s="638"/>
      <c r="BQ40" s="638"/>
      <c r="BR40" s="638"/>
      <c r="BS40" s="638"/>
      <c r="BT40" s="638"/>
      <c r="BU40" s="638"/>
      <c r="BV40" s="176"/>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6"/>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3"/>
    </row>
    <row r="41" spans="1:113" ht="32.25" customHeight="1" x14ac:dyDescent="0.2">
      <c r="A41" s="176"/>
      <c r="B41" s="200"/>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6"/>
      <c r="U41" s="637" t="str">
        <f t="shared" si="4"/>
        <v/>
      </c>
      <c r="V41" s="637"/>
      <c r="W41" s="638"/>
      <c r="X41" s="638"/>
      <c r="Y41" s="638"/>
      <c r="Z41" s="638"/>
      <c r="AA41" s="638"/>
      <c r="AB41" s="638"/>
      <c r="AC41" s="638"/>
      <c r="AD41" s="638"/>
      <c r="AE41" s="638"/>
      <c r="AF41" s="638"/>
      <c r="AG41" s="638"/>
      <c r="AH41" s="638"/>
      <c r="AI41" s="638"/>
      <c r="AJ41" s="638"/>
      <c r="AK41" s="638"/>
      <c r="AL41" s="176"/>
      <c r="AM41" s="637" t="str">
        <f t="shared" si="0"/>
        <v/>
      </c>
      <c r="AN41" s="637"/>
      <c r="AO41" s="638"/>
      <c r="AP41" s="638"/>
      <c r="AQ41" s="638"/>
      <c r="AR41" s="638"/>
      <c r="AS41" s="638"/>
      <c r="AT41" s="638"/>
      <c r="AU41" s="638"/>
      <c r="AV41" s="638"/>
      <c r="AW41" s="638"/>
      <c r="AX41" s="638"/>
      <c r="AY41" s="638"/>
      <c r="AZ41" s="638"/>
      <c r="BA41" s="638"/>
      <c r="BB41" s="638"/>
      <c r="BC41" s="638"/>
      <c r="BD41" s="176"/>
      <c r="BE41" s="637" t="str">
        <f t="shared" si="1"/>
        <v/>
      </c>
      <c r="BF41" s="637"/>
      <c r="BG41" s="638"/>
      <c r="BH41" s="638"/>
      <c r="BI41" s="638"/>
      <c r="BJ41" s="638"/>
      <c r="BK41" s="638"/>
      <c r="BL41" s="638"/>
      <c r="BM41" s="638"/>
      <c r="BN41" s="638"/>
      <c r="BO41" s="638"/>
      <c r="BP41" s="638"/>
      <c r="BQ41" s="638"/>
      <c r="BR41" s="638"/>
      <c r="BS41" s="638"/>
      <c r="BT41" s="638"/>
      <c r="BU41" s="638"/>
      <c r="BV41" s="176"/>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6"/>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3"/>
    </row>
    <row r="42" spans="1:113" ht="32.25" customHeight="1" x14ac:dyDescent="0.2">
      <c r="B42" s="200"/>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6"/>
      <c r="U42" s="637" t="str">
        <f t="shared" si="4"/>
        <v/>
      </c>
      <c r="V42" s="637"/>
      <c r="W42" s="638"/>
      <c r="X42" s="638"/>
      <c r="Y42" s="638"/>
      <c r="Z42" s="638"/>
      <c r="AA42" s="638"/>
      <c r="AB42" s="638"/>
      <c r="AC42" s="638"/>
      <c r="AD42" s="638"/>
      <c r="AE42" s="638"/>
      <c r="AF42" s="638"/>
      <c r="AG42" s="638"/>
      <c r="AH42" s="638"/>
      <c r="AI42" s="638"/>
      <c r="AJ42" s="638"/>
      <c r="AK42" s="638"/>
      <c r="AL42" s="176"/>
      <c r="AM42" s="637" t="str">
        <f t="shared" si="0"/>
        <v/>
      </c>
      <c r="AN42" s="637"/>
      <c r="AO42" s="638"/>
      <c r="AP42" s="638"/>
      <c r="AQ42" s="638"/>
      <c r="AR42" s="638"/>
      <c r="AS42" s="638"/>
      <c r="AT42" s="638"/>
      <c r="AU42" s="638"/>
      <c r="AV42" s="638"/>
      <c r="AW42" s="638"/>
      <c r="AX42" s="638"/>
      <c r="AY42" s="638"/>
      <c r="AZ42" s="638"/>
      <c r="BA42" s="638"/>
      <c r="BB42" s="638"/>
      <c r="BC42" s="638"/>
      <c r="BD42" s="176"/>
      <c r="BE42" s="637" t="str">
        <f t="shared" si="1"/>
        <v/>
      </c>
      <c r="BF42" s="637"/>
      <c r="BG42" s="638"/>
      <c r="BH42" s="638"/>
      <c r="BI42" s="638"/>
      <c r="BJ42" s="638"/>
      <c r="BK42" s="638"/>
      <c r="BL42" s="638"/>
      <c r="BM42" s="638"/>
      <c r="BN42" s="638"/>
      <c r="BO42" s="638"/>
      <c r="BP42" s="638"/>
      <c r="BQ42" s="638"/>
      <c r="BR42" s="638"/>
      <c r="BS42" s="638"/>
      <c r="BT42" s="638"/>
      <c r="BU42" s="638"/>
      <c r="BV42" s="176"/>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6"/>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3"/>
    </row>
    <row r="43" spans="1:113" ht="32.25" customHeight="1" x14ac:dyDescent="0.2">
      <c r="B43" s="200"/>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6"/>
      <c r="U43" s="637" t="str">
        <f t="shared" si="4"/>
        <v/>
      </c>
      <c r="V43" s="637"/>
      <c r="W43" s="638"/>
      <c r="X43" s="638"/>
      <c r="Y43" s="638"/>
      <c r="Z43" s="638"/>
      <c r="AA43" s="638"/>
      <c r="AB43" s="638"/>
      <c r="AC43" s="638"/>
      <c r="AD43" s="638"/>
      <c r="AE43" s="638"/>
      <c r="AF43" s="638"/>
      <c r="AG43" s="638"/>
      <c r="AH43" s="638"/>
      <c r="AI43" s="638"/>
      <c r="AJ43" s="638"/>
      <c r="AK43" s="638"/>
      <c r="AL43" s="176"/>
      <c r="AM43" s="637" t="str">
        <f t="shared" si="0"/>
        <v/>
      </c>
      <c r="AN43" s="637"/>
      <c r="AO43" s="638"/>
      <c r="AP43" s="638"/>
      <c r="AQ43" s="638"/>
      <c r="AR43" s="638"/>
      <c r="AS43" s="638"/>
      <c r="AT43" s="638"/>
      <c r="AU43" s="638"/>
      <c r="AV43" s="638"/>
      <c r="AW43" s="638"/>
      <c r="AX43" s="638"/>
      <c r="AY43" s="638"/>
      <c r="AZ43" s="638"/>
      <c r="BA43" s="638"/>
      <c r="BB43" s="638"/>
      <c r="BC43" s="638"/>
      <c r="BD43" s="176"/>
      <c r="BE43" s="637" t="str">
        <f t="shared" si="1"/>
        <v/>
      </c>
      <c r="BF43" s="637"/>
      <c r="BG43" s="638"/>
      <c r="BH43" s="638"/>
      <c r="BI43" s="638"/>
      <c r="BJ43" s="638"/>
      <c r="BK43" s="638"/>
      <c r="BL43" s="638"/>
      <c r="BM43" s="638"/>
      <c r="BN43" s="638"/>
      <c r="BO43" s="638"/>
      <c r="BP43" s="638"/>
      <c r="BQ43" s="638"/>
      <c r="BR43" s="638"/>
      <c r="BS43" s="638"/>
      <c r="BT43" s="638"/>
      <c r="BU43" s="638"/>
      <c r="BV43" s="176"/>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6"/>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3"/>
    </row>
    <row r="44" spans="1:113" ht="13.5" customHeight="1" thickBot="1" x14ac:dyDescent="0.25">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2"/>
    <row r="46" spans="1:113" x14ac:dyDescent="0.2">
      <c r="B46" s="175" t="s">
        <v>203</v>
      </c>
      <c r="E46" s="640" t="s">
        <v>204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175" t="s">
        <v>587</v>
      </c>
    </row>
    <row r="54" spans="5:113" x14ac:dyDescent="0.2"/>
    <row r="55" spans="5:113" x14ac:dyDescent="0.2"/>
    <row r="56" spans="5:113" x14ac:dyDescent="0.2"/>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2" sqref="K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546</v>
      </c>
      <c r="G33" s="29" t="s">
        <v>
547</v>
      </c>
      <c r="H33" s="29" t="s">
        <v>
548</v>
      </c>
      <c r="I33" s="29" t="s">
        <v>
549</v>
      </c>
      <c r="J33" s="30" t="s">
        <v>
550</v>
      </c>
      <c r="K33" s="22"/>
      <c r="L33" s="22"/>
      <c r="M33" s="22"/>
      <c r="N33" s="22"/>
      <c r="O33" s="22"/>
      <c r="P33" s="22"/>
    </row>
    <row r="34" spans="1:16" ht="39" customHeight="1" x14ac:dyDescent="0.2">
      <c r="A34" s="22"/>
      <c r="B34" s="31"/>
      <c r="C34" s="1216" t="s">
        <v>
555</v>
      </c>
      <c r="D34" s="1216"/>
      <c r="E34" s="1217"/>
      <c r="F34" s="32">
        <v>
3.81</v>
      </c>
      <c r="G34" s="33">
        <v>
2.79</v>
      </c>
      <c r="H34" s="33">
        <v>
4.45</v>
      </c>
      <c r="I34" s="33">
        <v>
5.34</v>
      </c>
      <c r="J34" s="34">
        <v>
3.39</v>
      </c>
      <c r="K34" s="22"/>
      <c r="L34" s="22"/>
      <c r="M34" s="22"/>
      <c r="N34" s="22"/>
      <c r="O34" s="22"/>
      <c r="P34" s="22"/>
    </row>
    <row r="35" spans="1:16" ht="39" customHeight="1" x14ac:dyDescent="0.2">
      <c r="A35" s="22"/>
      <c r="B35" s="35"/>
      <c r="C35" s="1210" t="s">
        <v>
556</v>
      </c>
      <c r="D35" s="1211"/>
      <c r="E35" s="1212"/>
      <c r="F35" s="36">
        <v>
2.78</v>
      </c>
      <c r="G35" s="37">
        <v>
0.41</v>
      </c>
      <c r="H35" s="37">
        <v>
0.63</v>
      </c>
      <c r="I35" s="37">
        <v>
1.8</v>
      </c>
      <c r="J35" s="38">
        <v>
1.66</v>
      </c>
      <c r="K35" s="22"/>
      <c r="L35" s="22"/>
      <c r="M35" s="22"/>
      <c r="N35" s="22"/>
      <c r="O35" s="22"/>
      <c r="P35" s="22"/>
    </row>
    <row r="36" spans="1:16" ht="39" customHeight="1" x14ac:dyDescent="0.2">
      <c r="A36" s="22"/>
      <c r="B36" s="35"/>
      <c r="C36" s="1210" t="s">
        <v>
557</v>
      </c>
      <c r="D36" s="1211"/>
      <c r="E36" s="1212"/>
      <c r="F36" s="36">
        <v>
1.73</v>
      </c>
      <c r="G36" s="37">
        <v>
1.1100000000000001</v>
      </c>
      <c r="H36" s="37">
        <v>
1.06</v>
      </c>
      <c r="I36" s="37">
        <v>
1.52</v>
      </c>
      <c r="J36" s="38">
        <v>
0.79</v>
      </c>
      <c r="K36" s="22"/>
      <c r="L36" s="22"/>
      <c r="M36" s="22"/>
      <c r="N36" s="22"/>
      <c r="O36" s="22"/>
      <c r="P36" s="22"/>
    </row>
    <row r="37" spans="1:16" ht="39" customHeight="1" x14ac:dyDescent="0.2">
      <c r="A37" s="22"/>
      <c r="B37" s="35"/>
      <c r="C37" s="1210" t="s">
        <v>
558</v>
      </c>
      <c r="D37" s="1211"/>
      <c r="E37" s="1212"/>
      <c r="F37" s="36">
        <v>
0.43</v>
      </c>
      <c r="G37" s="37">
        <v>
0.21</v>
      </c>
      <c r="H37" s="37">
        <v>
0.45</v>
      </c>
      <c r="I37" s="37">
        <v>
0.3</v>
      </c>
      <c r="J37" s="38">
        <v>
0.37</v>
      </c>
      <c r="K37" s="22"/>
      <c r="L37" s="22"/>
      <c r="M37" s="22"/>
      <c r="N37" s="22"/>
      <c r="O37" s="22"/>
      <c r="P37" s="22"/>
    </row>
    <row r="38" spans="1:16" ht="39" customHeight="1" x14ac:dyDescent="0.2">
      <c r="A38" s="22"/>
      <c r="B38" s="35"/>
      <c r="C38" s="1210"/>
      <c r="D38" s="1211"/>
      <c r="E38" s="1212"/>
      <c r="F38" s="36"/>
      <c r="G38" s="37"/>
      <c r="H38" s="37"/>
      <c r="I38" s="37"/>
      <c r="J38" s="38"/>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
559</v>
      </c>
      <c r="D42" s="1211"/>
      <c r="E42" s="1212"/>
      <c r="F42" s="36" t="s">
        <v>
504</v>
      </c>
      <c r="G42" s="37" t="s">
        <v>
504</v>
      </c>
      <c r="H42" s="37" t="s">
        <v>
504</v>
      </c>
      <c r="I42" s="37" t="s">
        <v>
504</v>
      </c>
      <c r="J42" s="38" t="s">
        <v>
504</v>
      </c>
      <c r="K42" s="22"/>
      <c r="L42" s="22"/>
      <c r="M42" s="22"/>
      <c r="N42" s="22"/>
      <c r="O42" s="22"/>
      <c r="P42" s="22"/>
    </row>
    <row r="43" spans="1:16" ht="39" customHeight="1" thickBot="1" x14ac:dyDescent="0.25">
      <c r="A43" s="22"/>
      <c r="B43" s="40"/>
      <c r="C43" s="1213" t="s">
        <v>
560</v>
      </c>
      <c r="D43" s="1214"/>
      <c r="E43" s="1215"/>
      <c r="F43" s="41" t="s">
        <v>
504</v>
      </c>
      <c r="G43" s="42" t="s">
        <v>
504</v>
      </c>
      <c r="H43" s="42" t="s">
        <v>
504</v>
      </c>
      <c r="I43" s="42" t="s">
        <v>
504</v>
      </c>
      <c r="J43" s="43" t="s">
        <v>
504</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Vk/XhS0B9kZQNyZrFd+3pIq6wvBgtkwbLJkgh7WCLd+j9F5Snf9bz8C1W+polXECxyX+r546QfH264aqEZ+Kw==" saltValue="sVks+sureMVESNm2yWCW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L43" sqref="L4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546</v>
      </c>
      <c r="L44" s="56" t="s">
        <v>
547</v>
      </c>
      <c r="M44" s="56" t="s">
        <v>
548</v>
      </c>
      <c r="N44" s="56" t="s">
        <v>
549</v>
      </c>
      <c r="O44" s="57" t="s">
        <v>
550</v>
      </c>
      <c r="P44" s="48"/>
      <c r="Q44" s="48"/>
      <c r="R44" s="48"/>
      <c r="S44" s="48"/>
      <c r="T44" s="48"/>
      <c r="U44" s="48"/>
    </row>
    <row r="45" spans="1:21" ht="30.75" customHeight="1" x14ac:dyDescent="0.2">
      <c r="A45" s="48"/>
      <c r="B45" s="1218" t="s">
        <v>
11</v>
      </c>
      <c r="C45" s="1219"/>
      <c r="D45" s="58"/>
      <c r="E45" s="1224" t="s">
        <v>
12</v>
      </c>
      <c r="F45" s="1224"/>
      <c r="G45" s="1224"/>
      <c r="H45" s="1224"/>
      <c r="I45" s="1224"/>
      <c r="J45" s="1225"/>
      <c r="K45" s="59">
        <v>
2493</v>
      </c>
      <c r="L45" s="60">
        <v>
2612</v>
      </c>
      <c r="M45" s="60">
        <v>
2577</v>
      </c>
      <c r="N45" s="60">
        <v>
2253</v>
      </c>
      <c r="O45" s="61">
        <v>
2584</v>
      </c>
      <c r="P45" s="48"/>
      <c r="Q45" s="48"/>
      <c r="R45" s="48"/>
      <c r="S45" s="48"/>
      <c r="T45" s="48"/>
      <c r="U45" s="48"/>
    </row>
    <row r="46" spans="1:21" ht="30.75" customHeight="1" x14ac:dyDescent="0.2">
      <c r="A46" s="48"/>
      <c r="B46" s="1220"/>
      <c r="C46" s="1221"/>
      <c r="D46" s="62"/>
      <c r="E46" s="1226" t="s">
        <v>
13</v>
      </c>
      <c r="F46" s="1226"/>
      <c r="G46" s="1226"/>
      <c r="H46" s="1226"/>
      <c r="I46" s="1226"/>
      <c r="J46" s="1227"/>
      <c r="K46" s="63" t="s">
        <v>
504</v>
      </c>
      <c r="L46" s="64" t="s">
        <v>
504</v>
      </c>
      <c r="M46" s="64" t="s">
        <v>
504</v>
      </c>
      <c r="N46" s="64" t="s">
        <v>
504</v>
      </c>
      <c r="O46" s="65" t="s">
        <v>
504</v>
      </c>
      <c r="P46" s="48"/>
      <c r="Q46" s="48"/>
      <c r="R46" s="48"/>
      <c r="S46" s="48"/>
      <c r="T46" s="48"/>
      <c r="U46" s="48"/>
    </row>
    <row r="47" spans="1:21" ht="30.75" customHeight="1" x14ac:dyDescent="0.2">
      <c r="A47" s="48"/>
      <c r="B47" s="1220"/>
      <c r="C47" s="1221"/>
      <c r="D47" s="62"/>
      <c r="E47" s="1226" t="s">
        <v>
14</v>
      </c>
      <c r="F47" s="1226"/>
      <c r="G47" s="1226"/>
      <c r="H47" s="1226"/>
      <c r="I47" s="1226"/>
      <c r="J47" s="1227"/>
      <c r="K47" s="63">
        <v>
283</v>
      </c>
      <c r="L47" s="64">
        <v>
264</v>
      </c>
      <c r="M47" s="64">
        <v>
266</v>
      </c>
      <c r="N47" s="64">
        <v>
360</v>
      </c>
      <c r="O47" s="65">
        <v>
349</v>
      </c>
      <c r="P47" s="48"/>
      <c r="Q47" s="48"/>
      <c r="R47" s="48"/>
      <c r="S47" s="48"/>
      <c r="T47" s="48"/>
      <c r="U47" s="48"/>
    </row>
    <row r="48" spans="1:21" ht="30.75" customHeight="1" x14ac:dyDescent="0.2">
      <c r="A48" s="48"/>
      <c r="B48" s="1220"/>
      <c r="C48" s="1221"/>
      <c r="D48" s="62"/>
      <c r="E48" s="1226" t="s">
        <v>
15</v>
      </c>
      <c r="F48" s="1226"/>
      <c r="G48" s="1226"/>
      <c r="H48" s="1226"/>
      <c r="I48" s="1226"/>
      <c r="J48" s="1227"/>
      <c r="K48" s="63" t="s">
        <v>
504</v>
      </c>
      <c r="L48" s="64" t="s">
        <v>
504</v>
      </c>
      <c r="M48" s="64" t="s">
        <v>
504</v>
      </c>
      <c r="N48" s="64" t="s">
        <v>
504</v>
      </c>
      <c r="O48" s="65" t="s">
        <v>
504</v>
      </c>
      <c r="P48" s="48"/>
      <c r="Q48" s="48"/>
      <c r="R48" s="48"/>
      <c r="S48" s="48"/>
      <c r="T48" s="48"/>
      <c r="U48" s="48"/>
    </row>
    <row r="49" spans="1:21" ht="30.75" customHeight="1" x14ac:dyDescent="0.2">
      <c r="A49" s="48"/>
      <c r="B49" s="1220"/>
      <c r="C49" s="1221"/>
      <c r="D49" s="62"/>
      <c r="E49" s="1226" t="s">
        <v>
16</v>
      </c>
      <c r="F49" s="1226"/>
      <c r="G49" s="1226"/>
      <c r="H49" s="1226"/>
      <c r="I49" s="1226"/>
      <c r="J49" s="1227"/>
      <c r="K49" s="63">
        <v>
83</v>
      </c>
      <c r="L49" s="64">
        <v>
90</v>
      </c>
      <c r="M49" s="64">
        <v>
95</v>
      </c>
      <c r="N49" s="64">
        <v>
99</v>
      </c>
      <c r="O49" s="65">
        <v>
96</v>
      </c>
      <c r="P49" s="48"/>
      <c r="Q49" s="48"/>
      <c r="R49" s="48"/>
      <c r="S49" s="48"/>
      <c r="T49" s="48"/>
      <c r="U49" s="48"/>
    </row>
    <row r="50" spans="1:21" ht="30.75" customHeight="1" x14ac:dyDescent="0.2">
      <c r="A50" s="48"/>
      <c r="B50" s="1220"/>
      <c r="C50" s="1221"/>
      <c r="D50" s="62"/>
      <c r="E50" s="1226" t="s">
        <v>
17</v>
      </c>
      <c r="F50" s="1226"/>
      <c r="G50" s="1226"/>
      <c r="H50" s="1226"/>
      <c r="I50" s="1226"/>
      <c r="J50" s="1227"/>
      <c r="K50" s="63">
        <v>
753</v>
      </c>
      <c r="L50" s="64">
        <v>
421</v>
      </c>
      <c r="M50" s="64">
        <v>
778</v>
      </c>
      <c r="N50" s="64">
        <v>
870</v>
      </c>
      <c r="O50" s="65">
        <v>
353</v>
      </c>
      <c r="P50" s="48"/>
      <c r="Q50" s="48"/>
      <c r="R50" s="48"/>
      <c r="S50" s="48"/>
      <c r="T50" s="48"/>
      <c r="U50" s="48"/>
    </row>
    <row r="51" spans="1:21" ht="30.75" customHeight="1" x14ac:dyDescent="0.2">
      <c r="A51" s="48"/>
      <c r="B51" s="1222"/>
      <c r="C51" s="1223"/>
      <c r="D51" s="66"/>
      <c r="E51" s="1226" t="s">
        <v>
18</v>
      </c>
      <c r="F51" s="1226"/>
      <c r="G51" s="1226"/>
      <c r="H51" s="1226"/>
      <c r="I51" s="1226"/>
      <c r="J51" s="1227"/>
      <c r="K51" s="63" t="s">
        <v>
504</v>
      </c>
      <c r="L51" s="64" t="s">
        <v>
504</v>
      </c>
      <c r="M51" s="64" t="s">
        <v>
504</v>
      </c>
      <c r="N51" s="64" t="s">
        <v>
504</v>
      </c>
      <c r="O51" s="65" t="s">
        <v>
504</v>
      </c>
      <c r="P51" s="48"/>
      <c r="Q51" s="48"/>
      <c r="R51" s="48"/>
      <c r="S51" s="48"/>
      <c r="T51" s="48"/>
      <c r="U51" s="48"/>
    </row>
    <row r="52" spans="1:21" ht="30.75" customHeight="1" x14ac:dyDescent="0.2">
      <c r="A52" s="48"/>
      <c r="B52" s="1228" t="s">
        <v>
19</v>
      </c>
      <c r="C52" s="1229"/>
      <c r="D52" s="66"/>
      <c r="E52" s="1226" t="s">
        <v>
20</v>
      </c>
      <c r="F52" s="1226"/>
      <c r="G52" s="1226"/>
      <c r="H52" s="1226"/>
      <c r="I52" s="1226"/>
      <c r="J52" s="1227"/>
      <c r="K52" s="63">
        <v>
4894</v>
      </c>
      <c r="L52" s="64">
        <v>
4796</v>
      </c>
      <c r="M52" s="64">
        <v>
4732</v>
      </c>
      <c r="N52" s="64">
        <v>
4625</v>
      </c>
      <c r="O52" s="65">
        <v>
4541</v>
      </c>
      <c r="P52" s="48"/>
      <c r="Q52" s="48"/>
      <c r="R52" s="48"/>
      <c r="S52" s="48"/>
      <c r="T52" s="48"/>
      <c r="U52" s="48"/>
    </row>
    <row r="53" spans="1:21" ht="30.75" customHeight="1" thickBot="1" x14ac:dyDescent="0.25">
      <c r="A53" s="48"/>
      <c r="B53" s="1230" t="s">
        <v>
21</v>
      </c>
      <c r="C53" s="1231"/>
      <c r="D53" s="67"/>
      <c r="E53" s="1232" t="s">
        <v>
22</v>
      </c>
      <c r="F53" s="1232"/>
      <c r="G53" s="1232"/>
      <c r="H53" s="1232"/>
      <c r="I53" s="1232"/>
      <c r="J53" s="1233"/>
      <c r="K53" s="68">
        <v>
-1282</v>
      </c>
      <c r="L53" s="69">
        <v>
-1409</v>
      </c>
      <c r="M53" s="69">
        <v>
-1016</v>
      </c>
      <c r="N53" s="69">
        <v>
-1043</v>
      </c>
      <c r="O53" s="70">
        <v>
-1159</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561</v>
      </c>
      <c r="P55" s="48"/>
      <c r="Q55" s="48"/>
      <c r="R55" s="48"/>
      <c r="S55" s="48"/>
      <c r="T55" s="48"/>
      <c r="U55" s="48"/>
    </row>
    <row r="56" spans="1:21" ht="31.5" customHeight="1" thickBot="1" x14ac:dyDescent="0.25">
      <c r="A56" s="48"/>
      <c r="B56" s="76"/>
      <c r="C56" s="77"/>
      <c r="D56" s="77"/>
      <c r="E56" s="78"/>
      <c r="F56" s="78"/>
      <c r="G56" s="78"/>
      <c r="H56" s="78"/>
      <c r="I56" s="78"/>
      <c r="J56" s="79" t="s">
        <v>
2</v>
      </c>
      <c r="K56" s="80" t="s">
        <v>
562</v>
      </c>
      <c r="L56" s="81" t="s">
        <v>
563</v>
      </c>
      <c r="M56" s="81" t="s">
        <v>
564</v>
      </c>
      <c r="N56" s="81" t="s">
        <v>
565</v>
      </c>
      <c r="O56" s="82" t="s">
        <v>
566</v>
      </c>
      <c r="P56" s="48"/>
      <c r="Q56" s="48"/>
      <c r="R56" s="48"/>
      <c r="S56" s="48"/>
      <c r="T56" s="48"/>
      <c r="U56" s="48"/>
    </row>
    <row r="57" spans="1:21" ht="31.5" customHeight="1" x14ac:dyDescent="0.2">
      <c r="B57" s="1234" t="s">
        <v>
25</v>
      </c>
      <c r="C57" s="1235"/>
      <c r="D57" s="1238" t="s">
        <v>
26</v>
      </c>
      <c r="E57" s="1239"/>
      <c r="F57" s="1239"/>
      <c r="G57" s="1239"/>
      <c r="H57" s="1239"/>
      <c r="I57" s="1239"/>
      <c r="J57" s="1240"/>
      <c r="K57" s="83">
        <v>
3140</v>
      </c>
      <c r="L57" s="84">
        <v>
2358</v>
      </c>
      <c r="M57" s="84">
        <v>
3384</v>
      </c>
      <c r="N57" s="84">
        <v>
3404</v>
      </c>
      <c r="O57" s="85">
        <v>
2617</v>
      </c>
    </row>
    <row r="58" spans="1:21" ht="31.5" customHeight="1" thickBot="1" x14ac:dyDescent="0.25">
      <c r="B58" s="1236"/>
      <c r="C58" s="1237"/>
      <c r="D58" s="1241" t="s">
        <v>
27</v>
      </c>
      <c r="E58" s="1242"/>
      <c r="F58" s="1242"/>
      <c r="G58" s="1242"/>
      <c r="H58" s="1242"/>
      <c r="I58" s="1242"/>
      <c r="J58" s="1243"/>
      <c r="K58" s="86">
        <v>
791</v>
      </c>
      <c r="L58" s="87">
        <v>
369</v>
      </c>
      <c r="M58" s="87">
        <v>
633</v>
      </c>
      <c r="N58" s="87">
        <v>
899</v>
      </c>
      <c r="O58" s="88">
        <v>
1196</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3edgH5/1tNN94v0qFaI2Rv/5p8SIIH5g71YFZlwGawAHWP8yUfgXFKrWw9bdi2Kr1+8lc7HzTEGL0N5crnLbQ==" saltValue="gXDSmA39OubKOm3sdg1t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546</v>
      </c>
      <c r="J40" s="100" t="s">
        <v>
547</v>
      </c>
      <c r="K40" s="100" t="s">
        <v>
548</v>
      </c>
      <c r="L40" s="100" t="s">
        <v>
549</v>
      </c>
      <c r="M40" s="101" t="s">
        <v>
550</v>
      </c>
    </row>
    <row r="41" spans="2:13" ht="27.75" customHeight="1" x14ac:dyDescent="0.2">
      <c r="B41" s="1244" t="s">
        <v>
30</v>
      </c>
      <c r="C41" s="1245"/>
      <c r="D41" s="102"/>
      <c r="E41" s="1250" t="s">
        <v>
31</v>
      </c>
      <c r="F41" s="1250"/>
      <c r="G41" s="1250"/>
      <c r="H41" s="1251"/>
      <c r="I41" s="356">
        <v>
25353</v>
      </c>
      <c r="J41" s="357">
        <v>
23005</v>
      </c>
      <c r="K41" s="357">
        <v>
26048</v>
      </c>
      <c r="L41" s="357">
        <v>
24717</v>
      </c>
      <c r="M41" s="358">
        <v>
22741</v>
      </c>
    </row>
    <row r="42" spans="2:13" ht="27.75" customHeight="1" x14ac:dyDescent="0.2">
      <c r="B42" s="1246"/>
      <c r="C42" s="1247"/>
      <c r="D42" s="103"/>
      <c r="E42" s="1252" t="s">
        <v>
32</v>
      </c>
      <c r="F42" s="1252"/>
      <c r="G42" s="1252"/>
      <c r="H42" s="1253"/>
      <c r="I42" s="359">
        <v>
714</v>
      </c>
      <c r="J42" s="360">
        <v>
930</v>
      </c>
      <c r="K42" s="360">
        <v>
726</v>
      </c>
      <c r="L42" s="360">
        <v>
134</v>
      </c>
      <c r="M42" s="361">
        <v>
299</v>
      </c>
    </row>
    <row r="43" spans="2:13" ht="27.75" customHeight="1" x14ac:dyDescent="0.2">
      <c r="B43" s="1246"/>
      <c r="C43" s="1247"/>
      <c r="D43" s="103"/>
      <c r="E43" s="1252" t="s">
        <v>
33</v>
      </c>
      <c r="F43" s="1252"/>
      <c r="G43" s="1252"/>
      <c r="H43" s="1253"/>
      <c r="I43" s="359" t="s">
        <v>
504</v>
      </c>
      <c r="J43" s="360" t="s">
        <v>
504</v>
      </c>
      <c r="K43" s="360" t="s">
        <v>
504</v>
      </c>
      <c r="L43" s="360" t="s">
        <v>
504</v>
      </c>
      <c r="M43" s="361" t="s">
        <v>
504</v>
      </c>
    </row>
    <row r="44" spans="2:13" ht="27.75" customHeight="1" x14ac:dyDescent="0.2">
      <c r="B44" s="1246"/>
      <c r="C44" s="1247"/>
      <c r="D44" s="103"/>
      <c r="E44" s="1252" t="s">
        <v>
34</v>
      </c>
      <c r="F44" s="1252"/>
      <c r="G44" s="1252"/>
      <c r="H44" s="1253"/>
      <c r="I44" s="359">
        <v>
1108</v>
      </c>
      <c r="J44" s="360">
        <v>
1123</v>
      </c>
      <c r="K44" s="360">
        <v>
1155</v>
      </c>
      <c r="L44" s="360">
        <v>
1344</v>
      </c>
      <c r="M44" s="361">
        <v>
1505</v>
      </c>
    </row>
    <row r="45" spans="2:13" ht="27.75" customHeight="1" x14ac:dyDescent="0.2">
      <c r="B45" s="1246"/>
      <c r="C45" s="1247"/>
      <c r="D45" s="103"/>
      <c r="E45" s="1252" t="s">
        <v>
35</v>
      </c>
      <c r="F45" s="1252"/>
      <c r="G45" s="1252"/>
      <c r="H45" s="1253"/>
      <c r="I45" s="359">
        <v>
15870</v>
      </c>
      <c r="J45" s="360">
        <v>
13334</v>
      </c>
      <c r="K45" s="360">
        <v>
15720</v>
      </c>
      <c r="L45" s="360">
        <v>
11788</v>
      </c>
      <c r="M45" s="361">
        <v>
12104</v>
      </c>
    </row>
    <row r="46" spans="2:13" ht="27.75" customHeight="1" x14ac:dyDescent="0.2">
      <c r="B46" s="1246"/>
      <c r="C46" s="1247"/>
      <c r="D46" s="104"/>
      <c r="E46" s="1252" t="s">
        <v>
36</v>
      </c>
      <c r="F46" s="1252"/>
      <c r="G46" s="1252"/>
      <c r="H46" s="1253"/>
      <c r="I46" s="359" t="s">
        <v>
504</v>
      </c>
      <c r="J46" s="360" t="s">
        <v>
504</v>
      </c>
      <c r="K46" s="360" t="s">
        <v>
504</v>
      </c>
      <c r="L46" s="360" t="s">
        <v>
504</v>
      </c>
      <c r="M46" s="361" t="s">
        <v>
504</v>
      </c>
    </row>
    <row r="47" spans="2:13" ht="27.75" customHeight="1" x14ac:dyDescent="0.2">
      <c r="B47" s="1246"/>
      <c r="C47" s="1247"/>
      <c r="D47" s="105"/>
      <c r="E47" s="1254" t="s">
        <v>
37</v>
      </c>
      <c r="F47" s="1255"/>
      <c r="G47" s="1255"/>
      <c r="H47" s="1256"/>
      <c r="I47" s="359" t="s">
        <v>
504</v>
      </c>
      <c r="J47" s="360" t="s">
        <v>
504</v>
      </c>
      <c r="K47" s="360" t="s">
        <v>
504</v>
      </c>
      <c r="L47" s="360" t="s">
        <v>
504</v>
      </c>
      <c r="M47" s="361" t="s">
        <v>
504</v>
      </c>
    </row>
    <row r="48" spans="2:13" ht="27.75" customHeight="1" x14ac:dyDescent="0.2">
      <c r="B48" s="1246"/>
      <c r="C48" s="1247"/>
      <c r="D48" s="103"/>
      <c r="E48" s="1252" t="s">
        <v>
38</v>
      </c>
      <c r="F48" s="1252"/>
      <c r="G48" s="1252"/>
      <c r="H48" s="1253"/>
      <c r="I48" s="359" t="s">
        <v>
504</v>
      </c>
      <c r="J48" s="360" t="s">
        <v>
504</v>
      </c>
      <c r="K48" s="360" t="s">
        <v>
504</v>
      </c>
      <c r="L48" s="360" t="s">
        <v>
504</v>
      </c>
      <c r="M48" s="361" t="s">
        <v>
504</v>
      </c>
    </row>
    <row r="49" spans="2:13" ht="27.75" customHeight="1" x14ac:dyDescent="0.2">
      <c r="B49" s="1248"/>
      <c r="C49" s="1249"/>
      <c r="D49" s="103"/>
      <c r="E49" s="1252" t="s">
        <v>
39</v>
      </c>
      <c r="F49" s="1252"/>
      <c r="G49" s="1252"/>
      <c r="H49" s="1253"/>
      <c r="I49" s="359" t="s">
        <v>
504</v>
      </c>
      <c r="J49" s="360" t="s">
        <v>
504</v>
      </c>
      <c r="K49" s="360" t="s">
        <v>
504</v>
      </c>
      <c r="L49" s="360" t="s">
        <v>
504</v>
      </c>
      <c r="M49" s="361" t="s">
        <v>
504</v>
      </c>
    </row>
    <row r="50" spans="2:13" ht="27.75" customHeight="1" x14ac:dyDescent="0.2">
      <c r="B50" s="1257" t="s">
        <v>
40</v>
      </c>
      <c r="C50" s="1258"/>
      <c r="D50" s="106"/>
      <c r="E50" s="1252" t="s">
        <v>
41</v>
      </c>
      <c r="F50" s="1252"/>
      <c r="G50" s="1252"/>
      <c r="H50" s="1253"/>
      <c r="I50" s="359">
        <v>
43171</v>
      </c>
      <c r="J50" s="360">
        <v>
46473</v>
      </c>
      <c r="K50" s="360">
        <v>
35578</v>
      </c>
      <c r="L50" s="360">
        <v>
35871</v>
      </c>
      <c r="M50" s="361">
        <v>
48125</v>
      </c>
    </row>
    <row r="51" spans="2:13" ht="27.75" customHeight="1" x14ac:dyDescent="0.2">
      <c r="B51" s="1246"/>
      <c r="C51" s="1247"/>
      <c r="D51" s="103"/>
      <c r="E51" s="1252" t="s">
        <v>
42</v>
      </c>
      <c r="F51" s="1252"/>
      <c r="G51" s="1252"/>
      <c r="H51" s="1253"/>
      <c r="I51" s="359">
        <v>
5</v>
      </c>
      <c r="J51" s="360">
        <v>
85</v>
      </c>
      <c r="K51" s="360">
        <v>
5</v>
      </c>
      <c r="L51" s="360">
        <v>
2</v>
      </c>
      <c r="M51" s="361">
        <v>
2</v>
      </c>
    </row>
    <row r="52" spans="2:13" ht="27.75" customHeight="1" x14ac:dyDescent="0.2">
      <c r="B52" s="1248"/>
      <c r="C52" s="1249"/>
      <c r="D52" s="103"/>
      <c r="E52" s="1252" t="s">
        <v>
43</v>
      </c>
      <c r="F52" s="1252"/>
      <c r="G52" s="1252"/>
      <c r="H52" s="1253"/>
      <c r="I52" s="359">
        <v>
47055</v>
      </c>
      <c r="J52" s="360">
        <v>
42625</v>
      </c>
      <c r="K52" s="360">
        <v>
39390</v>
      </c>
      <c r="L52" s="360">
        <v>
36954</v>
      </c>
      <c r="M52" s="361">
        <v>
39504</v>
      </c>
    </row>
    <row r="53" spans="2:13" ht="27.75" customHeight="1" thickBot="1" x14ac:dyDescent="0.25">
      <c r="B53" s="1259" t="s">
        <v>
44</v>
      </c>
      <c r="C53" s="1260"/>
      <c r="D53" s="107"/>
      <c r="E53" s="1261" t="s">
        <v>
45</v>
      </c>
      <c r="F53" s="1261"/>
      <c r="G53" s="1261"/>
      <c r="H53" s="1262"/>
      <c r="I53" s="362">
        <v>
-47185</v>
      </c>
      <c r="J53" s="363">
        <v>
-50791</v>
      </c>
      <c r="K53" s="363">
        <v>
-31323</v>
      </c>
      <c r="L53" s="363">
        <v>
-34844</v>
      </c>
      <c r="M53" s="364">
        <v>
-50980</v>
      </c>
    </row>
    <row r="54" spans="2:13" ht="27.75" customHeight="1" x14ac:dyDescent="0.2">
      <c r="B54" s="108" t="s">
        <v>
46</v>
      </c>
      <c r="C54" s="109"/>
      <c r="D54" s="109"/>
      <c r="E54" s="110"/>
      <c r="F54" s="110"/>
      <c r="G54" s="110"/>
      <c r="H54" s="110"/>
      <c r="I54" s="111"/>
      <c r="J54" s="111"/>
      <c r="K54" s="111"/>
      <c r="L54" s="111"/>
      <c r="M54" s="111"/>
    </row>
    <row r="55" spans="2:13" ht="13.2" x14ac:dyDescent="0.2"/>
  </sheetData>
  <sheetProtection algorithmName="SHA-512" hashValue="owJ9T19sO2OeoN3YFzDjLFqna38v4oPrTYDg10uczjbJXOZvHqVsTP/+eWa9yS6jRuSmcuxdA738PqmzN+dd5w==" saltValue="60PIVnc8GC2Fcy3w5Ru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1" sqref="H6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
47</v>
      </c>
    </row>
    <row r="54" spans="2:8" ht="29.25" customHeight="1" thickBot="1" x14ac:dyDescent="0.3">
      <c r="B54" s="113" t="s">
        <v>
1</v>
      </c>
      <c r="C54" s="114"/>
      <c r="D54" s="114"/>
      <c r="E54" s="115" t="s">
        <v>
2</v>
      </c>
      <c r="F54" s="116" t="s">
        <v>
548</v>
      </c>
      <c r="G54" s="116" t="s">
        <v>
549</v>
      </c>
      <c r="H54" s="117" t="s">
        <v>
550</v>
      </c>
    </row>
    <row r="55" spans="2:8" ht="52.5" customHeight="1" x14ac:dyDescent="0.2">
      <c r="B55" s="118"/>
      <c r="C55" s="1268" t="s">
        <v>
48</v>
      </c>
      <c r="D55" s="1268"/>
      <c r="E55" s="1269"/>
      <c r="F55" s="119">
        <v>
18365</v>
      </c>
      <c r="G55" s="119">
        <v>
19244</v>
      </c>
      <c r="H55" s="120">
        <v>
21995</v>
      </c>
    </row>
    <row r="56" spans="2:8" ht="52.5" customHeight="1" x14ac:dyDescent="0.2">
      <c r="B56" s="121"/>
      <c r="C56" s="1270" t="s">
        <v>
49</v>
      </c>
      <c r="D56" s="1270"/>
      <c r="E56" s="1271"/>
      <c r="F56" s="122">
        <v>
1988</v>
      </c>
      <c r="G56" s="122">
        <v>
870</v>
      </c>
      <c r="H56" s="123">
        <v>
83</v>
      </c>
    </row>
    <row r="57" spans="2:8" ht="53.25" customHeight="1" x14ac:dyDescent="0.2">
      <c r="B57" s="121"/>
      <c r="C57" s="1272" t="s">
        <v>
50</v>
      </c>
      <c r="D57" s="1272"/>
      <c r="E57" s="1273"/>
      <c r="F57" s="124">
        <v>
11575</v>
      </c>
      <c r="G57" s="124">
        <v>
11562</v>
      </c>
      <c r="H57" s="125">
        <v>
19892</v>
      </c>
    </row>
    <row r="58" spans="2:8" ht="45.75" customHeight="1" x14ac:dyDescent="0.2">
      <c r="B58" s="126"/>
      <c r="C58" s="1263" t="s">
        <v>
580</v>
      </c>
      <c r="D58" s="1264"/>
      <c r="E58" s="1265"/>
      <c r="F58" s="127">
        <v>
3489</v>
      </c>
      <c r="G58" s="127">
        <v>
3531</v>
      </c>
      <c r="H58" s="128">
        <v>
8368</v>
      </c>
    </row>
    <row r="59" spans="2:8" ht="45.75" customHeight="1" x14ac:dyDescent="0.2">
      <c r="B59" s="126"/>
      <c r="C59" s="1263" t="s">
        <v>
581</v>
      </c>
      <c r="D59" s="1264"/>
      <c r="E59" s="1265"/>
      <c r="F59" s="127">
        <v>
3821</v>
      </c>
      <c r="G59" s="127">
        <v>
3875</v>
      </c>
      <c r="H59" s="128">
        <v>
7494</v>
      </c>
    </row>
    <row r="60" spans="2:8" ht="45.75" customHeight="1" x14ac:dyDescent="0.2">
      <c r="B60" s="126"/>
      <c r="C60" s="1263" t="s">
        <v>
586</v>
      </c>
      <c r="D60" s="1264"/>
      <c r="E60" s="1265"/>
      <c r="F60" s="127">
        <v>
1900</v>
      </c>
      <c r="G60" s="127">
        <v>
1772</v>
      </c>
      <c r="H60" s="128">
        <v>
1423</v>
      </c>
    </row>
    <row r="61" spans="2:8" ht="45.75" customHeight="1" x14ac:dyDescent="0.2">
      <c r="B61" s="126"/>
      <c r="C61" s="1263" t="s">
        <v>
582</v>
      </c>
      <c r="D61" s="1264"/>
      <c r="E61" s="1265"/>
      <c r="F61" s="127">
        <v>
517</v>
      </c>
      <c r="G61" s="127">
        <v>
702</v>
      </c>
      <c r="H61" s="128">
        <v>
934</v>
      </c>
    </row>
    <row r="62" spans="2:8" ht="45.75" customHeight="1" thickBot="1" x14ac:dyDescent="0.25">
      <c r="B62" s="129"/>
      <c r="C62" s="365" t="s">
        <v>
583</v>
      </c>
      <c r="D62" s="366"/>
      <c r="E62" s="367"/>
      <c r="F62" s="127">
        <v>
667</v>
      </c>
      <c r="G62" s="127">
        <v>
544</v>
      </c>
      <c r="H62" s="128">
        <v>
559</v>
      </c>
    </row>
    <row r="63" spans="2:8" ht="52.5" customHeight="1" thickBot="1" x14ac:dyDescent="0.25">
      <c r="B63" s="130"/>
      <c r="C63" s="1266" t="s">
        <v>
51</v>
      </c>
      <c r="D63" s="1266"/>
      <c r="E63" s="1267"/>
      <c r="F63" s="131">
        <v>
31928</v>
      </c>
      <c r="G63" s="131">
        <v>
31676</v>
      </c>
      <c r="H63" s="132">
        <v>
41970</v>
      </c>
    </row>
    <row r="64" spans="2:8" ht="13.2" x14ac:dyDescent="0.2"/>
  </sheetData>
  <sheetProtection algorithmName="SHA-512" hashValue="WHuz0N70vWTtEx8mYoT5XC3D0Hlq/4qyGFZ2xpoyt3cRCjlwlmU30C/SK6uu3/pKC2Xl2XhXASfO9CwXeyLgfg==" saltValue="t6DIL3j8pZCJq87sGOc2B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S9" sqref="BS9"/>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0"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0"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0"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0"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0"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0"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0"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0"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0"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0"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0"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0"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0"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0"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0"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
588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
589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6" t="s">
        <v>
590</v>
      </c>
      <c r="AO43" s="1287"/>
      <c r="AP43" s="1287"/>
      <c r="AQ43" s="1287"/>
      <c r="AR43" s="1287"/>
      <c r="AS43" s="1287"/>
      <c r="AT43" s="1287"/>
      <c r="AU43" s="1287"/>
      <c r="AV43" s="1287"/>
      <c r="AW43" s="1287"/>
      <c r="AX43" s="1287"/>
      <c r="AY43" s="1287"/>
      <c r="AZ43" s="1287"/>
      <c r="BA43" s="1287"/>
      <c r="BB43" s="1287"/>
      <c r="BC43" s="1287"/>
      <c r="BD43" s="1287"/>
      <c r="BE43" s="1287"/>
      <c r="BF43" s="1287"/>
      <c r="BG43" s="1287"/>
      <c r="BH43" s="1287"/>
      <c r="BI43" s="1287"/>
      <c r="BJ43" s="1287"/>
      <c r="BK43" s="1287"/>
      <c r="BL43" s="1287"/>
      <c r="BM43" s="1287"/>
      <c r="BN43" s="1287"/>
      <c r="BO43" s="1287"/>
      <c r="BP43" s="1287"/>
      <c r="BQ43" s="1287"/>
      <c r="BR43" s="1287"/>
      <c r="BS43" s="1287"/>
      <c r="BT43" s="1287"/>
      <c r="BU43" s="1287"/>
      <c r="BV43" s="1287"/>
      <c r="BW43" s="1287"/>
      <c r="BX43" s="1287"/>
      <c r="BY43" s="1287"/>
      <c r="BZ43" s="1287"/>
      <c r="CA43" s="1287"/>
      <c r="CB43" s="1287"/>
      <c r="CC43" s="1287"/>
      <c r="CD43" s="1287"/>
      <c r="CE43" s="1287"/>
      <c r="CF43" s="1287"/>
      <c r="CG43" s="1287"/>
      <c r="CH43" s="1287"/>
      <c r="CI43" s="1287"/>
      <c r="CJ43" s="1287"/>
      <c r="CK43" s="1287"/>
      <c r="CL43" s="1287"/>
      <c r="CM43" s="1287"/>
      <c r="CN43" s="1287"/>
      <c r="CO43" s="1287"/>
      <c r="CP43" s="1287"/>
      <c r="CQ43" s="1287"/>
      <c r="CR43" s="1287"/>
      <c r="CS43" s="1287"/>
      <c r="CT43" s="1287"/>
      <c r="CU43" s="1287"/>
      <c r="CV43" s="1287"/>
      <c r="CW43" s="1287"/>
      <c r="CX43" s="1287"/>
      <c r="CY43" s="1287"/>
      <c r="CZ43" s="1287"/>
      <c r="DA43" s="1287"/>
      <c r="DB43" s="1287"/>
      <c r="DC43" s="1288"/>
    </row>
    <row r="44" spans="2:109" ht="13.2" x14ac:dyDescent="0.2">
      <c r="B44" s="376"/>
      <c r="AN44" s="1289"/>
      <c r="AO44" s="1290"/>
      <c r="AP44" s="1290"/>
      <c r="AQ44" s="1290"/>
      <c r="AR44" s="1290"/>
      <c r="AS44" s="1290"/>
      <c r="AT44" s="1290"/>
      <c r="AU44" s="1290"/>
      <c r="AV44" s="1290"/>
      <c r="AW44" s="1290"/>
      <c r="AX44" s="1290"/>
      <c r="AY44" s="1290"/>
      <c r="AZ44" s="1290"/>
      <c r="BA44" s="1290"/>
      <c r="BB44" s="1290"/>
      <c r="BC44" s="1290"/>
      <c r="BD44" s="1290"/>
      <c r="BE44" s="1290"/>
      <c r="BF44" s="1290"/>
      <c r="BG44" s="1290"/>
      <c r="BH44" s="1290"/>
      <c r="BI44" s="1290"/>
      <c r="BJ44" s="1290"/>
      <c r="BK44" s="1290"/>
      <c r="BL44" s="1290"/>
      <c r="BM44" s="1290"/>
      <c r="BN44" s="1290"/>
      <c r="BO44" s="1290"/>
      <c r="BP44" s="1290"/>
      <c r="BQ44" s="1290"/>
      <c r="BR44" s="1290"/>
      <c r="BS44" s="1290"/>
      <c r="BT44" s="1290"/>
      <c r="BU44" s="1290"/>
      <c r="BV44" s="1290"/>
      <c r="BW44" s="1290"/>
      <c r="BX44" s="1290"/>
      <c r="BY44" s="1290"/>
      <c r="BZ44" s="1290"/>
      <c r="CA44" s="1290"/>
      <c r="CB44" s="1290"/>
      <c r="CC44" s="1290"/>
      <c r="CD44" s="1290"/>
      <c r="CE44" s="1290"/>
      <c r="CF44" s="1290"/>
      <c r="CG44" s="1290"/>
      <c r="CH44" s="1290"/>
      <c r="CI44" s="1290"/>
      <c r="CJ44" s="1290"/>
      <c r="CK44" s="1290"/>
      <c r="CL44" s="1290"/>
      <c r="CM44" s="1290"/>
      <c r="CN44" s="1290"/>
      <c r="CO44" s="1290"/>
      <c r="CP44" s="1290"/>
      <c r="CQ44" s="1290"/>
      <c r="CR44" s="1290"/>
      <c r="CS44" s="1290"/>
      <c r="CT44" s="1290"/>
      <c r="CU44" s="1290"/>
      <c r="CV44" s="1290"/>
      <c r="CW44" s="1290"/>
      <c r="CX44" s="1290"/>
      <c r="CY44" s="1290"/>
      <c r="CZ44" s="1290"/>
      <c r="DA44" s="1290"/>
      <c r="DB44" s="1290"/>
      <c r="DC44" s="1291"/>
    </row>
    <row r="45" spans="2:109" ht="13.2" x14ac:dyDescent="0.2">
      <c r="B45" s="376"/>
      <c r="AN45" s="1289"/>
      <c r="AO45" s="1290"/>
      <c r="AP45" s="1290"/>
      <c r="AQ45" s="1290"/>
      <c r="AR45" s="1290"/>
      <c r="AS45" s="1290"/>
      <c r="AT45" s="1290"/>
      <c r="AU45" s="1290"/>
      <c r="AV45" s="1290"/>
      <c r="AW45" s="1290"/>
      <c r="AX45" s="1290"/>
      <c r="AY45" s="1290"/>
      <c r="AZ45" s="1290"/>
      <c r="BA45" s="1290"/>
      <c r="BB45" s="1290"/>
      <c r="BC45" s="1290"/>
      <c r="BD45" s="1290"/>
      <c r="BE45" s="1290"/>
      <c r="BF45" s="1290"/>
      <c r="BG45" s="1290"/>
      <c r="BH45" s="1290"/>
      <c r="BI45" s="1290"/>
      <c r="BJ45" s="1290"/>
      <c r="BK45" s="1290"/>
      <c r="BL45" s="1290"/>
      <c r="BM45" s="1290"/>
      <c r="BN45" s="1290"/>
      <c r="BO45" s="1290"/>
      <c r="BP45" s="1290"/>
      <c r="BQ45" s="1290"/>
      <c r="BR45" s="1290"/>
      <c r="BS45" s="1290"/>
      <c r="BT45" s="1290"/>
      <c r="BU45" s="1290"/>
      <c r="BV45" s="1290"/>
      <c r="BW45" s="1290"/>
      <c r="BX45" s="1290"/>
      <c r="BY45" s="1290"/>
      <c r="BZ45" s="1290"/>
      <c r="CA45" s="1290"/>
      <c r="CB45" s="1290"/>
      <c r="CC45" s="1290"/>
      <c r="CD45" s="1290"/>
      <c r="CE45" s="1290"/>
      <c r="CF45" s="1290"/>
      <c r="CG45" s="1290"/>
      <c r="CH45" s="1290"/>
      <c r="CI45" s="1290"/>
      <c r="CJ45" s="1290"/>
      <c r="CK45" s="1290"/>
      <c r="CL45" s="1290"/>
      <c r="CM45" s="1290"/>
      <c r="CN45" s="1290"/>
      <c r="CO45" s="1290"/>
      <c r="CP45" s="1290"/>
      <c r="CQ45" s="1290"/>
      <c r="CR45" s="1290"/>
      <c r="CS45" s="1290"/>
      <c r="CT45" s="1290"/>
      <c r="CU45" s="1290"/>
      <c r="CV45" s="1290"/>
      <c r="CW45" s="1290"/>
      <c r="CX45" s="1290"/>
      <c r="CY45" s="1290"/>
      <c r="CZ45" s="1290"/>
      <c r="DA45" s="1290"/>
      <c r="DB45" s="1290"/>
      <c r="DC45" s="1291"/>
    </row>
    <row r="46" spans="2:109" ht="13.2" x14ac:dyDescent="0.2">
      <c r="B46" s="376"/>
      <c r="AN46" s="1289"/>
      <c r="AO46" s="1290"/>
      <c r="AP46" s="1290"/>
      <c r="AQ46" s="1290"/>
      <c r="AR46" s="1290"/>
      <c r="AS46" s="1290"/>
      <c r="AT46" s="1290"/>
      <c r="AU46" s="1290"/>
      <c r="AV46" s="1290"/>
      <c r="AW46" s="1290"/>
      <c r="AX46" s="1290"/>
      <c r="AY46" s="1290"/>
      <c r="AZ46" s="1290"/>
      <c r="BA46" s="1290"/>
      <c r="BB46" s="1290"/>
      <c r="BC46" s="1290"/>
      <c r="BD46" s="1290"/>
      <c r="BE46" s="1290"/>
      <c r="BF46" s="1290"/>
      <c r="BG46" s="1290"/>
      <c r="BH46" s="1290"/>
      <c r="BI46" s="1290"/>
      <c r="BJ46" s="1290"/>
      <c r="BK46" s="1290"/>
      <c r="BL46" s="1290"/>
      <c r="BM46" s="1290"/>
      <c r="BN46" s="1290"/>
      <c r="BO46" s="1290"/>
      <c r="BP46" s="1290"/>
      <c r="BQ46" s="1290"/>
      <c r="BR46" s="1290"/>
      <c r="BS46" s="1290"/>
      <c r="BT46" s="1290"/>
      <c r="BU46" s="1290"/>
      <c r="BV46" s="1290"/>
      <c r="BW46" s="1290"/>
      <c r="BX46" s="1290"/>
      <c r="BY46" s="1290"/>
      <c r="BZ46" s="1290"/>
      <c r="CA46" s="1290"/>
      <c r="CB46" s="1290"/>
      <c r="CC46" s="1290"/>
      <c r="CD46" s="1290"/>
      <c r="CE46" s="1290"/>
      <c r="CF46" s="1290"/>
      <c r="CG46" s="1290"/>
      <c r="CH46" s="1290"/>
      <c r="CI46" s="1290"/>
      <c r="CJ46" s="1290"/>
      <c r="CK46" s="1290"/>
      <c r="CL46" s="1290"/>
      <c r="CM46" s="1290"/>
      <c r="CN46" s="1290"/>
      <c r="CO46" s="1290"/>
      <c r="CP46" s="1290"/>
      <c r="CQ46" s="1290"/>
      <c r="CR46" s="1290"/>
      <c r="CS46" s="1290"/>
      <c r="CT46" s="1290"/>
      <c r="CU46" s="1290"/>
      <c r="CV46" s="1290"/>
      <c r="CW46" s="1290"/>
      <c r="CX46" s="1290"/>
      <c r="CY46" s="1290"/>
      <c r="CZ46" s="1290"/>
      <c r="DA46" s="1290"/>
      <c r="DB46" s="1290"/>
      <c r="DC46" s="1291"/>
    </row>
    <row r="47" spans="2:109" ht="13.2" x14ac:dyDescent="0.2">
      <c r="B47" s="376"/>
      <c r="AN47" s="1292"/>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4"/>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
591</v>
      </c>
    </row>
    <row r="50" spans="1:109" ht="13.2" x14ac:dyDescent="0.2">
      <c r="B50" s="376"/>
      <c r="G50" s="1280"/>
      <c r="H50" s="1280"/>
      <c r="I50" s="1280"/>
      <c r="J50" s="1280"/>
      <c r="K50" s="386"/>
      <c r="L50" s="386"/>
      <c r="M50" s="387"/>
      <c r="N50" s="387"/>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
546</v>
      </c>
      <c r="BQ50" s="1279"/>
      <c r="BR50" s="1279"/>
      <c r="BS50" s="1279"/>
      <c r="BT50" s="1279"/>
      <c r="BU50" s="1279"/>
      <c r="BV50" s="1279"/>
      <c r="BW50" s="1279"/>
      <c r="BX50" s="1279" t="s">
        <v>
547</v>
      </c>
      <c r="BY50" s="1279"/>
      <c r="BZ50" s="1279"/>
      <c r="CA50" s="1279"/>
      <c r="CB50" s="1279"/>
      <c r="CC50" s="1279"/>
      <c r="CD50" s="1279"/>
      <c r="CE50" s="1279"/>
      <c r="CF50" s="1279" t="s">
        <v>
548</v>
      </c>
      <c r="CG50" s="1279"/>
      <c r="CH50" s="1279"/>
      <c r="CI50" s="1279"/>
      <c r="CJ50" s="1279"/>
      <c r="CK50" s="1279"/>
      <c r="CL50" s="1279"/>
      <c r="CM50" s="1279"/>
      <c r="CN50" s="1279" t="s">
        <v>
549</v>
      </c>
      <c r="CO50" s="1279"/>
      <c r="CP50" s="1279"/>
      <c r="CQ50" s="1279"/>
      <c r="CR50" s="1279"/>
      <c r="CS50" s="1279"/>
      <c r="CT50" s="1279"/>
      <c r="CU50" s="1279"/>
      <c r="CV50" s="1279" t="s">
        <v>
550</v>
      </c>
      <c r="CW50" s="1279"/>
      <c r="CX50" s="1279"/>
      <c r="CY50" s="1279"/>
      <c r="CZ50" s="1279"/>
      <c r="DA50" s="1279"/>
      <c r="DB50" s="1279"/>
      <c r="DC50" s="1279"/>
    </row>
    <row r="51" spans="1:109" ht="13.5" customHeight="1" x14ac:dyDescent="0.2">
      <c r="B51" s="376"/>
      <c r="G51" s="1282"/>
      <c r="H51" s="1282"/>
      <c r="I51" s="1295"/>
      <c r="J51" s="1295"/>
      <c r="K51" s="1281"/>
      <c r="L51" s="1281"/>
      <c r="M51" s="1281"/>
      <c r="N51" s="1281"/>
      <c r="AM51" s="385"/>
      <c r="AN51" s="1277" t="s">
        <v>
592</v>
      </c>
      <c r="AO51" s="1277"/>
      <c r="AP51" s="1277"/>
      <c r="AQ51" s="1277"/>
      <c r="AR51" s="1277"/>
      <c r="AS51" s="1277"/>
      <c r="AT51" s="1277"/>
      <c r="AU51" s="1277"/>
      <c r="AV51" s="1277"/>
      <c r="AW51" s="1277"/>
      <c r="AX51" s="1277"/>
      <c r="AY51" s="1277"/>
      <c r="AZ51" s="1277"/>
      <c r="BA51" s="1277"/>
      <c r="BB51" s="1277" t="s">
        <v>
593</v>
      </c>
      <c r="BC51" s="1277"/>
      <c r="BD51" s="1277"/>
      <c r="BE51" s="1277"/>
      <c r="BF51" s="1277"/>
      <c r="BG51" s="1277"/>
      <c r="BH51" s="1277"/>
      <c r="BI51" s="1277"/>
      <c r="BJ51" s="1277"/>
      <c r="BK51" s="1277"/>
      <c r="BL51" s="1277"/>
      <c r="BM51" s="1277"/>
      <c r="BN51" s="1277"/>
      <c r="BO51" s="1277"/>
      <c r="BP51" s="1274"/>
      <c r="BQ51" s="1274"/>
      <c r="BR51" s="1274"/>
      <c r="BS51" s="1274"/>
      <c r="BT51" s="1274"/>
      <c r="BU51" s="1274"/>
      <c r="BV51" s="1274"/>
      <c r="BW51" s="1274"/>
      <c r="BX51" s="1274"/>
      <c r="BY51" s="1274"/>
      <c r="BZ51" s="1274"/>
      <c r="CA51" s="1274"/>
      <c r="CB51" s="1274"/>
      <c r="CC51" s="1274"/>
      <c r="CD51" s="1274"/>
      <c r="CE51" s="1274"/>
      <c r="CF51" s="1274"/>
      <c r="CG51" s="1274"/>
      <c r="CH51" s="1274"/>
      <c r="CI51" s="1274"/>
      <c r="CJ51" s="1274"/>
      <c r="CK51" s="1274"/>
      <c r="CL51" s="1274"/>
      <c r="CM51" s="1274"/>
      <c r="CN51" s="1274"/>
      <c r="CO51" s="1274"/>
      <c r="CP51" s="1274"/>
      <c r="CQ51" s="1274"/>
      <c r="CR51" s="1274"/>
      <c r="CS51" s="1274"/>
      <c r="CT51" s="1274"/>
      <c r="CU51" s="1274"/>
      <c r="CV51" s="1274"/>
      <c r="CW51" s="1274"/>
      <c r="CX51" s="1274"/>
      <c r="CY51" s="1274"/>
      <c r="CZ51" s="1274"/>
      <c r="DA51" s="1274"/>
      <c r="DB51" s="1274"/>
      <c r="DC51" s="1274"/>
    </row>
    <row r="52" spans="1:109" ht="13.2" x14ac:dyDescent="0.2">
      <c r="B52" s="376"/>
      <c r="G52" s="1282"/>
      <c r="H52" s="1282"/>
      <c r="I52" s="1295"/>
      <c r="J52" s="1295"/>
      <c r="K52" s="1281"/>
      <c r="L52" s="1281"/>
      <c r="M52" s="1281"/>
      <c r="N52" s="1281"/>
      <c r="AM52" s="385"/>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ht="13.2" x14ac:dyDescent="0.2">
      <c r="A53" s="384"/>
      <c r="B53" s="376"/>
      <c r="G53" s="1282"/>
      <c r="H53" s="1282"/>
      <c r="I53" s="1280"/>
      <c r="J53" s="1280"/>
      <c r="K53" s="1281"/>
      <c r="L53" s="1281"/>
      <c r="M53" s="1281"/>
      <c r="N53" s="1281"/>
      <c r="AM53" s="385"/>
      <c r="AN53" s="1277"/>
      <c r="AO53" s="1277"/>
      <c r="AP53" s="1277"/>
      <c r="AQ53" s="1277"/>
      <c r="AR53" s="1277"/>
      <c r="AS53" s="1277"/>
      <c r="AT53" s="1277"/>
      <c r="AU53" s="1277"/>
      <c r="AV53" s="1277"/>
      <c r="AW53" s="1277"/>
      <c r="AX53" s="1277"/>
      <c r="AY53" s="1277"/>
      <c r="AZ53" s="1277"/>
      <c r="BA53" s="1277"/>
      <c r="BB53" s="1277" t="s">
        <v>
594</v>
      </c>
      <c r="BC53" s="1277"/>
      <c r="BD53" s="1277"/>
      <c r="BE53" s="1277"/>
      <c r="BF53" s="1277"/>
      <c r="BG53" s="1277"/>
      <c r="BH53" s="1277"/>
      <c r="BI53" s="1277"/>
      <c r="BJ53" s="1277"/>
      <c r="BK53" s="1277"/>
      <c r="BL53" s="1277"/>
      <c r="BM53" s="1277"/>
      <c r="BN53" s="1277"/>
      <c r="BO53" s="1277"/>
      <c r="BP53" s="1274">
        <v>
42.8</v>
      </c>
      <c r="BQ53" s="1274"/>
      <c r="BR53" s="1274"/>
      <c r="BS53" s="1274"/>
      <c r="BT53" s="1274"/>
      <c r="BU53" s="1274"/>
      <c r="BV53" s="1274"/>
      <c r="BW53" s="1274"/>
      <c r="BX53" s="1274">
        <v>
43.7</v>
      </c>
      <c r="BY53" s="1274"/>
      <c r="BZ53" s="1274"/>
      <c r="CA53" s="1274"/>
      <c r="CB53" s="1274"/>
      <c r="CC53" s="1274"/>
      <c r="CD53" s="1274"/>
      <c r="CE53" s="1274"/>
      <c r="CF53" s="1274">
        <v>
38.200000000000003</v>
      </c>
      <c r="CG53" s="1274"/>
      <c r="CH53" s="1274"/>
      <c r="CI53" s="1274"/>
      <c r="CJ53" s="1274"/>
      <c r="CK53" s="1274"/>
      <c r="CL53" s="1274"/>
      <c r="CM53" s="1274"/>
      <c r="CN53" s="1274">
        <v>
39.4</v>
      </c>
      <c r="CO53" s="1274"/>
      <c r="CP53" s="1274"/>
      <c r="CQ53" s="1274"/>
      <c r="CR53" s="1274"/>
      <c r="CS53" s="1274"/>
      <c r="CT53" s="1274"/>
      <c r="CU53" s="1274"/>
      <c r="CV53" s="1274">
        <v>
39.9</v>
      </c>
      <c r="CW53" s="1274"/>
      <c r="CX53" s="1274"/>
      <c r="CY53" s="1274"/>
      <c r="CZ53" s="1274"/>
      <c r="DA53" s="1274"/>
      <c r="DB53" s="1274"/>
      <c r="DC53" s="1274"/>
    </row>
    <row r="54" spans="1:109" ht="13.2" x14ac:dyDescent="0.2">
      <c r="A54" s="384"/>
      <c r="B54" s="376"/>
      <c r="G54" s="1282"/>
      <c r="H54" s="1282"/>
      <c r="I54" s="1280"/>
      <c r="J54" s="1280"/>
      <c r="K54" s="1281"/>
      <c r="L54" s="1281"/>
      <c r="M54" s="1281"/>
      <c r="N54" s="1281"/>
      <c r="AM54" s="385"/>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ht="13.2" x14ac:dyDescent="0.2">
      <c r="A55" s="384"/>
      <c r="B55" s="376"/>
      <c r="G55" s="1280"/>
      <c r="H55" s="1280"/>
      <c r="I55" s="1280"/>
      <c r="J55" s="1280"/>
      <c r="K55" s="1281"/>
      <c r="L55" s="1281"/>
      <c r="M55" s="1281"/>
      <c r="N55" s="1281"/>
      <c r="AN55" s="1279" t="s">
        <v>
595</v>
      </c>
      <c r="AO55" s="1279"/>
      <c r="AP55" s="1279"/>
      <c r="AQ55" s="1279"/>
      <c r="AR55" s="1279"/>
      <c r="AS55" s="1279"/>
      <c r="AT55" s="1279"/>
      <c r="AU55" s="1279"/>
      <c r="AV55" s="1279"/>
      <c r="AW55" s="1279"/>
      <c r="AX55" s="1279"/>
      <c r="AY55" s="1279"/>
      <c r="AZ55" s="1279"/>
      <c r="BA55" s="1279"/>
      <c r="BB55" s="1277" t="s">
        <v>
593</v>
      </c>
      <c r="BC55" s="1277"/>
      <c r="BD55" s="1277"/>
      <c r="BE55" s="1277"/>
      <c r="BF55" s="1277"/>
      <c r="BG55" s="1277"/>
      <c r="BH55" s="1277"/>
      <c r="BI55" s="1277"/>
      <c r="BJ55" s="1277"/>
      <c r="BK55" s="1277"/>
      <c r="BL55" s="1277"/>
      <c r="BM55" s="1277"/>
      <c r="BN55" s="1277"/>
      <c r="BO55" s="1277"/>
      <c r="BP55" s="1274">
        <v>
0</v>
      </c>
      <c r="BQ55" s="1274"/>
      <c r="BR55" s="1274"/>
      <c r="BS55" s="1274"/>
      <c r="BT55" s="1274"/>
      <c r="BU55" s="1274"/>
      <c r="BV55" s="1274"/>
      <c r="BW55" s="1274"/>
      <c r="BX55" s="1274">
        <v>
0</v>
      </c>
      <c r="BY55" s="1274"/>
      <c r="BZ55" s="1274"/>
      <c r="CA55" s="1274"/>
      <c r="CB55" s="1274"/>
      <c r="CC55" s="1274"/>
      <c r="CD55" s="1274"/>
      <c r="CE55" s="1274"/>
      <c r="CF55" s="1274">
        <v>
0</v>
      </c>
      <c r="CG55" s="1274"/>
      <c r="CH55" s="1274"/>
      <c r="CI55" s="1274"/>
      <c r="CJ55" s="1274"/>
      <c r="CK55" s="1274"/>
      <c r="CL55" s="1274"/>
      <c r="CM55" s="1274"/>
      <c r="CN55" s="1274">
        <v>
0</v>
      </c>
      <c r="CO55" s="1274"/>
      <c r="CP55" s="1274"/>
      <c r="CQ55" s="1274"/>
      <c r="CR55" s="1274"/>
      <c r="CS55" s="1274"/>
      <c r="CT55" s="1274"/>
      <c r="CU55" s="1274"/>
      <c r="CV55" s="1274">
        <v>
0</v>
      </c>
      <c r="CW55" s="1274"/>
      <c r="CX55" s="1274"/>
      <c r="CY55" s="1274"/>
      <c r="CZ55" s="1274"/>
      <c r="DA55" s="1274"/>
      <c r="DB55" s="1274"/>
      <c r="DC55" s="1274"/>
    </row>
    <row r="56" spans="1:109" ht="13.2" x14ac:dyDescent="0.2">
      <c r="A56" s="384"/>
      <c r="B56" s="376"/>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384" customFormat="1" ht="13.2" x14ac:dyDescent="0.2">
      <c r="B57" s="388"/>
      <c r="G57" s="1280"/>
      <c r="H57" s="1280"/>
      <c r="I57" s="1275"/>
      <c r="J57" s="1275"/>
      <c r="K57" s="1281"/>
      <c r="L57" s="1281"/>
      <c r="M57" s="1281"/>
      <c r="N57" s="1281"/>
      <c r="AM57" s="370"/>
      <c r="AN57" s="1279"/>
      <c r="AO57" s="1279"/>
      <c r="AP57" s="1279"/>
      <c r="AQ57" s="1279"/>
      <c r="AR57" s="1279"/>
      <c r="AS57" s="1279"/>
      <c r="AT57" s="1279"/>
      <c r="AU57" s="1279"/>
      <c r="AV57" s="1279"/>
      <c r="AW57" s="1279"/>
      <c r="AX57" s="1279"/>
      <c r="AY57" s="1279"/>
      <c r="AZ57" s="1279"/>
      <c r="BA57" s="1279"/>
      <c r="BB57" s="1277" t="s">
        <v>
594</v>
      </c>
      <c r="BC57" s="1277"/>
      <c r="BD57" s="1277"/>
      <c r="BE57" s="1277"/>
      <c r="BF57" s="1277"/>
      <c r="BG57" s="1277"/>
      <c r="BH57" s="1277"/>
      <c r="BI57" s="1277"/>
      <c r="BJ57" s="1277"/>
      <c r="BK57" s="1277"/>
      <c r="BL57" s="1277"/>
      <c r="BM57" s="1277"/>
      <c r="BN57" s="1277"/>
      <c r="BO57" s="1277"/>
      <c r="BP57" s="1274">
        <v>
56.9</v>
      </c>
      <c r="BQ57" s="1274"/>
      <c r="BR57" s="1274"/>
      <c r="BS57" s="1274"/>
      <c r="BT57" s="1274"/>
      <c r="BU57" s="1274"/>
      <c r="BV57" s="1274"/>
      <c r="BW57" s="1274"/>
      <c r="BX57" s="1274">
        <v>
57.7</v>
      </c>
      <c r="BY57" s="1274"/>
      <c r="BZ57" s="1274"/>
      <c r="CA57" s="1274"/>
      <c r="CB57" s="1274"/>
      <c r="CC57" s="1274"/>
      <c r="CD57" s="1274"/>
      <c r="CE57" s="1274"/>
      <c r="CF57" s="1274">
        <v>
56.3</v>
      </c>
      <c r="CG57" s="1274"/>
      <c r="CH57" s="1274"/>
      <c r="CI57" s="1274"/>
      <c r="CJ57" s="1274"/>
      <c r="CK57" s="1274"/>
      <c r="CL57" s="1274"/>
      <c r="CM57" s="1274"/>
      <c r="CN57" s="1274">
        <v>
56.4</v>
      </c>
      <c r="CO57" s="1274"/>
      <c r="CP57" s="1274"/>
      <c r="CQ57" s="1274"/>
      <c r="CR57" s="1274"/>
      <c r="CS57" s="1274"/>
      <c r="CT57" s="1274"/>
      <c r="CU57" s="1274"/>
      <c r="CV57" s="1274">
        <v>
56</v>
      </c>
      <c r="CW57" s="1274"/>
      <c r="CX57" s="1274"/>
      <c r="CY57" s="1274"/>
      <c r="CZ57" s="1274"/>
      <c r="DA57" s="1274"/>
      <c r="DB57" s="1274"/>
      <c r="DC57" s="1274"/>
      <c r="DD57" s="389"/>
      <c r="DE57" s="388"/>
    </row>
    <row r="58" spans="1:109" s="384" customFormat="1" ht="13.2" x14ac:dyDescent="0.2">
      <c r="A58" s="370"/>
      <c r="B58" s="388"/>
      <c r="G58" s="1280"/>
      <c r="H58" s="1280"/>
      <c r="I58" s="1275"/>
      <c r="J58" s="1275"/>
      <c r="K58" s="1281"/>
      <c r="L58" s="1281"/>
      <c r="M58" s="1281"/>
      <c r="N58" s="1281"/>
      <c r="AM58" s="370"/>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
596</v>
      </c>
    </row>
    <row r="64" spans="1:109" ht="13.2" x14ac:dyDescent="0.2">
      <c r="B64" s="376"/>
      <c r="G64" s="383"/>
      <c r="I64" s="396"/>
      <c r="J64" s="396"/>
      <c r="K64" s="396"/>
      <c r="L64" s="396"/>
      <c r="M64" s="396"/>
      <c r="N64" s="397"/>
      <c r="AM64" s="383"/>
      <c r="AN64" s="383" t="s">
        <v>
589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6" t="s">
        <v>
597</v>
      </c>
      <c r="AO65" s="1287"/>
      <c r="AP65" s="1287"/>
      <c r="AQ65" s="1287"/>
      <c r="AR65" s="1287"/>
      <c r="AS65" s="1287"/>
      <c r="AT65" s="1287"/>
      <c r="AU65" s="1287"/>
      <c r="AV65" s="1287"/>
      <c r="AW65" s="1287"/>
      <c r="AX65" s="1287"/>
      <c r="AY65" s="1287"/>
      <c r="AZ65" s="1287"/>
      <c r="BA65" s="1287"/>
      <c r="BB65" s="1287"/>
      <c r="BC65" s="1287"/>
      <c r="BD65" s="1287"/>
      <c r="BE65" s="1287"/>
      <c r="BF65" s="1287"/>
      <c r="BG65" s="1287"/>
      <c r="BH65" s="1287"/>
      <c r="BI65" s="1287"/>
      <c r="BJ65" s="1287"/>
      <c r="BK65" s="1287"/>
      <c r="BL65" s="1287"/>
      <c r="BM65" s="1287"/>
      <c r="BN65" s="1287"/>
      <c r="BO65" s="1287"/>
      <c r="BP65" s="1287"/>
      <c r="BQ65" s="1287"/>
      <c r="BR65" s="1287"/>
      <c r="BS65" s="1287"/>
      <c r="BT65" s="1287"/>
      <c r="BU65" s="1287"/>
      <c r="BV65" s="1287"/>
      <c r="BW65" s="1287"/>
      <c r="BX65" s="1287"/>
      <c r="BY65" s="1287"/>
      <c r="BZ65" s="1287"/>
      <c r="CA65" s="1287"/>
      <c r="CB65" s="1287"/>
      <c r="CC65" s="1287"/>
      <c r="CD65" s="1287"/>
      <c r="CE65" s="1287"/>
      <c r="CF65" s="1287"/>
      <c r="CG65" s="1287"/>
      <c r="CH65" s="1287"/>
      <c r="CI65" s="1287"/>
      <c r="CJ65" s="1287"/>
      <c r="CK65" s="1287"/>
      <c r="CL65" s="1287"/>
      <c r="CM65" s="1287"/>
      <c r="CN65" s="1287"/>
      <c r="CO65" s="1287"/>
      <c r="CP65" s="1287"/>
      <c r="CQ65" s="1287"/>
      <c r="CR65" s="1287"/>
      <c r="CS65" s="1287"/>
      <c r="CT65" s="1287"/>
      <c r="CU65" s="1287"/>
      <c r="CV65" s="1287"/>
      <c r="CW65" s="1287"/>
      <c r="CX65" s="1287"/>
      <c r="CY65" s="1287"/>
      <c r="CZ65" s="1287"/>
      <c r="DA65" s="1287"/>
      <c r="DB65" s="1287"/>
      <c r="DC65" s="1288"/>
    </row>
    <row r="66" spans="2:107" ht="13.2" x14ac:dyDescent="0.2">
      <c r="B66" s="376"/>
      <c r="AN66" s="1289"/>
      <c r="AO66" s="1290"/>
      <c r="AP66" s="1290"/>
      <c r="AQ66" s="1290"/>
      <c r="AR66" s="1290"/>
      <c r="AS66" s="1290"/>
      <c r="AT66" s="1290"/>
      <c r="AU66" s="1290"/>
      <c r="AV66" s="1290"/>
      <c r="AW66" s="1290"/>
      <c r="AX66" s="1290"/>
      <c r="AY66" s="1290"/>
      <c r="AZ66" s="1290"/>
      <c r="BA66" s="1290"/>
      <c r="BB66" s="1290"/>
      <c r="BC66" s="1290"/>
      <c r="BD66" s="1290"/>
      <c r="BE66" s="1290"/>
      <c r="BF66" s="1290"/>
      <c r="BG66" s="1290"/>
      <c r="BH66" s="1290"/>
      <c r="BI66" s="1290"/>
      <c r="BJ66" s="1290"/>
      <c r="BK66" s="1290"/>
      <c r="BL66" s="1290"/>
      <c r="BM66" s="1290"/>
      <c r="BN66" s="1290"/>
      <c r="BO66" s="1290"/>
      <c r="BP66" s="1290"/>
      <c r="BQ66" s="1290"/>
      <c r="BR66" s="1290"/>
      <c r="BS66" s="1290"/>
      <c r="BT66" s="1290"/>
      <c r="BU66" s="1290"/>
      <c r="BV66" s="1290"/>
      <c r="BW66" s="1290"/>
      <c r="BX66" s="1290"/>
      <c r="BY66" s="1290"/>
      <c r="BZ66" s="1290"/>
      <c r="CA66" s="1290"/>
      <c r="CB66" s="1290"/>
      <c r="CC66" s="1290"/>
      <c r="CD66" s="1290"/>
      <c r="CE66" s="1290"/>
      <c r="CF66" s="1290"/>
      <c r="CG66" s="1290"/>
      <c r="CH66" s="1290"/>
      <c r="CI66" s="1290"/>
      <c r="CJ66" s="1290"/>
      <c r="CK66" s="1290"/>
      <c r="CL66" s="1290"/>
      <c r="CM66" s="1290"/>
      <c r="CN66" s="1290"/>
      <c r="CO66" s="1290"/>
      <c r="CP66" s="1290"/>
      <c r="CQ66" s="1290"/>
      <c r="CR66" s="1290"/>
      <c r="CS66" s="1290"/>
      <c r="CT66" s="1290"/>
      <c r="CU66" s="1290"/>
      <c r="CV66" s="1290"/>
      <c r="CW66" s="1290"/>
      <c r="CX66" s="1290"/>
      <c r="CY66" s="1290"/>
      <c r="CZ66" s="1290"/>
      <c r="DA66" s="1290"/>
      <c r="DB66" s="1290"/>
      <c r="DC66" s="1291"/>
    </row>
    <row r="67" spans="2:107" ht="13.2" x14ac:dyDescent="0.2">
      <c r="B67" s="376"/>
      <c r="AN67" s="1289"/>
      <c r="AO67" s="1290"/>
      <c r="AP67" s="1290"/>
      <c r="AQ67" s="1290"/>
      <c r="AR67" s="1290"/>
      <c r="AS67" s="1290"/>
      <c r="AT67" s="1290"/>
      <c r="AU67" s="1290"/>
      <c r="AV67" s="1290"/>
      <c r="AW67" s="1290"/>
      <c r="AX67" s="1290"/>
      <c r="AY67" s="1290"/>
      <c r="AZ67" s="1290"/>
      <c r="BA67" s="1290"/>
      <c r="BB67" s="1290"/>
      <c r="BC67" s="1290"/>
      <c r="BD67" s="1290"/>
      <c r="BE67" s="1290"/>
      <c r="BF67" s="1290"/>
      <c r="BG67" s="1290"/>
      <c r="BH67" s="1290"/>
      <c r="BI67" s="1290"/>
      <c r="BJ67" s="1290"/>
      <c r="BK67" s="1290"/>
      <c r="BL67" s="1290"/>
      <c r="BM67" s="1290"/>
      <c r="BN67" s="1290"/>
      <c r="BO67" s="1290"/>
      <c r="BP67" s="1290"/>
      <c r="BQ67" s="1290"/>
      <c r="BR67" s="1290"/>
      <c r="BS67" s="1290"/>
      <c r="BT67" s="1290"/>
      <c r="BU67" s="1290"/>
      <c r="BV67" s="1290"/>
      <c r="BW67" s="1290"/>
      <c r="BX67" s="1290"/>
      <c r="BY67" s="1290"/>
      <c r="BZ67" s="1290"/>
      <c r="CA67" s="1290"/>
      <c r="CB67" s="1290"/>
      <c r="CC67" s="1290"/>
      <c r="CD67" s="1290"/>
      <c r="CE67" s="1290"/>
      <c r="CF67" s="1290"/>
      <c r="CG67" s="1290"/>
      <c r="CH67" s="1290"/>
      <c r="CI67" s="1290"/>
      <c r="CJ67" s="1290"/>
      <c r="CK67" s="1290"/>
      <c r="CL67" s="1290"/>
      <c r="CM67" s="1290"/>
      <c r="CN67" s="1290"/>
      <c r="CO67" s="1290"/>
      <c r="CP67" s="1290"/>
      <c r="CQ67" s="1290"/>
      <c r="CR67" s="1290"/>
      <c r="CS67" s="1290"/>
      <c r="CT67" s="1290"/>
      <c r="CU67" s="1290"/>
      <c r="CV67" s="1290"/>
      <c r="CW67" s="1290"/>
      <c r="CX67" s="1290"/>
      <c r="CY67" s="1290"/>
      <c r="CZ67" s="1290"/>
      <c r="DA67" s="1290"/>
      <c r="DB67" s="1290"/>
      <c r="DC67" s="1291"/>
    </row>
    <row r="68" spans="2:107" ht="13.2" x14ac:dyDescent="0.2">
      <c r="B68" s="376"/>
      <c r="AN68" s="1289"/>
      <c r="AO68" s="1290"/>
      <c r="AP68" s="1290"/>
      <c r="AQ68" s="1290"/>
      <c r="AR68" s="1290"/>
      <c r="AS68" s="1290"/>
      <c r="AT68" s="1290"/>
      <c r="AU68" s="1290"/>
      <c r="AV68" s="1290"/>
      <c r="AW68" s="1290"/>
      <c r="AX68" s="1290"/>
      <c r="AY68" s="1290"/>
      <c r="AZ68" s="1290"/>
      <c r="BA68" s="1290"/>
      <c r="BB68" s="1290"/>
      <c r="BC68" s="1290"/>
      <c r="BD68" s="1290"/>
      <c r="BE68" s="1290"/>
      <c r="BF68" s="1290"/>
      <c r="BG68" s="1290"/>
      <c r="BH68" s="1290"/>
      <c r="BI68" s="1290"/>
      <c r="BJ68" s="1290"/>
      <c r="BK68" s="1290"/>
      <c r="BL68" s="1290"/>
      <c r="BM68" s="1290"/>
      <c r="BN68" s="1290"/>
      <c r="BO68" s="1290"/>
      <c r="BP68" s="1290"/>
      <c r="BQ68" s="1290"/>
      <c r="BR68" s="1290"/>
      <c r="BS68" s="1290"/>
      <c r="BT68" s="1290"/>
      <c r="BU68" s="1290"/>
      <c r="BV68" s="1290"/>
      <c r="BW68" s="1290"/>
      <c r="BX68" s="1290"/>
      <c r="BY68" s="1290"/>
      <c r="BZ68" s="1290"/>
      <c r="CA68" s="1290"/>
      <c r="CB68" s="1290"/>
      <c r="CC68" s="1290"/>
      <c r="CD68" s="1290"/>
      <c r="CE68" s="1290"/>
      <c r="CF68" s="1290"/>
      <c r="CG68" s="1290"/>
      <c r="CH68" s="1290"/>
      <c r="CI68" s="1290"/>
      <c r="CJ68" s="1290"/>
      <c r="CK68" s="1290"/>
      <c r="CL68" s="1290"/>
      <c r="CM68" s="1290"/>
      <c r="CN68" s="1290"/>
      <c r="CO68" s="1290"/>
      <c r="CP68" s="1290"/>
      <c r="CQ68" s="1290"/>
      <c r="CR68" s="1290"/>
      <c r="CS68" s="1290"/>
      <c r="CT68" s="1290"/>
      <c r="CU68" s="1290"/>
      <c r="CV68" s="1290"/>
      <c r="CW68" s="1290"/>
      <c r="CX68" s="1290"/>
      <c r="CY68" s="1290"/>
      <c r="CZ68" s="1290"/>
      <c r="DA68" s="1290"/>
      <c r="DB68" s="1290"/>
      <c r="DC68" s="1291"/>
    </row>
    <row r="69" spans="2:107" ht="13.2" x14ac:dyDescent="0.2">
      <c r="B69" s="376"/>
      <c r="AN69" s="1292"/>
      <c r="AO69" s="1293"/>
      <c r="AP69" s="1293"/>
      <c r="AQ69" s="1293"/>
      <c r="AR69" s="1293"/>
      <c r="AS69" s="1293"/>
      <c r="AT69" s="1293"/>
      <c r="AU69" s="1293"/>
      <c r="AV69" s="1293"/>
      <c r="AW69" s="1293"/>
      <c r="AX69" s="1293"/>
      <c r="AY69" s="1293"/>
      <c r="AZ69" s="1293"/>
      <c r="BA69" s="1293"/>
      <c r="BB69" s="1293"/>
      <c r="BC69" s="1293"/>
      <c r="BD69" s="1293"/>
      <c r="BE69" s="1293"/>
      <c r="BF69" s="1293"/>
      <c r="BG69" s="1293"/>
      <c r="BH69" s="1293"/>
      <c r="BI69" s="1293"/>
      <c r="BJ69" s="1293"/>
      <c r="BK69" s="1293"/>
      <c r="BL69" s="1293"/>
      <c r="BM69" s="1293"/>
      <c r="BN69" s="1293"/>
      <c r="BO69" s="1293"/>
      <c r="BP69" s="1293"/>
      <c r="BQ69" s="1293"/>
      <c r="BR69" s="1293"/>
      <c r="BS69" s="1293"/>
      <c r="BT69" s="1293"/>
      <c r="BU69" s="1293"/>
      <c r="BV69" s="1293"/>
      <c r="BW69" s="1293"/>
      <c r="BX69" s="1293"/>
      <c r="BY69" s="1293"/>
      <c r="BZ69" s="1293"/>
      <c r="CA69" s="1293"/>
      <c r="CB69" s="1293"/>
      <c r="CC69" s="1293"/>
      <c r="CD69" s="1293"/>
      <c r="CE69" s="1293"/>
      <c r="CF69" s="1293"/>
      <c r="CG69" s="1293"/>
      <c r="CH69" s="1293"/>
      <c r="CI69" s="1293"/>
      <c r="CJ69" s="1293"/>
      <c r="CK69" s="1293"/>
      <c r="CL69" s="1293"/>
      <c r="CM69" s="1293"/>
      <c r="CN69" s="1293"/>
      <c r="CO69" s="1293"/>
      <c r="CP69" s="1293"/>
      <c r="CQ69" s="1293"/>
      <c r="CR69" s="1293"/>
      <c r="CS69" s="1293"/>
      <c r="CT69" s="1293"/>
      <c r="CU69" s="1293"/>
      <c r="CV69" s="1293"/>
      <c r="CW69" s="1293"/>
      <c r="CX69" s="1293"/>
      <c r="CY69" s="1293"/>
      <c r="CZ69" s="1293"/>
      <c r="DA69" s="1293"/>
      <c r="DB69" s="1293"/>
      <c r="DC69" s="1294"/>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
591</v>
      </c>
    </row>
    <row r="72" spans="2:107" ht="13.2" x14ac:dyDescent="0.2">
      <c r="B72" s="376"/>
      <c r="G72" s="1280"/>
      <c r="H72" s="1280"/>
      <c r="I72" s="1280"/>
      <c r="J72" s="1280"/>
      <c r="K72" s="386"/>
      <c r="L72" s="386"/>
      <c r="M72" s="387"/>
      <c r="N72" s="387"/>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
546</v>
      </c>
      <c r="BQ72" s="1279"/>
      <c r="BR72" s="1279"/>
      <c r="BS72" s="1279"/>
      <c r="BT72" s="1279"/>
      <c r="BU72" s="1279"/>
      <c r="BV72" s="1279"/>
      <c r="BW72" s="1279"/>
      <c r="BX72" s="1279" t="s">
        <v>
547</v>
      </c>
      <c r="BY72" s="1279"/>
      <c r="BZ72" s="1279"/>
      <c r="CA72" s="1279"/>
      <c r="CB72" s="1279"/>
      <c r="CC72" s="1279"/>
      <c r="CD72" s="1279"/>
      <c r="CE72" s="1279"/>
      <c r="CF72" s="1279" t="s">
        <v>
548</v>
      </c>
      <c r="CG72" s="1279"/>
      <c r="CH72" s="1279"/>
      <c r="CI72" s="1279"/>
      <c r="CJ72" s="1279"/>
      <c r="CK72" s="1279"/>
      <c r="CL72" s="1279"/>
      <c r="CM72" s="1279"/>
      <c r="CN72" s="1279" t="s">
        <v>
549</v>
      </c>
      <c r="CO72" s="1279"/>
      <c r="CP72" s="1279"/>
      <c r="CQ72" s="1279"/>
      <c r="CR72" s="1279"/>
      <c r="CS72" s="1279"/>
      <c r="CT72" s="1279"/>
      <c r="CU72" s="1279"/>
      <c r="CV72" s="1279" t="s">
        <v>
550</v>
      </c>
      <c r="CW72" s="1279"/>
      <c r="CX72" s="1279"/>
      <c r="CY72" s="1279"/>
      <c r="CZ72" s="1279"/>
      <c r="DA72" s="1279"/>
      <c r="DB72" s="1279"/>
      <c r="DC72" s="1279"/>
    </row>
    <row r="73" spans="2:107" ht="13.2" x14ac:dyDescent="0.2">
      <c r="B73" s="376"/>
      <c r="G73" s="1282"/>
      <c r="H73" s="1282"/>
      <c r="I73" s="1282"/>
      <c r="J73" s="1282"/>
      <c r="K73" s="1278"/>
      <c r="L73" s="1278"/>
      <c r="M73" s="1278"/>
      <c r="N73" s="1278"/>
      <c r="AM73" s="385"/>
      <c r="AN73" s="1277" t="s">
        <v>
592</v>
      </c>
      <c r="AO73" s="1277"/>
      <c r="AP73" s="1277"/>
      <c r="AQ73" s="1277"/>
      <c r="AR73" s="1277"/>
      <c r="AS73" s="1277"/>
      <c r="AT73" s="1277"/>
      <c r="AU73" s="1277"/>
      <c r="AV73" s="1277"/>
      <c r="AW73" s="1277"/>
      <c r="AX73" s="1277"/>
      <c r="AY73" s="1277"/>
      <c r="AZ73" s="1277"/>
      <c r="BA73" s="1277"/>
      <c r="BB73" s="1277" t="s">
        <v>
593</v>
      </c>
      <c r="BC73" s="1277"/>
      <c r="BD73" s="1277"/>
      <c r="BE73" s="1277"/>
      <c r="BF73" s="1277"/>
      <c r="BG73" s="1277"/>
      <c r="BH73" s="1277"/>
      <c r="BI73" s="1277"/>
      <c r="BJ73" s="1277"/>
      <c r="BK73" s="1277"/>
      <c r="BL73" s="1277"/>
      <c r="BM73" s="1277"/>
      <c r="BN73" s="1277"/>
      <c r="BO73" s="1277"/>
      <c r="BP73" s="1274"/>
      <c r="BQ73" s="1274"/>
      <c r="BR73" s="1274"/>
      <c r="BS73" s="1274"/>
      <c r="BT73" s="1274"/>
      <c r="BU73" s="1274"/>
      <c r="BV73" s="1274"/>
      <c r="BW73" s="1274"/>
      <c r="BX73" s="1274"/>
      <c r="BY73" s="1274"/>
      <c r="BZ73" s="1274"/>
      <c r="CA73" s="1274"/>
      <c r="CB73" s="1274"/>
      <c r="CC73" s="1274"/>
      <c r="CD73" s="1274"/>
      <c r="CE73" s="1274"/>
      <c r="CF73" s="1274"/>
      <c r="CG73" s="1274"/>
      <c r="CH73" s="1274"/>
      <c r="CI73" s="1274"/>
      <c r="CJ73" s="1274"/>
      <c r="CK73" s="1274"/>
      <c r="CL73" s="1274"/>
      <c r="CM73" s="1274"/>
      <c r="CN73" s="1274"/>
      <c r="CO73" s="1274"/>
      <c r="CP73" s="1274"/>
      <c r="CQ73" s="1274"/>
      <c r="CR73" s="1274"/>
      <c r="CS73" s="1274"/>
      <c r="CT73" s="1274"/>
      <c r="CU73" s="1274"/>
      <c r="CV73" s="1274"/>
      <c r="CW73" s="1274"/>
      <c r="CX73" s="1274"/>
      <c r="CY73" s="1274"/>
      <c r="CZ73" s="1274"/>
      <c r="DA73" s="1274"/>
      <c r="DB73" s="1274"/>
      <c r="DC73" s="1274"/>
    </row>
    <row r="74" spans="2:107" ht="13.2" x14ac:dyDescent="0.2">
      <c r="B74" s="376"/>
      <c r="G74" s="1282"/>
      <c r="H74" s="1282"/>
      <c r="I74" s="1282"/>
      <c r="J74" s="1282"/>
      <c r="K74" s="1278"/>
      <c r="L74" s="1278"/>
      <c r="M74" s="1278"/>
      <c r="N74" s="1278"/>
      <c r="AM74" s="385"/>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ht="13.2" x14ac:dyDescent="0.2">
      <c r="B75" s="376"/>
      <c r="G75" s="1282"/>
      <c r="H75" s="1282"/>
      <c r="I75" s="1280"/>
      <c r="J75" s="1280"/>
      <c r="K75" s="1281"/>
      <c r="L75" s="1281"/>
      <c r="M75" s="1281"/>
      <c r="N75" s="1281"/>
      <c r="AM75" s="385"/>
      <c r="AN75" s="1277"/>
      <c r="AO75" s="1277"/>
      <c r="AP75" s="1277"/>
      <c r="AQ75" s="1277"/>
      <c r="AR75" s="1277"/>
      <c r="AS75" s="1277"/>
      <c r="AT75" s="1277"/>
      <c r="AU75" s="1277"/>
      <c r="AV75" s="1277"/>
      <c r="AW75" s="1277"/>
      <c r="AX75" s="1277"/>
      <c r="AY75" s="1277"/>
      <c r="AZ75" s="1277"/>
      <c r="BA75" s="1277"/>
      <c r="BB75" s="1277" t="s">
        <v>
598</v>
      </c>
      <c r="BC75" s="1277"/>
      <c r="BD75" s="1277"/>
      <c r="BE75" s="1277"/>
      <c r="BF75" s="1277"/>
      <c r="BG75" s="1277"/>
      <c r="BH75" s="1277"/>
      <c r="BI75" s="1277"/>
      <c r="BJ75" s="1277"/>
      <c r="BK75" s="1277"/>
      <c r="BL75" s="1277"/>
      <c r="BM75" s="1277"/>
      <c r="BN75" s="1277"/>
      <c r="BO75" s="1277"/>
      <c r="BP75" s="1274">
        <v>
-2.8</v>
      </c>
      <c r="BQ75" s="1274"/>
      <c r="BR75" s="1274"/>
      <c r="BS75" s="1274"/>
      <c r="BT75" s="1274"/>
      <c r="BU75" s="1274"/>
      <c r="BV75" s="1274"/>
      <c r="BW75" s="1274"/>
      <c r="BX75" s="1274">
        <v>
-2.4</v>
      </c>
      <c r="BY75" s="1274"/>
      <c r="BZ75" s="1274"/>
      <c r="CA75" s="1274"/>
      <c r="CB75" s="1274"/>
      <c r="CC75" s="1274"/>
      <c r="CD75" s="1274"/>
      <c r="CE75" s="1274"/>
      <c r="CF75" s="1274">
        <v>
-1.8</v>
      </c>
      <c r="CG75" s="1274"/>
      <c r="CH75" s="1274"/>
      <c r="CI75" s="1274"/>
      <c r="CJ75" s="1274"/>
      <c r="CK75" s="1274"/>
      <c r="CL75" s="1274"/>
      <c r="CM75" s="1274"/>
      <c r="CN75" s="1274">
        <v>
-1.7</v>
      </c>
      <c r="CO75" s="1274"/>
      <c r="CP75" s="1274"/>
      <c r="CQ75" s="1274"/>
      <c r="CR75" s="1274"/>
      <c r="CS75" s="1274"/>
      <c r="CT75" s="1274"/>
      <c r="CU75" s="1274"/>
      <c r="CV75" s="1274">
        <v>
-1.5</v>
      </c>
      <c r="CW75" s="1274"/>
      <c r="CX75" s="1274"/>
      <c r="CY75" s="1274"/>
      <c r="CZ75" s="1274"/>
      <c r="DA75" s="1274"/>
      <c r="DB75" s="1274"/>
      <c r="DC75" s="1274"/>
    </row>
    <row r="76" spans="2:107" ht="13.2" x14ac:dyDescent="0.2">
      <c r="B76" s="376"/>
      <c r="G76" s="1282"/>
      <c r="H76" s="1282"/>
      <c r="I76" s="1280"/>
      <c r="J76" s="1280"/>
      <c r="K76" s="1281"/>
      <c r="L76" s="1281"/>
      <c r="M76" s="1281"/>
      <c r="N76" s="1281"/>
      <c r="AM76" s="385"/>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ht="13.2" x14ac:dyDescent="0.2">
      <c r="B77" s="376"/>
      <c r="G77" s="1280"/>
      <c r="H77" s="1280"/>
      <c r="I77" s="1280"/>
      <c r="J77" s="1280"/>
      <c r="K77" s="1278"/>
      <c r="L77" s="1278"/>
      <c r="M77" s="1278"/>
      <c r="N77" s="1278"/>
      <c r="AN77" s="1279" t="s">
        <v>
595</v>
      </c>
      <c r="AO77" s="1279"/>
      <c r="AP77" s="1279"/>
      <c r="AQ77" s="1279"/>
      <c r="AR77" s="1279"/>
      <c r="AS77" s="1279"/>
      <c r="AT77" s="1279"/>
      <c r="AU77" s="1279"/>
      <c r="AV77" s="1279"/>
      <c r="AW77" s="1279"/>
      <c r="AX77" s="1279"/>
      <c r="AY77" s="1279"/>
      <c r="AZ77" s="1279"/>
      <c r="BA77" s="1279"/>
      <c r="BB77" s="1277" t="s">
        <v>
593</v>
      </c>
      <c r="BC77" s="1277"/>
      <c r="BD77" s="1277"/>
      <c r="BE77" s="1277"/>
      <c r="BF77" s="1277"/>
      <c r="BG77" s="1277"/>
      <c r="BH77" s="1277"/>
      <c r="BI77" s="1277"/>
      <c r="BJ77" s="1277"/>
      <c r="BK77" s="1277"/>
      <c r="BL77" s="1277"/>
      <c r="BM77" s="1277"/>
      <c r="BN77" s="1277"/>
      <c r="BO77" s="1277"/>
      <c r="BP77" s="1274">
        <v>
0</v>
      </c>
      <c r="BQ77" s="1274"/>
      <c r="BR77" s="1274"/>
      <c r="BS77" s="1274"/>
      <c r="BT77" s="1274"/>
      <c r="BU77" s="1274"/>
      <c r="BV77" s="1274"/>
      <c r="BW77" s="1274"/>
      <c r="BX77" s="1274">
        <v>
0</v>
      </c>
      <c r="BY77" s="1274"/>
      <c r="BZ77" s="1274"/>
      <c r="CA77" s="1274"/>
      <c r="CB77" s="1274"/>
      <c r="CC77" s="1274"/>
      <c r="CD77" s="1274"/>
      <c r="CE77" s="1274"/>
      <c r="CF77" s="1274">
        <v>
0</v>
      </c>
      <c r="CG77" s="1274"/>
      <c r="CH77" s="1274"/>
      <c r="CI77" s="1274"/>
      <c r="CJ77" s="1274"/>
      <c r="CK77" s="1274"/>
      <c r="CL77" s="1274"/>
      <c r="CM77" s="1274"/>
      <c r="CN77" s="1274">
        <v>
0</v>
      </c>
      <c r="CO77" s="1274"/>
      <c r="CP77" s="1274"/>
      <c r="CQ77" s="1274"/>
      <c r="CR77" s="1274"/>
      <c r="CS77" s="1274"/>
      <c r="CT77" s="1274"/>
      <c r="CU77" s="1274"/>
      <c r="CV77" s="1274">
        <v>
0</v>
      </c>
      <c r="CW77" s="1274"/>
      <c r="CX77" s="1274"/>
      <c r="CY77" s="1274"/>
      <c r="CZ77" s="1274"/>
      <c r="DA77" s="1274"/>
      <c r="DB77" s="1274"/>
      <c r="DC77" s="1274"/>
    </row>
    <row r="78" spans="2:107" ht="13.2" x14ac:dyDescent="0.2">
      <c r="B78" s="376"/>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ht="13.2" x14ac:dyDescent="0.2">
      <c r="B79" s="376"/>
      <c r="G79" s="1280"/>
      <c r="H79" s="1280"/>
      <c r="I79" s="1275"/>
      <c r="J79" s="1275"/>
      <c r="K79" s="1276"/>
      <c r="L79" s="1276"/>
      <c r="M79" s="1276"/>
      <c r="N79" s="1276"/>
      <c r="AN79" s="1279"/>
      <c r="AO79" s="1279"/>
      <c r="AP79" s="1279"/>
      <c r="AQ79" s="1279"/>
      <c r="AR79" s="1279"/>
      <c r="AS79" s="1279"/>
      <c r="AT79" s="1279"/>
      <c r="AU79" s="1279"/>
      <c r="AV79" s="1279"/>
      <c r="AW79" s="1279"/>
      <c r="AX79" s="1279"/>
      <c r="AY79" s="1279"/>
      <c r="AZ79" s="1279"/>
      <c r="BA79" s="1279"/>
      <c r="BB79" s="1277" t="s">
        <v>
598</v>
      </c>
      <c r="BC79" s="1277"/>
      <c r="BD79" s="1277"/>
      <c r="BE79" s="1277"/>
      <c r="BF79" s="1277"/>
      <c r="BG79" s="1277"/>
      <c r="BH79" s="1277"/>
      <c r="BI79" s="1277"/>
      <c r="BJ79" s="1277"/>
      <c r="BK79" s="1277"/>
      <c r="BL79" s="1277"/>
      <c r="BM79" s="1277"/>
      <c r="BN79" s="1277"/>
      <c r="BO79" s="1277"/>
      <c r="BP79" s="1274">
        <v>
-3.2</v>
      </c>
      <c r="BQ79" s="1274"/>
      <c r="BR79" s="1274"/>
      <c r="BS79" s="1274"/>
      <c r="BT79" s="1274"/>
      <c r="BU79" s="1274"/>
      <c r="BV79" s="1274"/>
      <c r="BW79" s="1274"/>
      <c r="BX79" s="1274">
        <v>
-3.4</v>
      </c>
      <c r="BY79" s="1274"/>
      <c r="BZ79" s="1274"/>
      <c r="CA79" s="1274"/>
      <c r="CB79" s="1274"/>
      <c r="CC79" s="1274"/>
      <c r="CD79" s="1274"/>
      <c r="CE79" s="1274"/>
      <c r="CF79" s="1274">
        <v>
-3.5</v>
      </c>
      <c r="CG79" s="1274"/>
      <c r="CH79" s="1274"/>
      <c r="CI79" s="1274"/>
      <c r="CJ79" s="1274"/>
      <c r="CK79" s="1274"/>
      <c r="CL79" s="1274"/>
      <c r="CM79" s="1274"/>
      <c r="CN79" s="1274">
        <v>
-3.4</v>
      </c>
      <c r="CO79" s="1274"/>
      <c r="CP79" s="1274"/>
      <c r="CQ79" s="1274"/>
      <c r="CR79" s="1274"/>
      <c r="CS79" s="1274"/>
      <c r="CT79" s="1274"/>
      <c r="CU79" s="1274"/>
      <c r="CV79" s="1274">
        <v>
-3.2</v>
      </c>
      <c r="CW79" s="1274"/>
      <c r="CX79" s="1274"/>
      <c r="CY79" s="1274"/>
      <c r="CZ79" s="1274"/>
      <c r="DA79" s="1274"/>
      <c r="DB79" s="1274"/>
      <c r="DC79" s="1274"/>
    </row>
    <row r="80" spans="2:107" ht="13.2" x14ac:dyDescent="0.2">
      <c r="B80" s="376"/>
      <c r="G80" s="1280"/>
      <c r="H80" s="1280"/>
      <c r="I80" s="1275"/>
      <c r="J80" s="1275"/>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zWLVuQSexpcqJZDs0W8ttTLxF0gYXzT5jGoRkW5nLrWEWXBl2/RUNxoRpos0kx/MnEMkHA0SS0Y8P9eSdjONsg==" saltValue="OwnQbt1qcEjRP+vXDI4Z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CW38" sqref="CW38"/>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2" x14ac:dyDescent="0.2">
      <c r="S2" s="260"/>
      <c r="AH2" s="260"/>
    </row>
    <row r="3" spans="1: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2" x14ac:dyDescent="0.2"/>
    <row r="5" spans="1:34" ht="13.2" x14ac:dyDescent="0.2"/>
    <row r="6" spans="1:34" ht="13.2" x14ac:dyDescent="0.2"/>
    <row r="7" spans="1:34" ht="13.2" x14ac:dyDescent="0.2"/>
    <row r="8" spans="1:34" ht="13.2" x14ac:dyDescent="0.2"/>
    <row r="9" spans="1:34" ht="13.2" x14ac:dyDescent="0.2">
      <c r="AH9" s="26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
493</v>
      </c>
    </row>
  </sheetData>
  <sheetProtection algorithmName="SHA-512" hashValue="Xer4XREExxW3dwZhEFXblhEyNpbDbq1sC5eNtUingX2GvFSldYLMgxpX9vQYuOaQTEUxEz6F9JPwzWaFSms0Ag==" saltValue="GMMvUnch+p/nsAOXsX+/3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55" zoomScaleNormal="55" zoomScaleSheetLayoutView="55" workbookViewId="0">
      <selection activeCell="CW38" sqref="CW38"/>
    </sheetView>
  </sheetViews>
  <sheetFormatPr defaultColWidth="0" defaultRowHeight="13.5" customHeight="1" zeroHeight="1" x14ac:dyDescent="0.2"/>
  <cols>
    <col min="1" max="34" width="2.44140625" style="261" customWidth="1"/>
    <col min="35" max="122" width="2.44140625" style="260" customWidth="1"/>
    <col min="123" max="16384" width="2.44140625" style="260" hidden="1"/>
  </cols>
  <sheetData>
    <row r="1" spans="2:34"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2:34" ht="13.2" x14ac:dyDescent="0.2">
      <c r="S2" s="260"/>
      <c r="AH2" s="260"/>
    </row>
    <row r="3" spans="2:34"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2:34" ht="13.2" x14ac:dyDescent="0.2"/>
    <row r="5" spans="2:34" ht="13.2" x14ac:dyDescent="0.2"/>
    <row r="6" spans="2:34" ht="13.2" x14ac:dyDescent="0.2"/>
    <row r="7" spans="2:34" ht="13.2" x14ac:dyDescent="0.2"/>
    <row r="8" spans="2:34" ht="13.2" x14ac:dyDescent="0.2"/>
    <row r="9" spans="2:34" ht="13.2" x14ac:dyDescent="0.2">
      <c r="AH9" s="26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0"/>
    </row>
    <row r="18" spans="12:34" ht="13.2" x14ac:dyDescent="0.2"/>
    <row r="19" spans="12:34" ht="13.2" x14ac:dyDescent="0.2"/>
    <row r="20" spans="12:34" ht="13.2" x14ac:dyDescent="0.2">
      <c r="AH20" s="260"/>
    </row>
    <row r="21" spans="12:34" ht="13.2" x14ac:dyDescent="0.2">
      <c r="AH21" s="260"/>
    </row>
    <row r="22" spans="12:34" ht="13.2" x14ac:dyDescent="0.2"/>
    <row r="23" spans="12:34" ht="13.2" x14ac:dyDescent="0.2"/>
    <row r="24" spans="12:34" ht="13.2" x14ac:dyDescent="0.2">
      <c r="Q24" s="260"/>
    </row>
    <row r="25" spans="12:34" ht="13.2" x14ac:dyDescent="0.2"/>
    <row r="26" spans="12:34" ht="13.2" x14ac:dyDescent="0.2"/>
    <row r="27" spans="12:34" ht="13.2" x14ac:dyDescent="0.2"/>
    <row r="28" spans="12:34" ht="13.2" x14ac:dyDescent="0.2">
      <c r="O28" s="260"/>
      <c r="T28" s="260"/>
      <c r="AH28" s="260"/>
    </row>
    <row r="29" spans="12:34" ht="13.2" x14ac:dyDescent="0.2"/>
    <row r="30" spans="12:34" ht="13.2" x14ac:dyDescent="0.2"/>
    <row r="31" spans="12:34" ht="13.2" x14ac:dyDescent="0.2">
      <c r="Q31" s="260"/>
    </row>
    <row r="32" spans="12:34" ht="13.2" x14ac:dyDescent="0.2">
      <c r="L32" s="260"/>
    </row>
    <row r="33" spans="2:34" ht="13.2" x14ac:dyDescent="0.2">
      <c r="C33" s="260"/>
      <c r="E33" s="260"/>
      <c r="G33" s="260"/>
      <c r="I33" s="260"/>
      <c r="X33" s="260"/>
    </row>
    <row r="34" spans="2:34" ht="13.2" x14ac:dyDescent="0.2">
      <c r="B34" s="260"/>
      <c r="P34" s="260"/>
      <c r="R34" s="260"/>
      <c r="T34" s="260"/>
    </row>
    <row r="35" spans="2:34" ht="13.2" x14ac:dyDescent="0.2">
      <c r="D35" s="260"/>
      <c r="W35" s="260"/>
      <c r="AC35" s="260"/>
      <c r="AD35" s="260"/>
      <c r="AE35" s="260"/>
      <c r="AF35" s="260"/>
      <c r="AG35" s="260"/>
      <c r="AH35" s="260"/>
    </row>
    <row r="36" spans="2:34" ht="13.2" x14ac:dyDescent="0.2">
      <c r="H36" s="260"/>
      <c r="J36" s="260"/>
      <c r="K36" s="260"/>
      <c r="M36" s="260"/>
      <c r="Y36" s="260"/>
      <c r="Z36" s="260"/>
      <c r="AA36" s="260"/>
      <c r="AB36" s="260"/>
      <c r="AC36" s="260"/>
      <c r="AD36" s="260"/>
      <c r="AE36" s="260"/>
      <c r="AF36" s="260"/>
      <c r="AG36" s="260"/>
      <c r="AH36" s="260"/>
    </row>
    <row r="37" spans="2:34" ht="13.2" x14ac:dyDescent="0.2">
      <c r="AH37" s="260"/>
    </row>
    <row r="38" spans="2:34" ht="13.2" x14ac:dyDescent="0.2">
      <c r="AG38" s="260"/>
      <c r="AH38" s="260"/>
    </row>
    <row r="39" spans="2:34" ht="13.2" x14ac:dyDescent="0.2"/>
    <row r="40" spans="2:34" ht="13.2" x14ac:dyDescent="0.2">
      <c r="X40" s="260"/>
    </row>
    <row r="41" spans="2:34" ht="13.2" x14ac:dyDescent="0.2">
      <c r="R41" s="260"/>
    </row>
    <row r="42" spans="2:34" ht="13.2" x14ac:dyDescent="0.2">
      <c r="W42" s="260"/>
    </row>
    <row r="43" spans="2:34" ht="13.2" x14ac:dyDescent="0.2">
      <c r="Y43" s="260"/>
      <c r="Z43" s="260"/>
      <c r="AA43" s="260"/>
      <c r="AB43" s="260"/>
      <c r="AC43" s="260"/>
      <c r="AD43" s="260"/>
      <c r="AE43" s="260"/>
      <c r="AF43" s="260"/>
      <c r="AG43" s="260"/>
      <c r="AH43" s="260"/>
    </row>
    <row r="44" spans="2:34" ht="13.2" x14ac:dyDescent="0.2">
      <c r="AH44" s="260"/>
    </row>
    <row r="45" spans="2:34" ht="13.2" x14ac:dyDescent="0.2">
      <c r="X45" s="260"/>
    </row>
    <row r="46" spans="2:34" ht="13.2" x14ac:dyDescent="0.2"/>
    <row r="47" spans="2:34" ht="13.2" x14ac:dyDescent="0.2"/>
    <row r="48" spans="2:34" ht="13.2" x14ac:dyDescent="0.2">
      <c r="W48" s="260"/>
      <c r="Y48" s="260"/>
      <c r="Z48" s="260"/>
      <c r="AA48" s="260"/>
      <c r="AB48" s="260"/>
      <c r="AC48" s="260"/>
      <c r="AD48" s="260"/>
      <c r="AE48" s="260"/>
      <c r="AF48" s="260"/>
      <c r="AG48" s="260"/>
      <c r="AH48" s="260"/>
    </row>
    <row r="49" spans="28:34" ht="13.2" x14ac:dyDescent="0.2"/>
    <row r="50" spans="28:34" ht="13.2" x14ac:dyDescent="0.2">
      <c r="AE50" s="260"/>
      <c r="AF50" s="260"/>
      <c r="AG50" s="260"/>
      <c r="AH50" s="260"/>
    </row>
    <row r="51" spans="28:34" ht="13.2" x14ac:dyDescent="0.2">
      <c r="AC51" s="260"/>
      <c r="AD51" s="260"/>
      <c r="AE51" s="260"/>
      <c r="AF51" s="260"/>
      <c r="AG51" s="260"/>
      <c r="AH51" s="260"/>
    </row>
    <row r="52" spans="28:34" ht="13.2" x14ac:dyDescent="0.2"/>
    <row r="53" spans="28:34" ht="13.2" x14ac:dyDescent="0.2">
      <c r="AF53" s="260"/>
      <c r="AG53" s="260"/>
      <c r="AH53" s="260"/>
    </row>
    <row r="54" spans="28:34" ht="13.2" x14ac:dyDescent="0.2">
      <c r="AH54" s="260"/>
    </row>
    <row r="55" spans="28:34" ht="13.2" x14ac:dyDescent="0.2"/>
    <row r="56" spans="28:34" ht="13.2" x14ac:dyDescent="0.2">
      <c r="AB56" s="260"/>
      <c r="AC56" s="260"/>
      <c r="AD56" s="260"/>
      <c r="AE56" s="260"/>
      <c r="AF56" s="260"/>
      <c r="AG56" s="260"/>
      <c r="AH56" s="260"/>
    </row>
    <row r="57" spans="28:34" ht="13.2" x14ac:dyDescent="0.2">
      <c r="AH57" s="260"/>
    </row>
    <row r="58" spans="28:34" ht="13.2" x14ac:dyDescent="0.2">
      <c r="AH58" s="260"/>
    </row>
    <row r="59" spans="28:34" ht="13.2" x14ac:dyDescent="0.2">
      <c r="AG59" s="260"/>
      <c r="AH59" s="260"/>
    </row>
    <row r="60" spans="28:34" ht="13.2" x14ac:dyDescent="0.2"/>
    <row r="61" spans="28:34" ht="13.2" x14ac:dyDescent="0.2"/>
    <row r="62" spans="28:34" ht="13.2" x14ac:dyDescent="0.2"/>
    <row r="63" spans="28:34" ht="13.2" x14ac:dyDescent="0.2">
      <c r="AH63" s="260"/>
    </row>
    <row r="64" spans="28:34" ht="13.2" x14ac:dyDescent="0.2">
      <c r="AG64" s="260"/>
      <c r="AH64" s="260"/>
    </row>
    <row r="65" spans="28:34" ht="13.2" x14ac:dyDescent="0.2"/>
    <row r="66" spans="28:34" ht="13.2" x14ac:dyDescent="0.2"/>
    <row r="67" spans="28:34" ht="13.2" x14ac:dyDescent="0.2"/>
    <row r="68" spans="28:34" ht="13.2" x14ac:dyDescent="0.2">
      <c r="AB68" s="260"/>
      <c r="AC68" s="260"/>
      <c r="AD68" s="260"/>
      <c r="AE68" s="260"/>
      <c r="AF68" s="260"/>
      <c r="AG68" s="260"/>
      <c r="AH68" s="260"/>
    </row>
    <row r="69" spans="28:34" ht="13.2" x14ac:dyDescent="0.2">
      <c r="AF69" s="260"/>
      <c r="AG69" s="260"/>
      <c r="AH69" s="260"/>
    </row>
    <row r="70" spans="28:34" ht="13.2" x14ac:dyDescent="0.2"/>
    <row r="71" spans="28:34" ht="13.2" x14ac:dyDescent="0.2"/>
    <row r="72" spans="28:34" ht="13.2" x14ac:dyDescent="0.2"/>
    <row r="73" spans="28:34" ht="13.2" x14ac:dyDescent="0.2"/>
    <row r="74" spans="28:34" ht="13.2" x14ac:dyDescent="0.2"/>
    <row r="75" spans="28:34" ht="13.2" x14ac:dyDescent="0.2">
      <c r="AH75" s="260"/>
    </row>
    <row r="76" spans="28:34" ht="13.2" x14ac:dyDescent="0.2">
      <c r="AF76" s="260"/>
      <c r="AG76" s="260"/>
      <c r="AH76" s="260"/>
    </row>
    <row r="77" spans="28:34" ht="13.2" x14ac:dyDescent="0.2">
      <c r="AG77" s="260"/>
      <c r="AH77" s="260"/>
    </row>
    <row r="78" spans="28:34" ht="13.2" x14ac:dyDescent="0.2"/>
    <row r="79" spans="28:34" ht="13.2" x14ac:dyDescent="0.2"/>
    <row r="80" spans="28:34" ht="13.2" x14ac:dyDescent="0.2"/>
    <row r="81" spans="25:34" ht="13.2" x14ac:dyDescent="0.2"/>
    <row r="82" spans="25:34" ht="13.2" x14ac:dyDescent="0.2">
      <c r="Y82" s="260"/>
    </row>
    <row r="83" spans="25:34" ht="13.2" x14ac:dyDescent="0.2">
      <c r="Y83" s="260"/>
      <c r="Z83" s="260"/>
      <c r="AA83" s="260"/>
      <c r="AB83" s="260"/>
      <c r="AC83" s="260"/>
      <c r="AD83" s="260"/>
      <c r="AE83" s="260"/>
      <c r="AF83" s="260"/>
      <c r="AG83" s="260"/>
      <c r="AH83" s="260"/>
    </row>
    <row r="84" spans="25:34" ht="13.2" x14ac:dyDescent="0.2"/>
    <row r="85" spans="25:34" ht="13.2" x14ac:dyDescent="0.2"/>
    <row r="86" spans="25:34" ht="13.2" x14ac:dyDescent="0.2"/>
    <row r="87" spans="25:34" ht="13.2" x14ac:dyDescent="0.2"/>
    <row r="88" spans="25:34" ht="13.2" x14ac:dyDescent="0.2">
      <c r="AH88" s="26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
493</v>
      </c>
    </row>
  </sheetData>
  <sheetProtection algorithmName="SHA-512" hashValue="7F2asUch2HDo8fueXcvS8gcoZWcbAE351oERNcb8twB/PgR2W2tHa2NtGNh0+0PLNZy1pt38h+DJsHt0WCeifw==" saltValue="tCik05eIOzwXQtvHUuM1p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543</v>
      </c>
      <c r="G2" s="146"/>
      <c r="H2" s="147"/>
    </row>
    <row r="3" spans="1:8" x14ac:dyDescent="0.2">
      <c r="A3" s="143" t="s">
        <v>536</v>
      </c>
      <c r="B3" s="148"/>
      <c r="C3" s="149"/>
      <c r="D3" s="150">
        <v>50086</v>
      </c>
      <c r="E3" s="151"/>
      <c r="F3" s="152">
        <v>46686</v>
      </c>
      <c r="G3" s="153"/>
      <c r="H3" s="154"/>
    </row>
    <row r="4" spans="1:8" x14ac:dyDescent="0.2">
      <c r="A4" s="155"/>
      <c r="B4" s="156"/>
      <c r="C4" s="157"/>
      <c r="D4" s="158">
        <v>32079</v>
      </c>
      <c r="E4" s="159"/>
      <c r="F4" s="160">
        <v>32595</v>
      </c>
      <c r="G4" s="161"/>
      <c r="H4" s="162"/>
    </row>
    <row r="5" spans="1:8" x14ac:dyDescent="0.2">
      <c r="A5" s="143" t="s">
        <v>538</v>
      </c>
      <c r="B5" s="148"/>
      <c r="C5" s="149"/>
      <c r="D5" s="150">
        <v>58998</v>
      </c>
      <c r="E5" s="151"/>
      <c r="F5" s="152">
        <v>49796</v>
      </c>
      <c r="G5" s="153"/>
      <c r="H5" s="154"/>
    </row>
    <row r="6" spans="1:8" x14ac:dyDescent="0.2">
      <c r="A6" s="155"/>
      <c r="B6" s="156"/>
      <c r="C6" s="157"/>
      <c r="D6" s="158">
        <v>43592</v>
      </c>
      <c r="E6" s="159"/>
      <c r="F6" s="160">
        <v>37281</v>
      </c>
      <c r="G6" s="161"/>
      <c r="H6" s="162"/>
    </row>
    <row r="7" spans="1:8" x14ac:dyDescent="0.2">
      <c r="A7" s="143" t="s">
        <v>539</v>
      </c>
      <c r="B7" s="148"/>
      <c r="C7" s="149"/>
      <c r="D7" s="150">
        <v>131250</v>
      </c>
      <c r="E7" s="151"/>
      <c r="F7" s="152">
        <v>51681</v>
      </c>
      <c r="G7" s="153"/>
      <c r="H7" s="154"/>
    </row>
    <row r="8" spans="1:8" x14ac:dyDescent="0.2">
      <c r="A8" s="155"/>
      <c r="B8" s="156"/>
      <c r="C8" s="157"/>
      <c r="D8" s="158">
        <v>103851</v>
      </c>
      <c r="E8" s="159"/>
      <c r="F8" s="160">
        <v>37226</v>
      </c>
      <c r="G8" s="161"/>
      <c r="H8" s="162"/>
    </row>
    <row r="9" spans="1:8" x14ac:dyDescent="0.2">
      <c r="A9" s="143" t="s">
        <v>540</v>
      </c>
      <c r="B9" s="148"/>
      <c r="C9" s="149"/>
      <c r="D9" s="150">
        <v>47181</v>
      </c>
      <c r="E9" s="151"/>
      <c r="F9" s="152">
        <v>50465</v>
      </c>
      <c r="G9" s="153"/>
      <c r="H9" s="154"/>
    </row>
    <row r="10" spans="1:8" x14ac:dyDescent="0.2">
      <c r="A10" s="155"/>
      <c r="B10" s="156"/>
      <c r="C10" s="157"/>
      <c r="D10" s="158">
        <v>31506</v>
      </c>
      <c r="E10" s="159"/>
      <c r="F10" s="160">
        <v>34193</v>
      </c>
      <c r="G10" s="161"/>
      <c r="H10" s="162"/>
    </row>
    <row r="11" spans="1:8" x14ac:dyDescent="0.2">
      <c r="A11" s="143" t="s">
        <v>541</v>
      </c>
      <c r="B11" s="148"/>
      <c r="C11" s="149"/>
      <c r="D11" s="150">
        <v>51237</v>
      </c>
      <c r="E11" s="151"/>
      <c r="F11" s="152">
        <v>51679</v>
      </c>
      <c r="G11" s="153"/>
      <c r="H11" s="154"/>
    </row>
    <row r="12" spans="1:8" x14ac:dyDescent="0.2">
      <c r="A12" s="155"/>
      <c r="B12" s="156"/>
      <c r="C12" s="163"/>
      <c r="D12" s="158">
        <v>20026</v>
      </c>
      <c r="E12" s="159"/>
      <c r="F12" s="160">
        <v>35132</v>
      </c>
      <c r="G12" s="161"/>
      <c r="H12" s="162"/>
    </row>
    <row r="13" spans="1:8" x14ac:dyDescent="0.2">
      <c r="A13" s="143"/>
      <c r="B13" s="148"/>
      <c r="C13" s="164"/>
      <c r="D13" s="165">
        <v>67750</v>
      </c>
      <c r="E13" s="166"/>
      <c r="F13" s="167">
        <v>50061</v>
      </c>
      <c r="G13" s="168"/>
      <c r="H13" s="154"/>
    </row>
    <row r="14" spans="1:8" x14ac:dyDescent="0.2">
      <c r="A14" s="155"/>
      <c r="B14" s="156"/>
      <c r="C14" s="157"/>
      <c r="D14" s="158">
        <v>46211</v>
      </c>
      <c r="E14" s="159"/>
      <c r="F14" s="160">
        <v>35285</v>
      </c>
      <c r="G14" s="161"/>
      <c r="H14" s="162"/>
    </row>
    <row r="17" spans="1:11" x14ac:dyDescent="0.2">
      <c r="A17" s="139" t="s">
        <v>53</v>
      </c>
    </row>
    <row r="18" spans="1:11" x14ac:dyDescent="0.2">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2">
      <c r="A19" s="169" t="s">
        <v>54</v>
      </c>
      <c r="B19" s="169">
        <f>ROUND(VALUE(SUBSTITUTE(実質収支比率等に係る経年分析!F$48,"▲","-")),2)</f>
        <v>3.82</v>
      </c>
      <c r="C19" s="169">
        <f>ROUND(VALUE(SUBSTITUTE(実質収支比率等に係る経年分析!G$48,"▲","-")),2)</f>
        <v>2.8</v>
      </c>
      <c r="D19" s="169">
        <f>ROUND(VALUE(SUBSTITUTE(実質収支比率等に係る経年分析!H$48,"▲","-")),2)</f>
        <v>4.45</v>
      </c>
      <c r="E19" s="169">
        <f>ROUND(VALUE(SUBSTITUTE(実質収支比率等に係る経年分析!I$48,"▲","-")),2)</f>
        <v>5.35</v>
      </c>
      <c r="F19" s="169">
        <f>ROUND(VALUE(SUBSTITUTE(実質収支比率等に係る経年分析!J$48,"▲","-")),2)</f>
        <v>3.4</v>
      </c>
    </row>
    <row r="20" spans="1:11" x14ac:dyDescent="0.2">
      <c r="A20" s="169" t="s">
        <v>55</v>
      </c>
      <c r="B20" s="169">
        <f>ROUND(VALUE(SUBSTITUTE(実質収支比率等に係る経年分析!F$47,"▲","-")),2)</f>
        <v>30.6</v>
      </c>
      <c r="C20" s="169">
        <f>ROUND(VALUE(SUBSTITUTE(実質収支比率等に係る経年分析!G$47,"▲","-")),2)</f>
        <v>20.350000000000001</v>
      </c>
      <c r="D20" s="169">
        <f>ROUND(VALUE(SUBSTITUTE(実質収支比率等に係る経年分析!H$47,"▲","-")),2)</f>
        <v>25.1</v>
      </c>
      <c r="E20" s="169">
        <f>ROUND(VALUE(SUBSTITUTE(実質収支比率等に係る経年分析!I$47,"▲","-")),2)</f>
        <v>26.63</v>
      </c>
      <c r="F20" s="169">
        <f>ROUND(VALUE(SUBSTITUTE(実質収支比率等に係る経年分析!J$47,"▲","-")),2)</f>
        <v>29.15</v>
      </c>
    </row>
    <row r="21" spans="1:11" x14ac:dyDescent="0.2">
      <c r="A21" s="169" t="s">
        <v>56</v>
      </c>
      <c r="B21" s="169">
        <f>IF(ISNUMBER(VALUE(SUBSTITUTE(実質収支比率等に係る経年分析!F$49,"▲","-"))),ROUND(VALUE(SUBSTITUTE(実質収支比率等に係る経年分析!F$49,"▲","-")),2),NA())</f>
        <v>-2.37</v>
      </c>
      <c r="C21" s="169">
        <f>IF(ISNUMBER(VALUE(SUBSTITUTE(実質収支比率等に係る経年分析!G$49,"▲","-"))),ROUND(VALUE(SUBSTITUTE(実質収支比率等に係る経年分析!G$49,"▲","-")),2),NA())</f>
        <v>-13.11</v>
      </c>
      <c r="D21" s="169">
        <f>IF(ISNUMBER(VALUE(SUBSTITUTE(実質収支比率等に係る経年分析!H$49,"▲","-"))),ROUND(VALUE(SUBSTITUTE(実質収支比率等に係る経年分析!H$49,"▲","-")),2),NA())</f>
        <v>4.24</v>
      </c>
      <c r="E21" s="169">
        <f>IF(ISNUMBER(VALUE(SUBSTITUTE(実質収支比率等に係る経年分析!I$49,"▲","-"))),ROUND(VALUE(SUBSTITUTE(実質収支比率等に係る経年分析!I$49,"▲","-")),2),NA())</f>
        <v>-2.4500000000000002</v>
      </c>
      <c r="F21" s="169">
        <f>IF(ISNUMBER(VALUE(SUBSTITUTE(実質収支比率等に係る経年分析!J$49,"▲","-"))),ROUND(VALUE(SUBSTITUTE(実質収支比率等に係る経年分析!J$49,"▲","-")),2),NA())</f>
        <v>-3.2</v>
      </c>
    </row>
    <row r="24" spans="1:11" x14ac:dyDescent="0.2">
      <c r="A24" s="139" t="s">
        <v>57</v>
      </c>
    </row>
    <row r="25" spans="1:11" x14ac:dyDescent="0.2">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2">
      <c r="A26" s="170"/>
      <c r="B26" s="170" t="s">
        <v>58</v>
      </c>
      <c r="C26" s="170" t="s">
        <v>59</v>
      </c>
      <c r="D26" s="170" t="s">
        <v>58</v>
      </c>
      <c r="E26" s="170" t="s">
        <v>59</v>
      </c>
      <c r="F26" s="170" t="s">
        <v>58</v>
      </c>
      <c r="G26" s="170" t="s">
        <v>59</v>
      </c>
      <c r="H26" s="170" t="s">
        <v>58</v>
      </c>
      <c r="I26" s="170" t="s">
        <v>59</v>
      </c>
      <c r="J26" s="170" t="s">
        <v>58</v>
      </c>
      <c r="K26" s="170" t="s">
        <v>59</v>
      </c>
    </row>
    <row r="27" spans="1:11" x14ac:dyDescent="0.2">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2">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2">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2">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2">
      <c r="A31" s="170" t="e">
        <f>IF(連結実質赤字比率に係る赤字・黒字の構成分析!C$39="",NA(),連結実質赤字比率に係る赤字・黒字の構成分析!C$39)</f>
        <v>#N/A</v>
      </c>
      <c r="B31" s="170" t="e">
        <f>IF(ROUND(VALUE(SUBSTITUTE(連結実質赤字比率に係る赤字・黒字の構成分析!F$39,"▲", "-")), 2) &lt; 0, ABS(ROUND(VALUE(SUBSTITUTE(連結実質赤字比率に係る赤字・黒字の構成分析!F$39,"▲", "-")), 2)), NA())</f>
        <v>#VALUE!</v>
      </c>
      <c r="C31" s="170" t="e">
        <f>IF(ROUND(VALUE(SUBSTITUTE(連結実質赤字比率に係る赤字・黒字の構成分析!F$39,"▲", "-")), 2) &gt;= 0, ABS(ROUND(VALUE(SUBSTITUTE(連結実質赤字比率に係る赤字・黒字の構成分析!F$39,"▲", "-")), 2)), NA())</f>
        <v>#VALUE!</v>
      </c>
      <c r="D31" s="170" t="e">
        <f>IF(ROUND(VALUE(SUBSTITUTE(連結実質赤字比率に係る赤字・黒字の構成分析!G$39,"▲", "-")), 2) &lt; 0, ABS(ROUND(VALUE(SUBSTITUTE(連結実質赤字比率に係る赤字・黒字の構成分析!G$39,"▲", "-")), 2)), NA())</f>
        <v>#VALUE!</v>
      </c>
      <c r="E31" s="170" t="e">
        <f>IF(ROUND(VALUE(SUBSTITUTE(連結実質赤字比率に係る赤字・黒字の構成分析!G$39,"▲", "-")), 2) &gt;= 0, ABS(ROUND(VALUE(SUBSTITUTE(連結実質赤字比率に係る赤字・黒字の構成分析!G$39,"▲", "-")), 2)), NA())</f>
        <v>#VALUE!</v>
      </c>
      <c r="F31" s="170" t="e">
        <f>IF(ROUND(VALUE(SUBSTITUTE(連結実質赤字比率に係る赤字・黒字の構成分析!H$39,"▲", "-")), 2) &lt; 0, ABS(ROUND(VALUE(SUBSTITUTE(連結実質赤字比率に係る赤字・黒字の構成分析!H$39,"▲", "-")), 2)), NA())</f>
        <v>#VALUE!</v>
      </c>
      <c r="G31" s="170" t="e">
        <f>IF(ROUND(VALUE(SUBSTITUTE(連結実質赤字比率に係る赤字・黒字の構成分析!H$39,"▲", "-")), 2) &gt;= 0, ABS(ROUND(VALUE(SUBSTITUTE(連結実質赤字比率に係る赤字・黒字の構成分析!H$39,"▲", "-")), 2)), NA())</f>
        <v>#VALUE!</v>
      </c>
      <c r="H31" s="170" t="e">
        <f>IF(ROUND(VALUE(SUBSTITUTE(連結実質赤字比率に係る赤字・黒字の構成分析!I$39,"▲", "-")), 2) &lt; 0, ABS(ROUND(VALUE(SUBSTITUTE(連結実質赤字比率に係る赤字・黒字の構成分析!I$39,"▲", "-")), 2)), NA())</f>
        <v>#VALUE!</v>
      </c>
      <c r="I31" s="170" t="e">
        <f>IF(ROUND(VALUE(SUBSTITUTE(連結実質赤字比率に係る赤字・黒字の構成分析!I$39,"▲", "-")), 2) &gt;= 0, ABS(ROUND(VALUE(SUBSTITUTE(連結実質赤字比率に係る赤字・黒字の構成分析!I$39,"▲", "-")), 2)), NA())</f>
        <v>#VALUE!</v>
      </c>
      <c r="J31" s="170" t="e">
        <f>IF(ROUND(VALUE(SUBSTITUTE(連結実質赤字比率に係る赤字・黒字の構成分析!J$39,"▲", "-")), 2) &lt; 0, ABS(ROUND(VALUE(SUBSTITUTE(連結実質赤字比率に係る赤字・黒字の構成分析!J$39,"▲", "-")), 2)), NA())</f>
        <v>#VALUE!</v>
      </c>
      <c r="K31" s="170" t="e">
        <f>IF(ROUND(VALUE(SUBSTITUTE(連結実質赤字比率に係る赤字・黒字の構成分析!J$39,"▲", "-")), 2) &gt;= 0, ABS(ROUND(VALUE(SUBSTITUTE(連結実質赤字比率に係る赤字・黒字の構成分析!J$39,"▲", "-")), 2)), NA())</f>
        <v>#VALUE!</v>
      </c>
    </row>
    <row r="32" spans="1:11" x14ac:dyDescent="0.2">
      <c r="A32" s="170" t="e">
        <f>IF(連結実質赤字比率に係る赤字・黒字の構成分析!C$38="",NA(),連結実質赤字比率に係る赤字・黒字の構成分析!C$38)</f>
        <v>#N/A</v>
      </c>
      <c r="B32" s="170" t="e">
        <f>IF(ROUND(VALUE(SUBSTITUTE(連結実質赤字比率に係る赤字・黒字の構成分析!F$38,"▲", "-")), 2) &lt; 0, ABS(ROUND(VALUE(SUBSTITUTE(連結実質赤字比率に係る赤字・黒字の構成分析!F$38,"▲", "-")), 2)), NA())</f>
        <v>#VALUE!</v>
      </c>
      <c r="C32" s="170" t="e">
        <f>IF(ROUND(VALUE(SUBSTITUTE(連結実質赤字比率に係る赤字・黒字の構成分析!F$38,"▲", "-")), 2) &gt;= 0, ABS(ROUND(VALUE(SUBSTITUTE(連結実質赤字比率に係る赤字・黒字の構成分析!F$38,"▲", "-")), 2)), NA())</f>
        <v>#VALUE!</v>
      </c>
      <c r="D32" s="170" t="e">
        <f>IF(ROUND(VALUE(SUBSTITUTE(連結実質赤字比率に係る赤字・黒字の構成分析!G$38,"▲", "-")), 2) &lt; 0, ABS(ROUND(VALUE(SUBSTITUTE(連結実質赤字比率に係る赤字・黒字の構成分析!G$38,"▲", "-")), 2)), NA())</f>
        <v>#VALUE!</v>
      </c>
      <c r="E32" s="170" t="e">
        <f>IF(ROUND(VALUE(SUBSTITUTE(連結実質赤字比率に係る赤字・黒字の構成分析!G$38,"▲", "-")), 2) &gt;= 0, ABS(ROUND(VALUE(SUBSTITUTE(連結実質赤字比率に係る赤字・黒字の構成分析!G$38,"▲", "-")), 2)), NA())</f>
        <v>#VALUE!</v>
      </c>
      <c r="F32" s="170" t="e">
        <f>IF(ROUND(VALUE(SUBSTITUTE(連結実質赤字比率に係る赤字・黒字の構成分析!H$38,"▲", "-")), 2) &lt; 0, ABS(ROUND(VALUE(SUBSTITUTE(連結実質赤字比率に係る赤字・黒字の構成分析!H$38,"▲", "-")), 2)), NA())</f>
        <v>#VALUE!</v>
      </c>
      <c r="G32" s="170" t="e">
        <f>IF(ROUND(VALUE(SUBSTITUTE(連結実質赤字比率に係る赤字・黒字の構成分析!H$38,"▲", "-")), 2) &gt;= 0, ABS(ROUND(VALUE(SUBSTITUTE(連結実質赤字比率に係る赤字・黒字の構成分析!H$38,"▲", "-")), 2)), NA())</f>
        <v>#VALUE!</v>
      </c>
      <c r="H32" s="170" t="e">
        <f>IF(ROUND(VALUE(SUBSTITUTE(連結実質赤字比率に係る赤字・黒字の構成分析!I$38,"▲", "-")), 2) &lt; 0, ABS(ROUND(VALUE(SUBSTITUTE(連結実質赤字比率に係る赤字・黒字の構成分析!I$38,"▲", "-")), 2)), NA())</f>
        <v>#VALUE!</v>
      </c>
      <c r="I32" s="170" t="e">
        <f>IF(ROUND(VALUE(SUBSTITUTE(連結実質赤字比率に係る赤字・黒字の構成分析!I$38,"▲", "-")), 2) &gt;= 0, ABS(ROUND(VALUE(SUBSTITUTE(連結実質赤字比率に係る赤字・黒字の構成分析!I$38,"▲", "-")), 2)), NA())</f>
        <v>#VALUE!</v>
      </c>
      <c r="J32" s="170" t="e">
        <f>IF(ROUND(VALUE(SUBSTITUTE(連結実質赤字比率に係る赤字・黒字の構成分析!J$38,"▲", "-")), 2) &lt; 0, ABS(ROUND(VALUE(SUBSTITUTE(連結実質赤字比率に係る赤字・黒字の構成分析!J$38,"▲", "-")), 2)), NA())</f>
        <v>#VALUE!</v>
      </c>
      <c r="K32" s="170" t="e">
        <f>IF(ROUND(VALUE(SUBSTITUTE(連結実質赤字比率に係る赤字・黒字の構成分析!J$38,"▲", "-")), 2) &gt;= 0, ABS(ROUND(VALUE(SUBSTITUTE(連結実質赤字比率に係る赤字・黒字の構成分析!J$38,"▲", "-")), 2)), NA())</f>
        <v>#VALUE!</v>
      </c>
    </row>
    <row r="33" spans="1:16" x14ac:dyDescent="0.2">
      <c r="A33" s="170" t="str">
        <f>IF(連結実質赤字比率に係る赤字・黒字の構成分析!C$37="",NA(),連結実質赤字比率に係る赤字・黒字の構成分析!C$37)</f>
        <v>後期高齢者医療事業会計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0.43</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0.21</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0.45</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0.3</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0.37</v>
      </c>
    </row>
    <row r="34" spans="1:16" x14ac:dyDescent="0.2">
      <c r="A34" s="170" t="str">
        <f>IF(連結実質赤字比率に係る赤字・黒字の構成分析!C$36="",NA(),連結実質赤字比率に係る赤字・黒字の構成分析!C$36)</f>
        <v>介護保険事業会計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1.73</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1.1100000000000001</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1.06</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1.52</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0.79</v>
      </c>
    </row>
    <row r="35" spans="1:16" x14ac:dyDescent="0.2">
      <c r="A35" s="170" t="str">
        <f>IF(連結実質赤字比率に係る赤字・黒字の構成分析!C$35="",NA(),連結実質赤字比率に係る赤字・黒字の構成分析!C$35)</f>
        <v>国民健康保険事業会計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2.78</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0.41</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0.63</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1.8</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1.66</v>
      </c>
    </row>
    <row r="36" spans="1:16" x14ac:dyDescent="0.2">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3.81</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2.79</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4.45</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5.34</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3.39</v>
      </c>
    </row>
    <row r="39" spans="1:16" x14ac:dyDescent="0.2">
      <c r="A39" s="139" t="s">
        <v>60</v>
      </c>
    </row>
    <row r="40" spans="1:16" x14ac:dyDescent="0.2">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2">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2">
      <c r="A42" s="171" t="s">
        <v>63</v>
      </c>
      <c r="B42" s="171"/>
      <c r="C42" s="171"/>
      <c r="D42" s="171">
        <f>'実質公債費比率（分子）の構造'!K$52</f>
        <v>4894</v>
      </c>
      <c r="E42" s="171"/>
      <c r="F42" s="171"/>
      <c r="G42" s="171">
        <f>'実質公債費比率（分子）の構造'!L$52</f>
        <v>4796</v>
      </c>
      <c r="H42" s="171"/>
      <c r="I42" s="171"/>
      <c r="J42" s="171">
        <f>'実質公債費比率（分子）の構造'!M$52</f>
        <v>4732</v>
      </c>
      <c r="K42" s="171"/>
      <c r="L42" s="171"/>
      <c r="M42" s="171">
        <f>'実質公債費比率（分子）の構造'!N$52</f>
        <v>4625</v>
      </c>
      <c r="N42" s="171"/>
      <c r="O42" s="171"/>
      <c r="P42" s="171">
        <f>'実質公債費比率（分子）の構造'!O$52</f>
        <v>4541</v>
      </c>
    </row>
    <row r="43" spans="1:16" x14ac:dyDescent="0.2">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2">
      <c r="A44" s="171" t="s">
        <v>65</v>
      </c>
      <c r="B44" s="171">
        <f>'実質公債費比率（分子）の構造'!K$50</f>
        <v>753</v>
      </c>
      <c r="C44" s="171"/>
      <c r="D44" s="171"/>
      <c r="E44" s="171">
        <f>'実質公債費比率（分子）の構造'!L$50</f>
        <v>421</v>
      </c>
      <c r="F44" s="171"/>
      <c r="G44" s="171"/>
      <c r="H44" s="171">
        <f>'実質公債費比率（分子）の構造'!M$50</f>
        <v>778</v>
      </c>
      <c r="I44" s="171"/>
      <c r="J44" s="171"/>
      <c r="K44" s="171">
        <f>'実質公債費比率（分子）の構造'!N$50</f>
        <v>870</v>
      </c>
      <c r="L44" s="171"/>
      <c r="M44" s="171"/>
      <c r="N44" s="171">
        <f>'実質公債費比率（分子）の構造'!O$50</f>
        <v>353</v>
      </c>
      <c r="O44" s="171"/>
      <c r="P44" s="171"/>
    </row>
    <row r="45" spans="1:16" x14ac:dyDescent="0.2">
      <c r="A45" s="171" t="s">
        <v>66</v>
      </c>
      <c r="B45" s="171">
        <f>'実質公債費比率（分子）の構造'!K$49</f>
        <v>83</v>
      </c>
      <c r="C45" s="171"/>
      <c r="D45" s="171"/>
      <c r="E45" s="171">
        <f>'実質公債費比率（分子）の構造'!L$49</f>
        <v>90</v>
      </c>
      <c r="F45" s="171"/>
      <c r="G45" s="171"/>
      <c r="H45" s="171">
        <f>'実質公債費比率（分子）の構造'!M$49</f>
        <v>95</v>
      </c>
      <c r="I45" s="171"/>
      <c r="J45" s="171"/>
      <c r="K45" s="171">
        <f>'実質公債費比率（分子）の構造'!N$49</f>
        <v>99</v>
      </c>
      <c r="L45" s="171"/>
      <c r="M45" s="171"/>
      <c r="N45" s="171">
        <f>'実質公債費比率（分子）の構造'!O$49</f>
        <v>96</v>
      </c>
      <c r="O45" s="171"/>
      <c r="P45" s="171"/>
    </row>
    <row r="46" spans="1:16" x14ac:dyDescent="0.2">
      <c r="A46" s="171" t="s">
        <v>67</v>
      </c>
      <c r="B46" s="171" t="str">
        <f>'実質公債費比率（分子）の構造'!K$48</f>
        <v>-</v>
      </c>
      <c r="C46" s="171"/>
      <c r="D46" s="171"/>
      <c r="E46" s="171" t="str">
        <f>'実質公債費比率（分子）の構造'!L$48</f>
        <v>-</v>
      </c>
      <c r="F46" s="171"/>
      <c r="G46" s="171"/>
      <c r="H46" s="171" t="str">
        <f>'実質公債費比率（分子）の構造'!M$48</f>
        <v>-</v>
      </c>
      <c r="I46" s="171"/>
      <c r="J46" s="171"/>
      <c r="K46" s="171" t="str">
        <f>'実質公債費比率（分子）の構造'!N$48</f>
        <v>-</v>
      </c>
      <c r="L46" s="171"/>
      <c r="M46" s="171"/>
      <c r="N46" s="171" t="str">
        <f>'実質公債費比率（分子）の構造'!O$48</f>
        <v>-</v>
      </c>
      <c r="O46" s="171"/>
      <c r="P46" s="171"/>
    </row>
    <row r="47" spans="1:16" x14ac:dyDescent="0.2">
      <c r="A47" s="171" t="s">
        <v>68</v>
      </c>
      <c r="B47" s="171">
        <f>'実質公債費比率（分子）の構造'!K$47</f>
        <v>283</v>
      </c>
      <c r="C47" s="171"/>
      <c r="D47" s="171"/>
      <c r="E47" s="171">
        <f>'実質公債費比率（分子）の構造'!L$47</f>
        <v>264</v>
      </c>
      <c r="F47" s="171"/>
      <c r="G47" s="171"/>
      <c r="H47" s="171">
        <f>'実質公債費比率（分子）の構造'!M$47</f>
        <v>266</v>
      </c>
      <c r="I47" s="171"/>
      <c r="J47" s="171"/>
      <c r="K47" s="171">
        <f>'実質公債費比率（分子）の構造'!N$47</f>
        <v>360</v>
      </c>
      <c r="L47" s="171"/>
      <c r="M47" s="171"/>
      <c r="N47" s="171">
        <f>'実質公債費比率（分子）の構造'!O$47</f>
        <v>349</v>
      </c>
      <c r="O47" s="171"/>
      <c r="P47" s="171"/>
    </row>
    <row r="48" spans="1:16" x14ac:dyDescent="0.2">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2">
      <c r="A49" s="171" t="s">
        <v>70</v>
      </c>
      <c r="B49" s="171">
        <f>'実質公債費比率（分子）の構造'!K$45</f>
        <v>2493</v>
      </c>
      <c r="C49" s="171"/>
      <c r="D49" s="171"/>
      <c r="E49" s="171">
        <f>'実質公債費比率（分子）の構造'!L$45</f>
        <v>2612</v>
      </c>
      <c r="F49" s="171"/>
      <c r="G49" s="171"/>
      <c r="H49" s="171">
        <f>'実質公債費比率（分子）の構造'!M$45</f>
        <v>2577</v>
      </c>
      <c r="I49" s="171"/>
      <c r="J49" s="171"/>
      <c r="K49" s="171">
        <f>'実質公債費比率（分子）の構造'!N$45</f>
        <v>2253</v>
      </c>
      <c r="L49" s="171"/>
      <c r="M49" s="171"/>
      <c r="N49" s="171">
        <f>'実質公債費比率（分子）の構造'!O$45</f>
        <v>2584</v>
      </c>
      <c r="O49" s="171"/>
      <c r="P49" s="171"/>
    </row>
    <row r="50" spans="1:16" x14ac:dyDescent="0.2">
      <c r="A50" s="171" t="s">
        <v>71</v>
      </c>
      <c r="B50" s="171" t="e">
        <f>NA()</f>
        <v>#N/A</v>
      </c>
      <c r="C50" s="171">
        <f>IF(ISNUMBER('実質公債費比率（分子）の構造'!K$53),'実質公債費比率（分子）の構造'!K$53,NA())</f>
        <v>-1282</v>
      </c>
      <c r="D50" s="171" t="e">
        <f>NA()</f>
        <v>#N/A</v>
      </c>
      <c r="E50" s="171" t="e">
        <f>NA()</f>
        <v>#N/A</v>
      </c>
      <c r="F50" s="171">
        <f>IF(ISNUMBER('実質公債費比率（分子）の構造'!L$53),'実質公債費比率（分子）の構造'!L$53,NA())</f>
        <v>-1409</v>
      </c>
      <c r="G50" s="171" t="e">
        <f>NA()</f>
        <v>#N/A</v>
      </c>
      <c r="H50" s="171" t="e">
        <f>NA()</f>
        <v>#N/A</v>
      </c>
      <c r="I50" s="171">
        <f>IF(ISNUMBER('実質公債費比率（分子）の構造'!M$53),'実質公債費比率（分子）の構造'!M$53,NA())</f>
        <v>-1016</v>
      </c>
      <c r="J50" s="171" t="e">
        <f>NA()</f>
        <v>#N/A</v>
      </c>
      <c r="K50" s="171" t="e">
        <f>NA()</f>
        <v>#N/A</v>
      </c>
      <c r="L50" s="171">
        <f>IF(ISNUMBER('実質公債費比率（分子）の構造'!N$53),'実質公債費比率（分子）の構造'!N$53,NA())</f>
        <v>-1043</v>
      </c>
      <c r="M50" s="171" t="e">
        <f>NA()</f>
        <v>#N/A</v>
      </c>
      <c r="N50" s="171" t="e">
        <f>NA()</f>
        <v>#N/A</v>
      </c>
      <c r="O50" s="171">
        <f>IF(ISNUMBER('実質公債費比率（分子）の構造'!O$53),'実質公債費比率（分子）の構造'!O$53,NA())</f>
        <v>-1159</v>
      </c>
      <c r="P50" s="171" t="e">
        <f>NA()</f>
        <v>#N/A</v>
      </c>
    </row>
    <row r="53" spans="1:16" x14ac:dyDescent="0.2">
      <c r="A53" s="139" t="s">
        <v>72</v>
      </c>
    </row>
    <row r="54" spans="1:16" x14ac:dyDescent="0.2">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2">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2">
      <c r="A56" s="170" t="s">
        <v>43</v>
      </c>
      <c r="B56" s="170"/>
      <c r="C56" s="170"/>
      <c r="D56" s="170">
        <f>'将来負担比率（分子）の構造'!I$52</f>
        <v>47055</v>
      </c>
      <c r="E56" s="170"/>
      <c r="F56" s="170"/>
      <c r="G56" s="170">
        <f>'将来負担比率（分子）の構造'!J$52</f>
        <v>42625</v>
      </c>
      <c r="H56" s="170"/>
      <c r="I56" s="170"/>
      <c r="J56" s="170">
        <f>'将来負担比率（分子）の構造'!K$52</f>
        <v>39390</v>
      </c>
      <c r="K56" s="170"/>
      <c r="L56" s="170"/>
      <c r="M56" s="170">
        <f>'将来負担比率（分子）の構造'!L$52</f>
        <v>36954</v>
      </c>
      <c r="N56" s="170"/>
      <c r="O56" s="170"/>
      <c r="P56" s="170">
        <f>'将来負担比率（分子）の構造'!M$52</f>
        <v>39504</v>
      </c>
    </row>
    <row r="57" spans="1:16" x14ac:dyDescent="0.2">
      <c r="A57" s="170" t="s">
        <v>42</v>
      </c>
      <c r="B57" s="170"/>
      <c r="C57" s="170"/>
      <c r="D57" s="170">
        <f>'将来負担比率（分子）の構造'!I$51</f>
        <v>5</v>
      </c>
      <c r="E57" s="170"/>
      <c r="F57" s="170"/>
      <c r="G57" s="170">
        <f>'将来負担比率（分子）の構造'!J$51</f>
        <v>85</v>
      </c>
      <c r="H57" s="170"/>
      <c r="I57" s="170"/>
      <c r="J57" s="170">
        <f>'将来負担比率（分子）の構造'!K$51</f>
        <v>5</v>
      </c>
      <c r="K57" s="170"/>
      <c r="L57" s="170"/>
      <c r="M57" s="170">
        <f>'将来負担比率（分子）の構造'!L$51</f>
        <v>2</v>
      </c>
      <c r="N57" s="170"/>
      <c r="O57" s="170"/>
      <c r="P57" s="170">
        <f>'将来負担比率（分子）の構造'!M$51</f>
        <v>2</v>
      </c>
    </row>
    <row r="58" spans="1:16" x14ac:dyDescent="0.2">
      <c r="A58" s="170" t="s">
        <v>41</v>
      </c>
      <c r="B58" s="170"/>
      <c r="C58" s="170"/>
      <c r="D58" s="170">
        <f>'将来負担比率（分子）の構造'!I$50</f>
        <v>43171</v>
      </c>
      <c r="E58" s="170"/>
      <c r="F58" s="170"/>
      <c r="G58" s="170">
        <f>'将来負担比率（分子）の構造'!J$50</f>
        <v>46473</v>
      </c>
      <c r="H58" s="170"/>
      <c r="I58" s="170"/>
      <c r="J58" s="170">
        <f>'将来負担比率（分子）の構造'!K$50</f>
        <v>35578</v>
      </c>
      <c r="K58" s="170"/>
      <c r="L58" s="170"/>
      <c r="M58" s="170">
        <f>'将来負担比率（分子）の構造'!L$50</f>
        <v>35871</v>
      </c>
      <c r="N58" s="170"/>
      <c r="O58" s="170"/>
      <c r="P58" s="170">
        <f>'将来負担比率（分子）の構造'!M$50</f>
        <v>48125</v>
      </c>
    </row>
    <row r="59" spans="1:16" x14ac:dyDescent="0.2">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2">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2">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2">
      <c r="A62" s="170" t="s">
        <v>35</v>
      </c>
      <c r="B62" s="170">
        <f>'将来負担比率（分子）の構造'!I$45</f>
        <v>15870</v>
      </c>
      <c r="C62" s="170"/>
      <c r="D62" s="170"/>
      <c r="E62" s="170">
        <f>'将来負担比率（分子）の構造'!J$45</f>
        <v>13334</v>
      </c>
      <c r="F62" s="170"/>
      <c r="G62" s="170"/>
      <c r="H62" s="170">
        <f>'将来負担比率（分子）の構造'!K$45</f>
        <v>15720</v>
      </c>
      <c r="I62" s="170"/>
      <c r="J62" s="170"/>
      <c r="K62" s="170">
        <f>'将来負担比率（分子）の構造'!L$45</f>
        <v>11788</v>
      </c>
      <c r="L62" s="170"/>
      <c r="M62" s="170"/>
      <c r="N62" s="170">
        <f>'将来負担比率（分子）の構造'!M$45</f>
        <v>12104</v>
      </c>
      <c r="O62" s="170"/>
      <c r="P62" s="170"/>
    </row>
    <row r="63" spans="1:16" x14ac:dyDescent="0.2">
      <c r="A63" s="170" t="s">
        <v>34</v>
      </c>
      <c r="B63" s="170">
        <f>'将来負担比率（分子）の構造'!I$44</f>
        <v>1108</v>
      </c>
      <c r="C63" s="170"/>
      <c r="D63" s="170"/>
      <c r="E63" s="170">
        <f>'将来負担比率（分子）の構造'!J$44</f>
        <v>1123</v>
      </c>
      <c r="F63" s="170"/>
      <c r="G63" s="170"/>
      <c r="H63" s="170">
        <f>'将来負担比率（分子）の構造'!K$44</f>
        <v>1155</v>
      </c>
      <c r="I63" s="170"/>
      <c r="J63" s="170"/>
      <c r="K63" s="170">
        <f>'将来負担比率（分子）の構造'!L$44</f>
        <v>1344</v>
      </c>
      <c r="L63" s="170"/>
      <c r="M63" s="170"/>
      <c r="N63" s="170">
        <f>'将来負担比率（分子）の構造'!M$44</f>
        <v>1505</v>
      </c>
      <c r="O63" s="170"/>
      <c r="P63" s="170"/>
    </row>
    <row r="64" spans="1:16" x14ac:dyDescent="0.2">
      <c r="A64" s="170" t="s">
        <v>33</v>
      </c>
      <c r="B64" s="170" t="str">
        <f>'将来負担比率（分子）の構造'!I$43</f>
        <v>-</v>
      </c>
      <c r="C64" s="170"/>
      <c r="D64" s="170"/>
      <c r="E64" s="170" t="str">
        <f>'将来負担比率（分子）の構造'!J$43</f>
        <v>-</v>
      </c>
      <c r="F64" s="170"/>
      <c r="G64" s="170"/>
      <c r="H64" s="170" t="str">
        <f>'将来負担比率（分子）の構造'!K$43</f>
        <v>-</v>
      </c>
      <c r="I64" s="170"/>
      <c r="J64" s="170"/>
      <c r="K64" s="170" t="str">
        <f>'将来負担比率（分子）の構造'!L$43</f>
        <v>-</v>
      </c>
      <c r="L64" s="170"/>
      <c r="M64" s="170"/>
      <c r="N64" s="170" t="str">
        <f>'将来負担比率（分子）の構造'!M$43</f>
        <v>-</v>
      </c>
      <c r="O64" s="170"/>
      <c r="P64" s="170"/>
    </row>
    <row r="65" spans="1:16" x14ac:dyDescent="0.2">
      <c r="A65" s="170" t="s">
        <v>32</v>
      </c>
      <c r="B65" s="170">
        <f>'将来負担比率（分子）の構造'!I$42</f>
        <v>714</v>
      </c>
      <c r="C65" s="170"/>
      <c r="D65" s="170"/>
      <c r="E65" s="170">
        <f>'将来負担比率（分子）の構造'!J$42</f>
        <v>930</v>
      </c>
      <c r="F65" s="170"/>
      <c r="G65" s="170"/>
      <c r="H65" s="170">
        <f>'将来負担比率（分子）の構造'!K$42</f>
        <v>726</v>
      </c>
      <c r="I65" s="170"/>
      <c r="J65" s="170"/>
      <c r="K65" s="170">
        <f>'将来負担比率（分子）の構造'!L$42</f>
        <v>134</v>
      </c>
      <c r="L65" s="170"/>
      <c r="M65" s="170"/>
      <c r="N65" s="170">
        <f>'将来負担比率（分子）の構造'!M$42</f>
        <v>299</v>
      </c>
      <c r="O65" s="170"/>
      <c r="P65" s="170"/>
    </row>
    <row r="66" spans="1:16" x14ac:dyDescent="0.2">
      <c r="A66" s="170" t="s">
        <v>31</v>
      </c>
      <c r="B66" s="170">
        <f>'将来負担比率（分子）の構造'!I$41</f>
        <v>25353</v>
      </c>
      <c r="C66" s="170"/>
      <c r="D66" s="170"/>
      <c r="E66" s="170">
        <f>'将来負担比率（分子）の構造'!J$41</f>
        <v>23005</v>
      </c>
      <c r="F66" s="170"/>
      <c r="G66" s="170"/>
      <c r="H66" s="170">
        <f>'将来負担比率（分子）の構造'!K$41</f>
        <v>26048</v>
      </c>
      <c r="I66" s="170"/>
      <c r="J66" s="170"/>
      <c r="K66" s="170">
        <f>'将来負担比率（分子）の構造'!L$41</f>
        <v>24717</v>
      </c>
      <c r="L66" s="170"/>
      <c r="M66" s="170"/>
      <c r="N66" s="170">
        <f>'将来負担比率（分子）の構造'!M$41</f>
        <v>22741</v>
      </c>
      <c r="O66" s="170"/>
      <c r="P66" s="170"/>
    </row>
    <row r="67" spans="1:16" x14ac:dyDescent="0.2">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2">
      <c r="A70" s="172" t="s">
        <v>76</v>
      </c>
      <c r="B70" s="172"/>
      <c r="C70" s="172"/>
      <c r="D70" s="172"/>
      <c r="E70" s="172"/>
      <c r="F70" s="172"/>
    </row>
    <row r="71" spans="1:16" x14ac:dyDescent="0.2">
      <c r="A71" s="173"/>
      <c r="B71" s="173" t="str">
        <f>基金残高に係る経年分析!F54</f>
        <v>R01</v>
      </c>
      <c r="C71" s="173" t="str">
        <f>基金残高に係る経年分析!G54</f>
        <v>R02</v>
      </c>
      <c r="D71" s="173" t="str">
        <f>基金残高に係る経年分析!H54</f>
        <v>R03</v>
      </c>
    </row>
    <row r="72" spans="1:16" x14ac:dyDescent="0.2">
      <c r="A72" s="173" t="s">
        <v>77</v>
      </c>
      <c r="B72" s="174">
        <f>基金残高に係る経年分析!F55</f>
        <v>18365</v>
      </c>
      <c r="C72" s="174">
        <f>基金残高に係る経年分析!G55</f>
        <v>19244</v>
      </c>
      <c r="D72" s="174">
        <f>基金残高に係る経年分析!H55</f>
        <v>21995</v>
      </c>
    </row>
    <row r="73" spans="1:16" x14ac:dyDescent="0.2">
      <c r="A73" s="173" t="s">
        <v>78</v>
      </c>
      <c r="B73" s="174">
        <f>基金残高に係る経年分析!F56</f>
        <v>1988</v>
      </c>
      <c r="C73" s="174">
        <f>基金残高に係る経年分析!G56</f>
        <v>870</v>
      </c>
      <c r="D73" s="174">
        <f>基金残高に係る経年分析!H56</f>
        <v>83</v>
      </c>
    </row>
    <row r="74" spans="1:16" x14ac:dyDescent="0.2">
      <c r="A74" s="173" t="s">
        <v>79</v>
      </c>
      <c r="B74" s="174">
        <f>基金残高に係る経年分析!F57</f>
        <v>11575</v>
      </c>
      <c r="C74" s="174">
        <f>基金残高に係る経年分析!G57</f>
        <v>11562</v>
      </c>
      <c r="D74" s="174">
        <f>基金残高に係る経年分析!H57</f>
        <v>19892</v>
      </c>
    </row>
  </sheetData>
  <sheetProtection algorithmName="SHA-512" hashValue="bwKBVmtZ96XPIKp1sOTRhWvG6BoQ7PwB2fC4Ojapp5QVHf62KlPM+7ICBuQgoYSraCrPJwX2a/zTqCo+BxV7bw==" saltValue="fQNhVI4LQqK1XQcunWNb7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S23" sqref="BS23:CB23"/>
    </sheetView>
  </sheetViews>
  <sheetFormatPr defaultColWidth="0" defaultRowHeight="11.25" customHeight="1" zeroHeight="1" x14ac:dyDescent="0.2"/>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7" customWidth="1"/>
    <col min="134" max="143" width="1.6640625" style="210" customWidth="1"/>
    <col min="144" max="16384" width="0" style="210" hidden="1"/>
  </cols>
  <sheetData>
    <row r="1" spans="2:143"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42" t="s">
        <v>
211</v>
      </c>
      <c r="DI1" s="643"/>
      <c r="DJ1" s="643"/>
      <c r="DK1" s="643"/>
      <c r="DL1" s="643"/>
      <c r="DM1" s="643"/>
      <c r="DN1" s="644"/>
      <c r="DO1" s="210"/>
      <c r="DP1" s="642" t="s">
        <v>
212</v>
      </c>
      <c r="DQ1" s="643"/>
      <c r="DR1" s="643"/>
      <c r="DS1" s="643"/>
      <c r="DT1" s="643"/>
      <c r="DU1" s="643"/>
      <c r="DV1" s="643"/>
      <c r="DW1" s="643"/>
      <c r="DX1" s="643"/>
      <c r="DY1" s="643"/>
      <c r="DZ1" s="643"/>
      <c r="EA1" s="643"/>
      <c r="EB1" s="643"/>
      <c r="EC1" s="644"/>
      <c r="ED1" s="208"/>
      <c r="EE1" s="208"/>
      <c r="EF1" s="208"/>
      <c r="EG1" s="208"/>
      <c r="EH1" s="208"/>
      <c r="EI1" s="208"/>
      <c r="EJ1" s="208"/>
      <c r="EK1" s="208"/>
      <c r="EL1" s="208"/>
      <c r="EM1" s="208"/>
    </row>
    <row r="2" spans="2:143" ht="22.5" customHeight="1" x14ac:dyDescent="0.2">
      <c r="B2" s="211" t="s">
        <v>
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2">
      <c r="B3" s="645" t="s">
        <v>
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
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
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
1</v>
      </c>
      <c r="C4" s="646"/>
      <c r="D4" s="646"/>
      <c r="E4" s="646"/>
      <c r="F4" s="646"/>
      <c r="G4" s="646"/>
      <c r="H4" s="646"/>
      <c r="I4" s="646"/>
      <c r="J4" s="646"/>
      <c r="K4" s="646"/>
      <c r="L4" s="646"/>
      <c r="M4" s="646"/>
      <c r="N4" s="646"/>
      <c r="O4" s="646"/>
      <c r="P4" s="646"/>
      <c r="Q4" s="647"/>
      <c r="R4" s="645" t="s">
        <v>
217</v>
      </c>
      <c r="S4" s="646"/>
      <c r="T4" s="646"/>
      <c r="U4" s="646"/>
      <c r="V4" s="646"/>
      <c r="W4" s="646"/>
      <c r="X4" s="646"/>
      <c r="Y4" s="647"/>
      <c r="Z4" s="645" t="s">
        <v>
218</v>
      </c>
      <c r="AA4" s="646"/>
      <c r="AB4" s="646"/>
      <c r="AC4" s="647"/>
      <c r="AD4" s="645" t="s">
        <v>
219</v>
      </c>
      <c r="AE4" s="646"/>
      <c r="AF4" s="646"/>
      <c r="AG4" s="646"/>
      <c r="AH4" s="646"/>
      <c r="AI4" s="646"/>
      <c r="AJ4" s="646"/>
      <c r="AK4" s="647"/>
      <c r="AL4" s="645" t="s">
        <v>
218</v>
      </c>
      <c r="AM4" s="646"/>
      <c r="AN4" s="646"/>
      <c r="AO4" s="647"/>
      <c r="AP4" s="651" t="s">
        <v>
220</v>
      </c>
      <c r="AQ4" s="651"/>
      <c r="AR4" s="651"/>
      <c r="AS4" s="651"/>
      <c r="AT4" s="651"/>
      <c r="AU4" s="651"/>
      <c r="AV4" s="651"/>
      <c r="AW4" s="651"/>
      <c r="AX4" s="651"/>
      <c r="AY4" s="651"/>
      <c r="AZ4" s="651"/>
      <c r="BA4" s="651"/>
      <c r="BB4" s="651"/>
      <c r="BC4" s="651"/>
      <c r="BD4" s="651"/>
      <c r="BE4" s="651"/>
      <c r="BF4" s="651"/>
      <c r="BG4" s="651" t="s">
        <v>
221</v>
      </c>
      <c r="BH4" s="651"/>
      <c r="BI4" s="651"/>
      <c r="BJ4" s="651"/>
      <c r="BK4" s="651"/>
      <c r="BL4" s="651"/>
      <c r="BM4" s="651"/>
      <c r="BN4" s="651"/>
      <c r="BO4" s="651" t="s">
        <v>
218</v>
      </c>
      <c r="BP4" s="651"/>
      <c r="BQ4" s="651"/>
      <c r="BR4" s="651"/>
      <c r="BS4" s="651" t="s">
        <v>
222</v>
      </c>
      <c r="BT4" s="651"/>
      <c r="BU4" s="651"/>
      <c r="BV4" s="651"/>
      <c r="BW4" s="651"/>
      <c r="BX4" s="651"/>
      <c r="BY4" s="651"/>
      <c r="BZ4" s="651"/>
      <c r="CA4" s="651"/>
      <c r="CB4" s="651"/>
      <c r="CD4" s="648" t="s">
        <v>
223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4" customFormat="1" ht="11.25" customHeight="1" x14ac:dyDescent="0.2">
      <c r="B5" s="652" t="s">
        <v>
224</v>
      </c>
      <c r="C5" s="653"/>
      <c r="D5" s="653"/>
      <c r="E5" s="653"/>
      <c r="F5" s="653"/>
      <c r="G5" s="653"/>
      <c r="H5" s="653"/>
      <c r="I5" s="653"/>
      <c r="J5" s="653"/>
      <c r="K5" s="653"/>
      <c r="L5" s="653"/>
      <c r="M5" s="653"/>
      <c r="N5" s="653"/>
      <c r="O5" s="653"/>
      <c r="P5" s="653"/>
      <c r="Q5" s="654"/>
      <c r="R5" s="655">
        <v>
34531351</v>
      </c>
      <c r="S5" s="656"/>
      <c r="T5" s="656"/>
      <c r="U5" s="656"/>
      <c r="V5" s="656"/>
      <c r="W5" s="656"/>
      <c r="X5" s="656"/>
      <c r="Y5" s="657"/>
      <c r="Z5" s="658">
        <v>
23.2</v>
      </c>
      <c r="AA5" s="658"/>
      <c r="AB5" s="658"/>
      <c r="AC5" s="658"/>
      <c r="AD5" s="659">
        <v>
34045351</v>
      </c>
      <c r="AE5" s="659"/>
      <c r="AF5" s="659"/>
      <c r="AG5" s="659"/>
      <c r="AH5" s="659"/>
      <c r="AI5" s="659"/>
      <c r="AJ5" s="659"/>
      <c r="AK5" s="659"/>
      <c r="AL5" s="660">
        <v>
43.2</v>
      </c>
      <c r="AM5" s="661"/>
      <c r="AN5" s="661"/>
      <c r="AO5" s="662"/>
      <c r="AP5" s="652" t="s">
        <v>
225</v>
      </c>
      <c r="AQ5" s="653"/>
      <c r="AR5" s="653"/>
      <c r="AS5" s="653"/>
      <c r="AT5" s="653"/>
      <c r="AU5" s="653"/>
      <c r="AV5" s="653"/>
      <c r="AW5" s="653"/>
      <c r="AX5" s="653"/>
      <c r="AY5" s="653"/>
      <c r="AZ5" s="653"/>
      <c r="BA5" s="653"/>
      <c r="BB5" s="653"/>
      <c r="BC5" s="653"/>
      <c r="BD5" s="653"/>
      <c r="BE5" s="653"/>
      <c r="BF5" s="654"/>
      <c r="BG5" s="666">
        <v>
34521933</v>
      </c>
      <c r="BH5" s="667"/>
      <c r="BI5" s="667"/>
      <c r="BJ5" s="667"/>
      <c r="BK5" s="667"/>
      <c r="BL5" s="667"/>
      <c r="BM5" s="667"/>
      <c r="BN5" s="668"/>
      <c r="BO5" s="669">
        <v>
100</v>
      </c>
      <c r="BP5" s="669"/>
      <c r="BQ5" s="669"/>
      <c r="BR5" s="669"/>
      <c r="BS5" s="670" t="s">
        <v>
138</v>
      </c>
      <c r="BT5" s="670"/>
      <c r="BU5" s="670"/>
      <c r="BV5" s="670"/>
      <c r="BW5" s="670"/>
      <c r="BX5" s="670"/>
      <c r="BY5" s="670"/>
      <c r="BZ5" s="670"/>
      <c r="CA5" s="670"/>
      <c r="CB5" s="674"/>
      <c r="CD5" s="648" t="s">
        <v>
220</v>
      </c>
      <c r="CE5" s="649"/>
      <c r="CF5" s="649"/>
      <c r="CG5" s="649"/>
      <c r="CH5" s="649"/>
      <c r="CI5" s="649"/>
      <c r="CJ5" s="649"/>
      <c r="CK5" s="649"/>
      <c r="CL5" s="649"/>
      <c r="CM5" s="649"/>
      <c r="CN5" s="649"/>
      <c r="CO5" s="649"/>
      <c r="CP5" s="649"/>
      <c r="CQ5" s="650"/>
      <c r="CR5" s="648" t="s">
        <v>
226</v>
      </c>
      <c r="CS5" s="649"/>
      <c r="CT5" s="649"/>
      <c r="CU5" s="649"/>
      <c r="CV5" s="649"/>
      <c r="CW5" s="649"/>
      <c r="CX5" s="649"/>
      <c r="CY5" s="650"/>
      <c r="CZ5" s="648" t="s">
        <v>
218</v>
      </c>
      <c r="DA5" s="649"/>
      <c r="DB5" s="649"/>
      <c r="DC5" s="650"/>
      <c r="DD5" s="648" t="s">
        <v>
227</v>
      </c>
      <c r="DE5" s="649"/>
      <c r="DF5" s="649"/>
      <c r="DG5" s="649"/>
      <c r="DH5" s="649"/>
      <c r="DI5" s="649"/>
      <c r="DJ5" s="649"/>
      <c r="DK5" s="649"/>
      <c r="DL5" s="649"/>
      <c r="DM5" s="649"/>
      <c r="DN5" s="649"/>
      <c r="DO5" s="649"/>
      <c r="DP5" s="650"/>
      <c r="DQ5" s="648" t="s">
        <v>
228</v>
      </c>
      <c r="DR5" s="649"/>
      <c r="DS5" s="649"/>
      <c r="DT5" s="649"/>
      <c r="DU5" s="649"/>
      <c r="DV5" s="649"/>
      <c r="DW5" s="649"/>
      <c r="DX5" s="649"/>
      <c r="DY5" s="649"/>
      <c r="DZ5" s="649"/>
      <c r="EA5" s="649"/>
      <c r="EB5" s="649"/>
      <c r="EC5" s="650"/>
    </row>
    <row r="6" spans="2:143" ht="11.25" customHeight="1" x14ac:dyDescent="0.2">
      <c r="B6" s="663" t="s">
        <v>
229</v>
      </c>
      <c r="C6" s="664"/>
      <c r="D6" s="664"/>
      <c r="E6" s="664"/>
      <c r="F6" s="664"/>
      <c r="G6" s="664"/>
      <c r="H6" s="664"/>
      <c r="I6" s="664"/>
      <c r="J6" s="664"/>
      <c r="K6" s="664"/>
      <c r="L6" s="664"/>
      <c r="M6" s="664"/>
      <c r="N6" s="664"/>
      <c r="O6" s="664"/>
      <c r="P6" s="664"/>
      <c r="Q6" s="665"/>
      <c r="R6" s="666">
        <v>
449687</v>
      </c>
      <c r="S6" s="667"/>
      <c r="T6" s="667"/>
      <c r="U6" s="667"/>
      <c r="V6" s="667"/>
      <c r="W6" s="667"/>
      <c r="X6" s="667"/>
      <c r="Y6" s="668"/>
      <c r="Z6" s="669">
        <v>
0.3</v>
      </c>
      <c r="AA6" s="669"/>
      <c r="AB6" s="669"/>
      <c r="AC6" s="669"/>
      <c r="AD6" s="670">
        <v>
449687</v>
      </c>
      <c r="AE6" s="670"/>
      <c r="AF6" s="670"/>
      <c r="AG6" s="670"/>
      <c r="AH6" s="670"/>
      <c r="AI6" s="670"/>
      <c r="AJ6" s="670"/>
      <c r="AK6" s="670"/>
      <c r="AL6" s="671">
        <v>
0.6</v>
      </c>
      <c r="AM6" s="672"/>
      <c r="AN6" s="672"/>
      <c r="AO6" s="673"/>
      <c r="AP6" s="663" t="s">
        <v>
230</v>
      </c>
      <c r="AQ6" s="664"/>
      <c r="AR6" s="664"/>
      <c r="AS6" s="664"/>
      <c r="AT6" s="664"/>
      <c r="AU6" s="664"/>
      <c r="AV6" s="664"/>
      <c r="AW6" s="664"/>
      <c r="AX6" s="664"/>
      <c r="AY6" s="664"/>
      <c r="AZ6" s="664"/>
      <c r="BA6" s="664"/>
      <c r="BB6" s="664"/>
      <c r="BC6" s="664"/>
      <c r="BD6" s="664"/>
      <c r="BE6" s="664"/>
      <c r="BF6" s="665"/>
      <c r="BG6" s="666">
        <v>
34035933</v>
      </c>
      <c r="BH6" s="667"/>
      <c r="BI6" s="667"/>
      <c r="BJ6" s="667"/>
      <c r="BK6" s="667"/>
      <c r="BL6" s="667"/>
      <c r="BM6" s="667"/>
      <c r="BN6" s="668"/>
      <c r="BO6" s="669">
        <v>
98.6</v>
      </c>
      <c r="BP6" s="669"/>
      <c r="BQ6" s="669"/>
      <c r="BR6" s="669"/>
      <c r="BS6" s="670" t="s">
        <v>
231</v>
      </c>
      <c r="BT6" s="670"/>
      <c r="BU6" s="670"/>
      <c r="BV6" s="670"/>
      <c r="BW6" s="670"/>
      <c r="BX6" s="670"/>
      <c r="BY6" s="670"/>
      <c r="BZ6" s="670"/>
      <c r="CA6" s="670"/>
      <c r="CB6" s="674"/>
      <c r="CD6" s="677" t="s">
        <v>
232</v>
      </c>
      <c r="CE6" s="678"/>
      <c r="CF6" s="678"/>
      <c r="CG6" s="678"/>
      <c r="CH6" s="678"/>
      <c r="CI6" s="678"/>
      <c r="CJ6" s="678"/>
      <c r="CK6" s="678"/>
      <c r="CL6" s="678"/>
      <c r="CM6" s="678"/>
      <c r="CN6" s="678"/>
      <c r="CO6" s="678"/>
      <c r="CP6" s="678"/>
      <c r="CQ6" s="679"/>
      <c r="CR6" s="666">
        <v>
652559</v>
      </c>
      <c r="CS6" s="667"/>
      <c r="CT6" s="667"/>
      <c r="CU6" s="667"/>
      <c r="CV6" s="667"/>
      <c r="CW6" s="667"/>
      <c r="CX6" s="667"/>
      <c r="CY6" s="668"/>
      <c r="CZ6" s="660">
        <v>
0.5</v>
      </c>
      <c r="DA6" s="661"/>
      <c r="DB6" s="661"/>
      <c r="DC6" s="680"/>
      <c r="DD6" s="675" t="s">
        <v>
138</v>
      </c>
      <c r="DE6" s="667"/>
      <c r="DF6" s="667"/>
      <c r="DG6" s="667"/>
      <c r="DH6" s="667"/>
      <c r="DI6" s="667"/>
      <c r="DJ6" s="667"/>
      <c r="DK6" s="667"/>
      <c r="DL6" s="667"/>
      <c r="DM6" s="667"/>
      <c r="DN6" s="667"/>
      <c r="DO6" s="667"/>
      <c r="DP6" s="668"/>
      <c r="DQ6" s="675">
        <v>
638916</v>
      </c>
      <c r="DR6" s="667"/>
      <c r="DS6" s="667"/>
      <c r="DT6" s="667"/>
      <c r="DU6" s="667"/>
      <c r="DV6" s="667"/>
      <c r="DW6" s="667"/>
      <c r="DX6" s="667"/>
      <c r="DY6" s="667"/>
      <c r="DZ6" s="667"/>
      <c r="EA6" s="667"/>
      <c r="EB6" s="667"/>
      <c r="EC6" s="676"/>
    </row>
    <row r="7" spans="2:143" ht="11.25" customHeight="1" x14ac:dyDescent="0.2">
      <c r="B7" s="663" t="s">
        <v>
233</v>
      </c>
      <c r="C7" s="664"/>
      <c r="D7" s="664"/>
      <c r="E7" s="664"/>
      <c r="F7" s="664"/>
      <c r="G7" s="664"/>
      <c r="H7" s="664"/>
      <c r="I7" s="664"/>
      <c r="J7" s="664"/>
      <c r="K7" s="664"/>
      <c r="L7" s="664"/>
      <c r="M7" s="664"/>
      <c r="N7" s="664"/>
      <c r="O7" s="664"/>
      <c r="P7" s="664"/>
      <c r="Q7" s="665"/>
      <c r="R7" s="666">
        <v>
86160</v>
      </c>
      <c r="S7" s="667"/>
      <c r="T7" s="667"/>
      <c r="U7" s="667"/>
      <c r="V7" s="667"/>
      <c r="W7" s="667"/>
      <c r="X7" s="667"/>
      <c r="Y7" s="668"/>
      <c r="Z7" s="669">
        <v>
0.1</v>
      </c>
      <c r="AA7" s="669"/>
      <c r="AB7" s="669"/>
      <c r="AC7" s="669"/>
      <c r="AD7" s="670">
        <v>
86160</v>
      </c>
      <c r="AE7" s="670"/>
      <c r="AF7" s="670"/>
      <c r="AG7" s="670"/>
      <c r="AH7" s="670"/>
      <c r="AI7" s="670"/>
      <c r="AJ7" s="670"/>
      <c r="AK7" s="670"/>
      <c r="AL7" s="671">
        <v>
0.1</v>
      </c>
      <c r="AM7" s="672"/>
      <c r="AN7" s="672"/>
      <c r="AO7" s="673"/>
      <c r="AP7" s="663" t="s">
        <v>
234</v>
      </c>
      <c r="AQ7" s="664"/>
      <c r="AR7" s="664"/>
      <c r="AS7" s="664"/>
      <c r="AT7" s="664"/>
      <c r="AU7" s="664"/>
      <c r="AV7" s="664"/>
      <c r="AW7" s="664"/>
      <c r="AX7" s="664"/>
      <c r="AY7" s="664"/>
      <c r="AZ7" s="664"/>
      <c r="BA7" s="664"/>
      <c r="BB7" s="664"/>
      <c r="BC7" s="664"/>
      <c r="BD7" s="664"/>
      <c r="BE7" s="664"/>
      <c r="BF7" s="665"/>
      <c r="BG7" s="666">
        <v>
31074072</v>
      </c>
      <c r="BH7" s="667"/>
      <c r="BI7" s="667"/>
      <c r="BJ7" s="667"/>
      <c r="BK7" s="667"/>
      <c r="BL7" s="667"/>
      <c r="BM7" s="667"/>
      <c r="BN7" s="668"/>
      <c r="BO7" s="669">
        <v>
90</v>
      </c>
      <c r="BP7" s="669"/>
      <c r="BQ7" s="669"/>
      <c r="BR7" s="669"/>
      <c r="BS7" s="670" t="s">
        <v>
138</v>
      </c>
      <c r="BT7" s="670"/>
      <c r="BU7" s="670"/>
      <c r="BV7" s="670"/>
      <c r="BW7" s="670"/>
      <c r="BX7" s="670"/>
      <c r="BY7" s="670"/>
      <c r="BZ7" s="670"/>
      <c r="CA7" s="670"/>
      <c r="CB7" s="674"/>
      <c r="CD7" s="681" t="s">
        <v>
235</v>
      </c>
      <c r="CE7" s="682"/>
      <c r="CF7" s="682"/>
      <c r="CG7" s="682"/>
      <c r="CH7" s="682"/>
      <c r="CI7" s="682"/>
      <c r="CJ7" s="682"/>
      <c r="CK7" s="682"/>
      <c r="CL7" s="682"/>
      <c r="CM7" s="682"/>
      <c r="CN7" s="682"/>
      <c r="CO7" s="682"/>
      <c r="CP7" s="682"/>
      <c r="CQ7" s="683"/>
      <c r="CR7" s="666">
        <v>
21145999</v>
      </c>
      <c r="CS7" s="667"/>
      <c r="CT7" s="667"/>
      <c r="CU7" s="667"/>
      <c r="CV7" s="667"/>
      <c r="CW7" s="667"/>
      <c r="CX7" s="667"/>
      <c r="CY7" s="668"/>
      <c r="CZ7" s="669">
        <v>
14.7</v>
      </c>
      <c r="DA7" s="669"/>
      <c r="DB7" s="669"/>
      <c r="DC7" s="669"/>
      <c r="DD7" s="675">
        <v>
61685</v>
      </c>
      <c r="DE7" s="667"/>
      <c r="DF7" s="667"/>
      <c r="DG7" s="667"/>
      <c r="DH7" s="667"/>
      <c r="DI7" s="667"/>
      <c r="DJ7" s="667"/>
      <c r="DK7" s="667"/>
      <c r="DL7" s="667"/>
      <c r="DM7" s="667"/>
      <c r="DN7" s="667"/>
      <c r="DO7" s="667"/>
      <c r="DP7" s="668"/>
      <c r="DQ7" s="675">
        <v>
18897258</v>
      </c>
      <c r="DR7" s="667"/>
      <c r="DS7" s="667"/>
      <c r="DT7" s="667"/>
      <c r="DU7" s="667"/>
      <c r="DV7" s="667"/>
      <c r="DW7" s="667"/>
      <c r="DX7" s="667"/>
      <c r="DY7" s="667"/>
      <c r="DZ7" s="667"/>
      <c r="EA7" s="667"/>
      <c r="EB7" s="667"/>
      <c r="EC7" s="676"/>
    </row>
    <row r="8" spans="2:143" ht="11.25" customHeight="1" x14ac:dyDescent="0.2">
      <c r="B8" s="663" t="s">
        <v>
236</v>
      </c>
      <c r="C8" s="664"/>
      <c r="D8" s="664"/>
      <c r="E8" s="664"/>
      <c r="F8" s="664"/>
      <c r="G8" s="664"/>
      <c r="H8" s="664"/>
      <c r="I8" s="664"/>
      <c r="J8" s="664"/>
      <c r="K8" s="664"/>
      <c r="L8" s="664"/>
      <c r="M8" s="664"/>
      <c r="N8" s="664"/>
      <c r="O8" s="664"/>
      <c r="P8" s="664"/>
      <c r="Q8" s="665"/>
      <c r="R8" s="666">
        <v>
621069</v>
      </c>
      <c r="S8" s="667"/>
      <c r="T8" s="667"/>
      <c r="U8" s="667"/>
      <c r="V8" s="667"/>
      <c r="W8" s="667"/>
      <c r="X8" s="667"/>
      <c r="Y8" s="668"/>
      <c r="Z8" s="669">
        <v>
0.4</v>
      </c>
      <c r="AA8" s="669"/>
      <c r="AB8" s="669"/>
      <c r="AC8" s="669"/>
      <c r="AD8" s="670">
        <v>
621069</v>
      </c>
      <c r="AE8" s="670"/>
      <c r="AF8" s="670"/>
      <c r="AG8" s="670"/>
      <c r="AH8" s="670"/>
      <c r="AI8" s="670"/>
      <c r="AJ8" s="670"/>
      <c r="AK8" s="670"/>
      <c r="AL8" s="671">
        <v>
0.8</v>
      </c>
      <c r="AM8" s="672"/>
      <c r="AN8" s="672"/>
      <c r="AO8" s="673"/>
      <c r="AP8" s="663" t="s">
        <v>
237</v>
      </c>
      <c r="AQ8" s="664"/>
      <c r="AR8" s="664"/>
      <c r="AS8" s="664"/>
      <c r="AT8" s="664"/>
      <c r="AU8" s="664"/>
      <c r="AV8" s="664"/>
      <c r="AW8" s="664"/>
      <c r="AX8" s="664"/>
      <c r="AY8" s="664"/>
      <c r="AZ8" s="664"/>
      <c r="BA8" s="664"/>
      <c r="BB8" s="664"/>
      <c r="BC8" s="664"/>
      <c r="BD8" s="664"/>
      <c r="BE8" s="664"/>
      <c r="BF8" s="665"/>
      <c r="BG8" s="666">
        <v>
603676</v>
      </c>
      <c r="BH8" s="667"/>
      <c r="BI8" s="667"/>
      <c r="BJ8" s="667"/>
      <c r="BK8" s="667"/>
      <c r="BL8" s="667"/>
      <c r="BM8" s="667"/>
      <c r="BN8" s="668"/>
      <c r="BO8" s="669">
        <v>
1.7</v>
      </c>
      <c r="BP8" s="669"/>
      <c r="BQ8" s="669"/>
      <c r="BR8" s="669"/>
      <c r="BS8" s="670" t="s">
        <v>
138</v>
      </c>
      <c r="BT8" s="670"/>
      <c r="BU8" s="670"/>
      <c r="BV8" s="670"/>
      <c r="BW8" s="670"/>
      <c r="BX8" s="670"/>
      <c r="BY8" s="670"/>
      <c r="BZ8" s="670"/>
      <c r="CA8" s="670"/>
      <c r="CB8" s="674"/>
      <c r="CD8" s="681" t="s">
        <v>
238</v>
      </c>
      <c r="CE8" s="682"/>
      <c r="CF8" s="682"/>
      <c r="CG8" s="682"/>
      <c r="CH8" s="682"/>
      <c r="CI8" s="682"/>
      <c r="CJ8" s="682"/>
      <c r="CK8" s="682"/>
      <c r="CL8" s="682"/>
      <c r="CM8" s="682"/>
      <c r="CN8" s="682"/>
      <c r="CO8" s="682"/>
      <c r="CP8" s="682"/>
      <c r="CQ8" s="683"/>
      <c r="CR8" s="666">
        <v>
69067621</v>
      </c>
      <c r="CS8" s="667"/>
      <c r="CT8" s="667"/>
      <c r="CU8" s="667"/>
      <c r="CV8" s="667"/>
      <c r="CW8" s="667"/>
      <c r="CX8" s="667"/>
      <c r="CY8" s="668"/>
      <c r="CZ8" s="669">
        <v>
48.1</v>
      </c>
      <c r="DA8" s="669"/>
      <c r="DB8" s="669"/>
      <c r="DC8" s="669"/>
      <c r="DD8" s="675">
        <v>
1086307</v>
      </c>
      <c r="DE8" s="667"/>
      <c r="DF8" s="667"/>
      <c r="DG8" s="667"/>
      <c r="DH8" s="667"/>
      <c r="DI8" s="667"/>
      <c r="DJ8" s="667"/>
      <c r="DK8" s="667"/>
      <c r="DL8" s="667"/>
      <c r="DM8" s="667"/>
      <c r="DN8" s="667"/>
      <c r="DO8" s="667"/>
      <c r="DP8" s="668"/>
      <c r="DQ8" s="675">
        <v>
31721593</v>
      </c>
      <c r="DR8" s="667"/>
      <c r="DS8" s="667"/>
      <c r="DT8" s="667"/>
      <c r="DU8" s="667"/>
      <c r="DV8" s="667"/>
      <c r="DW8" s="667"/>
      <c r="DX8" s="667"/>
      <c r="DY8" s="667"/>
      <c r="DZ8" s="667"/>
      <c r="EA8" s="667"/>
      <c r="EB8" s="667"/>
      <c r="EC8" s="676"/>
    </row>
    <row r="9" spans="2:143" ht="11.25" customHeight="1" x14ac:dyDescent="0.2">
      <c r="B9" s="663" t="s">
        <v>
239</v>
      </c>
      <c r="C9" s="664"/>
      <c r="D9" s="664"/>
      <c r="E9" s="664"/>
      <c r="F9" s="664"/>
      <c r="G9" s="664"/>
      <c r="H9" s="664"/>
      <c r="I9" s="664"/>
      <c r="J9" s="664"/>
      <c r="K9" s="664"/>
      <c r="L9" s="664"/>
      <c r="M9" s="664"/>
      <c r="N9" s="664"/>
      <c r="O9" s="664"/>
      <c r="P9" s="664"/>
      <c r="Q9" s="665"/>
      <c r="R9" s="666">
        <v>
761603</v>
      </c>
      <c r="S9" s="667"/>
      <c r="T9" s="667"/>
      <c r="U9" s="667"/>
      <c r="V9" s="667"/>
      <c r="W9" s="667"/>
      <c r="X9" s="667"/>
      <c r="Y9" s="668"/>
      <c r="Z9" s="669">
        <v>
0.5</v>
      </c>
      <c r="AA9" s="669"/>
      <c r="AB9" s="669"/>
      <c r="AC9" s="669"/>
      <c r="AD9" s="670">
        <v>
761603</v>
      </c>
      <c r="AE9" s="670"/>
      <c r="AF9" s="670"/>
      <c r="AG9" s="670"/>
      <c r="AH9" s="670"/>
      <c r="AI9" s="670"/>
      <c r="AJ9" s="670"/>
      <c r="AK9" s="670"/>
      <c r="AL9" s="671">
        <v>
1</v>
      </c>
      <c r="AM9" s="672"/>
      <c r="AN9" s="672"/>
      <c r="AO9" s="673"/>
      <c r="AP9" s="663" t="s">
        <v>
240</v>
      </c>
      <c r="AQ9" s="664"/>
      <c r="AR9" s="664"/>
      <c r="AS9" s="664"/>
      <c r="AT9" s="664"/>
      <c r="AU9" s="664"/>
      <c r="AV9" s="664"/>
      <c r="AW9" s="664"/>
      <c r="AX9" s="664"/>
      <c r="AY9" s="664"/>
      <c r="AZ9" s="664"/>
      <c r="BA9" s="664"/>
      <c r="BB9" s="664"/>
      <c r="BC9" s="664"/>
      <c r="BD9" s="664"/>
      <c r="BE9" s="664"/>
      <c r="BF9" s="665"/>
      <c r="BG9" s="666">
        <v>
30470396</v>
      </c>
      <c r="BH9" s="667"/>
      <c r="BI9" s="667"/>
      <c r="BJ9" s="667"/>
      <c r="BK9" s="667"/>
      <c r="BL9" s="667"/>
      <c r="BM9" s="667"/>
      <c r="BN9" s="668"/>
      <c r="BO9" s="669">
        <v>
88.2</v>
      </c>
      <c r="BP9" s="669"/>
      <c r="BQ9" s="669"/>
      <c r="BR9" s="669"/>
      <c r="BS9" s="670" t="s">
        <v>
231</v>
      </c>
      <c r="BT9" s="670"/>
      <c r="BU9" s="670"/>
      <c r="BV9" s="670"/>
      <c r="BW9" s="670"/>
      <c r="BX9" s="670"/>
      <c r="BY9" s="670"/>
      <c r="BZ9" s="670"/>
      <c r="CA9" s="670"/>
      <c r="CB9" s="674"/>
      <c r="CD9" s="681" t="s">
        <v>
241</v>
      </c>
      <c r="CE9" s="682"/>
      <c r="CF9" s="682"/>
      <c r="CG9" s="682"/>
      <c r="CH9" s="682"/>
      <c r="CI9" s="682"/>
      <c r="CJ9" s="682"/>
      <c r="CK9" s="682"/>
      <c r="CL9" s="682"/>
      <c r="CM9" s="682"/>
      <c r="CN9" s="682"/>
      <c r="CO9" s="682"/>
      <c r="CP9" s="682"/>
      <c r="CQ9" s="683"/>
      <c r="CR9" s="666">
        <v>
14853971</v>
      </c>
      <c r="CS9" s="667"/>
      <c r="CT9" s="667"/>
      <c r="CU9" s="667"/>
      <c r="CV9" s="667"/>
      <c r="CW9" s="667"/>
      <c r="CX9" s="667"/>
      <c r="CY9" s="668"/>
      <c r="CZ9" s="669">
        <v>
10.3</v>
      </c>
      <c r="DA9" s="669"/>
      <c r="DB9" s="669"/>
      <c r="DC9" s="669"/>
      <c r="DD9" s="675">
        <v>
437385</v>
      </c>
      <c r="DE9" s="667"/>
      <c r="DF9" s="667"/>
      <c r="DG9" s="667"/>
      <c r="DH9" s="667"/>
      <c r="DI9" s="667"/>
      <c r="DJ9" s="667"/>
      <c r="DK9" s="667"/>
      <c r="DL9" s="667"/>
      <c r="DM9" s="667"/>
      <c r="DN9" s="667"/>
      <c r="DO9" s="667"/>
      <c r="DP9" s="668"/>
      <c r="DQ9" s="675">
        <v>
7545519</v>
      </c>
      <c r="DR9" s="667"/>
      <c r="DS9" s="667"/>
      <c r="DT9" s="667"/>
      <c r="DU9" s="667"/>
      <c r="DV9" s="667"/>
      <c r="DW9" s="667"/>
      <c r="DX9" s="667"/>
      <c r="DY9" s="667"/>
      <c r="DZ9" s="667"/>
      <c r="EA9" s="667"/>
      <c r="EB9" s="667"/>
      <c r="EC9" s="676"/>
    </row>
    <row r="10" spans="2:143" ht="11.25" customHeight="1" x14ac:dyDescent="0.2">
      <c r="B10" s="663" t="s">
        <v>
242</v>
      </c>
      <c r="C10" s="664"/>
      <c r="D10" s="664"/>
      <c r="E10" s="664"/>
      <c r="F10" s="664"/>
      <c r="G10" s="664"/>
      <c r="H10" s="664"/>
      <c r="I10" s="664"/>
      <c r="J10" s="664"/>
      <c r="K10" s="664"/>
      <c r="L10" s="664"/>
      <c r="M10" s="664"/>
      <c r="N10" s="664"/>
      <c r="O10" s="664"/>
      <c r="P10" s="664"/>
      <c r="Q10" s="665"/>
      <c r="R10" s="666" t="s">
        <v>
138</v>
      </c>
      <c r="S10" s="667"/>
      <c r="T10" s="667"/>
      <c r="U10" s="667"/>
      <c r="V10" s="667"/>
      <c r="W10" s="667"/>
      <c r="X10" s="667"/>
      <c r="Y10" s="668"/>
      <c r="Z10" s="669" t="s">
        <v>
138</v>
      </c>
      <c r="AA10" s="669"/>
      <c r="AB10" s="669"/>
      <c r="AC10" s="669"/>
      <c r="AD10" s="670" t="s">
        <v>
231</v>
      </c>
      <c r="AE10" s="670"/>
      <c r="AF10" s="670"/>
      <c r="AG10" s="670"/>
      <c r="AH10" s="670"/>
      <c r="AI10" s="670"/>
      <c r="AJ10" s="670"/>
      <c r="AK10" s="670"/>
      <c r="AL10" s="671" t="s">
        <v>
138</v>
      </c>
      <c r="AM10" s="672"/>
      <c r="AN10" s="672"/>
      <c r="AO10" s="673"/>
      <c r="AP10" s="663" t="s">
        <v>
243</v>
      </c>
      <c r="AQ10" s="664"/>
      <c r="AR10" s="664"/>
      <c r="AS10" s="664"/>
      <c r="AT10" s="664"/>
      <c r="AU10" s="664"/>
      <c r="AV10" s="664"/>
      <c r="AW10" s="664"/>
      <c r="AX10" s="664"/>
      <c r="AY10" s="664"/>
      <c r="AZ10" s="664"/>
      <c r="BA10" s="664"/>
      <c r="BB10" s="664"/>
      <c r="BC10" s="664"/>
      <c r="BD10" s="664"/>
      <c r="BE10" s="664"/>
      <c r="BF10" s="665"/>
      <c r="BG10" s="666" t="s">
        <v>
138</v>
      </c>
      <c r="BH10" s="667"/>
      <c r="BI10" s="667"/>
      <c r="BJ10" s="667"/>
      <c r="BK10" s="667"/>
      <c r="BL10" s="667"/>
      <c r="BM10" s="667"/>
      <c r="BN10" s="668"/>
      <c r="BO10" s="669" t="s">
        <v>
231</v>
      </c>
      <c r="BP10" s="669"/>
      <c r="BQ10" s="669"/>
      <c r="BR10" s="669"/>
      <c r="BS10" s="670" t="s">
        <v>
231</v>
      </c>
      <c r="BT10" s="670"/>
      <c r="BU10" s="670"/>
      <c r="BV10" s="670"/>
      <c r="BW10" s="670"/>
      <c r="BX10" s="670"/>
      <c r="BY10" s="670"/>
      <c r="BZ10" s="670"/>
      <c r="CA10" s="670"/>
      <c r="CB10" s="674"/>
      <c r="CD10" s="681" t="s">
        <v>
244</v>
      </c>
      <c r="CE10" s="682"/>
      <c r="CF10" s="682"/>
      <c r="CG10" s="682"/>
      <c r="CH10" s="682"/>
      <c r="CI10" s="682"/>
      <c r="CJ10" s="682"/>
      <c r="CK10" s="682"/>
      <c r="CL10" s="682"/>
      <c r="CM10" s="682"/>
      <c r="CN10" s="682"/>
      <c r="CO10" s="682"/>
      <c r="CP10" s="682"/>
      <c r="CQ10" s="683"/>
      <c r="CR10" s="666">
        <v>
76367</v>
      </c>
      <c r="CS10" s="667"/>
      <c r="CT10" s="667"/>
      <c r="CU10" s="667"/>
      <c r="CV10" s="667"/>
      <c r="CW10" s="667"/>
      <c r="CX10" s="667"/>
      <c r="CY10" s="668"/>
      <c r="CZ10" s="669">
        <v>
0.1</v>
      </c>
      <c r="DA10" s="669"/>
      <c r="DB10" s="669"/>
      <c r="DC10" s="669"/>
      <c r="DD10" s="675" t="s">
        <v>
138</v>
      </c>
      <c r="DE10" s="667"/>
      <c r="DF10" s="667"/>
      <c r="DG10" s="667"/>
      <c r="DH10" s="667"/>
      <c r="DI10" s="667"/>
      <c r="DJ10" s="667"/>
      <c r="DK10" s="667"/>
      <c r="DL10" s="667"/>
      <c r="DM10" s="667"/>
      <c r="DN10" s="667"/>
      <c r="DO10" s="667"/>
      <c r="DP10" s="668"/>
      <c r="DQ10" s="675">
        <v>
62964</v>
      </c>
      <c r="DR10" s="667"/>
      <c r="DS10" s="667"/>
      <c r="DT10" s="667"/>
      <c r="DU10" s="667"/>
      <c r="DV10" s="667"/>
      <c r="DW10" s="667"/>
      <c r="DX10" s="667"/>
      <c r="DY10" s="667"/>
      <c r="DZ10" s="667"/>
      <c r="EA10" s="667"/>
      <c r="EB10" s="667"/>
      <c r="EC10" s="676"/>
    </row>
    <row r="11" spans="2:143" ht="11.25" customHeight="1" x14ac:dyDescent="0.2">
      <c r="B11" s="663" t="s">
        <v>
245</v>
      </c>
      <c r="C11" s="664"/>
      <c r="D11" s="664"/>
      <c r="E11" s="664"/>
      <c r="F11" s="664"/>
      <c r="G11" s="664"/>
      <c r="H11" s="664"/>
      <c r="I11" s="664"/>
      <c r="J11" s="664"/>
      <c r="K11" s="664"/>
      <c r="L11" s="664"/>
      <c r="M11" s="664"/>
      <c r="N11" s="664"/>
      <c r="O11" s="664"/>
      <c r="P11" s="664"/>
      <c r="Q11" s="665"/>
      <c r="R11" s="666">
        <v>
8190723</v>
      </c>
      <c r="S11" s="667"/>
      <c r="T11" s="667"/>
      <c r="U11" s="667"/>
      <c r="V11" s="667"/>
      <c r="W11" s="667"/>
      <c r="X11" s="667"/>
      <c r="Y11" s="668"/>
      <c r="Z11" s="671">
        <v>
5.5</v>
      </c>
      <c r="AA11" s="672"/>
      <c r="AB11" s="672"/>
      <c r="AC11" s="684"/>
      <c r="AD11" s="675">
        <v>
8190723</v>
      </c>
      <c r="AE11" s="667"/>
      <c r="AF11" s="667"/>
      <c r="AG11" s="667"/>
      <c r="AH11" s="667"/>
      <c r="AI11" s="667"/>
      <c r="AJ11" s="667"/>
      <c r="AK11" s="668"/>
      <c r="AL11" s="671">
        <v>
10.4</v>
      </c>
      <c r="AM11" s="672"/>
      <c r="AN11" s="672"/>
      <c r="AO11" s="673"/>
      <c r="AP11" s="663" t="s">
        <v>
246</v>
      </c>
      <c r="AQ11" s="664"/>
      <c r="AR11" s="664"/>
      <c r="AS11" s="664"/>
      <c r="AT11" s="664"/>
      <c r="AU11" s="664"/>
      <c r="AV11" s="664"/>
      <c r="AW11" s="664"/>
      <c r="AX11" s="664"/>
      <c r="AY11" s="664"/>
      <c r="AZ11" s="664"/>
      <c r="BA11" s="664"/>
      <c r="BB11" s="664"/>
      <c r="BC11" s="664"/>
      <c r="BD11" s="664"/>
      <c r="BE11" s="664"/>
      <c r="BF11" s="665"/>
      <c r="BG11" s="666" t="s">
        <v>
138</v>
      </c>
      <c r="BH11" s="667"/>
      <c r="BI11" s="667"/>
      <c r="BJ11" s="667"/>
      <c r="BK11" s="667"/>
      <c r="BL11" s="667"/>
      <c r="BM11" s="667"/>
      <c r="BN11" s="668"/>
      <c r="BO11" s="669" t="s">
        <v>
138</v>
      </c>
      <c r="BP11" s="669"/>
      <c r="BQ11" s="669"/>
      <c r="BR11" s="669"/>
      <c r="BS11" s="670" t="s">
        <v>
231</v>
      </c>
      <c r="BT11" s="670"/>
      <c r="BU11" s="670"/>
      <c r="BV11" s="670"/>
      <c r="BW11" s="670"/>
      <c r="BX11" s="670"/>
      <c r="BY11" s="670"/>
      <c r="BZ11" s="670"/>
      <c r="CA11" s="670"/>
      <c r="CB11" s="674"/>
      <c r="CD11" s="681" t="s">
        <v>
247</v>
      </c>
      <c r="CE11" s="682"/>
      <c r="CF11" s="682"/>
      <c r="CG11" s="682"/>
      <c r="CH11" s="682"/>
      <c r="CI11" s="682"/>
      <c r="CJ11" s="682"/>
      <c r="CK11" s="682"/>
      <c r="CL11" s="682"/>
      <c r="CM11" s="682"/>
      <c r="CN11" s="682"/>
      <c r="CO11" s="682"/>
      <c r="CP11" s="682"/>
      <c r="CQ11" s="683"/>
      <c r="CR11" s="666" t="s">
        <v>
231</v>
      </c>
      <c r="CS11" s="667"/>
      <c r="CT11" s="667"/>
      <c r="CU11" s="667"/>
      <c r="CV11" s="667"/>
      <c r="CW11" s="667"/>
      <c r="CX11" s="667"/>
      <c r="CY11" s="668"/>
      <c r="CZ11" s="669" t="s">
        <v>
231</v>
      </c>
      <c r="DA11" s="669"/>
      <c r="DB11" s="669"/>
      <c r="DC11" s="669"/>
      <c r="DD11" s="675" t="s">
        <v>
231</v>
      </c>
      <c r="DE11" s="667"/>
      <c r="DF11" s="667"/>
      <c r="DG11" s="667"/>
      <c r="DH11" s="667"/>
      <c r="DI11" s="667"/>
      <c r="DJ11" s="667"/>
      <c r="DK11" s="667"/>
      <c r="DL11" s="667"/>
      <c r="DM11" s="667"/>
      <c r="DN11" s="667"/>
      <c r="DO11" s="667"/>
      <c r="DP11" s="668"/>
      <c r="DQ11" s="675" t="s">
        <v>
231</v>
      </c>
      <c r="DR11" s="667"/>
      <c r="DS11" s="667"/>
      <c r="DT11" s="667"/>
      <c r="DU11" s="667"/>
      <c r="DV11" s="667"/>
      <c r="DW11" s="667"/>
      <c r="DX11" s="667"/>
      <c r="DY11" s="667"/>
      <c r="DZ11" s="667"/>
      <c r="EA11" s="667"/>
      <c r="EB11" s="667"/>
      <c r="EC11" s="676"/>
    </row>
    <row r="12" spans="2:143" ht="11.25" customHeight="1" x14ac:dyDescent="0.2">
      <c r="B12" s="663" t="s">
        <v>
248</v>
      </c>
      <c r="C12" s="664"/>
      <c r="D12" s="664"/>
      <c r="E12" s="664"/>
      <c r="F12" s="664"/>
      <c r="G12" s="664"/>
      <c r="H12" s="664"/>
      <c r="I12" s="664"/>
      <c r="J12" s="664"/>
      <c r="K12" s="664"/>
      <c r="L12" s="664"/>
      <c r="M12" s="664"/>
      <c r="N12" s="664"/>
      <c r="O12" s="664"/>
      <c r="P12" s="664"/>
      <c r="Q12" s="665"/>
      <c r="R12" s="666" t="s">
        <v>
138</v>
      </c>
      <c r="S12" s="667"/>
      <c r="T12" s="667"/>
      <c r="U12" s="667"/>
      <c r="V12" s="667"/>
      <c r="W12" s="667"/>
      <c r="X12" s="667"/>
      <c r="Y12" s="668"/>
      <c r="Z12" s="669" t="s">
        <v>
138</v>
      </c>
      <c r="AA12" s="669"/>
      <c r="AB12" s="669"/>
      <c r="AC12" s="669"/>
      <c r="AD12" s="670" t="s">
        <v>
231</v>
      </c>
      <c r="AE12" s="670"/>
      <c r="AF12" s="670"/>
      <c r="AG12" s="670"/>
      <c r="AH12" s="670"/>
      <c r="AI12" s="670"/>
      <c r="AJ12" s="670"/>
      <c r="AK12" s="670"/>
      <c r="AL12" s="671" t="s">
        <v>
231</v>
      </c>
      <c r="AM12" s="672"/>
      <c r="AN12" s="672"/>
      <c r="AO12" s="673"/>
      <c r="AP12" s="663" t="s">
        <v>
249</v>
      </c>
      <c r="AQ12" s="664"/>
      <c r="AR12" s="664"/>
      <c r="AS12" s="664"/>
      <c r="AT12" s="664"/>
      <c r="AU12" s="664"/>
      <c r="AV12" s="664"/>
      <c r="AW12" s="664"/>
      <c r="AX12" s="664"/>
      <c r="AY12" s="664"/>
      <c r="AZ12" s="664"/>
      <c r="BA12" s="664"/>
      <c r="BB12" s="664"/>
      <c r="BC12" s="664"/>
      <c r="BD12" s="664"/>
      <c r="BE12" s="664"/>
      <c r="BF12" s="665"/>
      <c r="BG12" s="666" t="s">
        <v>
231</v>
      </c>
      <c r="BH12" s="667"/>
      <c r="BI12" s="667"/>
      <c r="BJ12" s="667"/>
      <c r="BK12" s="667"/>
      <c r="BL12" s="667"/>
      <c r="BM12" s="667"/>
      <c r="BN12" s="668"/>
      <c r="BO12" s="669" t="s">
        <v>
138</v>
      </c>
      <c r="BP12" s="669"/>
      <c r="BQ12" s="669"/>
      <c r="BR12" s="669"/>
      <c r="BS12" s="670" t="s">
        <v>
138</v>
      </c>
      <c r="BT12" s="670"/>
      <c r="BU12" s="670"/>
      <c r="BV12" s="670"/>
      <c r="BW12" s="670"/>
      <c r="BX12" s="670"/>
      <c r="BY12" s="670"/>
      <c r="BZ12" s="670"/>
      <c r="CA12" s="670"/>
      <c r="CB12" s="674"/>
      <c r="CD12" s="681" t="s">
        <v>
250</v>
      </c>
      <c r="CE12" s="682"/>
      <c r="CF12" s="682"/>
      <c r="CG12" s="682"/>
      <c r="CH12" s="682"/>
      <c r="CI12" s="682"/>
      <c r="CJ12" s="682"/>
      <c r="CK12" s="682"/>
      <c r="CL12" s="682"/>
      <c r="CM12" s="682"/>
      <c r="CN12" s="682"/>
      <c r="CO12" s="682"/>
      <c r="CP12" s="682"/>
      <c r="CQ12" s="683"/>
      <c r="CR12" s="666">
        <v>
1647097</v>
      </c>
      <c r="CS12" s="667"/>
      <c r="CT12" s="667"/>
      <c r="CU12" s="667"/>
      <c r="CV12" s="667"/>
      <c r="CW12" s="667"/>
      <c r="CX12" s="667"/>
      <c r="CY12" s="668"/>
      <c r="CZ12" s="669">
        <v>
1.1000000000000001</v>
      </c>
      <c r="DA12" s="669"/>
      <c r="DB12" s="669"/>
      <c r="DC12" s="669"/>
      <c r="DD12" s="675" t="s">
        <v>
231</v>
      </c>
      <c r="DE12" s="667"/>
      <c r="DF12" s="667"/>
      <c r="DG12" s="667"/>
      <c r="DH12" s="667"/>
      <c r="DI12" s="667"/>
      <c r="DJ12" s="667"/>
      <c r="DK12" s="667"/>
      <c r="DL12" s="667"/>
      <c r="DM12" s="667"/>
      <c r="DN12" s="667"/>
      <c r="DO12" s="667"/>
      <c r="DP12" s="668"/>
      <c r="DQ12" s="675">
        <v>
1399314</v>
      </c>
      <c r="DR12" s="667"/>
      <c r="DS12" s="667"/>
      <c r="DT12" s="667"/>
      <c r="DU12" s="667"/>
      <c r="DV12" s="667"/>
      <c r="DW12" s="667"/>
      <c r="DX12" s="667"/>
      <c r="DY12" s="667"/>
      <c r="DZ12" s="667"/>
      <c r="EA12" s="667"/>
      <c r="EB12" s="667"/>
      <c r="EC12" s="676"/>
    </row>
    <row r="13" spans="2:143" ht="11.25" customHeight="1" x14ac:dyDescent="0.2">
      <c r="B13" s="663" t="s">
        <v>
251</v>
      </c>
      <c r="C13" s="664"/>
      <c r="D13" s="664"/>
      <c r="E13" s="664"/>
      <c r="F13" s="664"/>
      <c r="G13" s="664"/>
      <c r="H13" s="664"/>
      <c r="I13" s="664"/>
      <c r="J13" s="664"/>
      <c r="K13" s="664"/>
      <c r="L13" s="664"/>
      <c r="M13" s="664"/>
      <c r="N13" s="664"/>
      <c r="O13" s="664"/>
      <c r="P13" s="664"/>
      <c r="Q13" s="665"/>
      <c r="R13" s="666" t="s">
        <v>
138</v>
      </c>
      <c r="S13" s="667"/>
      <c r="T13" s="667"/>
      <c r="U13" s="667"/>
      <c r="V13" s="667"/>
      <c r="W13" s="667"/>
      <c r="X13" s="667"/>
      <c r="Y13" s="668"/>
      <c r="Z13" s="669" t="s">
        <v>
231</v>
      </c>
      <c r="AA13" s="669"/>
      <c r="AB13" s="669"/>
      <c r="AC13" s="669"/>
      <c r="AD13" s="670" t="s">
        <v>
231</v>
      </c>
      <c r="AE13" s="670"/>
      <c r="AF13" s="670"/>
      <c r="AG13" s="670"/>
      <c r="AH13" s="670"/>
      <c r="AI13" s="670"/>
      <c r="AJ13" s="670"/>
      <c r="AK13" s="670"/>
      <c r="AL13" s="671" t="s">
        <v>
231</v>
      </c>
      <c r="AM13" s="672"/>
      <c r="AN13" s="672"/>
      <c r="AO13" s="673"/>
      <c r="AP13" s="663" t="s">
        <v>
252</v>
      </c>
      <c r="AQ13" s="664"/>
      <c r="AR13" s="664"/>
      <c r="AS13" s="664"/>
      <c r="AT13" s="664"/>
      <c r="AU13" s="664"/>
      <c r="AV13" s="664"/>
      <c r="AW13" s="664"/>
      <c r="AX13" s="664"/>
      <c r="AY13" s="664"/>
      <c r="AZ13" s="664"/>
      <c r="BA13" s="664"/>
      <c r="BB13" s="664"/>
      <c r="BC13" s="664"/>
      <c r="BD13" s="664"/>
      <c r="BE13" s="664"/>
      <c r="BF13" s="665"/>
      <c r="BG13" s="666" t="s">
        <v>
231</v>
      </c>
      <c r="BH13" s="667"/>
      <c r="BI13" s="667"/>
      <c r="BJ13" s="667"/>
      <c r="BK13" s="667"/>
      <c r="BL13" s="667"/>
      <c r="BM13" s="667"/>
      <c r="BN13" s="668"/>
      <c r="BO13" s="669" t="s">
        <v>
231</v>
      </c>
      <c r="BP13" s="669"/>
      <c r="BQ13" s="669"/>
      <c r="BR13" s="669"/>
      <c r="BS13" s="670" t="s">
        <v>
231</v>
      </c>
      <c r="BT13" s="670"/>
      <c r="BU13" s="670"/>
      <c r="BV13" s="670"/>
      <c r="BW13" s="670"/>
      <c r="BX13" s="670"/>
      <c r="BY13" s="670"/>
      <c r="BZ13" s="670"/>
      <c r="CA13" s="670"/>
      <c r="CB13" s="674"/>
      <c r="CD13" s="681" t="s">
        <v>
253</v>
      </c>
      <c r="CE13" s="682"/>
      <c r="CF13" s="682"/>
      <c r="CG13" s="682"/>
      <c r="CH13" s="682"/>
      <c r="CI13" s="682"/>
      <c r="CJ13" s="682"/>
      <c r="CK13" s="682"/>
      <c r="CL13" s="682"/>
      <c r="CM13" s="682"/>
      <c r="CN13" s="682"/>
      <c r="CO13" s="682"/>
      <c r="CP13" s="682"/>
      <c r="CQ13" s="683"/>
      <c r="CR13" s="666">
        <v>
16190225</v>
      </c>
      <c r="CS13" s="667"/>
      <c r="CT13" s="667"/>
      <c r="CU13" s="667"/>
      <c r="CV13" s="667"/>
      <c r="CW13" s="667"/>
      <c r="CX13" s="667"/>
      <c r="CY13" s="668"/>
      <c r="CZ13" s="669">
        <v>
11.3</v>
      </c>
      <c r="DA13" s="669"/>
      <c r="DB13" s="669"/>
      <c r="DC13" s="669"/>
      <c r="DD13" s="675">
        <v>
10433522</v>
      </c>
      <c r="DE13" s="667"/>
      <c r="DF13" s="667"/>
      <c r="DG13" s="667"/>
      <c r="DH13" s="667"/>
      <c r="DI13" s="667"/>
      <c r="DJ13" s="667"/>
      <c r="DK13" s="667"/>
      <c r="DL13" s="667"/>
      <c r="DM13" s="667"/>
      <c r="DN13" s="667"/>
      <c r="DO13" s="667"/>
      <c r="DP13" s="668"/>
      <c r="DQ13" s="675">
        <v>
8341480</v>
      </c>
      <c r="DR13" s="667"/>
      <c r="DS13" s="667"/>
      <c r="DT13" s="667"/>
      <c r="DU13" s="667"/>
      <c r="DV13" s="667"/>
      <c r="DW13" s="667"/>
      <c r="DX13" s="667"/>
      <c r="DY13" s="667"/>
      <c r="DZ13" s="667"/>
      <c r="EA13" s="667"/>
      <c r="EB13" s="667"/>
      <c r="EC13" s="676"/>
    </row>
    <row r="14" spans="2:143" ht="11.25" customHeight="1" x14ac:dyDescent="0.2">
      <c r="B14" s="663" t="s">
        <v>
254</v>
      </c>
      <c r="C14" s="664"/>
      <c r="D14" s="664"/>
      <c r="E14" s="664"/>
      <c r="F14" s="664"/>
      <c r="G14" s="664"/>
      <c r="H14" s="664"/>
      <c r="I14" s="664"/>
      <c r="J14" s="664"/>
      <c r="K14" s="664"/>
      <c r="L14" s="664"/>
      <c r="M14" s="664"/>
      <c r="N14" s="664"/>
      <c r="O14" s="664"/>
      <c r="P14" s="664"/>
      <c r="Q14" s="665"/>
      <c r="R14" s="666">
        <v>
1</v>
      </c>
      <c r="S14" s="667"/>
      <c r="T14" s="667"/>
      <c r="U14" s="667"/>
      <c r="V14" s="667"/>
      <c r="W14" s="667"/>
      <c r="X14" s="667"/>
      <c r="Y14" s="668"/>
      <c r="Z14" s="669">
        <v>
0</v>
      </c>
      <c r="AA14" s="669"/>
      <c r="AB14" s="669"/>
      <c r="AC14" s="669"/>
      <c r="AD14" s="670">
        <v>
1</v>
      </c>
      <c r="AE14" s="670"/>
      <c r="AF14" s="670"/>
      <c r="AG14" s="670"/>
      <c r="AH14" s="670"/>
      <c r="AI14" s="670"/>
      <c r="AJ14" s="670"/>
      <c r="AK14" s="670"/>
      <c r="AL14" s="671">
        <v>
0</v>
      </c>
      <c r="AM14" s="672"/>
      <c r="AN14" s="672"/>
      <c r="AO14" s="673"/>
      <c r="AP14" s="663" t="s">
        <v>
255</v>
      </c>
      <c r="AQ14" s="664"/>
      <c r="AR14" s="664"/>
      <c r="AS14" s="664"/>
      <c r="AT14" s="664"/>
      <c r="AU14" s="664"/>
      <c r="AV14" s="664"/>
      <c r="AW14" s="664"/>
      <c r="AX14" s="664"/>
      <c r="AY14" s="664"/>
      <c r="AZ14" s="664"/>
      <c r="BA14" s="664"/>
      <c r="BB14" s="664"/>
      <c r="BC14" s="664"/>
      <c r="BD14" s="664"/>
      <c r="BE14" s="664"/>
      <c r="BF14" s="665"/>
      <c r="BG14" s="666">
        <v>
94414</v>
      </c>
      <c r="BH14" s="667"/>
      <c r="BI14" s="667"/>
      <c r="BJ14" s="667"/>
      <c r="BK14" s="667"/>
      <c r="BL14" s="667"/>
      <c r="BM14" s="667"/>
      <c r="BN14" s="668"/>
      <c r="BO14" s="669">
        <v>
0.3</v>
      </c>
      <c r="BP14" s="669"/>
      <c r="BQ14" s="669"/>
      <c r="BR14" s="669"/>
      <c r="BS14" s="670" t="s">
        <v>
138</v>
      </c>
      <c r="BT14" s="670"/>
      <c r="BU14" s="670"/>
      <c r="BV14" s="670"/>
      <c r="BW14" s="670"/>
      <c r="BX14" s="670"/>
      <c r="BY14" s="670"/>
      <c r="BZ14" s="670"/>
      <c r="CA14" s="670"/>
      <c r="CB14" s="674"/>
      <c r="CD14" s="681" t="s">
        <v>
256</v>
      </c>
      <c r="CE14" s="682"/>
      <c r="CF14" s="682"/>
      <c r="CG14" s="682"/>
      <c r="CH14" s="682"/>
      <c r="CI14" s="682"/>
      <c r="CJ14" s="682"/>
      <c r="CK14" s="682"/>
      <c r="CL14" s="682"/>
      <c r="CM14" s="682"/>
      <c r="CN14" s="682"/>
      <c r="CO14" s="682"/>
      <c r="CP14" s="682"/>
      <c r="CQ14" s="683"/>
      <c r="CR14" s="666">
        <v>
554178</v>
      </c>
      <c r="CS14" s="667"/>
      <c r="CT14" s="667"/>
      <c r="CU14" s="667"/>
      <c r="CV14" s="667"/>
      <c r="CW14" s="667"/>
      <c r="CX14" s="667"/>
      <c r="CY14" s="668"/>
      <c r="CZ14" s="669">
        <v>
0.4</v>
      </c>
      <c r="DA14" s="669"/>
      <c r="DB14" s="669"/>
      <c r="DC14" s="669"/>
      <c r="DD14" s="675">
        <v>
3848</v>
      </c>
      <c r="DE14" s="667"/>
      <c r="DF14" s="667"/>
      <c r="DG14" s="667"/>
      <c r="DH14" s="667"/>
      <c r="DI14" s="667"/>
      <c r="DJ14" s="667"/>
      <c r="DK14" s="667"/>
      <c r="DL14" s="667"/>
      <c r="DM14" s="667"/>
      <c r="DN14" s="667"/>
      <c r="DO14" s="667"/>
      <c r="DP14" s="668"/>
      <c r="DQ14" s="675">
        <v>
502061</v>
      </c>
      <c r="DR14" s="667"/>
      <c r="DS14" s="667"/>
      <c r="DT14" s="667"/>
      <c r="DU14" s="667"/>
      <c r="DV14" s="667"/>
      <c r="DW14" s="667"/>
      <c r="DX14" s="667"/>
      <c r="DY14" s="667"/>
      <c r="DZ14" s="667"/>
      <c r="EA14" s="667"/>
      <c r="EB14" s="667"/>
      <c r="EC14" s="676"/>
    </row>
    <row r="15" spans="2:143" ht="11.25" customHeight="1" x14ac:dyDescent="0.2">
      <c r="B15" s="663" t="s">
        <v>
257</v>
      </c>
      <c r="C15" s="664"/>
      <c r="D15" s="664"/>
      <c r="E15" s="664"/>
      <c r="F15" s="664"/>
      <c r="G15" s="664"/>
      <c r="H15" s="664"/>
      <c r="I15" s="664"/>
      <c r="J15" s="664"/>
      <c r="K15" s="664"/>
      <c r="L15" s="664"/>
      <c r="M15" s="664"/>
      <c r="N15" s="664"/>
      <c r="O15" s="664"/>
      <c r="P15" s="664"/>
      <c r="Q15" s="665"/>
      <c r="R15" s="666" t="s">
        <v>
231</v>
      </c>
      <c r="S15" s="667"/>
      <c r="T15" s="667"/>
      <c r="U15" s="667"/>
      <c r="V15" s="667"/>
      <c r="W15" s="667"/>
      <c r="X15" s="667"/>
      <c r="Y15" s="668"/>
      <c r="Z15" s="669" t="s">
        <v>
231</v>
      </c>
      <c r="AA15" s="669"/>
      <c r="AB15" s="669"/>
      <c r="AC15" s="669"/>
      <c r="AD15" s="670" t="s">
        <v>
231</v>
      </c>
      <c r="AE15" s="670"/>
      <c r="AF15" s="670"/>
      <c r="AG15" s="670"/>
      <c r="AH15" s="670"/>
      <c r="AI15" s="670"/>
      <c r="AJ15" s="670"/>
      <c r="AK15" s="670"/>
      <c r="AL15" s="671" t="s">
        <v>
138</v>
      </c>
      <c r="AM15" s="672"/>
      <c r="AN15" s="672"/>
      <c r="AO15" s="673"/>
      <c r="AP15" s="663" t="s">
        <v>
258</v>
      </c>
      <c r="AQ15" s="664"/>
      <c r="AR15" s="664"/>
      <c r="AS15" s="664"/>
      <c r="AT15" s="664"/>
      <c r="AU15" s="664"/>
      <c r="AV15" s="664"/>
      <c r="AW15" s="664"/>
      <c r="AX15" s="664"/>
      <c r="AY15" s="664"/>
      <c r="AZ15" s="664"/>
      <c r="BA15" s="664"/>
      <c r="BB15" s="664"/>
      <c r="BC15" s="664"/>
      <c r="BD15" s="664"/>
      <c r="BE15" s="664"/>
      <c r="BF15" s="665"/>
      <c r="BG15" s="666">
        <v>
2867447</v>
      </c>
      <c r="BH15" s="667"/>
      <c r="BI15" s="667"/>
      <c r="BJ15" s="667"/>
      <c r="BK15" s="667"/>
      <c r="BL15" s="667"/>
      <c r="BM15" s="667"/>
      <c r="BN15" s="668"/>
      <c r="BO15" s="669">
        <v>
8.3000000000000007</v>
      </c>
      <c r="BP15" s="669"/>
      <c r="BQ15" s="669"/>
      <c r="BR15" s="669"/>
      <c r="BS15" s="670" t="s">
        <v>
231</v>
      </c>
      <c r="BT15" s="670"/>
      <c r="BU15" s="670"/>
      <c r="BV15" s="670"/>
      <c r="BW15" s="670"/>
      <c r="BX15" s="670"/>
      <c r="BY15" s="670"/>
      <c r="BZ15" s="670"/>
      <c r="CA15" s="670"/>
      <c r="CB15" s="674"/>
      <c r="CD15" s="681" t="s">
        <v>
259</v>
      </c>
      <c r="CE15" s="682"/>
      <c r="CF15" s="682"/>
      <c r="CG15" s="682"/>
      <c r="CH15" s="682"/>
      <c r="CI15" s="682"/>
      <c r="CJ15" s="682"/>
      <c r="CK15" s="682"/>
      <c r="CL15" s="682"/>
      <c r="CM15" s="682"/>
      <c r="CN15" s="682"/>
      <c r="CO15" s="682"/>
      <c r="CP15" s="682"/>
      <c r="CQ15" s="683"/>
      <c r="CR15" s="666">
        <v>
16038265</v>
      </c>
      <c r="CS15" s="667"/>
      <c r="CT15" s="667"/>
      <c r="CU15" s="667"/>
      <c r="CV15" s="667"/>
      <c r="CW15" s="667"/>
      <c r="CX15" s="667"/>
      <c r="CY15" s="668"/>
      <c r="CZ15" s="669">
        <v>
11.2</v>
      </c>
      <c r="DA15" s="669"/>
      <c r="DB15" s="669"/>
      <c r="DC15" s="669"/>
      <c r="DD15" s="675">
        <v>
2494882</v>
      </c>
      <c r="DE15" s="667"/>
      <c r="DF15" s="667"/>
      <c r="DG15" s="667"/>
      <c r="DH15" s="667"/>
      <c r="DI15" s="667"/>
      <c r="DJ15" s="667"/>
      <c r="DK15" s="667"/>
      <c r="DL15" s="667"/>
      <c r="DM15" s="667"/>
      <c r="DN15" s="667"/>
      <c r="DO15" s="667"/>
      <c r="DP15" s="668"/>
      <c r="DQ15" s="675">
        <v>
14469535</v>
      </c>
      <c r="DR15" s="667"/>
      <c r="DS15" s="667"/>
      <c r="DT15" s="667"/>
      <c r="DU15" s="667"/>
      <c r="DV15" s="667"/>
      <c r="DW15" s="667"/>
      <c r="DX15" s="667"/>
      <c r="DY15" s="667"/>
      <c r="DZ15" s="667"/>
      <c r="EA15" s="667"/>
      <c r="EB15" s="667"/>
      <c r="EC15" s="676"/>
    </row>
    <row r="16" spans="2:143" ht="11.25" customHeight="1" x14ac:dyDescent="0.2">
      <c r="B16" s="663" t="s">
        <v>
260</v>
      </c>
      <c r="C16" s="664"/>
      <c r="D16" s="664"/>
      <c r="E16" s="664"/>
      <c r="F16" s="664"/>
      <c r="G16" s="664"/>
      <c r="H16" s="664"/>
      <c r="I16" s="664"/>
      <c r="J16" s="664"/>
      <c r="K16" s="664"/>
      <c r="L16" s="664"/>
      <c r="M16" s="664"/>
      <c r="N16" s="664"/>
      <c r="O16" s="664"/>
      <c r="P16" s="664"/>
      <c r="Q16" s="665"/>
      <c r="R16" s="666">
        <v>
99167</v>
      </c>
      <c r="S16" s="667"/>
      <c r="T16" s="667"/>
      <c r="U16" s="667"/>
      <c r="V16" s="667"/>
      <c r="W16" s="667"/>
      <c r="X16" s="667"/>
      <c r="Y16" s="668"/>
      <c r="Z16" s="669">
        <v>
0.1</v>
      </c>
      <c r="AA16" s="669"/>
      <c r="AB16" s="669"/>
      <c r="AC16" s="669"/>
      <c r="AD16" s="670">
        <v>
99167</v>
      </c>
      <c r="AE16" s="670"/>
      <c r="AF16" s="670"/>
      <c r="AG16" s="670"/>
      <c r="AH16" s="670"/>
      <c r="AI16" s="670"/>
      <c r="AJ16" s="670"/>
      <c r="AK16" s="670"/>
      <c r="AL16" s="671">
        <v>
0.1</v>
      </c>
      <c r="AM16" s="672"/>
      <c r="AN16" s="672"/>
      <c r="AO16" s="673"/>
      <c r="AP16" s="663" t="s">
        <v>
261</v>
      </c>
      <c r="AQ16" s="664"/>
      <c r="AR16" s="664"/>
      <c r="AS16" s="664"/>
      <c r="AT16" s="664"/>
      <c r="AU16" s="664"/>
      <c r="AV16" s="664"/>
      <c r="AW16" s="664"/>
      <c r="AX16" s="664"/>
      <c r="AY16" s="664"/>
      <c r="AZ16" s="664"/>
      <c r="BA16" s="664"/>
      <c r="BB16" s="664"/>
      <c r="BC16" s="664"/>
      <c r="BD16" s="664"/>
      <c r="BE16" s="664"/>
      <c r="BF16" s="665"/>
      <c r="BG16" s="666" t="s">
        <v>
138</v>
      </c>
      <c r="BH16" s="667"/>
      <c r="BI16" s="667"/>
      <c r="BJ16" s="667"/>
      <c r="BK16" s="667"/>
      <c r="BL16" s="667"/>
      <c r="BM16" s="667"/>
      <c r="BN16" s="668"/>
      <c r="BO16" s="669" t="s">
        <v>
231</v>
      </c>
      <c r="BP16" s="669"/>
      <c r="BQ16" s="669"/>
      <c r="BR16" s="669"/>
      <c r="BS16" s="670" t="s">
        <v>
138</v>
      </c>
      <c r="BT16" s="670"/>
      <c r="BU16" s="670"/>
      <c r="BV16" s="670"/>
      <c r="BW16" s="670"/>
      <c r="BX16" s="670"/>
      <c r="BY16" s="670"/>
      <c r="BZ16" s="670"/>
      <c r="CA16" s="670"/>
      <c r="CB16" s="674"/>
      <c r="CD16" s="681" t="s">
        <v>
262</v>
      </c>
      <c r="CE16" s="682"/>
      <c r="CF16" s="682"/>
      <c r="CG16" s="682"/>
      <c r="CH16" s="682"/>
      <c r="CI16" s="682"/>
      <c r="CJ16" s="682"/>
      <c r="CK16" s="682"/>
      <c r="CL16" s="682"/>
      <c r="CM16" s="682"/>
      <c r="CN16" s="682"/>
      <c r="CO16" s="682"/>
      <c r="CP16" s="682"/>
      <c r="CQ16" s="683"/>
      <c r="CR16" s="666" t="s">
        <v>
231</v>
      </c>
      <c r="CS16" s="667"/>
      <c r="CT16" s="667"/>
      <c r="CU16" s="667"/>
      <c r="CV16" s="667"/>
      <c r="CW16" s="667"/>
      <c r="CX16" s="667"/>
      <c r="CY16" s="668"/>
      <c r="CZ16" s="669" t="s">
        <v>
138</v>
      </c>
      <c r="DA16" s="669"/>
      <c r="DB16" s="669"/>
      <c r="DC16" s="669"/>
      <c r="DD16" s="675" t="s">
        <v>
138</v>
      </c>
      <c r="DE16" s="667"/>
      <c r="DF16" s="667"/>
      <c r="DG16" s="667"/>
      <c r="DH16" s="667"/>
      <c r="DI16" s="667"/>
      <c r="DJ16" s="667"/>
      <c r="DK16" s="667"/>
      <c r="DL16" s="667"/>
      <c r="DM16" s="667"/>
      <c r="DN16" s="667"/>
      <c r="DO16" s="667"/>
      <c r="DP16" s="668"/>
      <c r="DQ16" s="675" t="s">
        <v>
138</v>
      </c>
      <c r="DR16" s="667"/>
      <c r="DS16" s="667"/>
      <c r="DT16" s="667"/>
      <c r="DU16" s="667"/>
      <c r="DV16" s="667"/>
      <c r="DW16" s="667"/>
      <c r="DX16" s="667"/>
      <c r="DY16" s="667"/>
      <c r="DZ16" s="667"/>
      <c r="EA16" s="667"/>
      <c r="EB16" s="667"/>
      <c r="EC16" s="676"/>
    </row>
    <row r="17" spans="2:133" ht="11.25" customHeight="1" x14ac:dyDescent="0.2">
      <c r="B17" s="663" t="s">
        <v>
263</v>
      </c>
      <c r="C17" s="664"/>
      <c r="D17" s="664"/>
      <c r="E17" s="664"/>
      <c r="F17" s="664"/>
      <c r="G17" s="664"/>
      <c r="H17" s="664"/>
      <c r="I17" s="664"/>
      <c r="J17" s="664"/>
      <c r="K17" s="664"/>
      <c r="L17" s="664"/>
      <c r="M17" s="664"/>
      <c r="N17" s="664"/>
      <c r="O17" s="664"/>
      <c r="P17" s="664"/>
      <c r="Q17" s="665"/>
      <c r="R17" s="666" t="s">
        <v>
231</v>
      </c>
      <c r="S17" s="667"/>
      <c r="T17" s="667"/>
      <c r="U17" s="667"/>
      <c r="V17" s="667"/>
      <c r="W17" s="667"/>
      <c r="X17" s="667"/>
      <c r="Y17" s="668"/>
      <c r="Z17" s="669" t="s">
        <v>
138</v>
      </c>
      <c r="AA17" s="669"/>
      <c r="AB17" s="669"/>
      <c r="AC17" s="669"/>
      <c r="AD17" s="670" t="s">
        <v>
138</v>
      </c>
      <c r="AE17" s="670"/>
      <c r="AF17" s="670"/>
      <c r="AG17" s="670"/>
      <c r="AH17" s="670"/>
      <c r="AI17" s="670"/>
      <c r="AJ17" s="670"/>
      <c r="AK17" s="670"/>
      <c r="AL17" s="671" t="s">
        <v>
138</v>
      </c>
      <c r="AM17" s="672"/>
      <c r="AN17" s="672"/>
      <c r="AO17" s="673"/>
      <c r="AP17" s="663" t="s">
        <v>
264</v>
      </c>
      <c r="AQ17" s="664"/>
      <c r="AR17" s="664"/>
      <c r="AS17" s="664"/>
      <c r="AT17" s="664"/>
      <c r="AU17" s="664"/>
      <c r="AV17" s="664"/>
      <c r="AW17" s="664"/>
      <c r="AX17" s="664"/>
      <c r="AY17" s="664"/>
      <c r="AZ17" s="664"/>
      <c r="BA17" s="664"/>
      <c r="BB17" s="664"/>
      <c r="BC17" s="664"/>
      <c r="BD17" s="664"/>
      <c r="BE17" s="664"/>
      <c r="BF17" s="665"/>
      <c r="BG17" s="666" t="s">
        <v>
231</v>
      </c>
      <c r="BH17" s="667"/>
      <c r="BI17" s="667"/>
      <c r="BJ17" s="667"/>
      <c r="BK17" s="667"/>
      <c r="BL17" s="667"/>
      <c r="BM17" s="667"/>
      <c r="BN17" s="668"/>
      <c r="BO17" s="669" t="s">
        <v>
138</v>
      </c>
      <c r="BP17" s="669"/>
      <c r="BQ17" s="669"/>
      <c r="BR17" s="669"/>
      <c r="BS17" s="670" t="s">
        <v>
138</v>
      </c>
      <c r="BT17" s="670"/>
      <c r="BU17" s="670"/>
      <c r="BV17" s="670"/>
      <c r="BW17" s="670"/>
      <c r="BX17" s="670"/>
      <c r="BY17" s="670"/>
      <c r="BZ17" s="670"/>
      <c r="CA17" s="670"/>
      <c r="CB17" s="674"/>
      <c r="CD17" s="681" t="s">
        <v>
265</v>
      </c>
      <c r="CE17" s="682"/>
      <c r="CF17" s="682"/>
      <c r="CG17" s="682"/>
      <c r="CH17" s="682"/>
      <c r="CI17" s="682"/>
      <c r="CJ17" s="682"/>
      <c r="CK17" s="682"/>
      <c r="CL17" s="682"/>
      <c r="CM17" s="682"/>
      <c r="CN17" s="682"/>
      <c r="CO17" s="682"/>
      <c r="CP17" s="682"/>
      <c r="CQ17" s="683"/>
      <c r="CR17" s="666">
        <v>
3439615</v>
      </c>
      <c r="CS17" s="667"/>
      <c r="CT17" s="667"/>
      <c r="CU17" s="667"/>
      <c r="CV17" s="667"/>
      <c r="CW17" s="667"/>
      <c r="CX17" s="667"/>
      <c r="CY17" s="668"/>
      <c r="CZ17" s="669">
        <v>
2.4</v>
      </c>
      <c r="DA17" s="669"/>
      <c r="DB17" s="669"/>
      <c r="DC17" s="669"/>
      <c r="DD17" s="675" t="s">
        <v>
138</v>
      </c>
      <c r="DE17" s="667"/>
      <c r="DF17" s="667"/>
      <c r="DG17" s="667"/>
      <c r="DH17" s="667"/>
      <c r="DI17" s="667"/>
      <c r="DJ17" s="667"/>
      <c r="DK17" s="667"/>
      <c r="DL17" s="667"/>
      <c r="DM17" s="667"/>
      <c r="DN17" s="667"/>
      <c r="DO17" s="667"/>
      <c r="DP17" s="668"/>
      <c r="DQ17" s="675">
        <v>
3439615</v>
      </c>
      <c r="DR17" s="667"/>
      <c r="DS17" s="667"/>
      <c r="DT17" s="667"/>
      <c r="DU17" s="667"/>
      <c r="DV17" s="667"/>
      <c r="DW17" s="667"/>
      <c r="DX17" s="667"/>
      <c r="DY17" s="667"/>
      <c r="DZ17" s="667"/>
      <c r="EA17" s="667"/>
      <c r="EB17" s="667"/>
      <c r="EC17" s="676"/>
    </row>
    <row r="18" spans="2:133" ht="11.25" customHeight="1" x14ac:dyDescent="0.2">
      <c r="B18" s="663" t="s">
        <v>
266</v>
      </c>
      <c r="C18" s="664"/>
      <c r="D18" s="664"/>
      <c r="E18" s="664"/>
      <c r="F18" s="664"/>
      <c r="G18" s="664"/>
      <c r="H18" s="664"/>
      <c r="I18" s="664"/>
      <c r="J18" s="664"/>
      <c r="K18" s="664"/>
      <c r="L18" s="664"/>
      <c r="M18" s="664"/>
      <c r="N18" s="664"/>
      <c r="O18" s="664"/>
      <c r="P18" s="664"/>
      <c r="Q18" s="665"/>
      <c r="R18" s="666">
        <v>
131159</v>
      </c>
      <c r="S18" s="667"/>
      <c r="T18" s="667"/>
      <c r="U18" s="667"/>
      <c r="V18" s="667"/>
      <c r="W18" s="667"/>
      <c r="X18" s="667"/>
      <c r="Y18" s="668"/>
      <c r="Z18" s="669">
        <v>
0.1</v>
      </c>
      <c r="AA18" s="669"/>
      <c r="AB18" s="669"/>
      <c r="AC18" s="669"/>
      <c r="AD18" s="670">
        <v>
131159</v>
      </c>
      <c r="AE18" s="670"/>
      <c r="AF18" s="670"/>
      <c r="AG18" s="670"/>
      <c r="AH18" s="670"/>
      <c r="AI18" s="670"/>
      <c r="AJ18" s="670"/>
      <c r="AK18" s="670"/>
      <c r="AL18" s="671">
        <v>
0.2</v>
      </c>
      <c r="AM18" s="672"/>
      <c r="AN18" s="672"/>
      <c r="AO18" s="673"/>
      <c r="AP18" s="663" t="s">
        <v>
267</v>
      </c>
      <c r="AQ18" s="664"/>
      <c r="AR18" s="664"/>
      <c r="AS18" s="664"/>
      <c r="AT18" s="664"/>
      <c r="AU18" s="664"/>
      <c r="AV18" s="664"/>
      <c r="AW18" s="664"/>
      <c r="AX18" s="664"/>
      <c r="AY18" s="664"/>
      <c r="AZ18" s="664"/>
      <c r="BA18" s="664"/>
      <c r="BB18" s="664"/>
      <c r="BC18" s="664"/>
      <c r="BD18" s="664"/>
      <c r="BE18" s="664"/>
      <c r="BF18" s="665"/>
      <c r="BG18" s="666">
        <v>
486000</v>
      </c>
      <c r="BH18" s="667"/>
      <c r="BI18" s="667"/>
      <c r="BJ18" s="667"/>
      <c r="BK18" s="667"/>
      <c r="BL18" s="667"/>
      <c r="BM18" s="667"/>
      <c r="BN18" s="668"/>
      <c r="BO18" s="669">
        <v>
1.4</v>
      </c>
      <c r="BP18" s="669"/>
      <c r="BQ18" s="669"/>
      <c r="BR18" s="669"/>
      <c r="BS18" s="670" t="s">
        <v>
138</v>
      </c>
      <c r="BT18" s="670"/>
      <c r="BU18" s="670"/>
      <c r="BV18" s="670"/>
      <c r="BW18" s="670"/>
      <c r="BX18" s="670"/>
      <c r="BY18" s="670"/>
      <c r="BZ18" s="670"/>
      <c r="CA18" s="670"/>
      <c r="CB18" s="674"/>
      <c r="CD18" s="681" t="s">
        <v>
268</v>
      </c>
      <c r="CE18" s="682"/>
      <c r="CF18" s="682"/>
      <c r="CG18" s="682"/>
      <c r="CH18" s="682"/>
      <c r="CI18" s="682"/>
      <c r="CJ18" s="682"/>
      <c r="CK18" s="682"/>
      <c r="CL18" s="682"/>
      <c r="CM18" s="682"/>
      <c r="CN18" s="682"/>
      <c r="CO18" s="682"/>
      <c r="CP18" s="682"/>
      <c r="CQ18" s="683"/>
      <c r="CR18" s="666" t="s">
        <v>
231</v>
      </c>
      <c r="CS18" s="667"/>
      <c r="CT18" s="667"/>
      <c r="CU18" s="667"/>
      <c r="CV18" s="667"/>
      <c r="CW18" s="667"/>
      <c r="CX18" s="667"/>
      <c r="CY18" s="668"/>
      <c r="CZ18" s="669" t="s">
        <v>
138</v>
      </c>
      <c r="DA18" s="669"/>
      <c r="DB18" s="669"/>
      <c r="DC18" s="669"/>
      <c r="DD18" s="675" t="s">
        <v>
139</v>
      </c>
      <c r="DE18" s="667"/>
      <c r="DF18" s="667"/>
      <c r="DG18" s="667"/>
      <c r="DH18" s="667"/>
      <c r="DI18" s="667"/>
      <c r="DJ18" s="667"/>
      <c r="DK18" s="667"/>
      <c r="DL18" s="667"/>
      <c r="DM18" s="667"/>
      <c r="DN18" s="667"/>
      <c r="DO18" s="667"/>
      <c r="DP18" s="668"/>
      <c r="DQ18" s="675" t="s">
        <v>
138</v>
      </c>
      <c r="DR18" s="667"/>
      <c r="DS18" s="667"/>
      <c r="DT18" s="667"/>
      <c r="DU18" s="667"/>
      <c r="DV18" s="667"/>
      <c r="DW18" s="667"/>
      <c r="DX18" s="667"/>
      <c r="DY18" s="667"/>
      <c r="DZ18" s="667"/>
      <c r="EA18" s="667"/>
      <c r="EB18" s="667"/>
      <c r="EC18" s="676"/>
    </row>
    <row r="19" spans="2:133" ht="11.25" customHeight="1" x14ac:dyDescent="0.2">
      <c r="B19" s="663" t="s">
        <v>
269</v>
      </c>
      <c r="C19" s="664"/>
      <c r="D19" s="664"/>
      <c r="E19" s="664"/>
      <c r="F19" s="664"/>
      <c r="G19" s="664"/>
      <c r="H19" s="664"/>
      <c r="I19" s="664"/>
      <c r="J19" s="664"/>
      <c r="K19" s="664"/>
      <c r="L19" s="664"/>
      <c r="M19" s="664"/>
      <c r="N19" s="664"/>
      <c r="O19" s="664"/>
      <c r="P19" s="664"/>
      <c r="Q19" s="665"/>
      <c r="R19" s="666">
        <v>
101712</v>
      </c>
      <c r="S19" s="667"/>
      <c r="T19" s="667"/>
      <c r="U19" s="667"/>
      <c r="V19" s="667"/>
      <c r="W19" s="667"/>
      <c r="X19" s="667"/>
      <c r="Y19" s="668"/>
      <c r="Z19" s="669">
        <v>
0.1</v>
      </c>
      <c r="AA19" s="669"/>
      <c r="AB19" s="669"/>
      <c r="AC19" s="669"/>
      <c r="AD19" s="670">
        <v>
101712</v>
      </c>
      <c r="AE19" s="670"/>
      <c r="AF19" s="670"/>
      <c r="AG19" s="670"/>
      <c r="AH19" s="670"/>
      <c r="AI19" s="670"/>
      <c r="AJ19" s="670"/>
      <c r="AK19" s="670"/>
      <c r="AL19" s="671">
        <v>
0.1</v>
      </c>
      <c r="AM19" s="672"/>
      <c r="AN19" s="672"/>
      <c r="AO19" s="673"/>
      <c r="AP19" s="663" t="s">
        <v>
270</v>
      </c>
      <c r="AQ19" s="664"/>
      <c r="AR19" s="664"/>
      <c r="AS19" s="664"/>
      <c r="AT19" s="664"/>
      <c r="AU19" s="664"/>
      <c r="AV19" s="664"/>
      <c r="AW19" s="664"/>
      <c r="AX19" s="664"/>
      <c r="AY19" s="664"/>
      <c r="AZ19" s="664"/>
      <c r="BA19" s="664"/>
      <c r="BB19" s="664"/>
      <c r="BC19" s="664"/>
      <c r="BD19" s="664"/>
      <c r="BE19" s="664"/>
      <c r="BF19" s="665"/>
      <c r="BG19" s="666">
        <v>
9418</v>
      </c>
      <c r="BH19" s="667"/>
      <c r="BI19" s="667"/>
      <c r="BJ19" s="667"/>
      <c r="BK19" s="667"/>
      <c r="BL19" s="667"/>
      <c r="BM19" s="667"/>
      <c r="BN19" s="668"/>
      <c r="BO19" s="669">
        <v>
0</v>
      </c>
      <c r="BP19" s="669"/>
      <c r="BQ19" s="669"/>
      <c r="BR19" s="669"/>
      <c r="BS19" s="670" t="s">
        <v>
231</v>
      </c>
      <c r="BT19" s="670"/>
      <c r="BU19" s="670"/>
      <c r="BV19" s="670"/>
      <c r="BW19" s="670"/>
      <c r="BX19" s="670"/>
      <c r="BY19" s="670"/>
      <c r="BZ19" s="670"/>
      <c r="CA19" s="670"/>
      <c r="CB19" s="674"/>
      <c r="CD19" s="681" t="s">
        <v>
271</v>
      </c>
      <c r="CE19" s="682"/>
      <c r="CF19" s="682"/>
      <c r="CG19" s="682"/>
      <c r="CH19" s="682"/>
      <c r="CI19" s="682"/>
      <c r="CJ19" s="682"/>
      <c r="CK19" s="682"/>
      <c r="CL19" s="682"/>
      <c r="CM19" s="682"/>
      <c r="CN19" s="682"/>
      <c r="CO19" s="682"/>
      <c r="CP19" s="682"/>
      <c r="CQ19" s="683"/>
      <c r="CR19" s="666" t="s">
        <v>
231</v>
      </c>
      <c r="CS19" s="667"/>
      <c r="CT19" s="667"/>
      <c r="CU19" s="667"/>
      <c r="CV19" s="667"/>
      <c r="CW19" s="667"/>
      <c r="CX19" s="667"/>
      <c r="CY19" s="668"/>
      <c r="CZ19" s="669" t="s">
        <v>
231</v>
      </c>
      <c r="DA19" s="669"/>
      <c r="DB19" s="669"/>
      <c r="DC19" s="669"/>
      <c r="DD19" s="675" t="s">
        <v>
138</v>
      </c>
      <c r="DE19" s="667"/>
      <c r="DF19" s="667"/>
      <c r="DG19" s="667"/>
      <c r="DH19" s="667"/>
      <c r="DI19" s="667"/>
      <c r="DJ19" s="667"/>
      <c r="DK19" s="667"/>
      <c r="DL19" s="667"/>
      <c r="DM19" s="667"/>
      <c r="DN19" s="667"/>
      <c r="DO19" s="667"/>
      <c r="DP19" s="668"/>
      <c r="DQ19" s="675" t="s">
        <v>
231</v>
      </c>
      <c r="DR19" s="667"/>
      <c r="DS19" s="667"/>
      <c r="DT19" s="667"/>
      <c r="DU19" s="667"/>
      <c r="DV19" s="667"/>
      <c r="DW19" s="667"/>
      <c r="DX19" s="667"/>
      <c r="DY19" s="667"/>
      <c r="DZ19" s="667"/>
      <c r="EA19" s="667"/>
      <c r="EB19" s="667"/>
      <c r="EC19" s="676"/>
    </row>
    <row r="20" spans="2:133" ht="11.25" customHeight="1" x14ac:dyDescent="0.2">
      <c r="B20" s="663" t="s">
        <v>
272</v>
      </c>
      <c r="C20" s="664"/>
      <c r="D20" s="664"/>
      <c r="E20" s="664"/>
      <c r="F20" s="664"/>
      <c r="G20" s="664"/>
      <c r="H20" s="664"/>
      <c r="I20" s="664"/>
      <c r="J20" s="664"/>
      <c r="K20" s="664"/>
      <c r="L20" s="664"/>
      <c r="M20" s="664"/>
      <c r="N20" s="664"/>
      <c r="O20" s="664"/>
      <c r="P20" s="664"/>
      <c r="Q20" s="665"/>
      <c r="R20" s="666">
        <v>
27993</v>
      </c>
      <c r="S20" s="667"/>
      <c r="T20" s="667"/>
      <c r="U20" s="667"/>
      <c r="V20" s="667"/>
      <c r="W20" s="667"/>
      <c r="X20" s="667"/>
      <c r="Y20" s="668"/>
      <c r="Z20" s="669">
        <v>
0</v>
      </c>
      <c r="AA20" s="669"/>
      <c r="AB20" s="669"/>
      <c r="AC20" s="669"/>
      <c r="AD20" s="670">
        <v>
27993</v>
      </c>
      <c r="AE20" s="670"/>
      <c r="AF20" s="670"/>
      <c r="AG20" s="670"/>
      <c r="AH20" s="670"/>
      <c r="AI20" s="670"/>
      <c r="AJ20" s="670"/>
      <c r="AK20" s="670"/>
      <c r="AL20" s="671">
        <v>
0</v>
      </c>
      <c r="AM20" s="672"/>
      <c r="AN20" s="672"/>
      <c r="AO20" s="673"/>
      <c r="AP20" s="663" t="s">
        <v>
273</v>
      </c>
      <c r="AQ20" s="664"/>
      <c r="AR20" s="664"/>
      <c r="AS20" s="664"/>
      <c r="AT20" s="664"/>
      <c r="AU20" s="664"/>
      <c r="AV20" s="664"/>
      <c r="AW20" s="664"/>
      <c r="AX20" s="664"/>
      <c r="AY20" s="664"/>
      <c r="AZ20" s="664"/>
      <c r="BA20" s="664"/>
      <c r="BB20" s="664"/>
      <c r="BC20" s="664"/>
      <c r="BD20" s="664"/>
      <c r="BE20" s="664"/>
      <c r="BF20" s="665"/>
      <c r="BG20" s="666">
        <v>
9418</v>
      </c>
      <c r="BH20" s="667"/>
      <c r="BI20" s="667"/>
      <c r="BJ20" s="667"/>
      <c r="BK20" s="667"/>
      <c r="BL20" s="667"/>
      <c r="BM20" s="667"/>
      <c r="BN20" s="668"/>
      <c r="BO20" s="669">
        <v>
0</v>
      </c>
      <c r="BP20" s="669"/>
      <c r="BQ20" s="669"/>
      <c r="BR20" s="669"/>
      <c r="BS20" s="670" t="s">
        <v>
138</v>
      </c>
      <c r="BT20" s="670"/>
      <c r="BU20" s="670"/>
      <c r="BV20" s="670"/>
      <c r="BW20" s="670"/>
      <c r="BX20" s="670"/>
      <c r="BY20" s="670"/>
      <c r="BZ20" s="670"/>
      <c r="CA20" s="670"/>
      <c r="CB20" s="674"/>
      <c r="CD20" s="681" t="s">
        <v>
274</v>
      </c>
      <c r="CE20" s="682"/>
      <c r="CF20" s="682"/>
      <c r="CG20" s="682"/>
      <c r="CH20" s="682"/>
      <c r="CI20" s="682"/>
      <c r="CJ20" s="682"/>
      <c r="CK20" s="682"/>
      <c r="CL20" s="682"/>
      <c r="CM20" s="682"/>
      <c r="CN20" s="682"/>
      <c r="CO20" s="682"/>
      <c r="CP20" s="682"/>
      <c r="CQ20" s="683"/>
      <c r="CR20" s="666">
        <v>
143665897</v>
      </c>
      <c r="CS20" s="667"/>
      <c r="CT20" s="667"/>
      <c r="CU20" s="667"/>
      <c r="CV20" s="667"/>
      <c r="CW20" s="667"/>
      <c r="CX20" s="667"/>
      <c r="CY20" s="668"/>
      <c r="CZ20" s="669">
        <v>
100</v>
      </c>
      <c r="DA20" s="669"/>
      <c r="DB20" s="669"/>
      <c r="DC20" s="669"/>
      <c r="DD20" s="675">
        <v>
14517629</v>
      </c>
      <c r="DE20" s="667"/>
      <c r="DF20" s="667"/>
      <c r="DG20" s="667"/>
      <c r="DH20" s="667"/>
      <c r="DI20" s="667"/>
      <c r="DJ20" s="667"/>
      <c r="DK20" s="667"/>
      <c r="DL20" s="667"/>
      <c r="DM20" s="667"/>
      <c r="DN20" s="667"/>
      <c r="DO20" s="667"/>
      <c r="DP20" s="668"/>
      <c r="DQ20" s="675">
        <v>
87018255</v>
      </c>
      <c r="DR20" s="667"/>
      <c r="DS20" s="667"/>
      <c r="DT20" s="667"/>
      <c r="DU20" s="667"/>
      <c r="DV20" s="667"/>
      <c r="DW20" s="667"/>
      <c r="DX20" s="667"/>
      <c r="DY20" s="667"/>
      <c r="DZ20" s="667"/>
      <c r="EA20" s="667"/>
      <c r="EB20" s="667"/>
      <c r="EC20" s="676"/>
    </row>
    <row r="21" spans="2:133" ht="11.25" customHeight="1" x14ac:dyDescent="0.2">
      <c r="B21" s="663" t="s">
        <v>
275</v>
      </c>
      <c r="C21" s="664"/>
      <c r="D21" s="664"/>
      <c r="E21" s="664"/>
      <c r="F21" s="664"/>
      <c r="G21" s="664"/>
      <c r="H21" s="664"/>
      <c r="I21" s="664"/>
      <c r="J21" s="664"/>
      <c r="K21" s="664"/>
      <c r="L21" s="664"/>
      <c r="M21" s="664"/>
      <c r="N21" s="664"/>
      <c r="O21" s="664"/>
      <c r="P21" s="664"/>
      <c r="Q21" s="665"/>
      <c r="R21" s="666">
        <v>
1454</v>
      </c>
      <c r="S21" s="667"/>
      <c r="T21" s="667"/>
      <c r="U21" s="667"/>
      <c r="V21" s="667"/>
      <c r="W21" s="667"/>
      <c r="X21" s="667"/>
      <c r="Y21" s="668"/>
      <c r="Z21" s="669">
        <v>
0</v>
      </c>
      <c r="AA21" s="669"/>
      <c r="AB21" s="669"/>
      <c r="AC21" s="669"/>
      <c r="AD21" s="670">
        <v>
1454</v>
      </c>
      <c r="AE21" s="670"/>
      <c r="AF21" s="670"/>
      <c r="AG21" s="670"/>
      <c r="AH21" s="670"/>
      <c r="AI21" s="670"/>
      <c r="AJ21" s="670"/>
      <c r="AK21" s="670"/>
      <c r="AL21" s="671">
        <v>
0</v>
      </c>
      <c r="AM21" s="672"/>
      <c r="AN21" s="672"/>
      <c r="AO21" s="673"/>
      <c r="AP21" s="685" t="s">
        <v>
276</v>
      </c>
      <c r="AQ21" s="686"/>
      <c r="AR21" s="686"/>
      <c r="AS21" s="686"/>
      <c r="AT21" s="686"/>
      <c r="AU21" s="686"/>
      <c r="AV21" s="686"/>
      <c r="AW21" s="686"/>
      <c r="AX21" s="686"/>
      <c r="AY21" s="686"/>
      <c r="AZ21" s="686"/>
      <c r="BA21" s="686"/>
      <c r="BB21" s="686"/>
      <c r="BC21" s="686"/>
      <c r="BD21" s="686"/>
      <c r="BE21" s="686"/>
      <c r="BF21" s="687"/>
      <c r="BG21" s="666">
        <v>
9418</v>
      </c>
      <c r="BH21" s="667"/>
      <c r="BI21" s="667"/>
      <c r="BJ21" s="667"/>
      <c r="BK21" s="667"/>
      <c r="BL21" s="667"/>
      <c r="BM21" s="667"/>
      <c r="BN21" s="668"/>
      <c r="BO21" s="669">
        <v>
0</v>
      </c>
      <c r="BP21" s="669"/>
      <c r="BQ21" s="669"/>
      <c r="BR21" s="669"/>
      <c r="BS21" s="670" t="s">
        <v>
231</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2">
      <c r="B22" s="702" t="s">
        <v>
277</v>
      </c>
      <c r="C22" s="703"/>
      <c r="D22" s="703"/>
      <c r="E22" s="703"/>
      <c r="F22" s="703"/>
      <c r="G22" s="703"/>
      <c r="H22" s="703"/>
      <c r="I22" s="703"/>
      <c r="J22" s="703"/>
      <c r="K22" s="703"/>
      <c r="L22" s="703"/>
      <c r="M22" s="703"/>
      <c r="N22" s="703"/>
      <c r="O22" s="703"/>
      <c r="P22" s="703"/>
      <c r="Q22" s="704"/>
      <c r="R22" s="666" t="s">
        <v>
231</v>
      </c>
      <c r="S22" s="667"/>
      <c r="T22" s="667"/>
      <c r="U22" s="667"/>
      <c r="V22" s="667"/>
      <c r="W22" s="667"/>
      <c r="X22" s="667"/>
      <c r="Y22" s="668"/>
      <c r="Z22" s="669" t="s">
        <v>
138</v>
      </c>
      <c r="AA22" s="669"/>
      <c r="AB22" s="669"/>
      <c r="AC22" s="669"/>
      <c r="AD22" s="670" t="s">
        <v>
231</v>
      </c>
      <c r="AE22" s="670"/>
      <c r="AF22" s="670"/>
      <c r="AG22" s="670"/>
      <c r="AH22" s="670"/>
      <c r="AI22" s="670"/>
      <c r="AJ22" s="670"/>
      <c r="AK22" s="670"/>
      <c r="AL22" s="671" t="s">
        <v>
231</v>
      </c>
      <c r="AM22" s="672"/>
      <c r="AN22" s="672"/>
      <c r="AO22" s="673"/>
      <c r="AP22" s="685" t="s">
        <v>
278</v>
      </c>
      <c r="AQ22" s="686"/>
      <c r="AR22" s="686"/>
      <c r="AS22" s="686"/>
      <c r="AT22" s="686"/>
      <c r="AU22" s="686"/>
      <c r="AV22" s="686"/>
      <c r="AW22" s="686"/>
      <c r="AX22" s="686"/>
      <c r="AY22" s="686"/>
      <c r="AZ22" s="686"/>
      <c r="BA22" s="686"/>
      <c r="BB22" s="686"/>
      <c r="BC22" s="686"/>
      <c r="BD22" s="686"/>
      <c r="BE22" s="686"/>
      <c r="BF22" s="687"/>
      <c r="BG22" s="666" t="s">
        <v>
231</v>
      </c>
      <c r="BH22" s="667"/>
      <c r="BI22" s="667"/>
      <c r="BJ22" s="667"/>
      <c r="BK22" s="667"/>
      <c r="BL22" s="667"/>
      <c r="BM22" s="667"/>
      <c r="BN22" s="668"/>
      <c r="BO22" s="669" t="s">
        <v>
138</v>
      </c>
      <c r="BP22" s="669"/>
      <c r="BQ22" s="669"/>
      <c r="BR22" s="669"/>
      <c r="BS22" s="670" t="s">
        <v>
231</v>
      </c>
      <c r="BT22" s="670"/>
      <c r="BU22" s="670"/>
      <c r="BV22" s="670"/>
      <c r="BW22" s="670"/>
      <c r="BX22" s="670"/>
      <c r="BY22" s="670"/>
      <c r="BZ22" s="670"/>
      <c r="CA22" s="670"/>
      <c r="CB22" s="674"/>
      <c r="CD22" s="648" t="s">
        <v>
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
280</v>
      </c>
      <c r="C23" s="664"/>
      <c r="D23" s="664"/>
      <c r="E23" s="664"/>
      <c r="F23" s="664"/>
      <c r="G23" s="664"/>
      <c r="H23" s="664"/>
      <c r="I23" s="664"/>
      <c r="J23" s="664"/>
      <c r="K23" s="664"/>
      <c r="L23" s="664"/>
      <c r="M23" s="664"/>
      <c r="N23" s="664"/>
      <c r="O23" s="664"/>
      <c r="P23" s="664"/>
      <c r="Q23" s="665"/>
      <c r="R23" s="666" t="s">
        <v>
138</v>
      </c>
      <c r="S23" s="667"/>
      <c r="T23" s="667"/>
      <c r="U23" s="667"/>
      <c r="V23" s="667"/>
      <c r="W23" s="667"/>
      <c r="X23" s="667"/>
      <c r="Y23" s="668"/>
      <c r="Z23" s="669" t="s">
        <v>
138</v>
      </c>
      <c r="AA23" s="669"/>
      <c r="AB23" s="669"/>
      <c r="AC23" s="669"/>
      <c r="AD23" s="670" t="s">
        <v>
231</v>
      </c>
      <c r="AE23" s="670"/>
      <c r="AF23" s="670"/>
      <c r="AG23" s="670"/>
      <c r="AH23" s="670"/>
      <c r="AI23" s="670"/>
      <c r="AJ23" s="670"/>
      <c r="AK23" s="670"/>
      <c r="AL23" s="671" t="s">
        <v>
231</v>
      </c>
      <c r="AM23" s="672"/>
      <c r="AN23" s="672"/>
      <c r="AO23" s="673"/>
      <c r="AP23" s="685" t="s">
        <v>
281</v>
      </c>
      <c r="AQ23" s="686"/>
      <c r="AR23" s="686"/>
      <c r="AS23" s="686"/>
      <c r="AT23" s="686"/>
      <c r="AU23" s="686"/>
      <c r="AV23" s="686"/>
      <c r="AW23" s="686"/>
      <c r="AX23" s="686"/>
      <c r="AY23" s="686"/>
      <c r="AZ23" s="686"/>
      <c r="BA23" s="686"/>
      <c r="BB23" s="686"/>
      <c r="BC23" s="686"/>
      <c r="BD23" s="686"/>
      <c r="BE23" s="686"/>
      <c r="BF23" s="687"/>
      <c r="BG23" s="666" t="s">
        <v>
138</v>
      </c>
      <c r="BH23" s="667"/>
      <c r="BI23" s="667"/>
      <c r="BJ23" s="667"/>
      <c r="BK23" s="667"/>
      <c r="BL23" s="667"/>
      <c r="BM23" s="667"/>
      <c r="BN23" s="668"/>
      <c r="BO23" s="669" t="s">
        <v>
138</v>
      </c>
      <c r="BP23" s="669"/>
      <c r="BQ23" s="669"/>
      <c r="BR23" s="669"/>
      <c r="BS23" s="670" t="s">
        <v>
138</v>
      </c>
      <c r="BT23" s="670"/>
      <c r="BU23" s="670"/>
      <c r="BV23" s="670"/>
      <c r="BW23" s="670"/>
      <c r="BX23" s="670"/>
      <c r="BY23" s="670"/>
      <c r="BZ23" s="670"/>
      <c r="CA23" s="670"/>
      <c r="CB23" s="674"/>
      <c r="CD23" s="648" t="s">
        <v>
220</v>
      </c>
      <c r="CE23" s="649"/>
      <c r="CF23" s="649"/>
      <c r="CG23" s="649"/>
      <c r="CH23" s="649"/>
      <c r="CI23" s="649"/>
      <c r="CJ23" s="649"/>
      <c r="CK23" s="649"/>
      <c r="CL23" s="649"/>
      <c r="CM23" s="649"/>
      <c r="CN23" s="649"/>
      <c r="CO23" s="649"/>
      <c r="CP23" s="649"/>
      <c r="CQ23" s="650"/>
      <c r="CR23" s="648" t="s">
        <v>
282</v>
      </c>
      <c r="CS23" s="649"/>
      <c r="CT23" s="649"/>
      <c r="CU23" s="649"/>
      <c r="CV23" s="649"/>
      <c r="CW23" s="649"/>
      <c r="CX23" s="649"/>
      <c r="CY23" s="650"/>
      <c r="CZ23" s="648" t="s">
        <v>
283</v>
      </c>
      <c r="DA23" s="649"/>
      <c r="DB23" s="649"/>
      <c r="DC23" s="650"/>
      <c r="DD23" s="648" t="s">
        <v>
284</v>
      </c>
      <c r="DE23" s="649"/>
      <c r="DF23" s="649"/>
      <c r="DG23" s="649"/>
      <c r="DH23" s="649"/>
      <c r="DI23" s="649"/>
      <c r="DJ23" s="649"/>
      <c r="DK23" s="650"/>
      <c r="DL23" s="699" t="s">
        <v>
285</v>
      </c>
      <c r="DM23" s="700"/>
      <c r="DN23" s="700"/>
      <c r="DO23" s="700"/>
      <c r="DP23" s="700"/>
      <c r="DQ23" s="700"/>
      <c r="DR23" s="700"/>
      <c r="DS23" s="700"/>
      <c r="DT23" s="700"/>
      <c r="DU23" s="700"/>
      <c r="DV23" s="701"/>
      <c r="DW23" s="648" t="s">
        <v>
286</v>
      </c>
      <c r="DX23" s="649"/>
      <c r="DY23" s="649"/>
      <c r="DZ23" s="649"/>
      <c r="EA23" s="649"/>
      <c r="EB23" s="649"/>
      <c r="EC23" s="650"/>
    </row>
    <row r="24" spans="2:133" ht="11.25" customHeight="1" x14ac:dyDescent="0.2">
      <c r="B24" s="663" t="s">
        <v>
287</v>
      </c>
      <c r="C24" s="664"/>
      <c r="D24" s="664"/>
      <c r="E24" s="664"/>
      <c r="F24" s="664"/>
      <c r="G24" s="664"/>
      <c r="H24" s="664"/>
      <c r="I24" s="664"/>
      <c r="J24" s="664"/>
      <c r="K24" s="664"/>
      <c r="L24" s="664"/>
      <c r="M24" s="664"/>
      <c r="N24" s="664"/>
      <c r="O24" s="664"/>
      <c r="P24" s="664"/>
      <c r="Q24" s="665"/>
      <c r="R24" s="666" t="s">
        <v>
231</v>
      </c>
      <c r="S24" s="667"/>
      <c r="T24" s="667"/>
      <c r="U24" s="667"/>
      <c r="V24" s="667"/>
      <c r="W24" s="667"/>
      <c r="X24" s="667"/>
      <c r="Y24" s="668"/>
      <c r="Z24" s="669" t="s">
        <v>
138</v>
      </c>
      <c r="AA24" s="669"/>
      <c r="AB24" s="669"/>
      <c r="AC24" s="669"/>
      <c r="AD24" s="670" t="s">
        <v>
138</v>
      </c>
      <c r="AE24" s="670"/>
      <c r="AF24" s="670"/>
      <c r="AG24" s="670"/>
      <c r="AH24" s="670"/>
      <c r="AI24" s="670"/>
      <c r="AJ24" s="670"/>
      <c r="AK24" s="670"/>
      <c r="AL24" s="671" t="s">
        <v>
231</v>
      </c>
      <c r="AM24" s="672"/>
      <c r="AN24" s="672"/>
      <c r="AO24" s="673"/>
      <c r="AP24" s="685" t="s">
        <v>
288</v>
      </c>
      <c r="AQ24" s="686"/>
      <c r="AR24" s="686"/>
      <c r="AS24" s="686"/>
      <c r="AT24" s="686"/>
      <c r="AU24" s="686"/>
      <c r="AV24" s="686"/>
      <c r="AW24" s="686"/>
      <c r="AX24" s="686"/>
      <c r="AY24" s="686"/>
      <c r="AZ24" s="686"/>
      <c r="BA24" s="686"/>
      <c r="BB24" s="686"/>
      <c r="BC24" s="686"/>
      <c r="BD24" s="686"/>
      <c r="BE24" s="686"/>
      <c r="BF24" s="687"/>
      <c r="BG24" s="666" t="s">
        <v>
138</v>
      </c>
      <c r="BH24" s="667"/>
      <c r="BI24" s="667"/>
      <c r="BJ24" s="667"/>
      <c r="BK24" s="667"/>
      <c r="BL24" s="667"/>
      <c r="BM24" s="667"/>
      <c r="BN24" s="668"/>
      <c r="BO24" s="669" t="s">
        <v>
231</v>
      </c>
      <c r="BP24" s="669"/>
      <c r="BQ24" s="669"/>
      <c r="BR24" s="669"/>
      <c r="BS24" s="670" t="s">
        <v>
138</v>
      </c>
      <c r="BT24" s="670"/>
      <c r="BU24" s="670"/>
      <c r="BV24" s="670"/>
      <c r="BW24" s="670"/>
      <c r="BX24" s="670"/>
      <c r="BY24" s="670"/>
      <c r="BZ24" s="670"/>
      <c r="CA24" s="670"/>
      <c r="CB24" s="674"/>
      <c r="CD24" s="677" t="s">
        <v>
289</v>
      </c>
      <c r="CE24" s="678"/>
      <c r="CF24" s="678"/>
      <c r="CG24" s="678"/>
      <c r="CH24" s="678"/>
      <c r="CI24" s="678"/>
      <c r="CJ24" s="678"/>
      <c r="CK24" s="678"/>
      <c r="CL24" s="678"/>
      <c r="CM24" s="678"/>
      <c r="CN24" s="678"/>
      <c r="CO24" s="678"/>
      <c r="CP24" s="678"/>
      <c r="CQ24" s="679"/>
      <c r="CR24" s="655">
        <v>
70322122</v>
      </c>
      <c r="CS24" s="656"/>
      <c r="CT24" s="656"/>
      <c r="CU24" s="656"/>
      <c r="CV24" s="656"/>
      <c r="CW24" s="656"/>
      <c r="CX24" s="656"/>
      <c r="CY24" s="657"/>
      <c r="CZ24" s="660">
        <v>
48.9</v>
      </c>
      <c r="DA24" s="661"/>
      <c r="DB24" s="661"/>
      <c r="DC24" s="680"/>
      <c r="DD24" s="705">
        <v>
35360626</v>
      </c>
      <c r="DE24" s="656"/>
      <c r="DF24" s="656"/>
      <c r="DG24" s="656"/>
      <c r="DH24" s="656"/>
      <c r="DI24" s="656"/>
      <c r="DJ24" s="656"/>
      <c r="DK24" s="657"/>
      <c r="DL24" s="705">
        <v>
34848310</v>
      </c>
      <c r="DM24" s="656"/>
      <c r="DN24" s="656"/>
      <c r="DO24" s="656"/>
      <c r="DP24" s="656"/>
      <c r="DQ24" s="656"/>
      <c r="DR24" s="656"/>
      <c r="DS24" s="656"/>
      <c r="DT24" s="656"/>
      <c r="DU24" s="656"/>
      <c r="DV24" s="657"/>
      <c r="DW24" s="660">
        <v>
44.2</v>
      </c>
      <c r="DX24" s="661"/>
      <c r="DY24" s="661"/>
      <c r="DZ24" s="661"/>
      <c r="EA24" s="661"/>
      <c r="EB24" s="661"/>
      <c r="EC24" s="662"/>
    </row>
    <row r="25" spans="2:133" ht="11.25" customHeight="1" x14ac:dyDescent="0.2">
      <c r="B25" s="663" t="s">
        <v>
290</v>
      </c>
      <c r="C25" s="664"/>
      <c r="D25" s="664"/>
      <c r="E25" s="664"/>
      <c r="F25" s="664"/>
      <c r="G25" s="664"/>
      <c r="H25" s="664"/>
      <c r="I25" s="664"/>
      <c r="J25" s="664"/>
      <c r="K25" s="664"/>
      <c r="L25" s="664"/>
      <c r="M25" s="664"/>
      <c r="N25" s="664"/>
      <c r="O25" s="664"/>
      <c r="P25" s="664"/>
      <c r="Q25" s="665"/>
      <c r="R25" s="666" t="s">
        <v>
138</v>
      </c>
      <c r="S25" s="667"/>
      <c r="T25" s="667"/>
      <c r="U25" s="667"/>
      <c r="V25" s="667"/>
      <c r="W25" s="667"/>
      <c r="X25" s="667"/>
      <c r="Y25" s="668"/>
      <c r="Z25" s="669" t="s">
        <v>
231</v>
      </c>
      <c r="AA25" s="669"/>
      <c r="AB25" s="669"/>
      <c r="AC25" s="669"/>
      <c r="AD25" s="670" t="s">
        <v>
138</v>
      </c>
      <c r="AE25" s="670"/>
      <c r="AF25" s="670"/>
      <c r="AG25" s="670"/>
      <c r="AH25" s="670"/>
      <c r="AI25" s="670"/>
      <c r="AJ25" s="670"/>
      <c r="AK25" s="670"/>
      <c r="AL25" s="671" t="s">
        <v>
231</v>
      </c>
      <c r="AM25" s="672"/>
      <c r="AN25" s="672"/>
      <c r="AO25" s="673"/>
      <c r="AP25" s="685" t="s">
        <v>
291</v>
      </c>
      <c r="AQ25" s="686"/>
      <c r="AR25" s="686"/>
      <c r="AS25" s="686"/>
      <c r="AT25" s="686"/>
      <c r="AU25" s="686"/>
      <c r="AV25" s="686"/>
      <c r="AW25" s="686"/>
      <c r="AX25" s="686"/>
      <c r="AY25" s="686"/>
      <c r="AZ25" s="686"/>
      <c r="BA25" s="686"/>
      <c r="BB25" s="686"/>
      <c r="BC25" s="686"/>
      <c r="BD25" s="686"/>
      <c r="BE25" s="686"/>
      <c r="BF25" s="687"/>
      <c r="BG25" s="666" t="s">
        <v>
231</v>
      </c>
      <c r="BH25" s="667"/>
      <c r="BI25" s="667"/>
      <c r="BJ25" s="667"/>
      <c r="BK25" s="667"/>
      <c r="BL25" s="667"/>
      <c r="BM25" s="667"/>
      <c r="BN25" s="668"/>
      <c r="BO25" s="669" t="s">
        <v>
231</v>
      </c>
      <c r="BP25" s="669"/>
      <c r="BQ25" s="669"/>
      <c r="BR25" s="669"/>
      <c r="BS25" s="670" t="s">
        <v>
138</v>
      </c>
      <c r="BT25" s="670"/>
      <c r="BU25" s="670"/>
      <c r="BV25" s="670"/>
      <c r="BW25" s="670"/>
      <c r="BX25" s="670"/>
      <c r="BY25" s="670"/>
      <c r="BZ25" s="670"/>
      <c r="CA25" s="670"/>
      <c r="CB25" s="674"/>
      <c r="CD25" s="681" t="s">
        <v>
292</v>
      </c>
      <c r="CE25" s="682"/>
      <c r="CF25" s="682"/>
      <c r="CG25" s="682"/>
      <c r="CH25" s="682"/>
      <c r="CI25" s="682"/>
      <c r="CJ25" s="682"/>
      <c r="CK25" s="682"/>
      <c r="CL25" s="682"/>
      <c r="CM25" s="682"/>
      <c r="CN25" s="682"/>
      <c r="CO25" s="682"/>
      <c r="CP25" s="682"/>
      <c r="CQ25" s="683"/>
      <c r="CR25" s="666">
        <v>
23315708</v>
      </c>
      <c r="CS25" s="691"/>
      <c r="CT25" s="691"/>
      <c r="CU25" s="691"/>
      <c r="CV25" s="691"/>
      <c r="CW25" s="691"/>
      <c r="CX25" s="691"/>
      <c r="CY25" s="692"/>
      <c r="CZ25" s="671">
        <v>
16.2</v>
      </c>
      <c r="DA25" s="706"/>
      <c r="DB25" s="706"/>
      <c r="DC25" s="708"/>
      <c r="DD25" s="675">
        <v>
19827966</v>
      </c>
      <c r="DE25" s="691"/>
      <c r="DF25" s="691"/>
      <c r="DG25" s="691"/>
      <c r="DH25" s="691"/>
      <c r="DI25" s="691"/>
      <c r="DJ25" s="691"/>
      <c r="DK25" s="692"/>
      <c r="DL25" s="675">
        <v>
19341058</v>
      </c>
      <c r="DM25" s="691"/>
      <c r="DN25" s="691"/>
      <c r="DO25" s="691"/>
      <c r="DP25" s="691"/>
      <c r="DQ25" s="691"/>
      <c r="DR25" s="691"/>
      <c r="DS25" s="691"/>
      <c r="DT25" s="691"/>
      <c r="DU25" s="691"/>
      <c r="DV25" s="692"/>
      <c r="DW25" s="671">
        <v>
24.6</v>
      </c>
      <c r="DX25" s="706"/>
      <c r="DY25" s="706"/>
      <c r="DZ25" s="706"/>
      <c r="EA25" s="706"/>
      <c r="EB25" s="706"/>
      <c r="EC25" s="707"/>
    </row>
    <row r="26" spans="2:133" ht="11.25" customHeight="1" x14ac:dyDescent="0.2">
      <c r="B26" s="663" t="s">
        <v>
293</v>
      </c>
      <c r="C26" s="664"/>
      <c r="D26" s="664"/>
      <c r="E26" s="664"/>
      <c r="F26" s="664"/>
      <c r="G26" s="664"/>
      <c r="H26" s="664"/>
      <c r="I26" s="664"/>
      <c r="J26" s="664"/>
      <c r="K26" s="664"/>
      <c r="L26" s="664"/>
      <c r="M26" s="664"/>
      <c r="N26" s="664"/>
      <c r="O26" s="664"/>
      <c r="P26" s="664"/>
      <c r="Q26" s="665"/>
      <c r="R26" s="666" t="s">
        <v>
138</v>
      </c>
      <c r="S26" s="667"/>
      <c r="T26" s="667"/>
      <c r="U26" s="667"/>
      <c r="V26" s="667"/>
      <c r="W26" s="667"/>
      <c r="X26" s="667"/>
      <c r="Y26" s="668"/>
      <c r="Z26" s="669" t="s">
        <v>
231</v>
      </c>
      <c r="AA26" s="669"/>
      <c r="AB26" s="669"/>
      <c r="AC26" s="669"/>
      <c r="AD26" s="670" t="s">
        <v>
231</v>
      </c>
      <c r="AE26" s="670"/>
      <c r="AF26" s="670"/>
      <c r="AG26" s="670"/>
      <c r="AH26" s="670"/>
      <c r="AI26" s="670"/>
      <c r="AJ26" s="670"/>
      <c r="AK26" s="670"/>
      <c r="AL26" s="671" t="s">
        <v>
138</v>
      </c>
      <c r="AM26" s="672"/>
      <c r="AN26" s="672"/>
      <c r="AO26" s="673"/>
      <c r="AP26" s="685" t="s">
        <v>
294</v>
      </c>
      <c r="AQ26" s="709"/>
      <c r="AR26" s="709"/>
      <c r="AS26" s="709"/>
      <c r="AT26" s="709"/>
      <c r="AU26" s="709"/>
      <c r="AV26" s="709"/>
      <c r="AW26" s="709"/>
      <c r="AX26" s="709"/>
      <c r="AY26" s="709"/>
      <c r="AZ26" s="709"/>
      <c r="BA26" s="709"/>
      <c r="BB26" s="709"/>
      <c r="BC26" s="709"/>
      <c r="BD26" s="709"/>
      <c r="BE26" s="709"/>
      <c r="BF26" s="687"/>
      <c r="BG26" s="666" t="s">
        <v>
138</v>
      </c>
      <c r="BH26" s="667"/>
      <c r="BI26" s="667"/>
      <c r="BJ26" s="667"/>
      <c r="BK26" s="667"/>
      <c r="BL26" s="667"/>
      <c r="BM26" s="667"/>
      <c r="BN26" s="668"/>
      <c r="BO26" s="669" t="s">
        <v>
138</v>
      </c>
      <c r="BP26" s="669"/>
      <c r="BQ26" s="669"/>
      <c r="BR26" s="669"/>
      <c r="BS26" s="670" t="s">
        <v>
138</v>
      </c>
      <c r="BT26" s="670"/>
      <c r="BU26" s="670"/>
      <c r="BV26" s="670"/>
      <c r="BW26" s="670"/>
      <c r="BX26" s="670"/>
      <c r="BY26" s="670"/>
      <c r="BZ26" s="670"/>
      <c r="CA26" s="670"/>
      <c r="CB26" s="674"/>
      <c r="CD26" s="681" t="s">
        <v>
295</v>
      </c>
      <c r="CE26" s="682"/>
      <c r="CF26" s="682"/>
      <c r="CG26" s="682"/>
      <c r="CH26" s="682"/>
      <c r="CI26" s="682"/>
      <c r="CJ26" s="682"/>
      <c r="CK26" s="682"/>
      <c r="CL26" s="682"/>
      <c r="CM26" s="682"/>
      <c r="CN26" s="682"/>
      <c r="CO26" s="682"/>
      <c r="CP26" s="682"/>
      <c r="CQ26" s="683"/>
      <c r="CR26" s="666">
        <v>
12284464</v>
      </c>
      <c r="CS26" s="667"/>
      <c r="CT26" s="667"/>
      <c r="CU26" s="667"/>
      <c r="CV26" s="667"/>
      <c r="CW26" s="667"/>
      <c r="CX26" s="667"/>
      <c r="CY26" s="668"/>
      <c r="CZ26" s="671">
        <v>
8.6</v>
      </c>
      <c r="DA26" s="706"/>
      <c r="DB26" s="706"/>
      <c r="DC26" s="708"/>
      <c r="DD26" s="675">
        <v>
11845246</v>
      </c>
      <c r="DE26" s="667"/>
      <c r="DF26" s="667"/>
      <c r="DG26" s="667"/>
      <c r="DH26" s="667"/>
      <c r="DI26" s="667"/>
      <c r="DJ26" s="667"/>
      <c r="DK26" s="668"/>
      <c r="DL26" s="675" t="s">
        <v>
138</v>
      </c>
      <c r="DM26" s="667"/>
      <c r="DN26" s="667"/>
      <c r="DO26" s="667"/>
      <c r="DP26" s="667"/>
      <c r="DQ26" s="667"/>
      <c r="DR26" s="667"/>
      <c r="DS26" s="667"/>
      <c r="DT26" s="667"/>
      <c r="DU26" s="667"/>
      <c r="DV26" s="668"/>
      <c r="DW26" s="671" t="s">
        <v>
138</v>
      </c>
      <c r="DX26" s="706"/>
      <c r="DY26" s="706"/>
      <c r="DZ26" s="706"/>
      <c r="EA26" s="706"/>
      <c r="EB26" s="706"/>
      <c r="EC26" s="707"/>
    </row>
    <row r="27" spans="2:133" ht="11.25" customHeight="1" x14ac:dyDescent="0.2">
      <c r="B27" s="663" t="s">
        <v>
296</v>
      </c>
      <c r="C27" s="664"/>
      <c r="D27" s="664"/>
      <c r="E27" s="664"/>
      <c r="F27" s="664"/>
      <c r="G27" s="664"/>
      <c r="H27" s="664"/>
      <c r="I27" s="664"/>
      <c r="J27" s="664"/>
      <c r="K27" s="664"/>
      <c r="L27" s="664"/>
      <c r="M27" s="664"/>
      <c r="N27" s="664"/>
      <c r="O27" s="664"/>
      <c r="P27" s="664"/>
      <c r="Q27" s="665"/>
      <c r="R27" s="666">
        <v>
44870920</v>
      </c>
      <c r="S27" s="667"/>
      <c r="T27" s="667"/>
      <c r="U27" s="667"/>
      <c r="V27" s="667"/>
      <c r="W27" s="667"/>
      <c r="X27" s="667"/>
      <c r="Y27" s="668"/>
      <c r="Z27" s="669">
        <v>
30.1</v>
      </c>
      <c r="AA27" s="669"/>
      <c r="AB27" s="669"/>
      <c r="AC27" s="669"/>
      <c r="AD27" s="670">
        <v>
44384920</v>
      </c>
      <c r="AE27" s="670"/>
      <c r="AF27" s="670"/>
      <c r="AG27" s="670"/>
      <c r="AH27" s="670"/>
      <c r="AI27" s="670"/>
      <c r="AJ27" s="670"/>
      <c r="AK27" s="670"/>
      <c r="AL27" s="671">
        <v>
56.4</v>
      </c>
      <c r="AM27" s="672"/>
      <c r="AN27" s="672"/>
      <c r="AO27" s="673"/>
      <c r="AP27" s="663" t="s">
        <v>
297</v>
      </c>
      <c r="AQ27" s="664"/>
      <c r="AR27" s="664"/>
      <c r="AS27" s="664"/>
      <c r="AT27" s="664"/>
      <c r="AU27" s="664"/>
      <c r="AV27" s="664"/>
      <c r="AW27" s="664"/>
      <c r="AX27" s="664"/>
      <c r="AY27" s="664"/>
      <c r="AZ27" s="664"/>
      <c r="BA27" s="664"/>
      <c r="BB27" s="664"/>
      <c r="BC27" s="664"/>
      <c r="BD27" s="664"/>
      <c r="BE27" s="664"/>
      <c r="BF27" s="665"/>
      <c r="BG27" s="666">
        <v>
34531351</v>
      </c>
      <c r="BH27" s="667"/>
      <c r="BI27" s="667"/>
      <c r="BJ27" s="667"/>
      <c r="BK27" s="667"/>
      <c r="BL27" s="667"/>
      <c r="BM27" s="667"/>
      <c r="BN27" s="668"/>
      <c r="BO27" s="669">
        <v>
100</v>
      </c>
      <c r="BP27" s="669"/>
      <c r="BQ27" s="669"/>
      <c r="BR27" s="669"/>
      <c r="BS27" s="670" t="s">
        <v>
231</v>
      </c>
      <c r="BT27" s="670"/>
      <c r="BU27" s="670"/>
      <c r="BV27" s="670"/>
      <c r="BW27" s="670"/>
      <c r="BX27" s="670"/>
      <c r="BY27" s="670"/>
      <c r="BZ27" s="670"/>
      <c r="CA27" s="670"/>
      <c r="CB27" s="674"/>
      <c r="CD27" s="681" t="s">
        <v>
298</v>
      </c>
      <c r="CE27" s="682"/>
      <c r="CF27" s="682"/>
      <c r="CG27" s="682"/>
      <c r="CH27" s="682"/>
      <c r="CI27" s="682"/>
      <c r="CJ27" s="682"/>
      <c r="CK27" s="682"/>
      <c r="CL27" s="682"/>
      <c r="CM27" s="682"/>
      <c r="CN27" s="682"/>
      <c r="CO27" s="682"/>
      <c r="CP27" s="682"/>
      <c r="CQ27" s="683"/>
      <c r="CR27" s="666">
        <v>
43566963</v>
      </c>
      <c r="CS27" s="691"/>
      <c r="CT27" s="691"/>
      <c r="CU27" s="691"/>
      <c r="CV27" s="691"/>
      <c r="CW27" s="691"/>
      <c r="CX27" s="691"/>
      <c r="CY27" s="692"/>
      <c r="CZ27" s="671">
        <v>
30.3</v>
      </c>
      <c r="DA27" s="706"/>
      <c r="DB27" s="706"/>
      <c r="DC27" s="708"/>
      <c r="DD27" s="675">
        <v>
12093209</v>
      </c>
      <c r="DE27" s="691"/>
      <c r="DF27" s="691"/>
      <c r="DG27" s="691"/>
      <c r="DH27" s="691"/>
      <c r="DI27" s="691"/>
      <c r="DJ27" s="691"/>
      <c r="DK27" s="692"/>
      <c r="DL27" s="675">
        <v>
12067801</v>
      </c>
      <c r="DM27" s="691"/>
      <c r="DN27" s="691"/>
      <c r="DO27" s="691"/>
      <c r="DP27" s="691"/>
      <c r="DQ27" s="691"/>
      <c r="DR27" s="691"/>
      <c r="DS27" s="691"/>
      <c r="DT27" s="691"/>
      <c r="DU27" s="691"/>
      <c r="DV27" s="692"/>
      <c r="DW27" s="671">
        <v>
15.3</v>
      </c>
      <c r="DX27" s="706"/>
      <c r="DY27" s="706"/>
      <c r="DZ27" s="706"/>
      <c r="EA27" s="706"/>
      <c r="EB27" s="706"/>
      <c r="EC27" s="707"/>
    </row>
    <row r="28" spans="2:133" ht="11.25" customHeight="1" x14ac:dyDescent="0.2">
      <c r="B28" s="663" t="s">
        <v>
299</v>
      </c>
      <c r="C28" s="664"/>
      <c r="D28" s="664"/>
      <c r="E28" s="664"/>
      <c r="F28" s="664"/>
      <c r="G28" s="664"/>
      <c r="H28" s="664"/>
      <c r="I28" s="664"/>
      <c r="J28" s="664"/>
      <c r="K28" s="664"/>
      <c r="L28" s="664"/>
      <c r="M28" s="664"/>
      <c r="N28" s="664"/>
      <c r="O28" s="664"/>
      <c r="P28" s="664"/>
      <c r="Q28" s="665"/>
      <c r="R28" s="666">
        <v>
26364</v>
      </c>
      <c r="S28" s="667"/>
      <c r="T28" s="667"/>
      <c r="U28" s="667"/>
      <c r="V28" s="667"/>
      <c r="W28" s="667"/>
      <c r="X28" s="667"/>
      <c r="Y28" s="668"/>
      <c r="Z28" s="669">
        <v>
0</v>
      </c>
      <c r="AA28" s="669"/>
      <c r="AB28" s="669"/>
      <c r="AC28" s="669"/>
      <c r="AD28" s="670">
        <v>
26364</v>
      </c>
      <c r="AE28" s="670"/>
      <c r="AF28" s="670"/>
      <c r="AG28" s="670"/>
      <c r="AH28" s="670"/>
      <c r="AI28" s="670"/>
      <c r="AJ28" s="670"/>
      <c r="AK28" s="670"/>
      <c r="AL28" s="671">
        <v>
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
300</v>
      </c>
      <c r="CE28" s="682"/>
      <c r="CF28" s="682"/>
      <c r="CG28" s="682"/>
      <c r="CH28" s="682"/>
      <c r="CI28" s="682"/>
      <c r="CJ28" s="682"/>
      <c r="CK28" s="682"/>
      <c r="CL28" s="682"/>
      <c r="CM28" s="682"/>
      <c r="CN28" s="682"/>
      <c r="CO28" s="682"/>
      <c r="CP28" s="682"/>
      <c r="CQ28" s="683"/>
      <c r="CR28" s="666">
        <v>
3439451</v>
      </c>
      <c r="CS28" s="667"/>
      <c r="CT28" s="667"/>
      <c r="CU28" s="667"/>
      <c r="CV28" s="667"/>
      <c r="CW28" s="667"/>
      <c r="CX28" s="667"/>
      <c r="CY28" s="668"/>
      <c r="CZ28" s="671">
        <v>
2.4</v>
      </c>
      <c r="DA28" s="706"/>
      <c r="DB28" s="706"/>
      <c r="DC28" s="708"/>
      <c r="DD28" s="675">
        <v>
3439451</v>
      </c>
      <c r="DE28" s="667"/>
      <c r="DF28" s="667"/>
      <c r="DG28" s="667"/>
      <c r="DH28" s="667"/>
      <c r="DI28" s="667"/>
      <c r="DJ28" s="667"/>
      <c r="DK28" s="668"/>
      <c r="DL28" s="675">
        <v>
3439451</v>
      </c>
      <c r="DM28" s="667"/>
      <c r="DN28" s="667"/>
      <c r="DO28" s="667"/>
      <c r="DP28" s="667"/>
      <c r="DQ28" s="667"/>
      <c r="DR28" s="667"/>
      <c r="DS28" s="667"/>
      <c r="DT28" s="667"/>
      <c r="DU28" s="667"/>
      <c r="DV28" s="668"/>
      <c r="DW28" s="671">
        <v>
4.4000000000000004</v>
      </c>
      <c r="DX28" s="706"/>
      <c r="DY28" s="706"/>
      <c r="DZ28" s="706"/>
      <c r="EA28" s="706"/>
      <c r="EB28" s="706"/>
      <c r="EC28" s="707"/>
    </row>
    <row r="29" spans="2:133" ht="11.25" customHeight="1" x14ac:dyDescent="0.2">
      <c r="B29" s="663" t="s">
        <v>
301</v>
      </c>
      <c r="C29" s="664"/>
      <c r="D29" s="664"/>
      <c r="E29" s="664"/>
      <c r="F29" s="664"/>
      <c r="G29" s="664"/>
      <c r="H29" s="664"/>
      <c r="I29" s="664"/>
      <c r="J29" s="664"/>
      <c r="K29" s="664"/>
      <c r="L29" s="664"/>
      <c r="M29" s="664"/>
      <c r="N29" s="664"/>
      <c r="O29" s="664"/>
      <c r="P29" s="664"/>
      <c r="Q29" s="665"/>
      <c r="R29" s="666">
        <v>
1243250</v>
      </c>
      <c r="S29" s="667"/>
      <c r="T29" s="667"/>
      <c r="U29" s="667"/>
      <c r="V29" s="667"/>
      <c r="W29" s="667"/>
      <c r="X29" s="667"/>
      <c r="Y29" s="668"/>
      <c r="Z29" s="669">
        <v>
0.8</v>
      </c>
      <c r="AA29" s="669"/>
      <c r="AB29" s="669"/>
      <c r="AC29" s="669"/>
      <c r="AD29" s="670" t="s">
        <v>
138</v>
      </c>
      <c r="AE29" s="670"/>
      <c r="AF29" s="670"/>
      <c r="AG29" s="670"/>
      <c r="AH29" s="670"/>
      <c r="AI29" s="670"/>
      <c r="AJ29" s="670"/>
      <c r="AK29" s="670"/>
      <c r="AL29" s="671" t="s">
        <v>
138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
302</v>
      </c>
      <c r="CE29" s="716"/>
      <c r="CF29" s="681" t="s">
        <v>
303</v>
      </c>
      <c r="CG29" s="682"/>
      <c r="CH29" s="682"/>
      <c r="CI29" s="682"/>
      <c r="CJ29" s="682"/>
      <c r="CK29" s="682"/>
      <c r="CL29" s="682"/>
      <c r="CM29" s="682"/>
      <c r="CN29" s="682"/>
      <c r="CO29" s="682"/>
      <c r="CP29" s="682"/>
      <c r="CQ29" s="683"/>
      <c r="CR29" s="666">
        <v>
3439416</v>
      </c>
      <c r="CS29" s="691"/>
      <c r="CT29" s="691"/>
      <c r="CU29" s="691"/>
      <c r="CV29" s="691"/>
      <c r="CW29" s="691"/>
      <c r="CX29" s="691"/>
      <c r="CY29" s="692"/>
      <c r="CZ29" s="671">
        <v>
2.4</v>
      </c>
      <c r="DA29" s="706"/>
      <c r="DB29" s="706"/>
      <c r="DC29" s="708"/>
      <c r="DD29" s="675">
        <v>
3439416</v>
      </c>
      <c r="DE29" s="691"/>
      <c r="DF29" s="691"/>
      <c r="DG29" s="691"/>
      <c r="DH29" s="691"/>
      <c r="DI29" s="691"/>
      <c r="DJ29" s="691"/>
      <c r="DK29" s="692"/>
      <c r="DL29" s="675">
        <v>
3439416</v>
      </c>
      <c r="DM29" s="691"/>
      <c r="DN29" s="691"/>
      <c r="DO29" s="691"/>
      <c r="DP29" s="691"/>
      <c r="DQ29" s="691"/>
      <c r="DR29" s="691"/>
      <c r="DS29" s="691"/>
      <c r="DT29" s="691"/>
      <c r="DU29" s="691"/>
      <c r="DV29" s="692"/>
      <c r="DW29" s="671">
        <v>
4.4000000000000004</v>
      </c>
      <c r="DX29" s="706"/>
      <c r="DY29" s="706"/>
      <c r="DZ29" s="706"/>
      <c r="EA29" s="706"/>
      <c r="EB29" s="706"/>
      <c r="EC29" s="707"/>
    </row>
    <row r="30" spans="2:133" ht="11.25" customHeight="1" x14ac:dyDescent="0.2">
      <c r="B30" s="663" t="s">
        <v>
304</v>
      </c>
      <c r="C30" s="664"/>
      <c r="D30" s="664"/>
      <c r="E30" s="664"/>
      <c r="F30" s="664"/>
      <c r="G30" s="664"/>
      <c r="H30" s="664"/>
      <c r="I30" s="664"/>
      <c r="J30" s="664"/>
      <c r="K30" s="664"/>
      <c r="L30" s="664"/>
      <c r="M30" s="664"/>
      <c r="N30" s="664"/>
      <c r="O30" s="664"/>
      <c r="P30" s="664"/>
      <c r="Q30" s="665"/>
      <c r="R30" s="666">
        <v>
2428341</v>
      </c>
      <c r="S30" s="667"/>
      <c r="T30" s="667"/>
      <c r="U30" s="667"/>
      <c r="V30" s="667"/>
      <c r="W30" s="667"/>
      <c r="X30" s="667"/>
      <c r="Y30" s="668"/>
      <c r="Z30" s="669">
        <v>
1.6</v>
      </c>
      <c r="AA30" s="669"/>
      <c r="AB30" s="669"/>
      <c r="AC30" s="669"/>
      <c r="AD30" s="670">
        <v>
1574356</v>
      </c>
      <c r="AE30" s="670"/>
      <c r="AF30" s="670"/>
      <c r="AG30" s="670"/>
      <c r="AH30" s="670"/>
      <c r="AI30" s="670"/>
      <c r="AJ30" s="670"/>
      <c r="AK30" s="670"/>
      <c r="AL30" s="671">
        <v>
2</v>
      </c>
      <c r="AM30" s="672"/>
      <c r="AN30" s="672"/>
      <c r="AO30" s="673"/>
      <c r="AP30" s="645" t="s">
        <v>
220</v>
      </c>
      <c r="AQ30" s="646"/>
      <c r="AR30" s="646"/>
      <c r="AS30" s="646"/>
      <c r="AT30" s="646"/>
      <c r="AU30" s="646"/>
      <c r="AV30" s="646"/>
      <c r="AW30" s="646"/>
      <c r="AX30" s="646"/>
      <c r="AY30" s="646"/>
      <c r="AZ30" s="646"/>
      <c r="BA30" s="646"/>
      <c r="BB30" s="646"/>
      <c r="BC30" s="646"/>
      <c r="BD30" s="646"/>
      <c r="BE30" s="646"/>
      <c r="BF30" s="647"/>
      <c r="BG30" s="645" t="s">
        <v>
305</v>
      </c>
      <c r="BH30" s="713"/>
      <c r="BI30" s="713"/>
      <c r="BJ30" s="713"/>
      <c r="BK30" s="713"/>
      <c r="BL30" s="713"/>
      <c r="BM30" s="713"/>
      <c r="BN30" s="713"/>
      <c r="BO30" s="713"/>
      <c r="BP30" s="713"/>
      <c r="BQ30" s="714"/>
      <c r="BR30" s="645" t="s">
        <v>
306</v>
      </c>
      <c r="BS30" s="713"/>
      <c r="BT30" s="713"/>
      <c r="BU30" s="713"/>
      <c r="BV30" s="713"/>
      <c r="BW30" s="713"/>
      <c r="BX30" s="713"/>
      <c r="BY30" s="713"/>
      <c r="BZ30" s="713"/>
      <c r="CA30" s="713"/>
      <c r="CB30" s="714"/>
      <c r="CD30" s="717"/>
      <c r="CE30" s="718"/>
      <c r="CF30" s="681" t="s">
        <v>
307</v>
      </c>
      <c r="CG30" s="682"/>
      <c r="CH30" s="682"/>
      <c r="CI30" s="682"/>
      <c r="CJ30" s="682"/>
      <c r="CK30" s="682"/>
      <c r="CL30" s="682"/>
      <c r="CM30" s="682"/>
      <c r="CN30" s="682"/>
      <c r="CO30" s="682"/>
      <c r="CP30" s="682"/>
      <c r="CQ30" s="683"/>
      <c r="CR30" s="666">
        <v>
3351303</v>
      </c>
      <c r="CS30" s="667"/>
      <c r="CT30" s="667"/>
      <c r="CU30" s="667"/>
      <c r="CV30" s="667"/>
      <c r="CW30" s="667"/>
      <c r="CX30" s="667"/>
      <c r="CY30" s="668"/>
      <c r="CZ30" s="671">
        <v>
2.2999999999999998</v>
      </c>
      <c r="DA30" s="706"/>
      <c r="DB30" s="706"/>
      <c r="DC30" s="708"/>
      <c r="DD30" s="675">
        <v>
3351303</v>
      </c>
      <c r="DE30" s="667"/>
      <c r="DF30" s="667"/>
      <c r="DG30" s="667"/>
      <c r="DH30" s="667"/>
      <c r="DI30" s="667"/>
      <c r="DJ30" s="667"/>
      <c r="DK30" s="668"/>
      <c r="DL30" s="675">
        <v>
3351303</v>
      </c>
      <c r="DM30" s="667"/>
      <c r="DN30" s="667"/>
      <c r="DO30" s="667"/>
      <c r="DP30" s="667"/>
      <c r="DQ30" s="667"/>
      <c r="DR30" s="667"/>
      <c r="DS30" s="667"/>
      <c r="DT30" s="667"/>
      <c r="DU30" s="667"/>
      <c r="DV30" s="668"/>
      <c r="DW30" s="671">
        <v>
4.3</v>
      </c>
      <c r="DX30" s="706"/>
      <c r="DY30" s="706"/>
      <c r="DZ30" s="706"/>
      <c r="EA30" s="706"/>
      <c r="EB30" s="706"/>
      <c r="EC30" s="707"/>
    </row>
    <row r="31" spans="2:133" ht="11.25" customHeight="1" x14ac:dyDescent="0.2">
      <c r="B31" s="663" t="s">
        <v>
308</v>
      </c>
      <c r="C31" s="664"/>
      <c r="D31" s="664"/>
      <c r="E31" s="664"/>
      <c r="F31" s="664"/>
      <c r="G31" s="664"/>
      <c r="H31" s="664"/>
      <c r="I31" s="664"/>
      <c r="J31" s="664"/>
      <c r="K31" s="664"/>
      <c r="L31" s="664"/>
      <c r="M31" s="664"/>
      <c r="N31" s="664"/>
      <c r="O31" s="664"/>
      <c r="P31" s="664"/>
      <c r="Q31" s="665"/>
      <c r="R31" s="666">
        <v>
562908</v>
      </c>
      <c r="S31" s="667"/>
      <c r="T31" s="667"/>
      <c r="U31" s="667"/>
      <c r="V31" s="667"/>
      <c r="W31" s="667"/>
      <c r="X31" s="667"/>
      <c r="Y31" s="668"/>
      <c r="Z31" s="669">
        <v>
0.4</v>
      </c>
      <c r="AA31" s="669"/>
      <c r="AB31" s="669"/>
      <c r="AC31" s="669"/>
      <c r="AD31" s="670" t="s">
        <v>
138</v>
      </c>
      <c r="AE31" s="670"/>
      <c r="AF31" s="670"/>
      <c r="AG31" s="670"/>
      <c r="AH31" s="670"/>
      <c r="AI31" s="670"/>
      <c r="AJ31" s="670"/>
      <c r="AK31" s="670"/>
      <c r="AL31" s="671" t="s">
        <v>
231</v>
      </c>
      <c r="AM31" s="672"/>
      <c r="AN31" s="672"/>
      <c r="AO31" s="673"/>
      <c r="AP31" s="726" t="s">
        <v>
309</v>
      </c>
      <c r="AQ31" s="727"/>
      <c r="AR31" s="727"/>
      <c r="AS31" s="727"/>
      <c r="AT31" s="732" t="s">
        <v>
310</v>
      </c>
      <c r="AU31" s="215"/>
      <c r="AV31" s="215"/>
      <c r="AW31" s="215"/>
      <c r="AX31" s="652" t="s">
        <v>
187</v>
      </c>
      <c r="AY31" s="653"/>
      <c r="AZ31" s="653"/>
      <c r="BA31" s="653"/>
      <c r="BB31" s="653"/>
      <c r="BC31" s="653"/>
      <c r="BD31" s="653"/>
      <c r="BE31" s="653"/>
      <c r="BF31" s="654"/>
      <c r="BG31" s="725">
        <v>
99</v>
      </c>
      <c r="BH31" s="721"/>
      <c r="BI31" s="721"/>
      <c r="BJ31" s="721"/>
      <c r="BK31" s="721"/>
      <c r="BL31" s="721"/>
      <c r="BM31" s="661">
        <v>
97.8</v>
      </c>
      <c r="BN31" s="721"/>
      <c r="BO31" s="721"/>
      <c r="BP31" s="721"/>
      <c r="BQ31" s="722"/>
      <c r="BR31" s="725">
        <v>
98.5</v>
      </c>
      <c r="BS31" s="721"/>
      <c r="BT31" s="721"/>
      <c r="BU31" s="721"/>
      <c r="BV31" s="721"/>
      <c r="BW31" s="721"/>
      <c r="BX31" s="661">
        <v>
97.1</v>
      </c>
      <c r="BY31" s="721"/>
      <c r="BZ31" s="721"/>
      <c r="CA31" s="721"/>
      <c r="CB31" s="722"/>
      <c r="CD31" s="717"/>
      <c r="CE31" s="718"/>
      <c r="CF31" s="681" t="s">
        <v>
311</v>
      </c>
      <c r="CG31" s="682"/>
      <c r="CH31" s="682"/>
      <c r="CI31" s="682"/>
      <c r="CJ31" s="682"/>
      <c r="CK31" s="682"/>
      <c r="CL31" s="682"/>
      <c r="CM31" s="682"/>
      <c r="CN31" s="682"/>
      <c r="CO31" s="682"/>
      <c r="CP31" s="682"/>
      <c r="CQ31" s="683"/>
      <c r="CR31" s="666">
        <v>
88113</v>
      </c>
      <c r="CS31" s="691"/>
      <c r="CT31" s="691"/>
      <c r="CU31" s="691"/>
      <c r="CV31" s="691"/>
      <c r="CW31" s="691"/>
      <c r="CX31" s="691"/>
      <c r="CY31" s="692"/>
      <c r="CZ31" s="671">
        <v>
0.1</v>
      </c>
      <c r="DA31" s="706"/>
      <c r="DB31" s="706"/>
      <c r="DC31" s="708"/>
      <c r="DD31" s="675">
        <v>
88113</v>
      </c>
      <c r="DE31" s="691"/>
      <c r="DF31" s="691"/>
      <c r="DG31" s="691"/>
      <c r="DH31" s="691"/>
      <c r="DI31" s="691"/>
      <c r="DJ31" s="691"/>
      <c r="DK31" s="692"/>
      <c r="DL31" s="675">
        <v>
88113</v>
      </c>
      <c r="DM31" s="691"/>
      <c r="DN31" s="691"/>
      <c r="DO31" s="691"/>
      <c r="DP31" s="691"/>
      <c r="DQ31" s="691"/>
      <c r="DR31" s="691"/>
      <c r="DS31" s="691"/>
      <c r="DT31" s="691"/>
      <c r="DU31" s="691"/>
      <c r="DV31" s="692"/>
      <c r="DW31" s="671">
        <v>
0.1</v>
      </c>
      <c r="DX31" s="706"/>
      <c r="DY31" s="706"/>
      <c r="DZ31" s="706"/>
      <c r="EA31" s="706"/>
      <c r="EB31" s="706"/>
      <c r="EC31" s="707"/>
    </row>
    <row r="32" spans="2:133" ht="11.25" customHeight="1" x14ac:dyDescent="0.2">
      <c r="B32" s="663" t="s">
        <v>
312</v>
      </c>
      <c r="C32" s="664"/>
      <c r="D32" s="664"/>
      <c r="E32" s="664"/>
      <c r="F32" s="664"/>
      <c r="G32" s="664"/>
      <c r="H32" s="664"/>
      <c r="I32" s="664"/>
      <c r="J32" s="664"/>
      <c r="K32" s="664"/>
      <c r="L32" s="664"/>
      <c r="M32" s="664"/>
      <c r="N32" s="664"/>
      <c r="O32" s="664"/>
      <c r="P32" s="664"/>
      <c r="Q32" s="665"/>
      <c r="R32" s="666">
        <v>
41311101</v>
      </c>
      <c r="S32" s="667"/>
      <c r="T32" s="667"/>
      <c r="U32" s="667"/>
      <c r="V32" s="667"/>
      <c r="W32" s="667"/>
      <c r="X32" s="667"/>
      <c r="Y32" s="668"/>
      <c r="Z32" s="669">
        <v>
27.7</v>
      </c>
      <c r="AA32" s="669"/>
      <c r="AB32" s="669"/>
      <c r="AC32" s="669"/>
      <c r="AD32" s="670" t="s">
        <v>
138</v>
      </c>
      <c r="AE32" s="670"/>
      <c r="AF32" s="670"/>
      <c r="AG32" s="670"/>
      <c r="AH32" s="670"/>
      <c r="AI32" s="670"/>
      <c r="AJ32" s="670"/>
      <c r="AK32" s="670"/>
      <c r="AL32" s="671" t="s">
        <v>
138</v>
      </c>
      <c r="AM32" s="672"/>
      <c r="AN32" s="672"/>
      <c r="AO32" s="673"/>
      <c r="AP32" s="728"/>
      <c r="AQ32" s="729"/>
      <c r="AR32" s="729"/>
      <c r="AS32" s="729"/>
      <c r="AT32" s="733"/>
      <c r="AU32" s="214" t="s">
        <v>
313</v>
      </c>
      <c r="AV32" s="214"/>
      <c r="AW32" s="214"/>
      <c r="AX32" s="663" t="s">
        <v>
314</v>
      </c>
      <c r="AY32" s="664"/>
      <c r="AZ32" s="664"/>
      <c r="BA32" s="664"/>
      <c r="BB32" s="664"/>
      <c r="BC32" s="664"/>
      <c r="BD32" s="664"/>
      <c r="BE32" s="664"/>
      <c r="BF32" s="665"/>
      <c r="BG32" s="735">
        <v>
98.9</v>
      </c>
      <c r="BH32" s="691"/>
      <c r="BI32" s="691"/>
      <c r="BJ32" s="691"/>
      <c r="BK32" s="691"/>
      <c r="BL32" s="691"/>
      <c r="BM32" s="672">
        <v>
97.5</v>
      </c>
      <c r="BN32" s="723"/>
      <c r="BO32" s="723"/>
      <c r="BP32" s="723"/>
      <c r="BQ32" s="724"/>
      <c r="BR32" s="735">
        <v>
98.4</v>
      </c>
      <c r="BS32" s="691"/>
      <c r="BT32" s="691"/>
      <c r="BU32" s="691"/>
      <c r="BV32" s="691"/>
      <c r="BW32" s="691"/>
      <c r="BX32" s="672">
        <v>
96.8</v>
      </c>
      <c r="BY32" s="723"/>
      <c r="BZ32" s="723"/>
      <c r="CA32" s="723"/>
      <c r="CB32" s="724"/>
      <c r="CD32" s="719"/>
      <c r="CE32" s="720"/>
      <c r="CF32" s="681" t="s">
        <v>
315</v>
      </c>
      <c r="CG32" s="682"/>
      <c r="CH32" s="682"/>
      <c r="CI32" s="682"/>
      <c r="CJ32" s="682"/>
      <c r="CK32" s="682"/>
      <c r="CL32" s="682"/>
      <c r="CM32" s="682"/>
      <c r="CN32" s="682"/>
      <c r="CO32" s="682"/>
      <c r="CP32" s="682"/>
      <c r="CQ32" s="683"/>
      <c r="CR32" s="666">
        <v>
35</v>
      </c>
      <c r="CS32" s="667"/>
      <c r="CT32" s="667"/>
      <c r="CU32" s="667"/>
      <c r="CV32" s="667"/>
      <c r="CW32" s="667"/>
      <c r="CX32" s="667"/>
      <c r="CY32" s="668"/>
      <c r="CZ32" s="671">
        <v>
0</v>
      </c>
      <c r="DA32" s="706"/>
      <c r="DB32" s="706"/>
      <c r="DC32" s="708"/>
      <c r="DD32" s="675">
        <v>
35</v>
      </c>
      <c r="DE32" s="667"/>
      <c r="DF32" s="667"/>
      <c r="DG32" s="667"/>
      <c r="DH32" s="667"/>
      <c r="DI32" s="667"/>
      <c r="DJ32" s="667"/>
      <c r="DK32" s="668"/>
      <c r="DL32" s="675">
        <v>
35</v>
      </c>
      <c r="DM32" s="667"/>
      <c r="DN32" s="667"/>
      <c r="DO32" s="667"/>
      <c r="DP32" s="667"/>
      <c r="DQ32" s="667"/>
      <c r="DR32" s="667"/>
      <c r="DS32" s="667"/>
      <c r="DT32" s="667"/>
      <c r="DU32" s="667"/>
      <c r="DV32" s="668"/>
      <c r="DW32" s="671">
        <v>
0</v>
      </c>
      <c r="DX32" s="706"/>
      <c r="DY32" s="706"/>
      <c r="DZ32" s="706"/>
      <c r="EA32" s="706"/>
      <c r="EB32" s="706"/>
      <c r="EC32" s="707"/>
    </row>
    <row r="33" spans="2:133" ht="11.25" customHeight="1" x14ac:dyDescent="0.2">
      <c r="B33" s="702" t="s">
        <v>
316</v>
      </c>
      <c r="C33" s="703"/>
      <c r="D33" s="703"/>
      <c r="E33" s="703"/>
      <c r="F33" s="703"/>
      <c r="G33" s="703"/>
      <c r="H33" s="703"/>
      <c r="I33" s="703"/>
      <c r="J33" s="703"/>
      <c r="K33" s="703"/>
      <c r="L33" s="703"/>
      <c r="M33" s="703"/>
      <c r="N33" s="703"/>
      <c r="O33" s="703"/>
      <c r="P33" s="703"/>
      <c r="Q33" s="704"/>
      <c r="R33" s="666">
        <v>
33611637</v>
      </c>
      <c r="S33" s="667"/>
      <c r="T33" s="667"/>
      <c r="U33" s="667"/>
      <c r="V33" s="667"/>
      <c r="W33" s="667"/>
      <c r="X33" s="667"/>
      <c r="Y33" s="668"/>
      <c r="Z33" s="669">
        <v>
22.6</v>
      </c>
      <c r="AA33" s="669"/>
      <c r="AB33" s="669"/>
      <c r="AC33" s="669"/>
      <c r="AD33" s="670">
        <v>
32642041</v>
      </c>
      <c r="AE33" s="670"/>
      <c r="AF33" s="670"/>
      <c r="AG33" s="670"/>
      <c r="AH33" s="670"/>
      <c r="AI33" s="670"/>
      <c r="AJ33" s="670"/>
      <c r="AK33" s="670"/>
      <c r="AL33" s="671">
        <v>
41.4</v>
      </c>
      <c r="AM33" s="672"/>
      <c r="AN33" s="672"/>
      <c r="AO33" s="673"/>
      <c r="AP33" s="730"/>
      <c r="AQ33" s="731"/>
      <c r="AR33" s="731"/>
      <c r="AS33" s="731"/>
      <c r="AT33" s="734"/>
      <c r="AU33" s="216"/>
      <c r="AV33" s="216"/>
      <c r="AW33" s="216"/>
      <c r="AX33" s="710" t="s">
        <v>
317</v>
      </c>
      <c r="AY33" s="711"/>
      <c r="AZ33" s="711"/>
      <c r="BA33" s="711"/>
      <c r="BB33" s="711"/>
      <c r="BC33" s="711"/>
      <c r="BD33" s="711"/>
      <c r="BE33" s="711"/>
      <c r="BF33" s="712"/>
      <c r="BG33" s="736" t="s">
        <v>
138</v>
      </c>
      <c r="BH33" s="737"/>
      <c r="BI33" s="737"/>
      <c r="BJ33" s="737"/>
      <c r="BK33" s="737"/>
      <c r="BL33" s="737"/>
      <c r="BM33" s="738" t="s">
        <v>
138</v>
      </c>
      <c r="BN33" s="737"/>
      <c r="BO33" s="737"/>
      <c r="BP33" s="737"/>
      <c r="BQ33" s="739"/>
      <c r="BR33" s="736" t="s">
        <v>
138</v>
      </c>
      <c r="BS33" s="737"/>
      <c r="BT33" s="737"/>
      <c r="BU33" s="737"/>
      <c r="BV33" s="737"/>
      <c r="BW33" s="737"/>
      <c r="BX33" s="738" t="s">
        <v>
231</v>
      </c>
      <c r="BY33" s="737"/>
      <c r="BZ33" s="737"/>
      <c r="CA33" s="737"/>
      <c r="CB33" s="739"/>
      <c r="CD33" s="681" t="s">
        <v>
318</v>
      </c>
      <c r="CE33" s="682"/>
      <c r="CF33" s="682"/>
      <c r="CG33" s="682"/>
      <c r="CH33" s="682"/>
      <c r="CI33" s="682"/>
      <c r="CJ33" s="682"/>
      <c r="CK33" s="682"/>
      <c r="CL33" s="682"/>
      <c r="CM33" s="682"/>
      <c r="CN33" s="682"/>
      <c r="CO33" s="682"/>
      <c r="CP33" s="682"/>
      <c r="CQ33" s="683"/>
      <c r="CR33" s="666">
        <v>
58826146</v>
      </c>
      <c r="CS33" s="691"/>
      <c r="CT33" s="691"/>
      <c r="CU33" s="691"/>
      <c r="CV33" s="691"/>
      <c r="CW33" s="691"/>
      <c r="CX33" s="691"/>
      <c r="CY33" s="692"/>
      <c r="CZ33" s="671">
        <v>
40.9</v>
      </c>
      <c r="DA33" s="706"/>
      <c r="DB33" s="706"/>
      <c r="DC33" s="708"/>
      <c r="DD33" s="675">
        <v>
45429894</v>
      </c>
      <c r="DE33" s="691"/>
      <c r="DF33" s="691"/>
      <c r="DG33" s="691"/>
      <c r="DH33" s="691"/>
      <c r="DI33" s="691"/>
      <c r="DJ33" s="691"/>
      <c r="DK33" s="692"/>
      <c r="DL33" s="675">
        <v>
29115518</v>
      </c>
      <c r="DM33" s="691"/>
      <c r="DN33" s="691"/>
      <c r="DO33" s="691"/>
      <c r="DP33" s="691"/>
      <c r="DQ33" s="691"/>
      <c r="DR33" s="691"/>
      <c r="DS33" s="691"/>
      <c r="DT33" s="691"/>
      <c r="DU33" s="691"/>
      <c r="DV33" s="692"/>
      <c r="DW33" s="671">
        <v>
37</v>
      </c>
      <c r="DX33" s="706"/>
      <c r="DY33" s="706"/>
      <c r="DZ33" s="706"/>
      <c r="EA33" s="706"/>
      <c r="EB33" s="706"/>
      <c r="EC33" s="707"/>
    </row>
    <row r="34" spans="2:133" ht="11.25" customHeight="1" x14ac:dyDescent="0.2">
      <c r="B34" s="663" t="s">
        <v>
319</v>
      </c>
      <c r="C34" s="664"/>
      <c r="D34" s="664"/>
      <c r="E34" s="664"/>
      <c r="F34" s="664"/>
      <c r="G34" s="664"/>
      <c r="H34" s="664"/>
      <c r="I34" s="664"/>
      <c r="J34" s="664"/>
      <c r="K34" s="664"/>
      <c r="L34" s="664"/>
      <c r="M34" s="664"/>
      <c r="N34" s="664"/>
      <c r="O34" s="664"/>
      <c r="P34" s="664"/>
      <c r="Q34" s="665"/>
      <c r="R34" s="666">
        <v>
11815330</v>
      </c>
      <c r="S34" s="667"/>
      <c r="T34" s="667"/>
      <c r="U34" s="667"/>
      <c r="V34" s="667"/>
      <c r="W34" s="667"/>
      <c r="X34" s="667"/>
      <c r="Y34" s="668"/>
      <c r="Z34" s="669">
        <v>
7.9</v>
      </c>
      <c r="AA34" s="669"/>
      <c r="AB34" s="669"/>
      <c r="AC34" s="669"/>
      <c r="AD34" s="670" t="s">
        <v>
138</v>
      </c>
      <c r="AE34" s="670"/>
      <c r="AF34" s="670"/>
      <c r="AG34" s="670"/>
      <c r="AH34" s="670"/>
      <c r="AI34" s="670"/>
      <c r="AJ34" s="670"/>
      <c r="AK34" s="670"/>
      <c r="AL34" s="671" t="s">
        <v>
138</v>
      </c>
      <c r="AM34" s="672"/>
      <c r="AN34" s="672"/>
      <c r="AO34" s="673"/>
      <c r="AP34" s="217"/>
      <c r="AQ34" s="218"/>
      <c r="AR34" s="214"/>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81" t="s">
        <v>
320</v>
      </c>
      <c r="CE34" s="682"/>
      <c r="CF34" s="682"/>
      <c r="CG34" s="682"/>
      <c r="CH34" s="682"/>
      <c r="CI34" s="682"/>
      <c r="CJ34" s="682"/>
      <c r="CK34" s="682"/>
      <c r="CL34" s="682"/>
      <c r="CM34" s="682"/>
      <c r="CN34" s="682"/>
      <c r="CO34" s="682"/>
      <c r="CP34" s="682"/>
      <c r="CQ34" s="683"/>
      <c r="CR34" s="666">
        <v>
27268312</v>
      </c>
      <c r="CS34" s="667"/>
      <c r="CT34" s="667"/>
      <c r="CU34" s="667"/>
      <c r="CV34" s="667"/>
      <c r="CW34" s="667"/>
      <c r="CX34" s="667"/>
      <c r="CY34" s="668"/>
      <c r="CZ34" s="671">
        <v>
19</v>
      </c>
      <c r="DA34" s="706"/>
      <c r="DB34" s="706"/>
      <c r="DC34" s="708"/>
      <c r="DD34" s="675">
        <v>
18347107</v>
      </c>
      <c r="DE34" s="667"/>
      <c r="DF34" s="667"/>
      <c r="DG34" s="667"/>
      <c r="DH34" s="667"/>
      <c r="DI34" s="667"/>
      <c r="DJ34" s="667"/>
      <c r="DK34" s="668"/>
      <c r="DL34" s="675">
        <v>
16840135</v>
      </c>
      <c r="DM34" s="667"/>
      <c r="DN34" s="667"/>
      <c r="DO34" s="667"/>
      <c r="DP34" s="667"/>
      <c r="DQ34" s="667"/>
      <c r="DR34" s="667"/>
      <c r="DS34" s="667"/>
      <c r="DT34" s="667"/>
      <c r="DU34" s="667"/>
      <c r="DV34" s="668"/>
      <c r="DW34" s="671">
        <v>
21.4</v>
      </c>
      <c r="DX34" s="706"/>
      <c r="DY34" s="706"/>
      <c r="DZ34" s="706"/>
      <c r="EA34" s="706"/>
      <c r="EB34" s="706"/>
      <c r="EC34" s="707"/>
    </row>
    <row r="35" spans="2:133" ht="11.25" customHeight="1" x14ac:dyDescent="0.2">
      <c r="B35" s="663" t="s">
        <v>
321</v>
      </c>
      <c r="C35" s="664"/>
      <c r="D35" s="664"/>
      <c r="E35" s="664"/>
      <c r="F35" s="664"/>
      <c r="G35" s="664"/>
      <c r="H35" s="664"/>
      <c r="I35" s="664"/>
      <c r="J35" s="664"/>
      <c r="K35" s="664"/>
      <c r="L35" s="664"/>
      <c r="M35" s="664"/>
      <c r="N35" s="664"/>
      <c r="O35" s="664"/>
      <c r="P35" s="664"/>
      <c r="Q35" s="665"/>
      <c r="R35" s="666">
        <v>
363398</v>
      </c>
      <c r="S35" s="667"/>
      <c r="T35" s="667"/>
      <c r="U35" s="667"/>
      <c r="V35" s="667"/>
      <c r="W35" s="667"/>
      <c r="X35" s="667"/>
      <c r="Y35" s="668"/>
      <c r="Z35" s="669">
        <v>
0.2</v>
      </c>
      <c r="AA35" s="669"/>
      <c r="AB35" s="669"/>
      <c r="AC35" s="669"/>
      <c r="AD35" s="670">
        <v>
86091</v>
      </c>
      <c r="AE35" s="670"/>
      <c r="AF35" s="670"/>
      <c r="AG35" s="670"/>
      <c r="AH35" s="670"/>
      <c r="AI35" s="670"/>
      <c r="AJ35" s="670"/>
      <c r="AK35" s="670"/>
      <c r="AL35" s="671">
        <v>
0.1</v>
      </c>
      <c r="AM35" s="672"/>
      <c r="AN35" s="672"/>
      <c r="AO35" s="673"/>
      <c r="AP35" s="219"/>
      <c r="AQ35" s="645" t="s">
        <v>
322</v>
      </c>
      <c r="AR35" s="646"/>
      <c r="AS35" s="646"/>
      <c r="AT35" s="646"/>
      <c r="AU35" s="646"/>
      <c r="AV35" s="646"/>
      <c r="AW35" s="646"/>
      <c r="AX35" s="646"/>
      <c r="AY35" s="646"/>
      <c r="AZ35" s="646"/>
      <c r="BA35" s="646"/>
      <c r="BB35" s="646"/>
      <c r="BC35" s="646"/>
      <c r="BD35" s="646"/>
      <c r="BE35" s="646"/>
      <c r="BF35" s="647"/>
      <c r="BG35" s="645" t="s">
        <v>
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
324</v>
      </c>
      <c r="CE35" s="682"/>
      <c r="CF35" s="682"/>
      <c r="CG35" s="682"/>
      <c r="CH35" s="682"/>
      <c r="CI35" s="682"/>
      <c r="CJ35" s="682"/>
      <c r="CK35" s="682"/>
      <c r="CL35" s="682"/>
      <c r="CM35" s="682"/>
      <c r="CN35" s="682"/>
      <c r="CO35" s="682"/>
      <c r="CP35" s="682"/>
      <c r="CQ35" s="683"/>
      <c r="CR35" s="666">
        <v>
1325268</v>
      </c>
      <c r="CS35" s="691"/>
      <c r="CT35" s="691"/>
      <c r="CU35" s="691"/>
      <c r="CV35" s="691"/>
      <c r="CW35" s="691"/>
      <c r="CX35" s="691"/>
      <c r="CY35" s="692"/>
      <c r="CZ35" s="671">
        <v>
0.9</v>
      </c>
      <c r="DA35" s="706"/>
      <c r="DB35" s="706"/>
      <c r="DC35" s="708"/>
      <c r="DD35" s="675">
        <v>
1229561</v>
      </c>
      <c r="DE35" s="691"/>
      <c r="DF35" s="691"/>
      <c r="DG35" s="691"/>
      <c r="DH35" s="691"/>
      <c r="DI35" s="691"/>
      <c r="DJ35" s="691"/>
      <c r="DK35" s="692"/>
      <c r="DL35" s="675">
        <v>
1229561</v>
      </c>
      <c r="DM35" s="691"/>
      <c r="DN35" s="691"/>
      <c r="DO35" s="691"/>
      <c r="DP35" s="691"/>
      <c r="DQ35" s="691"/>
      <c r="DR35" s="691"/>
      <c r="DS35" s="691"/>
      <c r="DT35" s="691"/>
      <c r="DU35" s="691"/>
      <c r="DV35" s="692"/>
      <c r="DW35" s="671">
        <v>
1.6</v>
      </c>
      <c r="DX35" s="706"/>
      <c r="DY35" s="706"/>
      <c r="DZ35" s="706"/>
      <c r="EA35" s="706"/>
      <c r="EB35" s="706"/>
      <c r="EC35" s="707"/>
    </row>
    <row r="36" spans="2:133" ht="11.25" customHeight="1" x14ac:dyDescent="0.2">
      <c r="B36" s="663" t="s">
        <v>
325</v>
      </c>
      <c r="C36" s="664"/>
      <c r="D36" s="664"/>
      <c r="E36" s="664"/>
      <c r="F36" s="664"/>
      <c r="G36" s="664"/>
      <c r="H36" s="664"/>
      <c r="I36" s="664"/>
      <c r="J36" s="664"/>
      <c r="K36" s="664"/>
      <c r="L36" s="664"/>
      <c r="M36" s="664"/>
      <c r="N36" s="664"/>
      <c r="O36" s="664"/>
      <c r="P36" s="664"/>
      <c r="Q36" s="665"/>
      <c r="R36" s="666">
        <v>
81661</v>
      </c>
      <c r="S36" s="667"/>
      <c r="T36" s="667"/>
      <c r="U36" s="667"/>
      <c r="V36" s="667"/>
      <c r="W36" s="667"/>
      <c r="X36" s="667"/>
      <c r="Y36" s="668"/>
      <c r="Z36" s="669">
        <v>
0.1</v>
      </c>
      <c r="AA36" s="669"/>
      <c r="AB36" s="669"/>
      <c r="AC36" s="669"/>
      <c r="AD36" s="670" t="s">
        <v>
231</v>
      </c>
      <c r="AE36" s="670"/>
      <c r="AF36" s="670"/>
      <c r="AG36" s="670"/>
      <c r="AH36" s="670"/>
      <c r="AI36" s="670"/>
      <c r="AJ36" s="670"/>
      <c r="AK36" s="670"/>
      <c r="AL36" s="671" t="s">
        <v>
231</v>
      </c>
      <c r="AM36" s="672"/>
      <c r="AN36" s="672"/>
      <c r="AO36" s="673"/>
      <c r="AP36" s="219"/>
      <c r="AQ36" s="740" t="s">
        <v>
326</v>
      </c>
      <c r="AR36" s="741"/>
      <c r="AS36" s="741"/>
      <c r="AT36" s="741"/>
      <c r="AU36" s="741"/>
      <c r="AV36" s="741"/>
      <c r="AW36" s="741"/>
      <c r="AX36" s="741"/>
      <c r="AY36" s="742"/>
      <c r="AZ36" s="655">
        <v>
9496760</v>
      </c>
      <c r="BA36" s="656"/>
      <c r="BB36" s="656"/>
      <c r="BC36" s="656"/>
      <c r="BD36" s="656"/>
      <c r="BE36" s="656"/>
      <c r="BF36" s="743"/>
      <c r="BG36" s="677" t="s">
        <v>
327</v>
      </c>
      <c r="BH36" s="678"/>
      <c r="BI36" s="678"/>
      <c r="BJ36" s="678"/>
      <c r="BK36" s="678"/>
      <c r="BL36" s="678"/>
      <c r="BM36" s="678"/>
      <c r="BN36" s="678"/>
      <c r="BO36" s="678"/>
      <c r="BP36" s="678"/>
      <c r="BQ36" s="678"/>
      <c r="BR36" s="678"/>
      <c r="BS36" s="678"/>
      <c r="BT36" s="678"/>
      <c r="BU36" s="679"/>
      <c r="BV36" s="655">
        <v>
1209246</v>
      </c>
      <c r="BW36" s="656"/>
      <c r="BX36" s="656"/>
      <c r="BY36" s="656"/>
      <c r="BZ36" s="656"/>
      <c r="CA36" s="656"/>
      <c r="CB36" s="743"/>
      <c r="CD36" s="681" t="s">
        <v>
328</v>
      </c>
      <c r="CE36" s="682"/>
      <c r="CF36" s="682"/>
      <c r="CG36" s="682"/>
      <c r="CH36" s="682"/>
      <c r="CI36" s="682"/>
      <c r="CJ36" s="682"/>
      <c r="CK36" s="682"/>
      <c r="CL36" s="682"/>
      <c r="CM36" s="682"/>
      <c r="CN36" s="682"/>
      <c r="CO36" s="682"/>
      <c r="CP36" s="682"/>
      <c r="CQ36" s="683"/>
      <c r="CR36" s="666">
        <v>
8539338</v>
      </c>
      <c r="CS36" s="667"/>
      <c r="CT36" s="667"/>
      <c r="CU36" s="667"/>
      <c r="CV36" s="667"/>
      <c r="CW36" s="667"/>
      <c r="CX36" s="667"/>
      <c r="CY36" s="668"/>
      <c r="CZ36" s="671">
        <v>
5.9</v>
      </c>
      <c r="DA36" s="706"/>
      <c r="DB36" s="706"/>
      <c r="DC36" s="708"/>
      <c r="DD36" s="675">
        <v>
6154187</v>
      </c>
      <c r="DE36" s="667"/>
      <c r="DF36" s="667"/>
      <c r="DG36" s="667"/>
      <c r="DH36" s="667"/>
      <c r="DI36" s="667"/>
      <c r="DJ36" s="667"/>
      <c r="DK36" s="668"/>
      <c r="DL36" s="675">
        <v>
4162610</v>
      </c>
      <c r="DM36" s="667"/>
      <c r="DN36" s="667"/>
      <c r="DO36" s="667"/>
      <c r="DP36" s="667"/>
      <c r="DQ36" s="667"/>
      <c r="DR36" s="667"/>
      <c r="DS36" s="667"/>
      <c r="DT36" s="667"/>
      <c r="DU36" s="667"/>
      <c r="DV36" s="668"/>
      <c r="DW36" s="671">
        <v>
5.3</v>
      </c>
      <c r="DX36" s="706"/>
      <c r="DY36" s="706"/>
      <c r="DZ36" s="706"/>
      <c r="EA36" s="706"/>
      <c r="EB36" s="706"/>
      <c r="EC36" s="707"/>
    </row>
    <row r="37" spans="2:133" ht="11.25" customHeight="1" x14ac:dyDescent="0.2">
      <c r="B37" s="663" t="s">
        <v>
329</v>
      </c>
      <c r="C37" s="664"/>
      <c r="D37" s="664"/>
      <c r="E37" s="664"/>
      <c r="F37" s="664"/>
      <c r="G37" s="664"/>
      <c r="H37" s="664"/>
      <c r="I37" s="664"/>
      <c r="J37" s="664"/>
      <c r="K37" s="664"/>
      <c r="L37" s="664"/>
      <c r="M37" s="664"/>
      <c r="N37" s="664"/>
      <c r="O37" s="664"/>
      <c r="P37" s="664"/>
      <c r="Q37" s="665"/>
      <c r="R37" s="666">
        <v>
7129000</v>
      </c>
      <c r="S37" s="667"/>
      <c r="T37" s="667"/>
      <c r="U37" s="667"/>
      <c r="V37" s="667"/>
      <c r="W37" s="667"/>
      <c r="X37" s="667"/>
      <c r="Y37" s="668"/>
      <c r="Z37" s="669">
        <v>
4.8</v>
      </c>
      <c r="AA37" s="669"/>
      <c r="AB37" s="669"/>
      <c r="AC37" s="669"/>
      <c r="AD37" s="670" t="s">
        <v>
231</v>
      </c>
      <c r="AE37" s="670"/>
      <c r="AF37" s="670"/>
      <c r="AG37" s="670"/>
      <c r="AH37" s="670"/>
      <c r="AI37" s="670"/>
      <c r="AJ37" s="670"/>
      <c r="AK37" s="670"/>
      <c r="AL37" s="671" t="s">
        <v>
231</v>
      </c>
      <c r="AM37" s="672"/>
      <c r="AN37" s="672"/>
      <c r="AO37" s="673"/>
      <c r="AQ37" s="744" t="s">
        <v>
330</v>
      </c>
      <c r="AR37" s="745"/>
      <c r="AS37" s="745"/>
      <c r="AT37" s="745"/>
      <c r="AU37" s="745"/>
      <c r="AV37" s="745"/>
      <c r="AW37" s="745"/>
      <c r="AX37" s="745"/>
      <c r="AY37" s="746"/>
      <c r="AZ37" s="666" t="s">
        <v>
138</v>
      </c>
      <c r="BA37" s="667"/>
      <c r="BB37" s="667"/>
      <c r="BC37" s="667"/>
      <c r="BD37" s="691"/>
      <c r="BE37" s="691"/>
      <c r="BF37" s="724"/>
      <c r="BG37" s="681" t="s">
        <v>
331</v>
      </c>
      <c r="BH37" s="682"/>
      <c r="BI37" s="682"/>
      <c r="BJ37" s="682"/>
      <c r="BK37" s="682"/>
      <c r="BL37" s="682"/>
      <c r="BM37" s="682"/>
      <c r="BN37" s="682"/>
      <c r="BO37" s="682"/>
      <c r="BP37" s="682"/>
      <c r="BQ37" s="682"/>
      <c r="BR37" s="682"/>
      <c r="BS37" s="682"/>
      <c r="BT37" s="682"/>
      <c r="BU37" s="683"/>
      <c r="BV37" s="666">
        <v>
1209246</v>
      </c>
      <c r="BW37" s="667"/>
      <c r="BX37" s="667"/>
      <c r="BY37" s="667"/>
      <c r="BZ37" s="667"/>
      <c r="CA37" s="667"/>
      <c r="CB37" s="676"/>
      <c r="CD37" s="681" t="s">
        <v>
332</v>
      </c>
      <c r="CE37" s="682"/>
      <c r="CF37" s="682"/>
      <c r="CG37" s="682"/>
      <c r="CH37" s="682"/>
      <c r="CI37" s="682"/>
      <c r="CJ37" s="682"/>
      <c r="CK37" s="682"/>
      <c r="CL37" s="682"/>
      <c r="CM37" s="682"/>
      <c r="CN37" s="682"/>
      <c r="CO37" s="682"/>
      <c r="CP37" s="682"/>
      <c r="CQ37" s="683"/>
      <c r="CR37" s="666">
        <v>
1401115</v>
      </c>
      <c r="CS37" s="691"/>
      <c r="CT37" s="691"/>
      <c r="CU37" s="691"/>
      <c r="CV37" s="691"/>
      <c r="CW37" s="691"/>
      <c r="CX37" s="691"/>
      <c r="CY37" s="692"/>
      <c r="CZ37" s="671">
        <v>
1</v>
      </c>
      <c r="DA37" s="706"/>
      <c r="DB37" s="706"/>
      <c r="DC37" s="708"/>
      <c r="DD37" s="675">
        <v>
1400977</v>
      </c>
      <c r="DE37" s="691"/>
      <c r="DF37" s="691"/>
      <c r="DG37" s="691"/>
      <c r="DH37" s="691"/>
      <c r="DI37" s="691"/>
      <c r="DJ37" s="691"/>
      <c r="DK37" s="692"/>
      <c r="DL37" s="675">
        <v>
1033489</v>
      </c>
      <c r="DM37" s="691"/>
      <c r="DN37" s="691"/>
      <c r="DO37" s="691"/>
      <c r="DP37" s="691"/>
      <c r="DQ37" s="691"/>
      <c r="DR37" s="691"/>
      <c r="DS37" s="691"/>
      <c r="DT37" s="691"/>
      <c r="DU37" s="691"/>
      <c r="DV37" s="692"/>
      <c r="DW37" s="671">
        <v>
1.3</v>
      </c>
      <c r="DX37" s="706"/>
      <c r="DY37" s="706"/>
      <c r="DZ37" s="706"/>
      <c r="EA37" s="706"/>
      <c r="EB37" s="706"/>
      <c r="EC37" s="707"/>
    </row>
    <row r="38" spans="2:133" ht="11.25" customHeight="1" x14ac:dyDescent="0.2">
      <c r="B38" s="663" t="s">
        <v>
333</v>
      </c>
      <c r="C38" s="664"/>
      <c r="D38" s="664"/>
      <c r="E38" s="664"/>
      <c r="F38" s="664"/>
      <c r="G38" s="664"/>
      <c r="H38" s="664"/>
      <c r="I38" s="664"/>
      <c r="J38" s="664"/>
      <c r="K38" s="664"/>
      <c r="L38" s="664"/>
      <c r="M38" s="664"/>
      <c r="N38" s="664"/>
      <c r="O38" s="664"/>
      <c r="P38" s="664"/>
      <c r="Q38" s="665"/>
      <c r="R38" s="666">
        <v>
931707</v>
      </c>
      <c r="S38" s="667"/>
      <c r="T38" s="667"/>
      <c r="U38" s="667"/>
      <c r="V38" s="667"/>
      <c r="W38" s="667"/>
      <c r="X38" s="667"/>
      <c r="Y38" s="668"/>
      <c r="Z38" s="669">
        <v>
0.6</v>
      </c>
      <c r="AA38" s="669"/>
      <c r="AB38" s="669"/>
      <c r="AC38" s="669"/>
      <c r="AD38" s="670" t="s">
        <v>
231</v>
      </c>
      <c r="AE38" s="670"/>
      <c r="AF38" s="670"/>
      <c r="AG38" s="670"/>
      <c r="AH38" s="670"/>
      <c r="AI38" s="670"/>
      <c r="AJ38" s="670"/>
      <c r="AK38" s="670"/>
      <c r="AL38" s="671" t="s">
        <v>
138</v>
      </c>
      <c r="AM38" s="672"/>
      <c r="AN38" s="672"/>
      <c r="AO38" s="673"/>
      <c r="AQ38" s="744" t="s">
        <v>
334</v>
      </c>
      <c r="AR38" s="745"/>
      <c r="AS38" s="745"/>
      <c r="AT38" s="745"/>
      <c r="AU38" s="745"/>
      <c r="AV38" s="745"/>
      <c r="AW38" s="745"/>
      <c r="AX38" s="745"/>
      <c r="AY38" s="746"/>
      <c r="AZ38" s="666" t="s">
        <v>
231</v>
      </c>
      <c r="BA38" s="667"/>
      <c r="BB38" s="667"/>
      <c r="BC38" s="667"/>
      <c r="BD38" s="691"/>
      <c r="BE38" s="691"/>
      <c r="BF38" s="724"/>
      <c r="BG38" s="681" t="s">
        <v>
335</v>
      </c>
      <c r="BH38" s="682"/>
      <c r="BI38" s="682"/>
      <c r="BJ38" s="682"/>
      <c r="BK38" s="682"/>
      <c r="BL38" s="682"/>
      <c r="BM38" s="682"/>
      <c r="BN38" s="682"/>
      <c r="BO38" s="682"/>
      <c r="BP38" s="682"/>
      <c r="BQ38" s="682"/>
      <c r="BR38" s="682"/>
      <c r="BS38" s="682"/>
      <c r="BT38" s="682"/>
      <c r="BU38" s="683"/>
      <c r="BV38" s="666">
        <v>
51919</v>
      </c>
      <c r="BW38" s="667"/>
      <c r="BX38" s="667"/>
      <c r="BY38" s="667"/>
      <c r="BZ38" s="667"/>
      <c r="CA38" s="667"/>
      <c r="CB38" s="676"/>
      <c r="CD38" s="681" t="s">
        <v>
336</v>
      </c>
      <c r="CE38" s="682"/>
      <c r="CF38" s="682"/>
      <c r="CG38" s="682"/>
      <c r="CH38" s="682"/>
      <c r="CI38" s="682"/>
      <c r="CJ38" s="682"/>
      <c r="CK38" s="682"/>
      <c r="CL38" s="682"/>
      <c r="CM38" s="682"/>
      <c r="CN38" s="682"/>
      <c r="CO38" s="682"/>
      <c r="CP38" s="682"/>
      <c r="CQ38" s="683"/>
      <c r="CR38" s="666">
        <v>
9496760</v>
      </c>
      <c r="CS38" s="667"/>
      <c r="CT38" s="667"/>
      <c r="CU38" s="667"/>
      <c r="CV38" s="667"/>
      <c r="CW38" s="667"/>
      <c r="CX38" s="667"/>
      <c r="CY38" s="668"/>
      <c r="CZ38" s="671">
        <v>
6.6</v>
      </c>
      <c r="DA38" s="706"/>
      <c r="DB38" s="706"/>
      <c r="DC38" s="708"/>
      <c r="DD38" s="675">
        <v>
7728001</v>
      </c>
      <c r="DE38" s="667"/>
      <c r="DF38" s="667"/>
      <c r="DG38" s="667"/>
      <c r="DH38" s="667"/>
      <c r="DI38" s="667"/>
      <c r="DJ38" s="667"/>
      <c r="DK38" s="668"/>
      <c r="DL38" s="675">
        <v>
6883212</v>
      </c>
      <c r="DM38" s="667"/>
      <c r="DN38" s="667"/>
      <c r="DO38" s="667"/>
      <c r="DP38" s="667"/>
      <c r="DQ38" s="667"/>
      <c r="DR38" s="667"/>
      <c r="DS38" s="667"/>
      <c r="DT38" s="667"/>
      <c r="DU38" s="667"/>
      <c r="DV38" s="668"/>
      <c r="DW38" s="671">
        <v>
8.6999999999999993</v>
      </c>
      <c r="DX38" s="706"/>
      <c r="DY38" s="706"/>
      <c r="DZ38" s="706"/>
      <c r="EA38" s="706"/>
      <c r="EB38" s="706"/>
      <c r="EC38" s="707"/>
    </row>
    <row r="39" spans="2:133" ht="11.25" customHeight="1" x14ac:dyDescent="0.2">
      <c r="B39" s="663" t="s">
        <v>
337</v>
      </c>
      <c r="C39" s="664"/>
      <c r="D39" s="664"/>
      <c r="E39" s="664"/>
      <c r="F39" s="664"/>
      <c r="G39" s="664"/>
      <c r="H39" s="664"/>
      <c r="I39" s="664"/>
      <c r="J39" s="664"/>
      <c r="K39" s="664"/>
      <c r="L39" s="664"/>
      <c r="M39" s="664"/>
      <c r="N39" s="664"/>
      <c r="O39" s="664"/>
      <c r="P39" s="664"/>
      <c r="Q39" s="665"/>
      <c r="R39" s="666">
        <v>
4048524</v>
      </c>
      <c r="S39" s="667"/>
      <c r="T39" s="667"/>
      <c r="U39" s="667"/>
      <c r="V39" s="667"/>
      <c r="W39" s="667"/>
      <c r="X39" s="667"/>
      <c r="Y39" s="668"/>
      <c r="Z39" s="669">
        <v>
2.7</v>
      </c>
      <c r="AA39" s="669"/>
      <c r="AB39" s="669"/>
      <c r="AC39" s="669"/>
      <c r="AD39" s="670">
        <v>
49308</v>
      </c>
      <c r="AE39" s="670"/>
      <c r="AF39" s="670"/>
      <c r="AG39" s="670"/>
      <c r="AH39" s="670"/>
      <c r="AI39" s="670"/>
      <c r="AJ39" s="670"/>
      <c r="AK39" s="670"/>
      <c r="AL39" s="671">
        <v>
0.1</v>
      </c>
      <c r="AM39" s="672"/>
      <c r="AN39" s="672"/>
      <c r="AO39" s="673"/>
      <c r="AQ39" s="744" t="s">
        <v>
338</v>
      </c>
      <c r="AR39" s="745"/>
      <c r="AS39" s="745"/>
      <c r="AT39" s="745"/>
      <c r="AU39" s="745"/>
      <c r="AV39" s="745"/>
      <c r="AW39" s="745"/>
      <c r="AX39" s="745"/>
      <c r="AY39" s="746"/>
      <c r="AZ39" s="666" t="s">
        <v>
138</v>
      </c>
      <c r="BA39" s="667"/>
      <c r="BB39" s="667"/>
      <c r="BC39" s="667"/>
      <c r="BD39" s="691"/>
      <c r="BE39" s="691"/>
      <c r="BF39" s="724"/>
      <c r="BG39" s="681" t="s">
        <v>
339</v>
      </c>
      <c r="BH39" s="682"/>
      <c r="BI39" s="682"/>
      <c r="BJ39" s="682"/>
      <c r="BK39" s="682"/>
      <c r="BL39" s="682"/>
      <c r="BM39" s="682"/>
      <c r="BN39" s="682"/>
      <c r="BO39" s="682"/>
      <c r="BP39" s="682"/>
      <c r="BQ39" s="682"/>
      <c r="BR39" s="682"/>
      <c r="BS39" s="682"/>
      <c r="BT39" s="682"/>
      <c r="BU39" s="683"/>
      <c r="BV39" s="666">
        <v>
65756</v>
      </c>
      <c r="BW39" s="667"/>
      <c r="BX39" s="667"/>
      <c r="BY39" s="667"/>
      <c r="BZ39" s="667"/>
      <c r="CA39" s="667"/>
      <c r="CB39" s="676"/>
      <c r="CD39" s="681" t="s">
        <v>
340</v>
      </c>
      <c r="CE39" s="682"/>
      <c r="CF39" s="682"/>
      <c r="CG39" s="682"/>
      <c r="CH39" s="682"/>
      <c r="CI39" s="682"/>
      <c r="CJ39" s="682"/>
      <c r="CK39" s="682"/>
      <c r="CL39" s="682"/>
      <c r="CM39" s="682"/>
      <c r="CN39" s="682"/>
      <c r="CO39" s="682"/>
      <c r="CP39" s="682"/>
      <c r="CQ39" s="683"/>
      <c r="CR39" s="666">
        <v>
12156633</v>
      </c>
      <c r="CS39" s="691"/>
      <c r="CT39" s="691"/>
      <c r="CU39" s="691"/>
      <c r="CV39" s="691"/>
      <c r="CW39" s="691"/>
      <c r="CX39" s="691"/>
      <c r="CY39" s="692"/>
      <c r="CZ39" s="671">
        <v>
8.5</v>
      </c>
      <c r="DA39" s="706"/>
      <c r="DB39" s="706"/>
      <c r="DC39" s="708"/>
      <c r="DD39" s="675">
        <v>
11934316</v>
      </c>
      <c r="DE39" s="691"/>
      <c r="DF39" s="691"/>
      <c r="DG39" s="691"/>
      <c r="DH39" s="691"/>
      <c r="DI39" s="691"/>
      <c r="DJ39" s="691"/>
      <c r="DK39" s="692"/>
      <c r="DL39" s="675" t="s">
        <v>
231</v>
      </c>
      <c r="DM39" s="691"/>
      <c r="DN39" s="691"/>
      <c r="DO39" s="691"/>
      <c r="DP39" s="691"/>
      <c r="DQ39" s="691"/>
      <c r="DR39" s="691"/>
      <c r="DS39" s="691"/>
      <c r="DT39" s="691"/>
      <c r="DU39" s="691"/>
      <c r="DV39" s="692"/>
      <c r="DW39" s="671" t="s">
        <v>
231</v>
      </c>
      <c r="DX39" s="706"/>
      <c r="DY39" s="706"/>
      <c r="DZ39" s="706"/>
      <c r="EA39" s="706"/>
      <c r="EB39" s="706"/>
      <c r="EC39" s="707"/>
    </row>
    <row r="40" spans="2:133" ht="11.25" customHeight="1" x14ac:dyDescent="0.2">
      <c r="B40" s="663" t="s">
        <v>
341</v>
      </c>
      <c r="C40" s="664"/>
      <c r="D40" s="664"/>
      <c r="E40" s="664"/>
      <c r="F40" s="664"/>
      <c r="G40" s="664"/>
      <c r="H40" s="664"/>
      <c r="I40" s="664"/>
      <c r="J40" s="664"/>
      <c r="K40" s="664"/>
      <c r="L40" s="664"/>
      <c r="M40" s="664"/>
      <c r="N40" s="664"/>
      <c r="O40" s="664"/>
      <c r="P40" s="664"/>
      <c r="Q40" s="665"/>
      <c r="R40" s="666">
        <v>
520000</v>
      </c>
      <c r="S40" s="667"/>
      <c r="T40" s="667"/>
      <c r="U40" s="667"/>
      <c r="V40" s="667"/>
      <c r="W40" s="667"/>
      <c r="X40" s="667"/>
      <c r="Y40" s="668"/>
      <c r="Z40" s="669">
        <v>
0.3</v>
      </c>
      <c r="AA40" s="669"/>
      <c r="AB40" s="669"/>
      <c r="AC40" s="669"/>
      <c r="AD40" s="670" t="s">
        <v>
231</v>
      </c>
      <c r="AE40" s="670"/>
      <c r="AF40" s="670"/>
      <c r="AG40" s="670"/>
      <c r="AH40" s="670"/>
      <c r="AI40" s="670"/>
      <c r="AJ40" s="670"/>
      <c r="AK40" s="670"/>
      <c r="AL40" s="671" t="s">
        <v>
138</v>
      </c>
      <c r="AM40" s="672"/>
      <c r="AN40" s="672"/>
      <c r="AO40" s="673"/>
      <c r="AQ40" s="744" t="s">
        <v>
342</v>
      </c>
      <c r="AR40" s="745"/>
      <c r="AS40" s="745"/>
      <c r="AT40" s="745"/>
      <c r="AU40" s="745"/>
      <c r="AV40" s="745"/>
      <c r="AW40" s="745"/>
      <c r="AX40" s="745"/>
      <c r="AY40" s="746"/>
      <c r="AZ40" s="666" t="s">
        <v>
231</v>
      </c>
      <c r="BA40" s="667"/>
      <c r="BB40" s="667"/>
      <c r="BC40" s="667"/>
      <c r="BD40" s="691"/>
      <c r="BE40" s="691"/>
      <c r="BF40" s="724"/>
      <c r="BG40" s="747" t="s">
        <v>
343</v>
      </c>
      <c r="BH40" s="748"/>
      <c r="BI40" s="748"/>
      <c r="BJ40" s="748"/>
      <c r="BK40" s="748"/>
      <c r="BL40" s="220"/>
      <c r="BM40" s="682" t="s">
        <v>
344</v>
      </c>
      <c r="BN40" s="682"/>
      <c r="BO40" s="682"/>
      <c r="BP40" s="682"/>
      <c r="BQ40" s="682"/>
      <c r="BR40" s="682"/>
      <c r="BS40" s="682"/>
      <c r="BT40" s="682"/>
      <c r="BU40" s="683"/>
      <c r="BV40" s="666">
        <v>
118</v>
      </c>
      <c r="BW40" s="667"/>
      <c r="BX40" s="667"/>
      <c r="BY40" s="667"/>
      <c r="BZ40" s="667"/>
      <c r="CA40" s="667"/>
      <c r="CB40" s="676"/>
      <c r="CD40" s="681" t="s">
        <v>
345</v>
      </c>
      <c r="CE40" s="682"/>
      <c r="CF40" s="682"/>
      <c r="CG40" s="682"/>
      <c r="CH40" s="682"/>
      <c r="CI40" s="682"/>
      <c r="CJ40" s="682"/>
      <c r="CK40" s="682"/>
      <c r="CL40" s="682"/>
      <c r="CM40" s="682"/>
      <c r="CN40" s="682"/>
      <c r="CO40" s="682"/>
      <c r="CP40" s="682"/>
      <c r="CQ40" s="683"/>
      <c r="CR40" s="666">
        <v>
39835</v>
      </c>
      <c r="CS40" s="667"/>
      <c r="CT40" s="667"/>
      <c r="CU40" s="667"/>
      <c r="CV40" s="667"/>
      <c r="CW40" s="667"/>
      <c r="CX40" s="667"/>
      <c r="CY40" s="668"/>
      <c r="CZ40" s="671">
        <v>
0</v>
      </c>
      <c r="DA40" s="706"/>
      <c r="DB40" s="706"/>
      <c r="DC40" s="708"/>
      <c r="DD40" s="675">
        <v>
36722</v>
      </c>
      <c r="DE40" s="667"/>
      <c r="DF40" s="667"/>
      <c r="DG40" s="667"/>
      <c r="DH40" s="667"/>
      <c r="DI40" s="667"/>
      <c r="DJ40" s="667"/>
      <c r="DK40" s="668"/>
      <c r="DL40" s="675" t="s">
        <v>
138</v>
      </c>
      <c r="DM40" s="667"/>
      <c r="DN40" s="667"/>
      <c r="DO40" s="667"/>
      <c r="DP40" s="667"/>
      <c r="DQ40" s="667"/>
      <c r="DR40" s="667"/>
      <c r="DS40" s="667"/>
      <c r="DT40" s="667"/>
      <c r="DU40" s="667"/>
      <c r="DV40" s="668"/>
      <c r="DW40" s="671" t="s">
        <v>
138</v>
      </c>
      <c r="DX40" s="706"/>
      <c r="DY40" s="706"/>
      <c r="DZ40" s="706"/>
      <c r="EA40" s="706"/>
      <c r="EB40" s="706"/>
      <c r="EC40" s="707"/>
    </row>
    <row r="41" spans="2:133" ht="11.25" customHeight="1" x14ac:dyDescent="0.2">
      <c r="B41" s="663" t="s">
        <v>
346</v>
      </c>
      <c r="C41" s="664"/>
      <c r="D41" s="664"/>
      <c r="E41" s="664"/>
      <c r="F41" s="664"/>
      <c r="G41" s="664"/>
      <c r="H41" s="664"/>
      <c r="I41" s="664"/>
      <c r="J41" s="664"/>
      <c r="K41" s="664"/>
      <c r="L41" s="664"/>
      <c r="M41" s="664"/>
      <c r="N41" s="664"/>
      <c r="O41" s="664"/>
      <c r="P41" s="664"/>
      <c r="Q41" s="665"/>
      <c r="R41" s="666" t="s">
        <v>
138</v>
      </c>
      <c r="S41" s="667"/>
      <c r="T41" s="667"/>
      <c r="U41" s="667"/>
      <c r="V41" s="667"/>
      <c r="W41" s="667"/>
      <c r="X41" s="667"/>
      <c r="Y41" s="668"/>
      <c r="Z41" s="669" t="s">
        <v>
138</v>
      </c>
      <c r="AA41" s="669"/>
      <c r="AB41" s="669"/>
      <c r="AC41" s="669"/>
      <c r="AD41" s="670" t="s">
        <v>
138</v>
      </c>
      <c r="AE41" s="670"/>
      <c r="AF41" s="670"/>
      <c r="AG41" s="670"/>
      <c r="AH41" s="670"/>
      <c r="AI41" s="670"/>
      <c r="AJ41" s="670"/>
      <c r="AK41" s="670"/>
      <c r="AL41" s="671" t="s">
        <v>
138</v>
      </c>
      <c r="AM41" s="672"/>
      <c r="AN41" s="672"/>
      <c r="AO41" s="673"/>
      <c r="AQ41" s="744" t="s">
        <v>
347</v>
      </c>
      <c r="AR41" s="745"/>
      <c r="AS41" s="745"/>
      <c r="AT41" s="745"/>
      <c r="AU41" s="745"/>
      <c r="AV41" s="745"/>
      <c r="AW41" s="745"/>
      <c r="AX41" s="745"/>
      <c r="AY41" s="746"/>
      <c r="AZ41" s="666">
        <v>
3114883</v>
      </c>
      <c r="BA41" s="667"/>
      <c r="BB41" s="667"/>
      <c r="BC41" s="667"/>
      <c r="BD41" s="691"/>
      <c r="BE41" s="691"/>
      <c r="BF41" s="724"/>
      <c r="BG41" s="747"/>
      <c r="BH41" s="748"/>
      <c r="BI41" s="748"/>
      <c r="BJ41" s="748"/>
      <c r="BK41" s="748"/>
      <c r="BL41" s="220"/>
      <c r="BM41" s="682" t="s">
        <v>
348</v>
      </c>
      <c r="BN41" s="682"/>
      <c r="BO41" s="682"/>
      <c r="BP41" s="682"/>
      <c r="BQ41" s="682"/>
      <c r="BR41" s="682"/>
      <c r="BS41" s="682"/>
      <c r="BT41" s="682"/>
      <c r="BU41" s="683"/>
      <c r="BV41" s="666">
        <v>
3</v>
      </c>
      <c r="BW41" s="667"/>
      <c r="BX41" s="667"/>
      <c r="BY41" s="667"/>
      <c r="BZ41" s="667"/>
      <c r="CA41" s="667"/>
      <c r="CB41" s="676"/>
      <c r="CD41" s="681" t="s">
        <v>
349</v>
      </c>
      <c r="CE41" s="682"/>
      <c r="CF41" s="682"/>
      <c r="CG41" s="682"/>
      <c r="CH41" s="682"/>
      <c r="CI41" s="682"/>
      <c r="CJ41" s="682"/>
      <c r="CK41" s="682"/>
      <c r="CL41" s="682"/>
      <c r="CM41" s="682"/>
      <c r="CN41" s="682"/>
      <c r="CO41" s="682"/>
      <c r="CP41" s="682"/>
      <c r="CQ41" s="683"/>
      <c r="CR41" s="666" t="s">
        <v>
231</v>
      </c>
      <c r="CS41" s="691"/>
      <c r="CT41" s="691"/>
      <c r="CU41" s="691"/>
      <c r="CV41" s="691"/>
      <c r="CW41" s="691"/>
      <c r="CX41" s="691"/>
      <c r="CY41" s="692"/>
      <c r="CZ41" s="671" t="s">
        <v>
231</v>
      </c>
      <c r="DA41" s="706"/>
      <c r="DB41" s="706"/>
      <c r="DC41" s="708"/>
      <c r="DD41" s="675" t="s">
        <v>
231</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
350</v>
      </c>
      <c r="C42" s="664"/>
      <c r="D42" s="664"/>
      <c r="E42" s="664"/>
      <c r="F42" s="664"/>
      <c r="G42" s="664"/>
      <c r="H42" s="664"/>
      <c r="I42" s="664"/>
      <c r="J42" s="664"/>
      <c r="K42" s="664"/>
      <c r="L42" s="664"/>
      <c r="M42" s="664"/>
      <c r="N42" s="664"/>
      <c r="O42" s="664"/>
      <c r="P42" s="664"/>
      <c r="Q42" s="665"/>
      <c r="R42" s="666" t="s">
        <v>
138</v>
      </c>
      <c r="S42" s="667"/>
      <c r="T42" s="667"/>
      <c r="U42" s="667"/>
      <c r="V42" s="667"/>
      <c r="W42" s="667"/>
      <c r="X42" s="667"/>
      <c r="Y42" s="668"/>
      <c r="Z42" s="669" t="s">
        <v>
138</v>
      </c>
      <c r="AA42" s="669"/>
      <c r="AB42" s="669"/>
      <c r="AC42" s="669"/>
      <c r="AD42" s="670" t="s">
        <v>
231</v>
      </c>
      <c r="AE42" s="670"/>
      <c r="AF42" s="670"/>
      <c r="AG42" s="670"/>
      <c r="AH42" s="670"/>
      <c r="AI42" s="670"/>
      <c r="AJ42" s="670"/>
      <c r="AK42" s="670"/>
      <c r="AL42" s="671" t="s">
        <v>
138</v>
      </c>
      <c r="AM42" s="672"/>
      <c r="AN42" s="672"/>
      <c r="AO42" s="673"/>
      <c r="AQ42" s="751" t="s">
        <v>
351</v>
      </c>
      <c r="AR42" s="752"/>
      <c r="AS42" s="752"/>
      <c r="AT42" s="752"/>
      <c r="AU42" s="752"/>
      <c r="AV42" s="752"/>
      <c r="AW42" s="752"/>
      <c r="AX42" s="752"/>
      <c r="AY42" s="753"/>
      <c r="AZ42" s="760">
        <v>
6381877</v>
      </c>
      <c r="BA42" s="761"/>
      <c r="BB42" s="761"/>
      <c r="BC42" s="761"/>
      <c r="BD42" s="737"/>
      <c r="BE42" s="737"/>
      <c r="BF42" s="739"/>
      <c r="BG42" s="749"/>
      <c r="BH42" s="750"/>
      <c r="BI42" s="750"/>
      <c r="BJ42" s="750"/>
      <c r="BK42" s="750"/>
      <c r="BL42" s="221"/>
      <c r="BM42" s="694" t="s">
        <v>
352</v>
      </c>
      <c r="BN42" s="694"/>
      <c r="BO42" s="694"/>
      <c r="BP42" s="694"/>
      <c r="BQ42" s="694"/>
      <c r="BR42" s="694"/>
      <c r="BS42" s="694"/>
      <c r="BT42" s="694"/>
      <c r="BU42" s="695"/>
      <c r="BV42" s="760">
        <v>
259</v>
      </c>
      <c r="BW42" s="761"/>
      <c r="BX42" s="761"/>
      <c r="BY42" s="761"/>
      <c r="BZ42" s="761"/>
      <c r="CA42" s="761"/>
      <c r="CB42" s="773"/>
      <c r="CD42" s="663" t="s">
        <v>
353</v>
      </c>
      <c r="CE42" s="664"/>
      <c r="CF42" s="664"/>
      <c r="CG42" s="664"/>
      <c r="CH42" s="664"/>
      <c r="CI42" s="664"/>
      <c r="CJ42" s="664"/>
      <c r="CK42" s="664"/>
      <c r="CL42" s="664"/>
      <c r="CM42" s="664"/>
      <c r="CN42" s="664"/>
      <c r="CO42" s="664"/>
      <c r="CP42" s="664"/>
      <c r="CQ42" s="665"/>
      <c r="CR42" s="666">
        <v>
14517629</v>
      </c>
      <c r="CS42" s="691"/>
      <c r="CT42" s="691"/>
      <c r="CU42" s="691"/>
      <c r="CV42" s="691"/>
      <c r="CW42" s="691"/>
      <c r="CX42" s="691"/>
      <c r="CY42" s="692"/>
      <c r="CZ42" s="671">
        <v>
10.1</v>
      </c>
      <c r="DA42" s="706"/>
      <c r="DB42" s="706"/>
      <c r="DC42" s="708"/>
      <c r="DD42" s="675">
        <v>
6227735</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
354</v>
      </c>
      <c r="C43" s="664"/>
      <c r="D43" s="664"/>
      <c r="E43" s="664"/>
      <c r="F43" s="664"/>
      <c r="G43" s="664"/>
      <c r="H43" s="664"/>
      <c r="I43" s="664"/>
      <c r="J43" s="664"/>
      <c r="K43" s="664"/>
      <c r="L43" s="664"/>
      <c r="M43" s="664"/>
      <c r="N43" s="664"/>
      <c r="O43" s="664"/>
      <c r="P43" s="664"/>
      <c r="Q43" s="665"/>
      <c r="R43" s="666" t="s">
        <v>
231</v>
      </c>
      <c r="S43" s="667"/>
      <c r="T43" s="667"/>
      <c r="U43" s="667"/>
      <c r="V43" s="667"/>
      <c r="W43" s="667"/>
      <c r="X43" s="667"/>
      <c r="Y43" s="668"/>
      <c r="Z43" s="669" t="s">
        <v>
138</v>
      </c>
      <c r="AA43" s="669"/>
      <c r="AB43" s="669"/>
      <c r="AC43" s="669"/>
      <c r="AD43" s="670" t="s">
        <v>
139</v>
      </c>
      <c r="AE43" s="670"/>
      <c r="AF43" s="670"/>
      <c r="AG43" s="670"/>
      <c r="AH43" s="670"/>
      <c r="AI43" s="670"/>
      <c r="AJ43" s="670"/>
      <c r="AK43" s="670"/>
      <c r="AL43" s="671" t="s">
        <v>
231</v>
      </c>
      <c r="AM43" s="672"/>
      <c r="AN43" s="672"/>
      <c r="AO43" s="673"/>
      <c r="BV43" s="222"/>
      <c r="BW43" s="222"/>
      <c r="BX43" s="222"/>
      <c r="BY43" s="222"/>
      <c r="BZ43" s="222"/>
      <c r="CA43" s="222"/>
      <c r="CB43" s="222"/>
      <c r="CD43" s="663" t="s">
        <v>
355</v>
      </c>
      <c r="CE43" s="664"/>
      <c r="CF43" s="664"/>
      <c r="CG43" s="664"/>
      <c r="CH43" s="664"/>
      <c r="CI43" s="664"/>
      <c r="CJ43" s="664"/>
      <c r="CK43" s="664"/>
      <c r="CL43" s="664"/>
      <c r="CM43" s="664"/>
      <c r="CN43" s="664"/>
      <c r="CO43" s="664"/>
      <c r="CP43" s="664"/>
      <c r="CQ43" s="665"/>
      <c r="CR43" s="666">
        <v>
270397</v>
      </c>
      <c r="CS43" s="691"/>
      <c r="CT43" s="691"/>
      <c r="CU43" s="691"/>
      <c r="CV43" s="691"/>
      <c r="CW43" s="691"/>
      <c r="CX43" s="691"/>
      <c r="CY43" s="692"/>
      <c r="CZ43" s="671">
        <v>
0.2</v>
      </c>
      <c r="DA43" s="706"/>
      <c r="DB43" s="706"/>
      <c r="DC43" s="708"/>
      <c r="DD43" s="675">
        <v>
270397</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
356</v>
      </c>
      <c r="C44" s="711"/>
      <c r="D44" s="711"/>
      <c r="E44" s="711"/>
      <c r="F44" s="711"/>
      <c r="G44" s="711"/>
      <c r="H44" s="711"/>
      <c r="I44" s="711"/>
      <c r="J44" s="711"/>
      <c r="K44" s="711"/>
      <c r="L44" s="711"/>
      <c r="M44" s="711"/>
      <c r="N44" s="711"/>
      <c r="O44" s="711"/>
      <c r="P44" s="711"/>
      <c r="Q44" s="712"/>
      <c r="R44" s="760">
        <v>
148944141</v>
      </c>
      <c r="S44" s="761"/>
      <c r="T44" s="761"/>
      <c r="U44" s="761"/>
      <c r="V44" s="761"/>
      <c r="W44" s="761"/>
      <c r="X44" s="761"/>
      <c r="Y44" s="762"/>
      <c r="Z44" s="763">
        <v>
100</v>
      </c>
      <c r="AA44" s="763"/>
      <c r="AB44" s="763"/>
      <c r="AC44" s="763"/>
      <c r="AD44" s="764">
        <v>
78763080</v>
      </c>
      <c r="AE44" s="764"/>
      <c r="AF44" s="764"/>
      <c r="AG44" s="764"/>
      <c r="AH44" s="764"/>
      <c r="AI44" s="764"/>
      <c r="AJ44" s="764"/>
      <c r="AK44" s="764"/>
      <c r="AL44" s="765">
        <v>
100</v>
      </c>
      <c r="AM44" s="738"/>
      <c r="AN44" s="738"/>
      <c r="AO44" s="766"/>
      <c r="CD44" s="767" t="s">
        <v>
302</v>
      </c>
      <c r="CE44" s="768"/>
      <c r="CF44" s="663" t="s">
        <v>
357</v>
      </c>
      <c r="CG44" s="664"/>
      <c r="CH44" s="664"/>
      <c r="CI44" s="664"/>
      <c r="CJ44" s="664"/>
      <c r="CK44" s="664"/>
      <c r="CL44" s="664"/>
      <c r="CM44" s="664"/>
      <c r="CN44" s="664"/>
      <c r="CO44" s="664"/>
      <c r="CP44" s="664"/>
      <c r="CQ44" s="665"/>
      <c r="CR44" s="666">
        <v>
14517629</v>
      </c>
      <c r="CS44" s="667"/>
      <c r="CT44" s="667"/>
      <c r="CU44" s="667"/>
      <c r="CV44" s="667"/>
      <c r="CW44" s="667"/>
      <c r="CX44" s="667"/>
      <c r="CY44" s="668"/>
      <c r="CZ44" s="671">
        <v>
10.1</v>
      </c>
      <c r="DA44" s="672"/>
      <c r="DB44" s="672"/>
      <c r="DC44" s="684"/>
      <c r="DD44" s="675">
        <v>
6227735</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CD45" s="769"/>
      <c r="CE45" s="770"/>
      <c r="CF45" s="663" t="s">
        <v>
358</v>
      </c>
      <c r="CG45" s="664"/>
      <c r="CH45" s="664"/>
      <c r="CI45" s="664"/>
      <c r="CJ45" s="664"/>
      <c r="CK45" s="664"/>
      <c r="CL45" s="664"/>
      <c r="CM45" s="664"/>
      <c r="CN45" s="664"/>
      <c r="CO45" s="664"/>
      <c r="CP45" s="664"/>
      <c r="CQ45" s="665"/>
      <c r="CR45" s="666">
        <v>
8843527</v>
      </c>
      <c r="CS45" s="691"/>
      <c r="CT45" s="691"/>
      <c r="CU45" s="691"/>
      <c r="CV45" s="691"/>
      <c r="CW45" s="691"/>
      <c r="CX45" s="691"/>
      <c r="CY45" s="692"/>
      <c r="CZ45" s="671">
        <v>
6.2</v>
      </c>
      <c r="DA45" s="706"/>
      <c r="DB45" s="706"/>
      <c r="DC45" s="708"/>
      <c r="DD45" s="675">
        <v>
3114274</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4" t="s">
        <v>
359</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CD46" s="769"/>
      <c r="CE46" s="770"/>
      <c r="CF46" s="663" t="s">
        <v>
360</v>
      </c>
      <c r="CG46" s="664"/>
      <c r="CH46" s="664"/>
      <c r="CI46" s="664"/>
      <c r="CJ46" s="664"/>
      <c r="CK46" s="664"/>
      <c r="CL46" s="664"/>
      <c r="CM46" s="664"/>
      <c r="CN46" s="664"/>
      <c r="CO46" s="664"/>
      <c r="CP46" s="664"/>
      <c r="CQ46" s="665"/>
      <c r="CR46" s="666">
        <v>
5674102</v>
      </c>
      <c r="CS46" s="667"/>
      <c r="CT46" s="667"/>
      <c r="CU46" s="667"/>
      <c r="CV46" s="667"/>
      <c r="CW46" s="667"/>
      <c r="CX46" s="667"/>
      <c r="CY46" s="668"/>
      <c r="CZ46" s="671">
        <v>
3.9</v>
      </c>
      <c r="DA46" s="672"/>
      <c r="DB46" s="672"/>
      <c r="DC46" s="684"/>
      <c r="DD46" s="675">
        <v>
3113461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
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
362</v>
      </c>
      <c r="CG47" s="664"/>
      <c r="CH47" s="664"/>
      <c r="CI47" s="664"/>
      <c r="CJ47" s="664"/>
      <c r="CK47" s="664"/>
      <c r="CL47" s="664"/>
      <c r="CM47" s="664"/>
      <c r="CN47" s="664"/>
      <c r="CO47" s="664"/>
      <c r="CP47" s="664"/>
      <c r="CQ47" s="665"/>
      <c r="CR47" s="666" t="s">
        <v>
138</v>
      </c>
      <c r="CS47" s="691"/>
      <c r="CT47" s="691"/>
      <c r="CU47" s="691"/>
      <c r="CV47" s="691"/>
      <c r="CW47" s="691"/>
      <c r="CX47" s="691"/>
      <c r="CY47" s="692"/>
      <c r="CZ47" s="671" t="s">
        <v>
231</v>
      </c>
      <c r="DA47" s="706"/>
      <c r="DB47" s="706"/>
      <c r="DC47" s="708"/>
      <c r="DD47" s="675" t="s">
        <v>
231</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
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
364</v>
      </c>
      <c r="CG48" s="664"/>
      <c r="CH48" s="664"/>
      <c r="CI48" s="664"/>
      <c r="CJ48" s="664"/>
      <c r="CK48" s="664"/>
      <c r="CL48" s="664"/>
      <c r="CM48" s="664"/>
      <c r="CN48" s="664"/>
      <c r="CO48" s="664"/>
      <c r="CP48" s="664"/>
      <c r="CQ48" s="665"/>
      <c r="CR48" s="666" t="s">
        <v>
231</v>
      </c>
      <c r="CS48" s="667"/>
      <c r="CT48" s="667"/>
      <c r="CU48" s="667"/>
      <c r="CV48" s="667"/>
      <c r="CW48" s="667"/>
      <c r="CX48" s="667"/>
      <c r="CY48" s="668"/>
      <c r="CZ48" s="671" t="s">
        <v>
231</v>
      </c>
      <c r="DA48" s="672"/>
      <c r="DB48" s="672"/>
      <c r="DC48" s="684"/>
      <c r="DD48" s="675" t="s">
        <v>
231</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225"/>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CD49" s="710" t="s">
        <v>
365</v>
      </c>
      <c r="CE49" s="711"/>
      <c r="CF49" s="711"/>
      <c r="CG49" s="711"/>
      <c r="CH49" s="711"/>
      <c r="CI49" s="711"/>
      <c r="CJ49" s="711"/>
      <c r="CK49" s="711"/>
      <c r="CL49" s="711"/>
      <c r="CM49" s="711"/>
      <c r="CN49" s="711"/>
      <c r="CO49" s="711"/>
      <c r="CP49" s="711"/>
      <c r="CQ49" s="712"/>
      <c r="CR49" s="760">
        <v>
143665897</v>
      </c>
      <c r="CS49" s="737"/>
      <c r="CT49" s="737"/>
      <c r="CU49" s="737"/>
      <c r="CV49" s="737"/>
      <c r="CW49" s="737"/>
      <c r="CX49" s="737"/>
      <c r="CY49" s="774"/>
      <c r="CZ49" s="765">
        <v>
100</v>
      </c>
      <c r="DA49" s="775"/>
      <c r="DB49" s="775"/>
      <c r="DC49" s="776"/>
      <c r="DD49" s="777">
        <v>
87018255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226"/>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row>
  </sheetData>
  <sheetProtection algorithmName="SHA-512" hashValue="Os+V5ihgIwk4WBmIPGOanl15SMfboSTD7WetAer/ieyWuvjI+ZaS9ZeSMAoIkLDeFwKTPOpCBTyEnsQhADeSOg==" saltValue="JEhv6gb4pBtPUR1ZyamHP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I15" sqref="BI15"/>
    </sheetView>
  </sheetViews>
  <sheetFormatPr defaultColWidth="0" defaultRowHeight="13.2" zeroHeight="1" x14ac:dyDescent="0.2"/>
  <cols>
    <col min="1" max="130" width="2.77734375" style="232" customWidth="1"/>
    <col min="131" max="131" width="1.66406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87" t="s">
        <v>367</v>
      </c>
      <c r="DK2" s="788"/>
      <c r="DL2" s="788"/>
      <c r="DM2" s="788"/>
      <c r="DN2" s="788"/>
      <c r="DO2" s="789"/>
      <c r="DP2" s="229"/>
      <c r="DQ2" s="787" t="s">
        <v>368</v>
      </c>
      <c r="DR2" s="788"/>
      <c r="DS2" s="788"/>
      <c r="DT2" s="788"/>
      <c r="DU2" s="788"/>
      <c r="DV2" s="788"/>
      <c r="DW2" s="788"/>
      <c r="DX2" s="788"/>
      <c r="DY2" s="788"/>
      <c r="DZ2" s="789"/>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3"/>
      <c r="BA4" s="233"/>
      <c r="BB4" s="233"/>
      <c r="BC4" s="233"/>
      <c r="BD4" s="233"/>
      <c r="BE4" s="234"/>
      <c r="BF4" s="234"/>
      <c r="BG4" s="234"/>
      <c r="BH4" s="234"/>
      <c r="BI4" s="234"/>
      <c r="BJ4" s="234"/>
      <c r="BK4" s="234"/>
      <c r="BL4" s="234"/>
      <c r="BM4" s="234"/>
      <c r="BN4" s="234"/>
      <c r="BO4" s="234"/>
      <c r="BP4" s="234"/>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5"/>
    </row>
    <row r="5" spans="1:131" s="236" customFormat="1" ht="26.25" customHeight="1" x14ac:dyDescent="0.2">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33"/>
      <c r="BA5" s="233"/>
      <c r="BB5" s="233"/>
      <c r="BC5" s="233"/>
      <c r="BD5" s="233"/>
      <c r="BE5" s="234"/>
      <c r="BF5" s="234"/>
      <c r="BG5" s="234"/>
      <c r="BH5" s="234"/>
      <c r="BI5" s="234"/>
      <c r="BJ5" s="234"/>
      <c r="BK5" s="234"/>
      <c r="BL5" s="234"/>
      <c r="BM5" s="234"/>
      <c r="BN5" s="234"/>
      <c r="BO5" s="234"/>
      <c r="BP5" s="234"/>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5"/>
    </row>
    <row r="6" spans="1:131" s="236"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3"/>
      <c r="BA6" s="233"/>
      <c r="BB6" s="233"/>
      <c r="BC6" s="233"/>
      <c r="BD6" s="233"/>
      <c r="BE6" s="234"/>
      <c r="BF6" s="234"/>
      <c r="BG6" s="234"/>
      <c r="BH6" s="234"/>
      <c r="BI6" s="234"/>
      <c r="BJ6" s="234"/>
      <c r="BK6" s="234"/>
      <c r="BL6" s="234"/>
      <c r="BM6" s="234"/>
      <c r="BN6" s="234"/>
      <c r="BO6" s="234"/>
      <c r="BP6" s="234"/>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5"/>
    </row>
    <row r="7" spans="1:131" s="236" customFormat="1" ht="26.25" customHeight="1" thickTop="1" x14ac:dyDescent="0.2">
      <c r="A7" s="237">
        <v>1</v>
      </c>
      <c r="B7" s="814" t="s">
        <v>388</v>
      </c>
      <c r="C7" s="815"/>
      <c r="D7" s="815"/>
      <c r="E7" s="815"/>
      <c r="F7" s="815"/>
      <c r="G7" s="815"/>
      <c r="H7" s="815"/>
      <c r="I7" s="815"/>
      <c r="J7" s="815"/>
      <c r="K7" s="815"/>
      <c r="L7" s="815"/>
      <c r="M7" s="815"/>
      <c r="N7" s="815"/>
      <c r="O7" s="815"/>
      <c r="P7" s="816"/>
      <c r="Q7" s="817">
        <v>148974</v>
      </c>
      <c r="R7" s="818"/>
      <c r="S7" s="818"/>
      <c r="T7" s="818"/>
      <c r="U7" s="818"/>
      <c r="V7" s="818">
        <v>143695</v>
      </c>
      <c r="W7" s="818"/>
      <c r="X7" s="818"/>
      <c r="Y7" s="818"/>
      <c r="Z7" s="818"/>
      <c r="AA7" s="818">
        <v>5278</v>
      </c>
      <c r="AB7" s="818"/>
      <c r="AC7" s="818"/>
      <c r="AD7" s="818"/>
      <c r="AE7" s="819"/>
      <c r="AF7" s="820">
        <v>2562</v>
      </c>
      <c r="AG7" s="821"/>
      <c r="AH7" s="821"/>
      <c r="AI7" s="821"/>
      <c r="AJ7" s="822"/>
      <c r="AK7" s="823">
        <v>7129</v>
      </c>
      <c r="AL7" s="824"/>
      <c r="AM7" s="824"/>
      <c r="AN7" s="824"/>
      <c r="AO7" s="824"/>
      <c r="AP7" s="824">
        <v>22741</v>
      </c>
      <c r="AQ7" s="824"/>
      <c r="AR7" s="824"/>
      <c r="AS7" s="824"/>
      <c r="AT7" s="824"/>
      <c r="AU7" s="825"/>
      <c r="AV7" s="825"/>
      <c r="AW7" s="825"/>
      <c r="AX7" s="825"/>
      <c r="AY7" s="826"/>
      <c r="AZ7" s="233"/>
      <c r="BA7" s="233"/>
      <c r="BB7" s="233"/>
      <c r="BC7" s="233"/>
      <c r="BD7" s="233"/>
      <c r="BE7" s="234"/>
      <c r="BF7" s="234"/>
      <c r="BG7" s="234"/>
      <c r="BH7" s="234"/>
      <c r="BI7" s="234"/>
      <c r="BJ7" s="234"/>
      <c r="BK7" s="234"/>
      <c r="BL7" s="234"/>
      <c r="BM7" s="234"/>
      <c r="BN7" s="234"/>
      <c r="BO7" s="234"/>
      <c r="BP7" s="234"/>
      <c r="BQ7" s="237">
        <v>1</v>
      </c>
      <c r="BR7" s="238"/>
      <c r="BS7" s="811" t="s">
        <v>573</v>
      </c>
      <c r="BT7" s="812"/>
      <c r="BU7" s="812"/>
      <c r="BV7" s="812"/>
      <c r="BW7" s="812"/>
      <c r="BX7" s="812"/>
      <c r="BY7" s="812"/>
      <c r="BZ7" s="812"/>
      <c r="CA7" s="812"/>
      <c r="CB7" s="812"/>
      <c r="CC7" s="812"/>
      <c r="CD7" s="812"/>
      <c r="CE7" s="812"/>
      <c r="CF7" s="812"/>
      <c r="CG7" s="827"/>
      <c r="CH7" s="808">
        <v>46</v>
      </c>
      <c r="CI7" s="809"/>
      <c r="CJ7" s="809"/>
      <c r="CK7" s="809"/>
      <c r="CL7" s="810"/>
      <c r="CM7" s="808">
        <v>1200</v>
      </c>
      <c r="CN7" s="809"/>
      <c r="CO7" s="809"/>
      <c r="CP7" s="809"/>
      <c r="CQ7" s="810"/>
      <c r="CR7" s="808">
        <v>500</v>
      </c>
      <c r="CS7" s="809"/>
      <c r="CT7" s="809"/>
      <c r="CU7" s="809"/>
      <c r="CV7" s="810"/>
      <c r="CW7" s="808">
        <v>318</v>
      </c>
      <c r="CX7" s="809"/>
      <c r="CY7" s="809"/>
      <c r="CZ7" s="809"/>
      <c r="DA7" s="810"/>
      <c r="DB7" s="808" t="s">
        <v>579</v>
      </c>
      <c r="DC7" s="809"/>
      <c r="DD7" s="809"/>
      <c r="DE7" s="809"/>
      <c r="DF7" s="810"/>
      <c r="DG7" s="808" t="s">
        <v>579</v>
      </c>
      <c r="DH7" s="809"/>
      <c r="DI7" s="809"/>
      <c r="DJ7" s="809"/>
      <c r="DK7" s="810"/>
      <c r="DL7" s="808" t="s">
        <v>579</v>
      </c>
      <c r="DM7" s="809"/>
      <c r="DN7" s="809"/>
      <c r="DO7" s="809"/>
      <c r="DP7" s="810"/>
      <c r="DQ7" s="808" t="s">
        <v>579</v>
      </c>
      <c r="DR7" s="809"/>
      <c r="DS7" s="809"/>
      <c r="DT7" s="809"/>
      <c r="DU7" s="810"/>
      <c r="DV7" s="811"/>
      <c r="DW7" s="812"/>
      <c r="DX7" s="812"/>
      <c r="DY7" s="812"/>
      <c r="DZ7" s="813"/>
      <c r="EA7" s="235"/>
    </row>
    <row r="8" spans="1:131" s="236" customFormat="1" ht="26.25" customHeight="1" x14ac:dyDescent="0.2">
      <c r="A8" s="239">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3"/>
      <c r="BA8" s="233"/>
      <c r="BB8" s="233"/>
      <c r="BC8" s="233"/>
      <c r="BD8" s="233"/>
      <c r="BE8" s="234"/>
      <c r="BF8" s="234"/>
      <c r="BG8" s="234"/>
      <c r="BH8" s="234"/>
      <c r="BI8" s="234"/>
      <c r="BJ8" s="234"/>
      <c r="BK8" s="234"/>
      <c r="BL8" s="234"/>
      <c r="BM8" s="234"/>
      <c r="BN8" s="234"/>
      <c r="BO8" s="234"/>
      <c r="BP8" s="234"/>
      <c r="BQ8" s="239">
        <v>2</v>
      </c>
      <c r="BR8" s="240" t="s">
        <v>578</v>
      </c>
      <c r="BS8" s="838" t="s">
        <v>574</v>
      </c>
      <c r="BT8" s="839"/>
      <c r="BU8" s="839"/>
      <c r="BV8" s="839"/>
      <c r="BW8" s="839"/>
      <c r="BX8" s="839"/>
      <c r="BY8" s="839"/>
      <c r="BZ8" s="839"/>
      <c r="CA8" s="839"/>
      <c r="CB8" s="839"/>
      <c r="CC8" s="839"/>
      <c r="CD8" s="839"/>
      <c r="CE8" s="839"/>
      <c r="CF8" s="839"/>
      <c r="CG8" s="840"/>
      <c r="CH8" s="841">
        <v>0</v>
      </c>
      <c r="CI8" s="842"/>
      <c r="CJ8" s="842"/>
      <c r="CK8" s="842"/>
      <c r="CL8" s="843"/>
      <c r="CM8" s="841">
        <v>7</v>
      </c>
      <c r="CN8" s="842"/>
      <c r="CO8" s="842"/>
      <c r="CP8" s="842"/>
      <c r="CQ8" s="843"/>
      <c r="CR8" s="841">
        <v>5</v>
      </c>
      <c r="CS8" s="842"/>
      <c r="CT8" s="842"/>
      <c r="CU8" s="842"/>
      <c r="CV8" s="843"/>
      <c r="CW8" s="841">
        <v>0</v>
      </c>
      <c r="CX8" s="842"/>
      <c r="CY8" s="842"/>
      <c r="CZ8" s="842"/>
      <c r="DA8" s="843"/>
      <c r="DB8" s="841">
        <v>2</v>
      </c>
      <c r="DC8" s="842"/>
      <c r="DD8" s="842"/>
      <c r="DE8" s="842"/>
      <c r="DF8" s="843"/>
      <c r="DG8" s="841">
        <v>236</v>
      </c>
      <c r="DH8" s="842"/>
      <c r="DI8" s="842"/>
      <c r="DJ8" s="842"/>
      <c r="DK8" s="843"/>
      <c r="DL8" s="841" t="s">
        <v>579</v>
      </c>
      <c r="DM8" s="842"/>
      <c r="DN8" s="842"/>
      <c r="DO8" s="842"/>
      <c r="DP8" s="843"/>
      <c r="DQ8" s="841" t="s">
        <v>579</v>
      </c>
      <c r="DR8" s="842"/>
      <c r="DS8" s="842"/>
      <c r="DT8" s="842"/>
      <c r="DU8" s="843"/>
      <c r="DV8" s="838"/>
      <c r="DW8" s="839"/>
      <c r="DX8" s="839"/>
      <c r="DY8" s="839"/>
      <c r="DZ8" s="844"/>
      <c r="EA8" s="235"/>
    </row>
    <row r="9" spans="1:131" s="236" customFormat="1" ht="26.25" customHeight="1" x14ac:dyDescent="0.2">
      <c r="A9" s="239">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3"/>
      <c r="BA9" s="233"/>
      <c r="BB9" s="233"/>
      <c r="BC9" s="233"/>
      <c r="BD9" s="233"/>
      <c r="BE9" s="234"/>
      <c r="BF9" s="234"/>
      <c r="BG9" s="234"/>
      <c r="BH9" s="234"/>
      <c r="BI9" s="234"/>
      <c r="BJ9" s="234"/>
      <c r="BK9" s="234"/>
      <c r="BL9" s="234"/>
      <c r="BM9" s="234"/>
      <c r="BN9" s="234"/>
      <c r="BO9" s="234"/>
      <c r="BP9" s="234"/>
      <c r="BQ9" s="239">
        <v>3</v>
      </c>
      <c r="BR9" s="240"/>
      <c r="BS9" s="838" t="s">
        <v>575</v>
      </c>
      <c r="BT9" s="839"/>
      <c r="BU9" s="839"/>
      <c r="BV9" s="839"/>
      <c r="BW9" s="839"/>
      <c r="BX9" s="839"/>
      <c r="BY9" s="839"/>
      <c r="BZ9" s="839"/>
      <c r="CA9" s="839"/>
      <c r="CB9" s="839"/>
      <c r="CC9" s="839"/>
      <c r="CD9" s="839"/>
      <c r="CE9" s="839"/>
      <c r="CF9" s="839"/>
      <c r="CG9" s="840"/>
      <c r="CH9" s="841">
        <v>9</v>
      </c>
      <c r="CI9" s="842"/>
      <c r="CJ9" s="842"/>
      <c r="CK9" s="842"/>
      <c r="CL9" s="843"/>
      <c r="CM9" s="841">
        <v>98</v>
      </c>
      <c r="CN9" s="842"/>
      <c r="CO9" s="842"/>
      <c r="CP9" s="842"/>
      <c r="CQ9" s="843"/>
      <c r="CR9" s="841">
        <v>3</v>
      </c>
      <c r="CS9" s="842"/>
      <c r="CT9" s="842"/>
      <c r="CU9" s="842"/>
      <c r="CV9" s="843"/>
      <c r="CW9" s="841">
        <v>25</v>
      </c>
      <c r="CX9" s="842"/>
      <c r="CY9" s="842"/>
      <c r="CZ9" s="842"/>
      <c r="DA9" s="843"/>
      <c r="DB9" s="841" t="s">
        <v>579</v>
      </c>
      <c r="DC9" s="842"/>
      <c r="DD9" s="842"/>
      <c r="DE9" s="842"/>
      <c r="DF9" s="843"/>
      <c r="DG9" s="841" t="s">
        <v>579</v>
      </c>
      <c r="DH9" s="842"/>
      <c r="DI9" s="842"/>
      <c r="DJ9" s="842"/>
      <c r="DK9" s="843"/>
      <c r="DL9" s="841" t="s">
        <v>579</v>
      </c>
      <c r="DM9" s="842"/>
      <c r="DN9" s="842"/>
      <c r="DO9" s="842"/>
      <c r="DP9" s="843"/>
      <c r="DQ9" s="841" t="s">
        <v>579</v>
      </c>
      <c r="DR9" s="842"/>
      <c r="DS9" s="842"/>
      <c r="DT9" s="842"/>
      <c r="DU9" s="843"/>
      <c r="DV9" s="838"/>
      <c r="DW9" s="839"/>
      <c r="DX9" s="839"/>
      <c r="DY9" s="839"/>
      <c r="DZ9" s="844"/>
      <c r="EA9" s="235"/>
    </row>
    <row r="10" spans="1:131" s="236" customFormat="1" ht="26.25" customHeight="1" x14ac:dyDescent="0.2">
      <c r="A10" s="239">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3"/>
      <c r="BA10" s="233"/>
      <c r="BB10" s="233"/>
      <c r="BC10" s="233"/>
      <c r="BD10" s="233"/>
      <c r="BE10" s="234"/>
      <c r="BF10" s="234"/>
      <c r="BG10" s="234"/>
      <c r="BH10" s="234"/>
      <c r="BI10" s="234"/>
      <c r="BJ10" s="234"/>
      <c r="BK10" s="234"/>
      <c r="BL10" s="234"/>
      <c r="BM10" s="234"/>
      <c r="BN10" s="234"/>
      <c r="BO10" s="234"/>
      <c r="BP10" s="234"/>
      <c r="BQ10" s="239">
        <v>4</v>
      </c>
      <c r="BR10" s="240"/>
      <c r="BS10" s="838" t="s">
        <v>576</v>
      </c>
      <c r="BT10" s="839"/>
      <c r="BU10" s="839"/>
      <c r="BV10" s="839"/>
      <c r="BW10" s="839"/>
      <c r="BX10" s="839"/>
      <c r="BY10" s="839"/>
      <c r="BZ10" s="839"/>
      <c r="CA10" s="839"/>
      <c r="CB10" s="839"/>
      <c r="CC10" s="839"/>
      <c r="CD10" s="839"/>
      <c r="CE10" s="839"/>
      <c r="CF10" s="839"/>
      <c r="CG10" s="840"/>
      <c r="CH10" s="841">
        <v>0</v>
      </c>
      <c r="CI10" s="842"/>
      <c r="CJ10" s="842"/>
      <c r="CK10" s="842"/>
      <c r="CL10" s="843"/>
      <c r="CM10" s="841">
        <v>20</v>
      </c>
      <c r="CN10" s="842"/>
      <c r="CO10" s="842"/>
      <c r="CP10" s="842"/>
      <c r="CQ10" s="843"/>
      <c r="CR10" s="841">
        <v>5</v>
      </c>
      <c r="CS10" s="842"/>
      <c r="CT10" s="842"/>
      <c r="CU10" s="842"/>
      <c r="CV10" s="843"/>
      <c r="CW10" s="841" t="s">
        <v>579</v>
      </c>
      <c r="CX10" s="842"/>
      <c r="CY10" s="842"/>
      <c r="CZ10" s="842"/>
      <c r="DA10" s="843"/>
      <c r="DB10" s="841" t="s">
        <v>579</v>
      </c>
      <c r="DC10" s="842"/>
      <c r="DD10" s="842"/>
      <c r="DE10" s="842"/>
      <c r="DF10" s="843"/>
      <c r="DG10" s="841" t="s">
        <v>579</v>
      </c>
      <c r="DH10" s="842"/>
      <c r="DI10" s="842"/>
      <c r="DJ10" s="842"/>
      <c r="DK10" s="843"/>
      <c r="DL10" s="841" t="s">
        <v>579</v>
      </c>
      <c r="DM10" s="842"/>
      <c r="DN10" s="842"/>
      <c r="DO10" s="842"/>
      <c r="DP10" s="843"/>
      <c r="DQ10" s="841" t="s">
        <v>579</v>
      </c>
      <c r="DR10" s="842"/>
      <c r="DS10" s="842"/>
      <c r="DT10" s="842"/>
      <c r="DU10" s="843"/>
      <c r="DV10" s="838"/>
      <c r="DW10" s="839"/>
      <c r="DX10" s="839"/>
      <c r="DY10" s="839"/>
      <c r="DZ10" s="844"/>
      <c r="EA10" s="235"/>
    </row>
    <row r="11" spans="1:131" s="236" customFormat="1" ht="26.25" customHeight="1" x14ac:dyDescent="0.2">
      <c r="A11" s="239">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3"/>
      <c r="BA11" s="233"/>
      <c r="BB11" s="233"/>
      <c r="BC11" s="233"/>
      <c r="BD11" s="233"/>
      <c r="BE11" s="234"/>
      <c r="BF11" s="234"/>
      <c r="BG11" s="234"/>
      <c r="BH11" s="234"/>
      <c r="BI11" s="234"/>
      <c r="BJ11" s="234"/>
      <c r="BK11" s="234"/>
      <c r="BL11" s="234"/>
      <c r="BM11" s="234"/>
      <c r="BN11" s="234"/>
      <c r="BO11" s="234"/>
      <c r="BP11" s="234"/>
      <c r="BQ11" s="239">
        <v>5</v>
      </c>
      <c r="BR11" s="240"/>
      <c r="BS11" s="838" t="s">
        <v>577</v>
      </c>
      <c r="BT11" s="839"/>
      <c r="BU11" s="839"/>
      <c r="BV11" s="839"/>
      <c r="BW11" s="839"/>
      <c r="BX11" s="839"/>
      <c r="BY11" s="839"/>
      <c r="BZ11" s="839"/>
      <c r="CA11" s="839"/>
      <c r="CB11" s="839"/>
      <c r="CC11" s="839"/>
      <c r="CD11" s="839"/>
      <c r="CE11" s="839"/>
      <c r="CF11" s="839"/>
      <c r="CG11" s="840"/>
      <c r="CH11" s="841">
        <v>-1</v>
      </c>
      <c r="CI11" s="842"/>
      <c r="CJ11" s="842"/>
      <c r="CK11" s="842"/>
      <c r="CL11" s="843"/>
      <c r="CM11" s="841">
        <v>4542</v>
      </c>
      <c r="CN11" s="842"/>
      <c r="CO11" s="842"/>
      <c r="CP11" s="842"/>
      <c r="CQ11" s="843"/>
      <c r="CR11" s="841">
        <v>5</v>
      </c>
      <c r="CS11" s="842"/>
      <c r="CT11" s="842"/>
      <c r="CU11" s="842"/>
      <c r="CV11" s="843"/>
      <c r="CW11" s="841">
        <v>99</v>
      </c>
      <c r="CX11" s="842"/>
      <c r="CY11" s="842"/>
      <c r="CZ11" s="842"/>
      <c r="DA11" s="843"/>
      <c r="DB11" s="841" t="s">
        <v>579</v>
      </c>
      <c r="DC11" s="842"/>
      <c r="DD11" s="842"/>
      <c r="DE11" s="842"/>
      <c r="DF11" s="843"/>
      <c r="DG11" s="841" t="s">
        <v>579</v>
      </c>
      <c r="DH11" s="842"/>
      <c r="DI11" s="842"/>
      <c r="DJ11" s="842"/>
      <c r="DK11" s="843"/>
      <c r="DL11" s="841" t="s">
        <v>579</v>
      </c>
      <c r="DM11" s="842"/>
      <c r="DN11" s="842"/>
      <c r="DO11" s="842"/>
      <c r="DP11" s="843"/>
      <c r="DQ11" s="841" t="s">
        <v>579</v>
      </c>
      <c r="DR11" s="842"/>
      <c r="DS11" s="842"/>
      <c r="DT11" s="842"/>
      <c r="DU11" s="843"/>
      <c r="DV11" s="838"/>
      <c r="DW11" s="839"/>
      <c r="DX11" s="839"/>
      <c r="DY11" s="839"/>
      <c r="DZ11" s="844"/>
      <c r="EA11" s="235"/>
    </row>
    <row r="12" spans="1:131" s="236" customFormat="1" ht="26.25" customHeight="1" x14ac:dyDescent="0.2">
      <c r="A12" s="239">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3"/>
      <c r="BA12" s="233"/>
      <c r="BB12" s="233"/>
      <c r="BC12" s="233"/>
      <c r="BD12" s="233"/>
      <c r="BE12" s="234"/>
      <c r="BF12" s="234"/>
      <c r="BG12" s="234"/>
      <c r="BH12" s="234"/>
      <c r="BI12" s="234"/>
      <c r="BJ12" s="234"/>
      <c r="BK12" s="234"/>
      <c r="BL12" s="234"/>
      <c r="BM12" s="234"/>
      <c r="BN12" s="234"/>
      <c r="BO12" s="234"/>
      <c r="BP12" s="234"/>
      <c r="BQ12" s="239">
        <v>6</v>
      </c>
      <c r="BR12" s="240"/>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5"/>
    </row>
    <row r="13" spans="1:131" s="236" customFormat="1" ht="26.25" customHeight="1" x14ac:dyDescent="0.2">
      <c r="A13" s="239">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3"/>
      <c r="BA13" s="233"/>
      <c r="BB13" s="233"/>
      <c r="BC13" s="233"/>
      <c r="BD13" s="233"/>
      <c r="BE13" s="234"/>
      <c r="BF13" s="234"/>
      <c r="BG13" s="234"/>
      <c r="BH13" s="234"/>
      <c r="BI13" s="234"/>
      <c r="BJ13" s="234"/>
      <c r="BK13" s="234"/>
      <c r="BL13" s="234"/>
      <c r="BM13" s="234"/>
      <c r="BN13" s="234"/>
      <c r="BO13" s="234"/>
      <c r="BP13" s="234"/>
      <c r="BQ13" s="239">
        <v>7</v>
      </c>
      <c r="BR13" s="240"/>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5"/>
    </row>
    <row r="14" spans="1:131" s="236" customFormat="1" ht="26.25" customHeight="1" x14ac:dyDescent="0.2">
      <c r="A14" s="239">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3"/>
      <c r="BA14" s="233"/>
      <c r="BB14" s="233"/>
      <c r="BC14" s="233"/>
      <c r="BD14" s="233"/>
      <c r="BE14" s="234"/>
      <c r="BF14" s="234"/>
      <c r="BG14" s="234"/>
      <c r="BH14" s="234"/>
      <c r="BI14" s="234"/>
      <c r="BJ14" s="234"/>
      <c r="BK14" s="234"/>
      <c r="BL14" s="234"/>
      <c r="BM14" s="234"/>
      <c r="BN14" s="234"/>
      <c r="BO14" s="234"/>
      <c r="BP14" s="234"/>
      <c r="BQ14" s="239">
        <v>8</v>
      </c>
      <c r="BR14" s="240"/>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5"/>
    </row>
    <row r="15" spans="1:131" s="236" customFormat="1" ht="26.25" customHeight="1" x14ac:dyDescent="0.2">
      <c r="A15" s="239">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3"/>
      <c r="BA15" s="233"/>
      <c r="BB15" s="233"/>
      <c r="BC15" s="233"/>
      <c r="BD15" s="233"/>
      <c r="BE15" s="234"/>
      <c r="BF15" s="234"/>
      <c r="BG15" s="234"/>
      <c r="BH15" s="234"/>
      <c r="BI15" s="234"/>
      <c r="BJ15" s="234"/>
      <c r="BK15" s="234"/>
      <c r="BL15" s="234"/>
      <c r="BM15" s="234"/>
      <c r="BN15" s="234"/>
      <c r="BO15" s="234"/>
      <c r="BP15" s="234"/>
      <c r="BQ15" s="239">
        <v>9</v>
      </c>
      <c r="BR15" s="240"/>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5"/>
    </row>
    <row r="16" spans="1:131" s="236" customFormat="1" ht="26.25" customHeight="1" x14ac:dyDescent="0.2">
      <c r="A16" s="239">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3"/>
      <c r="BA16" s="233"/>
      <c r="BB16" s="233"/>
      <c r="BC16" s="233"/>
      <c r="BD16" s="233"/>
      <c r="BE16" s="234"/>
      <c r="BF16" s="234"/>
      <c r="BG16" s="234"/>
      <c r="BH16" s="234"/>
      <c r="BI16" s="234"/>
      <c r="BJ16" s="234"/>
      <c r="BK16" s="234"/>
      <c r="BL16" s="234"/>
      <c r="BM16" s="234"/>
      <c r="BN16" s="234"/>
      <c r="BO16" s="234"/>
      <c r="BP16" s="234"/>
      <c r="BQ16" s="239">
        <v>10</v>
      </c>
      <c r="BR16" s="240"/>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5"/>
    </row>
    <row r="17" spans="1:131" s="236" customFormat="1" ht="26.25" customHeight="1" x14ac:dyDescent="0.2">
      <c r="A17" s="239">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3"/>
      <c r="BA17" s="233"/>
      <c r="BB17" s="233"/>
      <c r="BC17" s="233"/>
      <c r="BD17" s="233"/>
      <c r="BE17" s="234"/>
      <c r="BF17" s="234"/>
      <c r="BG17" s="234"/>
      <c r="BH17" s="234"/>
      <c r="BI17" s="234"/>
      <c r="BJ17" s="234"/>
      <c r="BK17" s="234"/>
      <c r="BL17" s="234"/>
      <c r="BM17" s="234"/>
      <c r="BN17" s="234"/>
      <c r="BO17" s="234"/>
      <c r="BP17" s="234"/>
      <c r="BQ17" s="239">
        <v>11</v>
      </c>
      <c r="BR17" s="240"/>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5"/>
    </row>
    <row r="18" spans="1:131" s="236" customFormat="1" ht="26.25" customHeight="1" x14ac:dyDescent="0.2">
      <c r="A18" s="239">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3"/>
      <c r="BA18" s="233"/>
      <c r="BB18" s="233"/>
      <c r="BC18" s="233"/>
      <c r="BD18" s="233"/>
      <c r="BE18" s="234"/>
      <c r="BF18" s="234"/>
      <c r="BG18" s="234"/>
      <c r="BH18" s="234"/>
      <c r="BI18" s="234"/>
      <c r="BJ18" s="234"/>
      <c r="BK18" s="234"/>
      <c r="BL18" s="234"/>
      <c r="BM18" s="234"/>
      <c r="BN18" s="234"/>
      <c r="BO18" s="234"/>
      <c r="BP18" s="234"/>
      <c r="BQ18" s="239">
        <v>12</v>
      </c>
      <c r="BR18" s="240"/>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5"/>
    </row>
    <row r="19" spans="1:131" s="236" customFormat="1" ht="26.25" customHeight="1" x14ac:dyDescent="0.2">
      <c r="A19" s="239">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3"/>
      <c r="BA19" s="233"/>
      <c r="BB19" s="233"/>
      <c r="BC19" s="233"/>
      <c r="BD19" s="233"/>
      <c r="BE19" s="234"/>
      <c r="BF19" s="234"/>
      <c r="BG19" s="234"/>
      <c r="BH19" s="234"/>
      <c r="BI19" s="234"/>
      <c r="BJ19" s="234"/>
      <c r="BK19" s="234"/>
      <c r="BL19" s="234"/>
      <c r="BM19" s="234"/>
      <c r="BN19" s="234"/>
      <c r="BO19" s="234"/>
      <c r="BP19" s="234"/>
      <c r="BQ19" s="239">
        <v>13</v>
      </c>
      <c r="BR19" s="240"/>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5"/>
    </row>
    <row r="20" spans="1:131" s="236" customFormat="1" ht="26.25" customHeight="1" x14ac:dyDescent="0.2">
      <c r="A20" s="239">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3"/>
      <c r="BA20" s="233"/>
      <c r="BB20" s="233"/>
      <c r="BC20" s="233"/>
      <c r="BD20" s="233"/>
      <c r="BE20" s="234"/>
      <c r="BF20" s="234"/>
      <c r="BG20" s="234"/>
      <c r="BH20" s="234"/>
      <c r="BI20" s="234"/>
      <c r="BJ20" s="234"/>
      <c r="BK20" s="234"/>
      <c r="BL20" s="234"/>
      <c r="BM20" s="234"/>
      <c r="BN20" s="234"/>
      <c r="BO20" s="234"/>
      <c r="BP20" s="234"/>
      <c r="BQ20" s="239">
        <v>14</v>
      </c>
      <c r="BR20" s="240"/>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5"/>
    </row>
    <row r="21" spans="1:131" s="236" customFormat="1" ht="26.25" customHeight="1" thickBot="1" x14ac:dyDescent="0.25">
      <c r="A21" s="239">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3"/>
      <c r="BA21" s="233"/>
      <c r="BB21" s="233"/>
      <c r="BC21" s="233"/>
      <c r="BD21" s="233"/>
      <c r="BE21" s="234"/>
      <c r="BF21" s="234"/>
      <c r="BG21" s="234"/>
      <c r="BH21" s="234"/>
      <c r="BI21" s="234"/>
      <c r="BJ21" s="234"/>
      <c r="BK21" s="234"/>
      <c r="BL21" s="234"/>
      <c r="BM21" s="234"/>
      <c r="BN21" s="234"/>
      <c r="BO21" s="234"/>
      <c r="BP21" s="234"/>
      <c r="BQ21" s="239">
        <v>15</v>
      </c>
      <c r="BR21" s="240"/>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5"/>
    </row>
    <row r="22" spans="1:131" s="236" customFormat="1" ht="26.25" customHeight="1" x14ac:dyDescent="0.2">
      <c r="A22" s="239">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34"/>
      <c r="BF22" s="234"/>
      <c r="BG22" s="234"/>
      <c r="BH22" s="234"/>
      <c r="BI22" s="234"/>
      <c r="BJ22" s="234"/>
      <c r="BK22" s="234"/>
      <c r="BL22" s="234"/>
      <c r="BM22" s="234"/>
      <c r="BN22" s="234"/>
      <c r="BO22" s="234"/>
      <c r="BP22" s="234"/>
      <c r="BQ22" s="239">
        <v>16</v>
      </c>
      <c r="BR22" s="240"/>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5"/>
    </row>
    <row r="23" spans="1:131" s="236" customFormat="1" ht="26.25" customHeight="1" thickBot="1" x14ac:dyDescent="0.25">
      <c r="A23" s="241" t="s">
        <v>390</v>
      </c>
      <c r="B23" s="854" t="s">
        <v>391</v>
      </c>
      <c r="C23" s="855"/>
      <c r="D23" s="855"/>
      <c r="E23" s="855"/>
      <c r="F23" s="855"/>
      <c r="G23" s="855"/>
      <c r="H23" s="855"/>
      <c r="I23" s="855"/>
      <c r="J23" s="855"/>
      <c r="K23" s="855"/>
      <c r="L23" s="855"/>
      <c r="M23" s="855"/>
      <c r="N23" s="855"/>
      <c r="O23" s="855"/>
      <c r="P23" s="856"/>
      <c r="Q23" s="857">
        <v>148944</v>
      </c>
      <c r="R23" s="858"/>
      <c r="S23" s="858"/>
      <c r="T23" s="858"/>
      <c r="U23" s="858"/>
      <c r="V23" s="858">
        <v>143666</v>
      </c>
      <c r="W23" s="858"/>
      <c r="X23" s="858"/>
      <c r="Y23" s="858"/>
      <c r="Z23" s="858"/>
      <c r="AA23" s="858">
        <v>5278</v>
      </c>
      <c r="AB23" s="858"/>
      <c r="AC23" s="858"/>
      <c r="AD23" s="858"/>
      <c r="AE23" s="859"/>
      <c r="AF23" s="860">
        <v>2562</v>
      </c>
      <c r="AG23" s="858"/>
      <c r="AH23" s="858"/>
      <c r="AI23" s="858"/>
      <c r="AJ23" s="861"/>
      <c r="AK23" s="862"/>
      <c r="AL23" s="863"/>
      <c r="AM23" s="863"/>
      <c r="AN23" s="863"/>
      <c r="AO23" s="863"/>
      <c r="AP23" s="858">
        <v>22741</v>
      </c>
      <c r="AQ23" s="858"/>
      <c r="AR23" s="858"/>
      <c r="AS23" s="858"/>
      <c r="AT23" s="858"/>
      <c r="AU23" s="874"/>
      <c r="AV23" s="874"/>
      <c r="AW23" s="874"/>
      <c r="AX23" s="874"/>
      <c r="AY23" s="875"/>
      <c r="AZ23" s="876" t="s">
        <v>392</v>
      </c>
      <c r="BA23" s="877"/>
      <c r="BB23" s="877"/>
      <c r="BC23" s="877"/>
      <c r="BD23" s="878"/>
      <c r="BE23" s="234"/>
      <c r="BF23" s="234"/>
      <c r="BG23" s="234"/>
      <c r="BH23" s="234"/>
      <c r="BI23" s="234"/>
      <c r="BJ23" s="234"/>
      <c r="BK23" s="234"/>
      <c r="BL23" s="234"/>
      <c r="BM23" s="234"/>
      <c r="BN23" s="234"/>
      <c r="BO23" s="234"/>
      <c r="BP23" s="234"/>
      <c r="BQ23" s="239">
        <v>17</v>
      </c>
      <c r="BR23" s="240"/>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5"/>
    </row>
    <row r="24" spans="1:131" s="236" customFormat="1" ht="26.25" customHeight="1" x14ac:dyDescent="0.2">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3"/>
      <c r="BA24" s="233"/>
      <c r="BB24" s="233"/>
      <c r="BC24" s="233"/>
      <c r="BD24" s="233"/>
      <c r="BE24" s="234"/>
      <c r="BF24" s="234"/>
      <c r="BG24" s="234"/>
      <c r="BH24" s="234"/>
      <c r="BI24" s="234"/>
      <c r="BJ24" s="234"/>
      <c r="BK24" s="234"/>
      <c r="BL24" s="234"/>
      <c r="BM24" s="234"/>
      <c r="BN24" s="234"/>
      <c r="BO24" s="234"/>
      <c r="BP24" s="234"/>
      <c r="BQ24" s="239">
        <v>18</v>
      </c>
      <c r="BR24" s="240"/>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5"/>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3"/>
      <c r="BK25" s="233"/>
      <c r="BL25" s="233"/>
      <c r="BM25" s="233"/>
      <c r="BN25" s="233"/>
      <c r="BO25" s="242"/>
      <c r="BP25" s="242"/>
      <c r="BQ25" s="239">
        <v>19</v>
      </c>
      <c r="BR25" s="240"/>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1"/>
    </row>
    <row r="26" spans="1:131" ht="26.25" customHeight="1" x14ac:dyDescent="0.2">
      <c r="A26" s="792" t="s">
        <v>371</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378</v>
      </c>
      <c r="BF26" s="799"/>
      <c r="BG26" s="799"/>
      <c r="BH26" s="799"/>
      <c r="BI26" s="805"/>
      <c r="BJ26" s="233"/>
      <c r="BK26" s="233"/>
      <c r="BL26" s="233"/>
      <c r="BM26" s="233"/>
      <c r="BN26" s="233"/>
      <c r="BO26" s="242"/>
      <c r="BP26" s="242"/>
      <c r="BQ26" s="239">
        <v>20</v>
      </c>
      <c r="BR26" s="240"/>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1"/>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3"/>
      <c r="BK27" s="233"/>
      <c r="BL27" s="233"/>
      <c r="BM27" s="233"/>
      <c r="BN27" s="233"/>
      <c r="BO27" s="242"/>
      <c r="BP27" s="242"/>
      <c r="BQ27" s="239">
        <v>21</v>
      </c>
      <c r="BR27" s="240"/>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1"/>
    </row>
    <row r="28" spans="1:131" ht="26.25" customHeight="1" thickTop="1" x14ac:dyDescent="0.2">
      <c r="A28" s="243">
        <v>1</v>
      </c>
      <c r="B28" s="814" t="s">
        <v>403</v>
      </c>
      <c r="C28" s="815"/>
      <c r="D28" s="815"/>
      <c r="E28" s="815"/>
      <c r="F28" s="815"/>
      <c r="G28" s="815"/>
      <c r="H28" s="815"/>
      <c r="I28" s="815"/>
      <c r="J28" s="815"/>
      <c r="K28" s="815"/>
      <c r="L28" s="815"/>
      <c r="M28" s="815"/>
      <c r="N28" s="815"/>
      <c r="O28" s="815"/>
      <c r="P28" s="816"/>
      <c r="Q28" s="887">
        <v>30113</v>
      </c>
      <c r="R28" s="888"/>
      <c r="S28" s="888"/>
      <c r="T28" s="888"/>
      <c r="U28" s="888"/>
      <c r="V28" s="888">
        <v>28860</v>
      </c>
      <c r="W28" s="888"/>
      <c r="X28" s="888"/>
      <c r="Y28" s="888"/>
      <c r="Z28" s="888"/>
      <c r="AA28" s="888">
        <v>1253</v>
      </c>
      <c r="AB28" s="888"/>
      <c r="AC28" s="888"/>
      <c r="AD28" s="888"/>
      <c r="AE28" s="889"/>
      <c r="AF28" s="890">
        <v>1253</v>
      </c>
      <c r="AG28" s="888"/>
      <c r="AH28" s="888"/>
      <c r="AI28" s="888"/>
      <c r="AJ28" s="891"/>
      <c r="AK28" s="892">
        <v>3115</v>
      </c>
      <c r="AL28" s="893"/>
      <c r="AM28" s="893"/>
      <c r="AN28" s="893"/>
      <c r="AO28" s="893"/>
      <c r="AP28" s="893" t="s">
        <v>567</v>
      </c>
      <c r="AQ28" s="893"/>
      <c r="AR28" s="893"/>
      <c r="AS28" s="893"/>
      <c r="AT28" s="893"/>
      <c r="AU28" s="893" t="s">
        <v>567</v>
      </c>
      <c r="AV28" s="893"/>
      <c r="AW28" s="893"/>
      <c r="AX28" s="893"/>
      <c r="AY28" s="893"/>
      <c r="AZ28" s="894" t="s">
        <v>567</v>
      </c>
      <c r="BA28" s="894"/>
      <c r="BB28" s="894"/>
      <c r="BC28" s="894"/>
      <c r="BD28" s="894"/>
      <c r="BE28" s="885"/>
      <c r="BF28" s="885"/>
      <c r="BG28" s="885"/>
      <c r="BH28" s="885"/>
      <c r="BI28" s="886"/>
      <c r="BJ28" s="233"/>
      <c r="BK28" s="233"/>
      <c r="BL28" s="233"/>
      <c r="BM28" s="233"/>
      <c r="BN28" s="233"/>
      <c r="BO28" s="242"/>
      <c r="BP28" s="242"/>
      <c r="BQ28" s="239">
        <v>22</v>
      </c>
      <c r="BR28" s="240"/>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1"/>
    </row>
    <row r="29" spans="1:131" ht="26.25" customHeight="1" x14ac:dyDescent="0.2">
      <c r="A29" s="243">
        <v>2</v>
      </c>
      <c r="B29" s="845" t="s">
        <v>404</v>
      </c>
      <c r="C29" s="846"/>
      <c r="D29" s="846"/>
      <c r="E29" s="846"/>
      <c r="F29" s="846"/>
      <c r="G29" s="846"/>
      <c r="H29" s="846"/>
      <c r="I29" s="846"/>
      <c r="J29" s="846"/>
      <c r="K29" s="846"/>
      <c r="L29" s="846"/>
      <c r="M29" s="846"/>
      <c r="N29" s="846"/>
      <c r="O29" s="846"/>
      <c r="P29" s="847"/>
      <c r="Q29" s="848">
        <v>6507</v>
      </c>
      <c r="R29" s="849"/>
      <c r="S29" s="849"/>
      <c r="T29" s="849"/>
      <c r="U29" s="849"/>
      <c r="V29" s="849">
        <v>6226</v>
      </c>
      <c r="W29" s="849"/>
      <c r="X29" s="849"/>
      <c r="Y29" s="849"/>
      <c r="Z29" s="849"/>
      <c r="AA29" s="849">
        <v>281</v>
      </c>
      <c r="AB29" s="849"/>
      <c r="AC29" s="849"/>
      <c r="AD29" s="849"/>
      <c r="AE29" s="850"/>
      <c r="AF29" s="851">
        <v>281</v>
      </c>
      <c r="AG29" s="852"/>
      <c r="AH29" s="852"/>
      <c r="AI29" s="852"/>
      <c r="AJ29" s="853"/>
      <c r="AK29" s="899">
        <v>2923</v>
      </c>
      <c r="AL29" s="895"/>
      <c r="AM29" s="895"/>
      <c r="AN29" s="895"/>
      <c r="AO29" s="895"/>
      <c r="AP29" s="895" t="s">
        <v>567</v>
      </c>
      <c r="AQ29" s="895"/>
      <c r="AR29" s="895"/>
      <c r="AS29" s="895"/>
      <c r="AT29" s="895"/>
      <c r="AU29" s="895" t="s">
        <v>567</v>
      </c>
      <c r="AV29" s="895"/>
      <c r="AW29" s="895"/>
      <c r="AX29" s="895"/>
      <c r="AY29" s="895"/>
      <c r="AZ29" s="896" t="s">
        <v>567</v>
      </c>
      <c r="BA29" s="896"/>
      <c r="BB29" s="896"/>
      <c r="BC29" s="896"/>
      <c r="BD29" s="896"/>
      <c r="BE29" s="897"/>
      <c r="BF29" s="897"/>
      <c r="BG29" s="897"/>
      <c r="BH29" s="897"/>
      <c r="BI29" s="898"/>
      <c r="BJ29" s="233"/>
      <c r="BK29" s="233"/>
      <c r="BL29" s="233"/>
      <c r="BM29" s="233"/>
      <c r="BN29" s="233"/>
      <c r="BO29" s="242"/>
      <c r="BP29" s="242"/>
      <c r="BQ29" s="239">
        <v>23</v>
      </c>
      <c r="BR29" s="240"/>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1"/>
    </row>
    <row r="30" spans="1:131" ht="26.25" customHeight="1" x14ac:dyDescent="0.2">
      <c r="A30" s="243">
        <v>3</v>
      </c>
      <c r="B30" s="845" t="s">
        <v>405</v>
      </c>
      <c r="C30" s="846"/>
      <c r="D30" s="846"/>
      <c r="E30" s="846"/>
      <c r="F30" s="846"/>
      <c r="G30" s="846"/>
      <c r="H30" s="846"/>
      <c r="I30" s="846"/>
      <c r="J30" s="846"/>
      <c r="K30" s="846"/>
      <c r="L30" s="846"/>
      <c r="M30" s="846"/>
      <c r="N30" s="846"/>
      <c r="O30" s="846"/>
      <c r="P30" s="847"/>
      <c r="Q30" s="848">
        <v>21316</v>
      </c>
      <c r="R30" s="849"/>
      <c r="S30" s="849"/>
      <c r="T30" s="849"/>
      <c r="U30" s="849"/>
      <c r="V30" s="849">
        <v>20720</v>
      </c>
      <c r="W30" s="849"/>
      <c r="X30" s="849"/>
      <c r="Y30" s="849"/>
      <c r="Z30" s="849"/>
      <c r="AA30" s="849">
        <v>596</v>
      </c>
      <c r="AB30" s="849"/>
      <c r="AC30" s="849"/>
      <c r="AD30" s="849"/>
      <c r="AE30" s="850"/>
      <c r="AF30" s="851">
        <v>596</v>
      </c>
      <c r="AG30" s="852"/>
      <c r="AH30" s="852"/>
      <c r="AI30" s="852"/>
      <c r="AJ30" s="853"/>
      <c r="AK30" s="899">
        <v>3499</v>
      </c>
      <c r="AL30" s="895"/>
      <c r="AM30" s="895"/>
      <c r="AN30" s="895"/>
      <c r="AO30" s="895"/>
      <c r="AP30" s="895" t="s">
        <v>567</v>
      </c>
      <c r="AQ30" s="895"/>
      <c r="AR30" s="895"/>
      <c r="AS30" s="895"/>
      <c r="AT30" s="895"/>
      <c r="AU30" s="895" t="s">
        <v>567</v>
      </c>
      <c r="AV30" s="895"/>
      <c r="AW30" s="895"/>
      <c r="AX30" s="895"/>
      <c r="AY30" s="895"/>
      <c r="AZ30" s="896" t="s">
        <v>567</v>
      </c>
      <c r="BA30" s="896"/>
      <c r="BB30" s="896"/>
      <c r="BC30" s="896"/>
      <c r="BD30" s="896"/>
      <c r="BE30" s="897"/>
      <c r="BF30" s="897"/>
      <c r="BG30" s="897"/>
      <c r="BH30" s="897"/>
      <c r="BI30" s="898"/>
      <c r="BJ30" s="233"/>
      <c r="BK30" s="233"/>
      <c r="BL30" s="233"/>
      <c r="BM30" s="233"/>
      <c r="BN30" s="233"/>
      <c r="BO30" s="242"/>
      <c r="BP30" s="242"/>
      <c r="BQ30" s="239">
        <v>24</v>
      </c>
      <c r="BR30" s="240"/>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1"/>
    </row>
    <row r="31" spans="1:131" ht="26.25" customHeight="1" x14ac:dyDescent="0.2">
      <c r="A31" s="243">
        <v>4</v>
      </c>
      <c r="B31" s="845"/>
      <c r="C31" s="846"/>
      <c r="D31" s="846"/>
      <c r="E31" s="846"/>
      <c r="F31" s="846"/>
      <c r="G31" s="846"/>
      <c r="H31" s="846"/>
      <c r="I31" s="846"/>
      <c r="J31" s="846"/>
      <c r="K31" s="846"/>
      <c r="L31" s="846"/>
      <c r="M31" s="846"/>
      <c r="N31" s="846"/>
      <c r="O31" s="846"/>
      <c r="P31" s="847"/>
      <c r="Q31" s="848"/>
      <c r="R31" s="849"/>
      <c r="S31" s="849"/>
      <c r="T31" s="849"/>
      <c r="U31" s="849"/>
      <c r="V31" s="849"/>
      <c r="W31" s="849"/>
      <c r="X31" s="849"/>
      <c r="Y31" s="849"/>
      <c r="Z31" s="849"/>
      <c r="AA31" s="849"/>
      <c r="AB31" s="849"/>
      <c r="AC31" s="849"/>
      <c r="AD31" s="849"/>
      <c r="AE31" s="850"/>
      <c r="AF31" s="851"/>
      <c r="AG31" s="852"/>
      <c r="AH31" s="852"/>
      <c r="AI31" s="852"/>
      <c r="AJ31" s="853"/>
      <c r="AK31" s="899"/>
      <c r="AL31" s="895"/>
      <c r="AM31" s="895"/>
      <c r="AN31" s="895"/>
      <c r="AO31" s="895"/>
      <c r="AP31" s="895"/>
      <c r="AQ31" s="895"/>
      <c r="AR31" s="895"/>
      <c r="AS31" s="895"/>
      <c r="AT31" s="895"/>
      <c r="AU31" s="895"/>
      <c r="AV31" s="895"/>
      <c r="AW31" s="895"/>
      <c r="AX31" s="895"/>
      <c r="AY31" s="895"/>
      <c r="AZ31" s="896"/>
      <c r="BA31" s="896"/>
      <c r="BB31" s="896"/>
      <c r="BC31" s="896"/>
      <c r="BD31" s="896"/>
      <c r="BE31" s="897"/>
      <c r="BF31" s="897"/>
      <c r="BG31" s="897"/>
      <c r="BH31" s="897"/>
      <c r="BI31" s="898"/>
      <c r="BJ31" s="233"/>
      <c r="BK31" s="233"/>
      <c r="BL31" s="233"/>
      <c r="BM31" s="233"/>
      <c r="BN31" s="233"/>
      <c r="BO31" s="242"/>
      <c r="BP31" s="242"/>
      <c r="BQ31" s="239">
        <v>25</v>
      </c>
      <c r="BR31" s="240"/>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1"/>
    </row>
    <row r="32" spans="1:131" ht="26.25" customHeight="1" x14ac:dyDescent="0.2">
      <c r="A32" s="243">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33"/>
      <c r="BK32" s="233"/>
      <c r="BL32" s="233"/>
      <c r="BM32" s="233"/>
      <c r="BN32" s="233"/>
      <c r="BO32" s="242"/>
      <c r="BP32" s="242"/>
      <c r="BQ32" s="239">
        <v>26</v>
      </c>
      <c r="BR32" s="240"/>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1"/>
    </row>
    <row r="33" spans="1:131" ht="26.25" customHeight="1" x14ac:dyDescent="0.2">
      <c r="A33" s="243">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3"/>
      <c r="BK33" s="233"/>
      <c r="BL33" s="233"/>
      <c r="BM33" s="233"/>
      <c r="BN33" s="233"/>
      <c r="BO33" s="242"/>
      <c r="BP33" s="242"/>
      <c r="BQ33" s="239">
        <v>27</v>
      </c>
      <c r="BR33" s="240"/>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1"/>
    </row>
    <row r="34" spans="1:131" ht="26.25" customHeight="1" x14ac:dyDescent="0.2">
      <c r="A34" s="243">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3"/>
      <c r="BK34" s="233"/>
      <c r="BL34" s="233"/>
      <c r="BM34" s="233"/>
      <c r="BN34" s="233"/>
      <c r="BO34" s="242"/>
      <c r="BP34" s="242"/>
      <c r="BQ34" s="239">
        <v>28</v>
      </c>
      <c r="BR34" s="240"/>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1"/>
    </row>
    <row r="35" spans="1:131" ht="26.25" customHeight="1" x14ac:dyDescent="0.2">
      <c r="A35" s="243">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3"/>
      <c r="BK35" s="233"/>
      <c r="BL35" s="233"/>
      <c r="BM35" s="233"/>
      <c r="BN35" s="233"/>
      <c r="BO35" s="242"/>
      <c r="BP35" s="242"/>
      <c r="BQ35" s="239">
        <v>29</v>
      </c>
      <c r="BR35" s="240"/>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1"/>
    </row>
    <row r="36" spans="1:131" ht="26.25" customHeight="1" x14ac:dyDescent="0.2">
      <c r="A36" s="243">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3"/>
      <c r="BK36" s="233"/>
      <c r="BL36" s="233"/>
      <c r="BM36" s="233"/>
      <c r="BN36" s="233"/>
      <c r="BO36" s="242"/>
      <c r="BP36" s="242"/>
      <c r="BQ36" s="239">
        <v>30</v>
      </c>
      <c r="BR36" s="240"/>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1"/>
    </row>
    <row r="37" spans="1:131" ht="26.25" customHeight="1" x14ac:dyDescent="0.2">
      <c r="A37" s="243">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3"/>
      <c r="BK37" s="233"/>
      <c r="BL37" s="233"/>
      <c r="BM37" s="233"/>
      <c r="BN37" s="233"/>
      <c r="BO37" s="242"/>
      <c r="BP37" s="242"/>
      <c r="BQ37" s="239">
        <v>31</v>
      </c>
      <c r="BR37" s="240"/>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1"/>
    </row>
    <row r="38" spans="1:131" ht="26.25" customHeight="1" x14ac:dyDescent="0.2">
      <c r="A38" s="243">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3"/>
      <c r="BK38" s="233"/>
      <c r="BL38" s="233"/>
      <c r="BM38" s="233"/>
      <c r="BN38" s="233"/>
      <c r="BO38" s="242"/>
      <c r="BP38" s="242"/>
      <c r="BQ38" s="239">
        <v>32</v>
      </c>
      <c r="BR38" s="240"/>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1"/>
    </row>
    <row r="39" spans="1:131" ht="26.25" customHeight="1" x14ac:dyDescent="0.2">
      <c r="A39" s="243">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3"/>
      <c r="BK39" s="233"/>
      <c r="BL39" s="233"/>
      <c r="BM39" s="233"/>
      <c r="BN39" s="233"/>
      <c r="BO39" s="242"/>
      <c r="BP39" s="242"/>
      <c r="BQ39" s="239">
        <v>33</v>
      </c>
      <c r="BR39" s="240"/>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1"/>
    </row>
    <row r="40" spans="1:131" ht="26.25" customHeight="1" x14ac:dyDescent="0.2">
      <c r="A40" s="239">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3"/>
      <c r="BK40" s="233"/>
      <c r="BL40" s="233"/>
      <c r="BM40" s="233"/>
      <c r="BN40" s="233"/>
      <c r="BO40" s="242"/>
      <c r="BP40" s="242"/>
      <c r="BQ40" s="239">
        <v>34</v>
      </c>
      <c r="BR40" s="240"/>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1"/>
    </row>
    <row r="41" spans="1:131" ht="26.25" customHeight="1" x14ac:dyDescent="0.2">
      <c r="A41" s="239">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3"/>
      <c r="BK41" s="233"/>
      <c r="BL41" s="233"/>
      <c r="BM41" s="233"/>
      <c r="BN41" s="233"/>
      <c r="BO41" s="242"/>
      <c r="BP41" s="242"/>
      <c r="BQ41" s="239">
        <v>35</v>
      </c>
      <c r="BR41" s="240"/>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1"/>
    </row>
    <row r="42" spans="1:131" ht="26.25" customHeight="1" x14ac:dyDescent="0.2">
      <c r="A42" s="239">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3"/>
      <c r="BK42" s="233"/>
      <c r="BL42" s="233"/>
      <c r="BM42" s="233"/>
      <c r="BN42" s="233"/>
      <c r="BO42" s="242"/>
      <c r="BP42" s="242"/>
      <c r="BQ42" s="239">
        <v>36</v>
      </c>
      <c r="BR42" s="240"/>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1"/>
    </row>
    <row r="43" spans="1:131" ht="26.25" customHeight="1" x14ac:dyDescent="0.2">
      <c r="A43" s="239">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3"/>
      <c r="BK43" s="233"/>
      <c r="BL43" s="233"/>
      <c r="BM43" s="233"/>
      <c r="BN43" s="233"/>
      <c r="BO43" s="242"/>
      <c r="BP43" s="242"/>
      <c r="BQ43" s="239">
        <v>37</v>
      </c>
      <c r="BR43" s="240"/>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1"/>
    </row>
    <row r="44" spans="1:131" ht="26.25" customHeight="1" x14ac:dyDescent="0.2">
      <c r="A44" s="239">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3"/>
      <c r="BK44" s="233"/>
      <c r="BL44" s="233"/>
      <c r="BM44" s="233"/>
      <c r="BN44" s="233"/>
      <c r="BO44" s="242"/>
      <c r="BP44" s="242"/>
      <c r="BQ44" s="239">
        <v>38</v>
      </c>
      <c r="BR44" s="240"/>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1"/>
    </row>
    <row r="45" spans="1:131" ht="26.25" customHeight="1" x14ac:dyDescent="0.2">
      <c r="A45" s="239">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3"/>
      <c r="BK45" s="233"/>
      <c r="BL45" s="233"/>
      <c r="BM45" s="233"/>
      <c r="BN45" s="233"/>
      <c r="BO45" s="242"/>
      <c r="BP45" s="242"/>
      <c r="BQ45" s="239">
        <v>39</v>
      </c>
      <c r="BR45" s="240"/>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1"/>
    </row>
    <row r="46" spans="1:131" ht="26.25" customHeight="1" x14ac:dyDescent="0.2">
      <c r="A46" s="239">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3"/>
      <c r="BK46" s="233"/>
      <c r="BL46" s="233"/>
      <c r="BM46" s="233"/>
      <c r="BN46" s="233"/>
      <c r="BO46" s="242"/>
      <c r="BP46" s="242"/>
      <c r="BQ46" s="239">
        <v>40</v>
      </c>
      <c r="BR46" s="240"/>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1"/>
    </row>
    <row r="47" spans="1:131" ht="26.25" customHeight="1" x14ac:dyDescent="0.2">
      <c r="A47" s="239">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3"/>
      <c r="BK47" s="233"/>
      <c r="BL47" s="233"/>
      <c r="BM47" s="233"/>
      <c r="BN47" s="233"/>
      <c r="BO47" s="242"/>
      <c r="BP47" s="242"/>
      <c r="BQ47" s="239">
        <v>41</v>
      </c>
      <c r="BR47" s="240"/>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1"/>
    </row>
    <row r="48" spans="1:131" ht="26.25" customHeight="1" x14ac:dyDescent="0.2">
      <c r="A48" s="239">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3"/>
      <c r="BK48" s="233"/>
      <c r="BL48" s="233"/>
      <c r="BM48" s="233"/>
      <c r="BN48" s="233"/>
      <c r="BO48" s="242"/>
      <c r="BP48" s="242"/>
      <c r="BQ48" s="239">
        <v>42</v>
      </c>
      <c r="BR48" s="240"/>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1"/>
    </row>
    <row r="49" spans="1:131" ht="26.25" customHeight="1" x14ac:dyDescent="0.2">
      <c r="A49" s="239">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3"/>
      <c r="BK49" s="233"/>
      <c r="BL49" s="233"/>
      <c r="BM49" s="233"/>
      <c r="BN49" s="233"/>
      <c r="BO49" s="242"/>
      <c r="BP49" s="242"/>
      <c r="BQ49" s="239">
        <v>43</v>
      </c>
      <c r="BR49" s="240"/>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1"/>
    </row>
    <row r="50" spans="1:131" ht="26.25" customHeight="1" x14ac:dyDescent="0.2">
      <c r="A50" s="239">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3"/>
      <c r="BK50" s="233"/>
      <c r="BL50" s="233"/>
      <c r="BM50" s="233"/>
      <c r="BN50" s="233"/>
      <c r="BO50" s="242"/>
      <c r="BP50" s="242"/>
      <c r="BQ50" s="239">
        <v>44</v>
      </c>
      <c r="BR50" s="240"/>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1"/>
    </row>
    <row r="51" spans="1:131" ht="26.25" customHeight="1" x14ac:dyDescent="0.2">
      <c r="A51" s="239">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3"/>
      <c r="BK51" s="233"/>
      <c r="BL51" s="233"/>
      <c r="BM51" s="233"/>
      <c r="BN51" s="233"/>
      <c r="BO51" s="242"/>
      <c r="BP51" s="242"/>
      <c r="BQ51" s="239">
        <v>45</v>
      </c>
      <c r="BR51" s="240"/>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1"/>
    </row>
    <row r="52" spans="1:131" ht="26.25" customHeight="1" x14ac:dyDescent="0.2">
      <c r="A52" s="239">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3"/>
      <c r="BK52" s="233"/>
      <c r="BL52" s="233"/>
      <c r="BM52" s="233"/>
      <c r="BN52" s="233"/>
      <c r="BO52" s="242"/>
      <c r="BP52" s="242"/>
      <c r="BQ52" s="239">
        <v>46</v>
      </c>
      <c r="BR52" s="240"/>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1"/>
    </row>
    <row r="53" spans="1:131" ht="26.25" customHeight="1" x14ac:dyDescent="0.2">
      <c r="A53" s="239">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3"/>
      <c r="BK53" s="233"/>
      <c r="BL53" s="233"/>
      <c r="BM53" s="233"/>
      <c r="BN53" s="233"/>
      <c r="BO53" s="242"/>
      <c r="BP53" s="242"/>
      <c r="BQ53" s="239">
        <v>47</v>
      </c>
      <c r="BR53" s="240"/>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1"/>
    </row>
    <row r="54" spans="1:131" ht="26.25" customHeight="1" x14ac:dyDescent="0.2">
      <c r="A54" s="239">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3"/>
      <c r="BK54" s="233"/>
      <c r="BL54" s="233"/>
      <c r="BM54" s="233"/>
      <c r="BN54" s="233"/>
      <c r="BO54" s="242"/>
      <c r="BP54" s="242"/>
      <c r="BQ54" s="239">
        <v>48</v>
      </c>
      <c r="BR54" s="240"/>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1"/>
    </row>
    <row r="55" spans="1:131" ht="26.25" customHeight="1" x14ac:dyDescent="0.2">
      <c r="A55" s="239">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3"/>
      <c r="BK55" s="233"/>
      <c r="BL55" s="233"/>
      <c r="BM55" s="233"/>
      <c r="BN55" s="233"/>
      <c r="BO55" s="242"/>
      <c r="BP55" s="242"/>
      <c r="BQ55" s="239">
        <v>49</v>
      </c>
      <c r="BR55" s="240"/>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1"/>
    </row>
    <row r="56" spans="1:131" ht="26.25" customHeight="1" x14ac:dyDescent="0.2">
      <c r="A56" s="239">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3"/>
      <c r="BK56" s="233"/>
      <c r="BL56" s="233"/>
      <c r="BM56" s="233"/>
      <c r="BN56" s="233"/>
      <c r="BO56" s="242"/>
      <c r="BP56" s="242"/>
      <c r="BQ56" s="239">
        <v>50</v>
      </c>
      <c r="BR56" s="240"/>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1"/>
    </row>
    <row r="57" spans="1:131" ht="26.25" customHeight="1" x14ac:dyDescent="0.2">
      <c r="A57" s="239">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3"/>
      <c r="BK57" s="233"/>
      <c r="BL57" s="233"/>
      <c r="BM57" s="233"/>
      <c r="BN57" s="233"/>
      <c r="BO57" s="242"/>
      <c r="BP57" s="242"/>
      <c r="BQ57" s="239">
        <v>51</v>
      </c>
      <c r="BR57" s="240"/>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1"/>
    </row>
    <row r="58" spans="1:131" ht="26.25" customHeight="1" x14ac:dyDescent="0.2">
      <c r="A58" s="239">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3"/>
      <c r="BK58" s="233"/>
      <c r="BL58" s="233"/>
      <c r="BM58" s="233"/>
      <c r="BN58" s="233"/>
      <c r="BO58" s="242"/>
      <c r="BP58" s="242"/>
      <c r="BQ58" s="239">
        <v>52</v>
      </c>
      <c r="BR58" s="240"/>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1"/>
    </row>
    <row r="59" spans="1:131" ht="26.25" customHeight="1" x14ac:dyDescent="0.2">
      <c r="A59" s="239">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3"/>
      <c r="BK59" s="233"/>
      <c r="BL59" s="233"/>
      <c r="BM59" s="233"/>
      <c r="BN59" s="233"/>
      <c r="BO59" s="242"/>
      <c r="BP59" s="242"/>
      <c r="BQ59" s="239">
        <v>53</v>
      </c>
      <c r="BR59" s="240"/>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1"/>
    </row>
    <row r="60" spans="1:131" ht="26.25" customHeight="1" x14ac:dyDescent="0.2">
      <c r="A60" s="239">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3"/>
      <c r="BK60" s="233"/>
      <c r="BL60" s="233"/>
      <c r="BM60" s="233"/>
      <c r="BN60" s="233"/>
      <c r="BO60" s="242"/>
      <c r="BP60" s="242"/>
      <c r="BQ60" s="239">
        <v>54</v>
      </c>
      <c r="BR60" s="240"/>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1"/>
    </row>
    <row r="61" spans="1:131" ht="26.25" customHeight="1" thickBot="1" x14ac:dyDescent="0.25">
      <c r="A61" s="239">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3"/>
      <c r="BK61" s="233"/>
      <c r="BL61" s="233"/>
      <c r="BM61" s="233"/>
      <c r="BN61" s="233"/>
      <c r="BO61" s="242"/>
      <c r="BP61" s="242"/>
      <c r="BQ61" s="239">
        <v>55</v>
      </c>
      <c r="BR61" s="240"/>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1"/>
    </row>
    <row r="62" spans="1:131" ht="26.25" customHeight="1" x14ac:dyDescent="0.2">
      <c r="A62" s="239">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406</v>
      </c>
      <c r="BK62" s="871"/>
      <c r="BL62" s="871"/>
      <c r="BM62" s="871"/>
      <c r="BN62" s="872"/>
      <c r="BO62" s="242"/>
      <c r="BP62" s="242"/>
      <c r="BQ62" s="239">
        <v>56</v>
      </c>
      <c r="BR62" s="240"/>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1"/>
    </row>
    <row r="63" spans="1:131" ht="26.25" customHeight="1" thickBot="1" x14ac:dyDescent="0.25">
      <c r="A63" s="241" t="s">
        <v>390</v>
      </c>
      <c r="B63" s="854" t="s">
        <v>407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2131</v>
      </c>
      <c r="AG63" s="909"/>
      <c r="AH63" s="909"/>
      <c r="AI63" s="909"/>
      <c r="AJ63" s="910"/>
      <c r="AK63" s="911"/>
      <c r="AL63" s="906"/>
      <c r="AM63" s="906"/>
      <c r="AN63" s="906"/>
      <c r="AO63" s="906"/>
      <c r="AP63" s="909" t="s">
        <v>567</v>
      </c>
      <c r="AQ63" s="909"/>
      <c r="AR63" s="909"/>
      <c r="AS63" s="909"/>
      <c r="AT63" s="909"/>
      <c r="AU63" s="909" t="s">
        <v>567</v>
      </c>
      <c r="AV63" s="909"/>
      <c r="AW63" s="909"/>
      <c r="AX63" s="909"/>
      <c r="AY63" s="909"/>
      <c r="AZ63" s="913"/>
      <c r="BA63" s="913"/>
      <c r="BB63" s="913"/>
      <c r="BC63" s="913"/>
      <c r="BD63" s="913"/>
      <c r="BE63" s="914"/>
      <c r="BF63" s="914"/>
      <c r="BG63" s="914"/>
      <c r="BH63" s="914"/>
      <c r="BI63" s="915"/>
      <c r="BJ63" s="916" t="s">
        <v>408</v>
      </c>
      <c r="BK63" s="917"/>
      <c r="BL63" s="917"/>
      <c r="BM63" s="917"/>
      <c r="BN63" s="918"/>
      <c r="BO63" s="242"/>
      <c r="BP63" s="242"/>
      <c r="BQ63" s="239">
        <v>57</v>
      </c>
      <c r="BR63" s="240"/>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1"/>
    </row>
    <row r="65" spans="1:131" ht="26.25" customHeight="1" thickBot="1" x14ac:dyDescent="0.25">
      <c r="A65" s="233" t="s">
        <v>409</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1"/>
    </row>
    <row r="66" spans="1:131" ht="26.25" customHeight="1" x14ac:dyDescent="0.2">
      <c r="A66" s="792" t="s">
        <v>410</v>
      </c>
      <c r="B66" s="793"/>
      <c r="C66" s="793"/>
      <c r="D66" s="793"/>
      <c r="E66" s="793"/>
      <c r="F66" s="793"/>
      <c r="G66" s="793"/>
      <c r="H66" s="793"/>
      <c r="I66" s="793"/>
      <c r="J66" s="793"/>
      <c r="K66" s="793"/>
      <c r="L66" s="793"/>
      <c r="M66" s="793"/>
      <c r="N66" s="793"/>
      <c r="O66" s="793"/>
      <c r="P66" s="794"/>
      <c r="Q66" s="798" t="s">
        <v>411</v>
      </c>
      <c r="R66" s="799"/>
      <c r="S66" s="799"/>
      <c r="T66" s="799"/>
      <c r="U66" s="800"/>
      <c r="V66" s="798" t="s">
        <v>412</v>
      </c>
      <c r="W66" s="799"/>
      <c r="X66" s="799"/>
      <c r="Y66" s="799"/>
      <c r="Z66" s="800"/>
      <c r="AA66" s="798" t="s">
        <v>413</v>
      </c>
      <c r="AB66" s="799"/>
      <c r="AC66" s="799"/>
      <c r="AD66" s="799"/>
      <c r="AE66" s="800"/>
      <c r="AF66" s="919" t="s">
        <v>398</v>
      </c>
      <c r="AG66" s="880"/>
      <c r="AH66" s="880"/>
      <c r="AI66" s="880"/>
      <c r="AJ66" s="920"/>
      <c r="AK66" s="798" t="s">
        <v>399</v>
      </c>
      <c r="AL66" s="793"/>
      <c r="AM66" s="793"/>
      <c r="AN66" s="793"/>
      <c r="AO66" s="794"/>
      <c r="AP66" s="798" t="s">
        <v>414</v>
      </c>
      <c r="AQ66" s="799"/>
      <c r="AR66" s="799"/>
      <c r="AS66" s="799"/>
      <c r="AT66" s="800"/>
      <c r="AU66" s="798" t="s">
        <v>415</v>
      </c>
      <c r="AV66" s="799"/>
      <c r="AW66" s="799"/>
      <c r="AX66" s="799"/>
      <c r="AY66" s="800"/>
      <c r="AZ66" s="798" t="s">
        <v>378</v>
      </c>
      <c r="BA66" s="799"/>
      <c r="BB66" s="799"/>
      <c r="BC66" s="799"/>
      <c r="BD66" s="805"/>
      <c r="BE66" s="242"/>
      <c r="BF66" s="242"/>
      <c r="BG66" s="242"/>
      <c r="BH66" s="242"/>
      <c r="BI66" s="242"/>
      <c r="BJ66" s="242"/>
      <c r="BK66" s="242"/>
      <c r="BL66" s="242"/>
      <c r="BM66" s="242"/>
      <c r="BN66" s="242"/>
      <c r="BO66" s="242"/>
      <c r="BP66" s="242"/>
      <c r="BQ66" s="239">
        <v>60</v>
      </c>
      <c r="BR66" s="244"/>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1"/>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2"/>
      <c r="BF67" s="242"/>
      <c r="BG67" s="242"/>
      <c r="BH67" s="242"/>
      <c r="BI67" s="242"/>
      <c r="BJ67" s="242"/>
      <c r="BK67" s="242"/>
      <c r="BL67" s="242"/>
      <c r="BM67" s="242"/>
      <c r="BN67" s="242"/>
      <c r="BO67" s="242"/>
      <c r="BP67" s="242"/>
      <c r="BQ67" s="239">
        <v>61</v>
      </c>
      <c r="BR67" s="244"/>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1"/>
    </row>
    <row r="68" spans="1:131" ht="26.25" customHeight="1" thickTop="1" x14ac:dyDescent="0.2">
      <c r="A68" s="237">
        <v>1</v>
      </c>
      <c r="B68" s="934" t="s">
        <v>568</v>
      </c>
      <c r="C68" s="935"/>
      <c r="D68" s="935"/>
      <c r="E68" s="935"/>
      <c r="F68" s="935"/>
      <c r="G68" s="935"/>
      <c r="H68" s="935"/>
      <c r="I68" s="935"/>
      <c r="J68" s="935"/>
      <c r="K68" s="935"/>
      <c r="L68" s="935"/>
      <c r="M68" s="935"/>
      <c r="N68" s="935"/>
      <c r="O68" s="935"/>
      <c r="P68" s="936"/>
      <c r="Q68" s="937">
        <v>7741</v>
      </c>
      <c r="R68" s="931"/>
      <c r="S68" s="931"/>
      <c r="T68" s="931"/>
      <c r="U68" s="931"/>
      <c r="V68" s="931">
        <v>7327</v>
      </c>
      <c r="W68" s="931"/>
      <c r="X68" s="931"/>
      <c r="Y68" s="931"/>
      <c r="Z68" s="931"/>
      <c r="AA68" s="931">
        <v>415</v>
      </c>
      <c r="AB68" s="931"/>
      <c r="AC68" s="931"/>
      <c r="AD68" s="931"/>
      <c r="AE68" s="931"/>
      <c r="AF68" s="931">
        <v>415</v>
      </c>
      <c r="AG68" s="931"/>
      <c r="AH68" s="931"/>
      <c r="AI68" s="931"/>
      <c r="AJ68" s="931"/>
      <c r="AK68" s="931" t="s">
        <v>567</v>
      </c>
      <c r="AL68" s="931"/>
      <c r="AM68" s="931"/>
      <c r="AN68" s="931"/>
      <c r="AO68" s="931"/>
      <c r="AP68" s="931">
        <v>3713</v>
      </c>
      <c r="AQ68" s="931"/>
      <c r="AR68" s="931"/>
      <c r="AS68" s="931"/>
      <c r="AT68" s="931"/>
      <c r="AU68" s="931">
        <v>160</v>
      </c>
      <c r="AV68" s="931"/>
      <c r="AW68" s="931"/>
      <c r="AX68" s="931"/>
      <c r="AY68" s="931"/>
      <c r="AZ68" s="932"/>
      <c r="BA68" s="932"/>
      <c r="BB68" s="932"/>
      <c r="BC68" s="932"/>
      <c r="BD68" s="933"/>
      <c r="BE68" s="242"/>
      <c r="BF68" s="242"/>
      <c r="BG68" s="242"/>
      <c r="BH68" s="242"/>
      <c r="BI68" s="242"/>
      <c r="BJ68" s="242"/>
      <c r="BK68" s="242"/>
      <c r="BL68" s="242"/>
      <c r="BM68" s="242"/>
      <c r="BN68" s="242"/>
      <c r="BO68" s="242"/>
      <c r="BP68" s="242"/>
      <c r="BQ68" s="239">
        <v>62</v>
      </c>
      <c r="BR68" s="244"/>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1"/>
    </row>
    <row r="69" spans="1:131" ht="26.25" customHeight="1" x14ac:dyDescent="0.2">
      <c r="A69" s="239">
        <v>2</v>
      </c>
      <c r="B69" s="938" t="s">
        <v>569</v>
      </c>
      <c r="C69" s="939"/>
      <c r="D69" s="939"/>
      <c r="E69" s="939"/>
      <c r="F69" s="939"/>
      <c r="G69" s="939"/>
      <c r="H69" s="939"/>
      <c r="I69" s="939"/>
      <c r="J69" s="939"/>
      <c r="K69" s="939"/>
      <c r="L69" s="939"/>
      <c r="M69" s="939"/>
      <c r="N69" s="939"/>
      <c r="O69" s="939"/>
      <c r="P69" s="940"/>
      <c r="Q69" s="941">
        <v>194646</v>
      </c>
      <c r="R69" s="895"/>
      <c r="S69" s="895"/>
      <c r="T69" s="895"/>
      <c r="U69" s="895"/>
      <c r="V69" s="895">
        <v>178380</v>
      </c>
      <c r="W69" s="895"/>
      <c r="X69" s="895"/>
      <c r="Y69" s="895"/>
      <c r="Z69" s="895"/>
      <c r="AA69" s="895">
        <v>16266</v>
      </c>
      <c r="AB69" s="895"/>
      <c r="AC69" s="895"/>
      <c r="AD69" s="895"/>
      <c r="AE69" s="895"/>
      <c r="AF69" s="895">
        <v>48943</v>
      </c>
      <c r="AG69" s="895"/>
      <c r="AH69" s="895"/>
      <c r="AI69" s="895"/>
      <c r="AJ69" s="895"/>
      <c r="AK69" s="895" t="s">
        <v>567</v>
      </c>
      <c r="AL69" s="895"/>
      <c r="AM69" s="895"/>
      <c r="AN69" s="895"/>
      <c r="AO69" s="895"/>
      <c r="AP69" s="895" t="s">
        <v>567</v>
      </c>
      <c r="AQ69" s="895"/>
      <c r="AR69" s="895"/>
      <c r="AS69" s="895"/>
      <c r="AT69" s="895"/>
      <c r="AU69" s="895" t="s">
        <v>567</v>
      </c>
      <c r="AV69" s="895"/>
      <c r="AW69" s="895"/>
      <c r="AX69" s="895"/>
      <c r="AY69" s="895"/>
      <c r="AZ69" s="897" t="s">
        <v>584</v>
      </c>
      <c r="BA69" s="897"/>
      <c r="BB69" s="897"/>
      <c r="BC69" s="897"/>
      <c r="BD69" s="898"/>
      <c r="BE69" s="242"/>
      <c r="BF69" s="242"/>
      <c r="BG69" s="242"/>
      <c r="BH69" s="242"/>
      <c r="BI69" s="242"/>
      <c r="BJ69" s="242"/>
      <c r="BK69" s="242"/>
      <c r="BL69" s="242"/>
      <c r="BM69" s="242"/>
      <c r="BN69" s="242"/>
      <c r="BO69" s="242"/>
      <c r="BP69" s="242"/>
      <c r="BQ69" s="239">
        <v>63</v>
      </c>
      <c r="BR69" s="244"/>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1"/>
    </row>
    <row r="70" spans="1:131" ht="26.25" customHeight="1" x14ac:dyDescent="0.2">
      <c r="A70" s="239">
        <v>3</v>
      </c>
      <c r="B70" s="938" t="s">
        <v>570</v>
      </c>
      <c r="C70" s="939"/>
      <c r="D70" s="939"/>
      <c r="E70" s="939"/>
      <c r="F70" s="939"/>
      <c r="G70" s="939"/>
      <c r="H70" s="939"/>
      <c r="I70" s="939"/>
      <c r="J70" s="939"/>
      <c r="K70" s="939"/>
      <c r="L70" s="939"/>
      <c r="M70" s="939"/>
      <c r="N70" s="939"/>
      <c r="O70" s="939"/>
      <c r="P70" s="940"/>
      <c r="Q70" s="941">
        <v>96531</v>
      </c>
      <c r="R70" s="895"/>
      <c r="S70" s="895"/>
      <c r="T70" s="895"/>
      <c r="U70" s="895"/>
      <c r="V70" s="895">
        <v>91789</v>
      </c>
      <c r="W70" s="895"/>
      <c r="X70" s="895"/>
      <c r="Y70" s="895"/>
      <c r="Z70" s="895"/>
      <c r="AA70" s="895">
        <v>4742</v>
      </c>
      <c r="AB70" s="895"/>
      <c r="AC70" s="895"/>
      <c r="AD70" s="895"/>
      <c r="AE70" s="895"/>
      <c r="AF70" s="895">
        <v>4726</v>
      </c>
      <c r="AG70" s="895"/>
      <c r="AH70" s="895"/>
      <c r="AI70" s="895"/>
      <c r="AJ70" s="895"/>
      <c r="AK70" s="895">
        <v>10217</v>
      </c>
      <c r="AL70" s="895"/>
      <c r="AM70" s="895"/>
      <c r="AN70" s="895"/>
      <c r="AO70" s="895"/>
      <c r="AP70" s="895">
        <v>64049</v>
      </c>
      <c r="AQ70" s="895"/>
      <c r="AR70" s="895"/>
      <c r="AS70" s="895"/>
      <c r="AT70" s="895"/>
      <c r="AU70" s="895">
        <v>1345</v>
      </c>
      <c r="AV70" s="895"/>
      <c r="AW70" s="895"/>
      <c r="AX70" s="895"/>
      <c r="AY70" s="895"/>
      <c r="AZ70" s="897"/>
      <c r="BA70" s="897"/>
      <c r="BB70" s="897"/>
      <c r="BC70" s="897"/>
      <c r="BD70" s="898"/>
      <c r="BE70" s="242"/>
      <c r="BF70" s="242"/>
      <c r="BG70" s="242"/>
      <c r="BH70" s="242"/>
      <c r="BI70" s="242"/>
      <c r="BJ70" s="242"/>
      <c r="BK70" s="242"/>
      <c r="BL70" s="242"/>
      <c r="BM70" s="242"/>
      <c r="BN70" s="242"/>
      <c r="BO70" s="242"/>
      <c r="BP70" s="242"/>
      <c r="BQ70" s="239">
        <v>64</v>
      </c>
      <c r="BR70" s="244"/>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1"/>
    </row>
    <row r="71" spans="1:131" ht="26.25" customHeight="1" x14ac:dyDescent="0.2">
      <c r="A71" s="239">
        <v>4</v>
      </c>
      <c r="B71" s="938" t="s">
        <v>571</v>
      </c>
      <c r="C71" s="939"/>
      <c r="D71" s="939"/>
      <c r="E71" s="939"/>
      <c r="F71" s="939"/>
      <c r="G71" s="939"/>
      <c r="H71" s="939"/>
      <c r="I71" s="939"/>
      <c r="J71" s="939"/>
      <c r="K71" s="939"/>
      <c r="L71" s="939"/>
      <c r="M71" s="939"/>
      <c r="N71" s="939"/>
      <c r="O71" s="939"/>
      <c r="P71" s="940"/>
      <c r="Q71" s="941">
        <v>6282</v>
      </c>
      <c r="R71" s="895"/>
      <c r="S71" s="895"/>
      <c r="T71" s="895"/>
      <c r="U71" s="895"/>
      <c r="V71" s="895">
        <v>6206</v>
      </c>
      <c r="W71" s="895"/>
      <c r="X71" s="895"/>
      <c r="Y71" s="895"/>
      <c r="Z71" s="895"/>
      <c r="AA71" s="895">
        <v>76</v>
      </c>
      <c r="AB71" s="895"/>
      <c r="AC71" s="895"/>
      <c r="AD71" s="895"/>
      <c r="AE71" s="895"/>
      <c r="AF71" s="895">
        <v>76</v>
      </c>
      <c r="AG71" s="895"/>
      <c r="AH71" s="895"/>
      <c r="AI71" s="895"/>
      <c r="AJ71" s="895"/>
      <c r="AK71" s="895">
        <v>1908</v>
      </c>
      <c r="AL71" s="895"/>
      <c r="AM71" s="895"/>
      <c r="AN71" s="895"/>
      <c r="AO71" s="895"/>
      <c r="AP71" s="895" t="s">
        <v>567</v>
      </c>
      <c r="AQ71" s="895"/>
      <c r="AR71" s="895"/>
      <c r="AS71" s="895"/>
      <c r="AT71" s="895"/>
      <c r="AU71" s="895" t="s">
        <v>567</v>
      </c>
      <c r="AV71" s="895"/>
      <c r="AW71" s="895"/>
      <c r="AX71" s="895"/>
      <c r="AY71" s="895"/>
      <c r="AZ71" s="897"/>
      <c r="BA71" s="897"/>
      <c r="BB71" s="897"/>
      <c r="BC71" s="897"/>
      <c r="BD71" s="898"/>
      <c r="BE71" s="242"/>
      <c r="BF71" s="242"/>
      <c r="BG71" s="242"/>
      <c r="BH71" s="242"/>
      <c r="BI71" s="242"/>
      <c r="BJ71" s="242"/>
      <c r="BK71" s="242"/>
      <c r="BL71" s="242"/>
      <c r="BM71" s="242"/>
      <c r="BN71" s="242"/>
      <c r="BO71" s="242"/>
      <c r="BP71" s="242"/>
      <c r="BQ71" s="239">
        <v>65</v>
      </c>
      <c r="BR71" s="244"/>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1"/>
    </row>
    <row r="72" spans="1:131" ht="26.25" customHeight="1" x14ac:dyDescent="0.2">
      <c r="A72" s="239">
        <v>5</v>
      </c>
      <c r="B72" s="938" t="s">
        <v>572</v>
      </c>
      <c r="C72" s="939"/>
      <c r="D72" s="939"/>
      <c r="E72" s="939"/>
      <c r="F72" s="939"/>
      <c r="G72" s="939"/>
      <c r="H72" s="939"/>
      <c r="I72" s="939"/>
      <c r="J72" s="939"/>
      <c r="K72" s="939"/>
      <c r="L72" s="939"/>
      <c r="M72" s="939"/>
      <c r="N72" s="939"/>
      <c r="O72" s="939"/>
      <c r="P72" s="940"/>
      <c r="Q72" s="941">
        <v>1478091</v>
      </c>
      <c r="R72" s="895"/>
      <c r="S72" s="895"/>
      <c r="T72" s="895"/>
      <c r="U72" s="895"/>
      <c r="V72" s="895">
        <v>1440066</v>
      </c>
      <c r="W72" s="895"/>
      <c r="X72" s="895"/>
      <c r="Y72" s="895"/>
      <c r="Z72" s="895"/>
      <c r="AA72" s="895">
        <v>38025</v>
      </c>
      <c r="AB72" s="895"/>
      <c r="AC72" s="895"/>
      <c r="AD72" s="895"/>
      <c r="AE72" s="895"/>
      <c r="AF72" s="895">
        <v>38025</v>
      </c>
      <c r="AG72" s="895"/>
      <c r="AH72" s="895"/>
      <c r="AI72" s="895"/>
      <c r="AJ72" s="895"/>
      <c r="AK72" s="895">
        <v>17867</v>
      </c>
      <c r="AL72" s="895"/>
      <c r="AM72" s="895"/>
      <c r="AN72" s="895"/>
      <c r="AO72" s="895"/>
      <c r="AP72" s="895" t="s">
        <v>567</v>
      </c>
      <c r="AQ72" s="895"/>
      <c r="AR72" s="895"/>
      <c r="AS72" s="895"/>
      <c r="AT72" s="895"/>
      <c r="AU72" s="895" t="s">
        <v>567</v>
      </c>
      <c r="AV72" s="895"/>
      <c r="AW72" s="895"/>
      <c r="AX72" s="895"/>
      <c r="AY72" s="895"/>
      <c r="AZ72" s="897"/>
      <c r="BA72" s="897"/>
      <c r="BB72" s="897"/>
      <c r="BC72" s="897"/>
      <c r="BD72" s="898"/>
      <c r="BE72" s="242"/>
      <c r="BF72" s="242"/>
      <c r="BG72" s="242"/>
      <c r="BH72" s="242"/>
      <c r="BI72" s="242"/>
      <c r="BJ72" s="242"/>
      <c r="BK72" s="242"/>
      <c r="BL72" s="242"/>
      <c r="BM72" s="242"/>
      <c r="BN72" s="242"/>
      <c r="BO72" s="242"/>
      <c r="BP72" s="242"/>
      <c r="BQ72" s="239">
        <v>66</v>
      </c>
      <c r="BR72" s="244"/>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1"/>
    </row>
    <row r="73" spans="1:131" ht="26.25" customHeight="1" x14ac:dyDescent="0.2">
      <c r="A73" s="239">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42"/>
      <c r="BF73" s="242"/>
      <c r="BG73" s="242"/>
      <c r="BH73" s="242"/>
      <c r="BI73" s="242"/>
      <c r="BJ73" s="242"/>
      <c r="BK73" s="242"/>
      <c r="BL73" s="242"/>
      <c r="BM73" s="242"/>
      <c r="BN73" s="242"/>
      <c r="BO73" s="242"/>
      <c r="BP73" s="242"/>
      <c r="BQ73" s="239">
        <v>67</v>
      </c>
      <c r="BR73" s="244"/>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1"/>
    </row>
    <row r="74" spans="1:131" ht="26.25" customHeight="1" x14ac:dyDescent="0.2">
      <c r="A74" s="239">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42"/>
      <c r="BF74" s="242"/>
      <c r="BG74" s="242"/>
      <c r="BH74" s="242"/>
      <c r="BI74" s="242"/>
      <c r="BJ74" s="242"/>
      <c r="BK74" s="242"/>
      <c r="BL74" s="242"/>
      <c r="BM74" s="242"/>
      <c r="BN74" s="242"/>
      <c r="BO74" s="242"/>
      <c r="BP74" s="242"/>
      <c r="BQ74" s="239">
        <v>68</v>
      </c>
      <c r="BR74" s="244"/>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1"/>
    </row>
    <row r="75" spans="1:131" ht="26.25" customHeight="1" x14ac:dyDescent="0.2">
      <c r="A75" s="239">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2"/>
      <c r="BF75" s="242"/>
      <c r="BG75" s="242"/>
      <c r="BH75" s="242"/>
      <c r="BI75" s="242"/>
      <c r="BJ75" s="242"/>
      <c r="BK75" s="242"/>
      <c r="BL75" s="242"/>
      <c r="BM75" s="242"/>
      <c r="BN75" s="242"/>
      <c r="BO75" s="242"/>
      <c r="BP75" s="242"/>
      <c r="BQ75" s="239">
        <v>69</v>
      </c>
      <c r="BR75" s="244"/>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1"/>
    </row>
    <row r="76" spans="1:131" ht="26.25" customHeight="1" x14ac:dyDescent="0.2">
      <c r="A76" s="239">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2"/>
      <c r="BF76" s="242"/>
      <c r="BG76" s="242"/>
      <c r="BH76" s="242"/>
      <c r="BI76" s="242"/>
      <c r="BJ76" s="242"/>
      <c r="BK76" s="242"/>
      <c r="BL76" s="242"/>
      <c r="BM76" s="242"/>
      <c r="BN76" s="242"/>
      <c r="BO76" s="242"/>
      <c r="BP76" s="242"/>
      <c r="BQ76" s="239">
        <v>70</v>
      </c>
      <c r="BR76" s="244"/>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1"/>
    </row>
    <row r="77" spans="1:131" ht="26.25" customHeight="1" x14ac:dyDescent="0.2">
      <c r="A77" s="239">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2"/>
      <c r="BF77" s="242"/>
      <c r="BG77" s="242"/>
      <c r="BH77" s="242"/>
      <c r="BI77" s="242"/>
      <c r="BJ77" s="242"/>
      <c r="BK77" s="242"/>
      <c r="BL77" s="242"/>
      <c r="BM77" s="242"/>
      <c r="BN77" s="242"/>
      <c r="BO77" s="242"/>
      <c r="BP77" s="242"/>
      <c r="BQ77" s="239">
        <v>71</v>
      </c>
      <c r="BR77" s="244"/>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1"/>
    </row>
    <row r="78" spans="1:131" ht="26.25" customHeight="1" x14ac:dyDescent="0.2">
      <c r="A78" s="239">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2"/>
      <c r="BF78" s="242"/>
      <c r="BG78" s="242"/>
      <c r="BH78" s="242"/>
      <c r="BI78" s="242"/>
      <c r="BJ78" s="231"/>
      <c r="BK78" s="231"/>
      <c r="BL78" s="231"/>
      <c r="BM78" s="231"/>
      <c r="BN78" s="231"/>
      <c r="BO78" s="242"/>
      <c r="BP78" s="242"/>
      <c r="BQ78" s="239">
        <v>72</v>
      </c>
      <c r="BR78" s="244"/>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1"/>
    </row>
    <row r="79" spans="1:131" ht="26.25" customHeight="1" x14ac:dyDescent="0.2">
      <c r="A79" s="239">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2"/>
      <c r="BF79" s="242"/>
      <c r="BG79" s="242"/>
      <c r="BH79" s="242"/>
      <c r="BI79" s="242"/>
      <c r="BJ79" s="231"/>
      <c r="BK79" s="231"/>
      <c r="BL79" s="231"/>
      <c r="BM79" s="231"/>
      <c r="BN79" s="231"/>
      <c r="BO79" s="242"/>
      <c r="BP79" s="242"/>
      <c r="BQ79" s="239">
        <v>73</v>
      </c>
      <c r="BR79" s="244"/>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1"/>
    </row>
    <row r="80" spans="1:131" ht="26.25" customHeight="1" x14ac:dyDescent="0.2">
      <c r="A80" s="239">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2"/>
      <c r="BF80" s="242"/>
      <c r="BG80" s="242"/>
      <c r="BH80" s="242"/>
      <c r="BI80" s="242"/>
      <c r="BJ80" s="242"/>
      <c r="BK80" s="242"/>
      <c r="BL80" s="242"/>
      <c r="BM80" s="242"/>
      <c r="BN80" s="242"/>
      <c r="BO80" s="242"/>
      <c r="BP80" s="242"/>
      <c r="BQ80" s="239">
        <v>74</v>
      </c>
      <c r="BR80" s="244"/>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1"/>
    </row>
    <row r="81" spans="1:131" ht="26.25" customHeight="1" x14ac:dyDescent="0.2">
      <c r="A81" s="239">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2"/>
      <c r="BF81" s="242"/>
      <c r="BG81" s="242"/>
      <c r="BH81" s="242"/>
      <c r="BI81" s="242"/>
      <c r="BJ81" s="242"/>
      <c r="BK81" s="242"/>
      <c r="BL81" s="242"/>
      <c r="BM81" s="242"/>
      <c r="BN81" s="242"/>
      <c r="BO81" s="242"/>
      <c r="BP81" s="242"/>
      <c r="BQ81" s="239">
        <v>75</v>
      </c>
      <c r="BR81" s="244"/>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1"/>
    </row>
    <row r="82" spans="1:131" ht="26.25" customHeight="1" x14ac:dyDescent="0.2">
      <c r="A82" s="239">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2"/>
      <c r="BF82" s="242"/>
      <c r="BG82" s="242"/>
      <c r="BH82" s="242"/>
      <c r="BI82" s="242"/>
      <c r="BJ82" s="242"/>
      <c r="BK82" s="242"/>
      <c r="BL82" s="242"/>
      <c r="BM82" s="242"/>
      <c r="BN82" s="242"/>
      <c r="BO82" s="242"/>
      <c r="BP82" s="242"/>
      <c r="BQ82" s="239">
        <v>76</v>
      </c>
      <c r="BR82" s="244"/>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1"/>
    </row>
    <row r="83" spans="1:131" ht="26.25" customHeight="1" x14ac:dyDescent="0.2">
      <c r="A83" s="239">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2"/>
      <c r="BF83" s="242"/>
      <c r="BG83" s="242"/>
      <c r="BH83" s="242"/>
      <c r="BI83" s="242"/>
      <c r="BJ83" s="242"/>
      <c r="BK83" s="242"/>
      <c r="BL83" s="242"/>
      <c r="BM83" s="242"/>
      <c r="BN83" s="242"/>
      <c r="BO83" s="242"/>
      <c r="BP83" s="242"/>
      <c r="BQ83" s="239">
        <v>77</v>
      </c>
      <c r="BR83" s="244"/>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1"/>
    </row>
    <row r="84" spans="1:131" ht="26.25" customHeight="1" x14ac:dyDescent="0.2">
      <c r="A84" s="239">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2"/>
      <c r="BF84" s="242"/>
      <c r="BG84" s="242"/>
      <c r="BH84" s="242"/>
      <c r="BI84" s="242"/>
      <c r="BJ84" s="242"/>
      <c r="BK84" s="242"/>
      <c r="BL84" s="242"/>
      <c r="BM84" s="242"/>
      <c r="BN84" s="242"/>
      <c r="BO84" s="242"/>
      <c r="BP84" s="242"/>
      <c r="BQ84" s="239">
        <v>78</v>
      </c>
      <c r="BR84" s="244"/>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1"/>
    </row>
    <row r="85" spans="1:131" ht="26.25" customHeight="1" x14ac:dyDescent="0.2">
      <c r="A85" s="239">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2"/>
      <c r="BF85" s="242"/>
      <c r="BG85" s="242"/>
      <c r="BH85" s="242"/>
      <c r="BI85" s="242"/>
      <c r="BJ85" s="242"/>
      <c r="BK85" s="242"/>
      <c r="BL85" s="242"/>
      <c r="BM85" s="242"/>
      <c r="BN85" s="242"/>
      <c r="BO85" s="242"/>
      <c r="BP85" s="242"/>
      <c r="BQ85" s="239">
        <v>79</v>
      </c>
      <c r="BR85" s="244"/>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1"/>
    </row>
    <row r="86" spans="1:131" ht="26.25" customHeight="1" x14ac:dyDescent="0.2">
      <c r="A86" s="239">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2"/>
      <c r="BF86" s="242"/>
      <c r="BG86" s="242"/>
      <c r="BH86" s="242"/>
      <c r="BI86" s="242"/>
      <c r="BJ86" s="242"/>
      <c r="BK86" s="242"/>
      <c r="BL86" s="242"/>
      <c r="BM86" s="242"/>
      <c r="BN86" s="242"/>
      <c r="BO86" s="242"/>
      <c r="BP86" s="242"/>
      <c r="BQ86" s="239">
        <v>80</v>
      </c>
      <c r="BR86" s="244"/>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1"/>
    </row>
    <row r="87" spans="1:131" ht="26.25" customHeight="1" x14ac:dyDescent="0.2">
      <c r="A87" s="245">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2"/>
      <c r="BF87" s="242"/>
      <c r="BG87" s="242"/>
      <c r="BH87" s="242"/>
      <c r="BI87" s="242"/>
      <c r="BJ87" s="242"/>
      <c r="BK87" s="242"/>
      <c r="BL87" s="242"/>
      <c r="BM87" s="242"/>
      <c r="BN87" s="242"/>
      <c r="BO87" s="242"/>
      <c r="BP87" s="242"/>
      <c r="BQ87" s="239">
        <v>81</v>
      </c>
      <c r="BR87" s="244"/>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1"/>
    </row>
    <row r="88" spans="1:131" ht="26.25" customHeight="1" thickBot="1" x14ac:dyDescent="0.25">
      <c r="A88" s="241" t="s">
        <v>390</v>
      </c>
      <c r="B88" s="854" t="s">
        <v>416</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92186</v>
      </c>
      <c r="AG88" s="909"/>
      <c r="AH88" s="909"/>
      <c r="AI88" s="909"/>
      <c r="AJ88" s="909"/>
      <c r="AK88" s="906"/>
      <c r="AL88" s="906"/>
      <c r="AM88" s="906"/>
      <c r="AN88" s="906"/>
      <c r="AO88" s="906"/>
      <c r="AP88" s="909">
        <v>67762</v>
      </c>
      <c r="AQ88" s="909"/>
      <c r="AR88" s="909"/>
      <c r="AS88" s="909"/>
      <c r="AT88" s="909"/>
      <c r="AU88" s="909">
        <v>1505</v>
      </c>
      <c r="AV88" s="909"/>
      <c r="AW88" s="909"/>
      <c r="AX88" s="909"/>
      <c r="AY88" s="909"/>
      <c r="AZ88" s="914"/>
      <c r="BA88" s="914"/>
      <c r="BB88" s="914"/>
      <c r="BC88" s="914"/>
      <c r="BD88" s="915"/>
      <c r="BE88" s="242"/>
      <c r="BF88" s="242"/>
      <c r="BG88" s="242"/>
      <c r="BH88" s="242"/>
      <c r="BI88" s="242"/>
      <c r="BJ88" s="242"/>
      <c r="BK88" s="242"/>
      <c r="BL88" s="242"/>
      <c r="BM88" s="242"/>
      <c r="BN88" s="242"/>
      <c r="BO88" s="242"/>
      <c r="BP88" s="242"/>
      <c r="BQ88" s="239">
        <v>82</v>
      </c>
      <c r="BR88" s="244"/>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390</v>
      </c>
      <c r="BR102" s="854" t="s">
        <v>417</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518</v>
      </c>
      <c r="CS102" s="917"/>
      <c r="CT102" s="917"/>
      <c r="CU102" s="917"/>
      <c r="CV102" s="956"/>
      <c r="CW102" s="955">
        <v>442</v>
      </c>
      <c r="CX102" s="917"/>
      <c r="CY102" s="917"/>
      <c r="CZ102" s="917"/>
      <c r="DA102" s="956"/>
      <c r="DB102" s="955">
        <v>2</v>
      </c>
      <c r="DC102" s="917"/>
      <c r="DD102" s="917"/>
      <c r="DE102" s="917"/>
      <c r="DF102" s="956"/>
      <c r="DG102" s="955">
        <v>236</v>
      </c>
      <c r="DH102" s="917"/>
      <c r="DI102" s="917"/>
      <c r="DJ102" s="917"/>
      <c r="DK102" s="956"/>
      <c r="DL102" s="955" t="s">
        <v>585</v>
      </c>
      <c r="DM102" s="917"/>
      <c r="DN102" s="917"/>
      <c r="DO102" s="917"/>
      <c r="DP102" s="956"/>
      <c r="DQ102" s="955" t="s">
        <v>585</v>
      </c>
      <c r="DR102" s="917"/>
      <c r="DS102" s="917"/>
      <c r="DT102" s="917"/>
      <c r="DU102" s="956"/>
      <c r="DV102" s="854"/>
      <c r="DW102" s="855"/>
      <c r="DX102" s="855"/>
      <c r="DY102" s="855"/>
      <c r="DZ102" s="979"/>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80" t="s">
        <v>418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81" t="s">
        <v>419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420</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421</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82" t="s">
        <v>422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1" customFormat="1" ht="26.25" customHeight="1" x14ac:dyDescent="0.2">
      <c r="A109" s="977" t="s">
        <v>424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425</v>
      </c>
      <c r="AB109" s="958"/>
      <c r="AC109" s="958"/>
      <c r="AD109" s="958"/>
      <c r="AE109" s="959"/>
      <c r="AF109" s="957" t="s">
        <v>426</v>
      </c>
      <c r="AG109" s="958"/>
      <c r="AH109" s="958"/>
      <c r="AI109" s="958"/>
      <c r="AJ109" s="959"/>
      <c r="AK109" s="957" t="s">
        <v>305</v>
      </c>
      <c r="AL109" s="958"/>
      <c r="AM109" s="958"/>
      <c r="AN109" s="958"/>
      <c r="AO109" s="959"/>
      <c r="AP109" s="957" t="s">
        <v>427</v>
      </c>
      <c r="AQ109" s="958"/>
      <c r="AR109" s="958"/>
      <c r="AS109" s="958"/>
      <c r="AT109" s="960"/>
      <c r="AU109" s="977" t="s">
        <v>424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425</v>
      </c>
      <c r="BR109" s="958"/>
      <c r="BS109" s="958"/>
      <c r="BT109" s="958"/>
      <c r="BU109" s="959"/>
      <c r="BV109" s="957" t="s">
        <v>426</v>
      </c>
      <c r="BW109" s="958"/>
      <c r="BX109" s="958"/>
      <c r="BY109" s="958"/>
      <c r="BZ109" s="959"/>
      <c r="CA109" s="957" t="s">
        <v>305</v>
      </c>
      <c r="CB109" s="958"/>
      <c r="CC109" s="958"/>
      <c r="CD109" s="958"/>
      <c r="CE109" s="959"/>
      <c r="CF109" s="978" t="s">
        <v>427</v>
      </c>
      <c r="CG109" s="978"/>
      <c r="CH109" s="978"/>
      <c r="CI109" s="978"/>
      <c r="CJ109" s="978"/>
      <c r="CK109" s="957" t="s">
        <v>428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425</v>
      </c>
      <c r="DH109" s="958"/>
      <c r="DI109" s="958"/>
      <c r="DJ109" s="958"/>
      <c r="DK109" s="959"/>
      <c r="DL109" s="957" t="s">
        <v>426</v>
      </c>
      <c r="DM109" s="958"/>
      <c r="DN109" s="958"/>
      <c r="DO109" s="958"/>
      <c r="DP109" s="959"/>
      <c r="DQ109" s="957" t="s">
        <v>305</v>
      </c>
      <c r="DR109" s="958"/>
      <c r="DS109" s="958"/>
      <c r="DT109" s="958"/>
      <c r="DU109" s="959"/>
      <c r="DV109" s="957" t="s">
        <v>427</v>
      </c>
      <c r="DW109" s="958"/>
      <c r="DX109" s="958"/>
      <c r="DY109" s="958"/>
      <c r="DZ109" s="960"/>
    </row>
    <row r="110" spans="1:131" s="231" customFormat="1" ht="26.25" customHeight="1" x14ac:dyDescent="0.2">
      <c r="A110" s="961" t="s">
        <v>429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2577464</v>
      </c>
      <c r="AB110" s="965"/>
      <c r="AC110" s="965"/>
      <c r="AD110" s="965"/>
      <c r="AE110" s="966"/>
      <c r="AF110" s="967">
        <v>2253046</v>
      </c>
      <c r="AG110" s="965"/>
      <c r="AH110" s="965"/>
      <c r="AI110" s="965"/>
      <c r="AJ110" s="966"/>
      <c r="AK110" s="967">
        <v>2584096</v>
      </c>
      <c r="AL110" s="965"/>
      <c r="AM110" s="965"/>
      <c r="AN110" s="965"/>
      <c r="AO110" s="966"/>
      <c r="AP110" s="968">
        <v>3.6</v>
      </c>
      <c r="AQ110" s="969"/>
      <c r="AR110" s="969"/>
      <c r="AS110" s="969"/>
      <c r="AT110" s="970"/>
      <c r="AU110" s="971" t="s">
        <v>73</v>
      </c>
      <c r="AV110" s="972"/>
      <c r="AW110" s="972"/>
      <c r="AX110" s="972"/>
      <c r="AY110" s="972"/>
      <c r="AZ110" s="994" t="s">
        <v>430</v>
      </c>
      <c r="BA110" s="962"/>
      <c r="BB110" s="962"/>
      <c r="BC110" s="962"/>
      <c r="BD110" s="962"/>
      <c r="BE110" s="962"/>
      <c r="BF110" s="962"/>
      <c r="BG110" s="962"/>
      <c r="BH110" s="962"/>
      <c r="BI110" s="962"/>
      <c r="BJ110" s="962"/>
      <c r="BK110" s="962"/>
      <c r="BL110" s="962"/>
      <c r="BM110" s="962"/>
      <c r="BN110" s="962"/>
      <c r="BO110" s="962"/>
      <c r="BP110" s="963"/>
      <c r="BQ110" s="995">
        <v>26047827</v>
      </c>
      <c r="BR110" s="996"/>
      <c r="BS110" s="996"/>
      <c r="BT110" s="996"/>
      <c r="BU110" s="996"/>
      <c r="BV110" s="996">
        <v>24717391</v>
      </c>
      <c r="BW110" s="996"/>
      <c r="BX110" s="996"/>
      <c r="BY110" s="996"/>
      <c r="BZ110" s="996"/>
      <c r="CA110" s="996">
        <v>22741408</v>
      </c>
      <c r="CB110" s="996"/>
      <c r="CC110" s="996"/>
      <c r="CD110" s="996"/>
      <c r="CE110" s="996"/>
      <c r="CF110" s="1009">
        <v>32.1</v>
      </c>
      <c r="CG110" s="1010"/>
      <c r="CH110" s="1010"/>
      <c r="CI110" s="1010"/>
      <c r="CJ110" s="1010"/>
      <c r="CK110" s="1011" t="s">
        <v>431</v>
      </c>
      <c r="CL110" s="1012"/>
      <c r="CM110" s="994" t="s">
        <v>432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433</v>
      </c>
      <c r="DH110" s="996"/>
      <c r="DI110" s="996"/>
      <c r="DJ110" s="996"/>
      <c r="DK110" s="996"/>
      <c r="DL110" s="996" t="s">
        <v>138</v>
      </c>
      <c r="DM110" s="996"/>
      <c r="DN110" s="996"/>
      <c r="DO110" s="996"/>
      <c r="DP110" s="996"/>
      <c r="DQ110" s="996" t="s">
        <v>433</v>
      </c>
      <c r="DR110" s="996"/>
      <c r="DS110" s="996"/>
      <c r="DT110" s="996"/>
      <c r="DU110" s="996"/>
      <c r="DV110" s="997" t="s">
        <v>433</v>
      </c>
      <c r="DW110" s="997"/>
      <c r="DX110" s="997"/>
      <c r="DY110" s="997"/>
      <c r="DZ110" s="998"/>
    </row>
    <row r="111" spans="1:131" s="231" customFormat="1" ht="26.25" customHeight="1" x14ac:dyDescent="0.2">
      <c r="A111" s="999" t="s">
        <v>434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392</v>
      </c>
      <c r="AB111" s="1003"/>
      <c r="AC111" s="1003"/>
      <c r="AD111" s="1003"/>
      <c r="AE111" s="1004"/>
      <c r="AF111" s="1005" t="s">
        <v>392</v>
      </c>
      <c r="AG111" s="1003"/>
      <c r="AH111" s="1003"/>
      <c r="AI111" s="1003"/>
      <c r="AJ111" s="1004"/>
      <c r="AK111" s="1005" t="s">
        <v>392</v>
      </c>
      <c r="AL111" s="1003"/>
      <c r="AM111" s="1003"/>
      <c r="AN111" s="1003"/>
      <c r="AO111" s="1004"/>
      <c r="AP111" s="1006" t="s">
        <v>392</v>
      </c>
      <c r="AQ111" s="1007"/>
      <c r="AR111" s="1007"/>
      <c r="AS111" s="1007"/>
      <c r="AT111" s="1008"/>
      <c r="AU111" s="973"/>
      <c r="AV111" s="974"/>
      <c r="AW111" s="974"/>
      <c r="AX111" s="974"/>
      <c r="AY111" s="974"/>
      <c r="AZ111" s="987" t="s">
        <v>435</v>
      </c>
      <c r="BA111" s="988"/>
      <c r="BB111" s="988"/>
      <c r="BC111" s="988"/>
      <c r="BD111" s="988"/>
      <c r="BE111" s="988"/>
      <c r="BF111" s="988"/>
      <c r="BG111" s="988"/>
      <c r="BH111" s="988"/>
      <c r="BI111" s="988"/>
      <c r="BJ111" s="988"/>
      <c r="BK111" s="988"/>
      <c r="BL111" s="988"/>
      <c r="BM111" s="988"/>
      <c r="BN111" s="988"/>
      <c r="BO111" s="988"/>
      <c r="BP111" s="989"/>
      <c r="BQ111" s="990">
        <v>726315</v>
      </c>
      <c r="BR111" s="991"/>
      <c r="BS111" s="991"/>
      <c r="BT111" s="991"/>
      <c r="BU111" s="991"/>
      <c r="BV111" s="991">
        <v>134251</v>
      </c>
      <c r="BW111" s="991"/>
      <c r="BX111" s="991"/>
      <c r="BY111" s="991"/>
      <c r="BZ111" s="991"/>
      <c r="CA111" s="991">
        <v>299421</v>
      </c>
      <c r="CB111" s="991"/>
      <c r="CC111" s="991"/>
      <c r="CD111" s="991"/>
      <c r="CE111" s="991"/>
      <c r="CF111" s="985">
        <v>0.4</v>
      </c>
      <c r="CG111" s="986"/>
      <c r="CH111" s="986"/>
      <c r="CI111" s="986"/>
      <c r="CJ111" s="986"/>
      <c r="CK111" s="1013"/>
      <c r="CL111" s="1014"/>
      <c r="CM111" s="987" t="s">
        <v>436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v>84280</v>
      </c>
      <c r="DH111" s="991"/>
      <c r="DI111" s="991"/>
      <c r="DJ111" s="991"/>
      <c r="DK111" s="991"/>
      <c r="DL111" s="991">
        <v>24080</v>
      </c>
      <c r="DM111" s="991"/>
      <c r="DN111" s="991"/>
      <c r="DO111" s="991"/>
      <c r="DP111" s="991"/>
      <c r="DQ111" s="991">
        <v>60200</v>
      </c>
      <c r="DR111" s="991"/>
      <c r="DS111" s="991"/>
      <c r="DT111" s="991"/>
      <c r="DU111" s="991"/>
      <c r="DV111" s="992">
        <v>0.1</v>
      </c>
      <c r="DW111" s="992"/>
      <c r="DX111" s="992"/>
      <c r="DY111" s="992"/>
      <c r="DZ111" s="993"/>
    </row>
    <row r="112" spans="1:131" s="231" customFormat="1" ht="26.25" customHeight="1" x14ac:dyDescent="0.2">
      <c r="A112" s="1017" t="s">
        <v>437</v>
      </c>
      <c r="B112" s="1018"/>
      <c r="C112" s="988" t="s">
        <v>438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v>266018</v>
      </c>
      <c r="AB112" s="1024"/>
      <c r="AC112" s="1024"/>
      <c r="AD112" s="1024"/>
      <c r="AE112" s="1025"/>
      <c r="AF112" s="1026">
        <v>360352</v>
      </c>
      <c r="AG112" s="1024"/>
      <c r="AH112" s="1024"/>
      <c r="AI112" s="1024"/>
      <c r="AJ112" s="1025"/>
      <c r="AK112" s="1026">
        <v>348798</v>
      </c>
      <c r="AL112" s="1024"/>
      <c r="AM112" s="1024"/>
      <c r="AN112" s="1024"/>
      <c r="AO112" s="1025"/>
      <c r="AP112" s="1027">
        <v>0.5</v>
      </c>
      <c r="AQ112" s="1028"/>
      <c r="AR112" s="1028"/>
      <c r="AS112" s="1028"/>
      <c r="AT112" s="1029"/>
      <c r="AU112" s="973"/>
      <c r="AV112" s="974"/>
      <c r="AW112" s="974"/>
      <c r="AX112" s="974"/>
      <c r="AY112" s="974"/>
      <c r="AZ112" s="987" t="s">
        <v>439</v>
      </c>
      <c r="BA112" s="988"/>
      <c r="BB112" s="988"/>
      <c r="BC112" s="988"/>
      <c r="BD112" s="988"/>
      <c r="BE112" s="988"/>
      <c r="BF112" s="988"/>
      <c r="BG112" s="988"/>
      <c r="BH112" s="988"/>
      <c r="BI112" s="988"/>
      <c r="BJ112" s="988"/>
      <c r="BK112" s="988"/>
      <c r="BL112" s="988"/>
      <c r="BM112" s="988"/>
      <c r="BN112" s="988"/>
      <c r="BO112" s="988"/>
      <c r="BP112" s="989"/>
      <c r="BQ112" s="990" t="s">
        <v>138</v>
      </c>
      <c r="BR112" s="991"/>
      <c r="BS112" s="991"/>
      <c r="BT112" s="991"/>
      <c r="BU112" s="991"/>
      <c r="BV112" s="991" t="s">
        <v>392</v>
      </c>
      <c r="BW112" s="991"/>
      <c r="BX112" s="991"/>
      <c r="BY112" s="991"/>
      <c r="BZ112" s="991"/>
      <c r="CA112" s="991" t="s">
        <v>138</v>
      </c>
      <c r="CB112" s="991"/>
      <c r="CC112" s="991"/>
      <c r="CD112" s="991"/>
      <c r="CE112" s="991"/>
      <c r="CF112" s="985" t="s">
        <v>433</v>
      </c>
      <c r="CG112" s="986"/>
      <c r="CH112" s="986"/>
      <c r="CI112" s="986"/>
      <c r="CJ112" s="986"/>
      <c r="CK112" s="1013"/>
      <c r="CL112" s="1014"/>
      <c r="CM112" s="987" t="s">
        <v>440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433</v>
      </c>
      <c r="DH112" s="991"/>
      <c r="DI112" s="991"/>
      <c r="DJ112" s="991"/>
      <c r="DK112" s="991"/>
      <c r="DL112" s="991" t="s">
        <v>433</v>
      </c>
      <c r="DM112" s="991"/>
      <c r="DN112" s="991"/>
      <c r="DO112" s="991"/>
      <c r="DP112" s="991"/>
      <c r="DQ112" s="991" t="s">
        <v>433</v>
      </c>
      <c r="DR112" s="991"/>
      <c r="DS112" s="991"/>
      <c r="DT112" s="991"/>
      <c r="DU112" s="991"/>
      <c r="DV112" s="992" t="s">
        <v>392</v>
      </c>
      <c r="DW112" s="992"/>
      <c r="DX112" s="992"/>
      <c r="DY112" s="992"/>
      <c r="DZ112" s="993"/>
    </row>
    <row r="113" spans="1:130" s="231" customFormat="1" ht="26.25" customHeight="1" x14ac:dyDescent="0.2">
      <c r="A113" s="1019"/>
      <c r="B113" s="1020"/>
      <c r="C113" s="988" t="s">
        <v>441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t="s">
        <v>138</v>
      </c>
      <c r="AB113" s="1003"/>
      <c r="AC113" s="1003"/>
      <c r="AD113" s="1003"/>
      <c r="AE113" s="1004"/>
      <c r="AF113" s="1005" t="s">
        <v>392</v>
      </c>
      <c r="AG113" s="1003"/>
      <c r="AH113" s="1003"/>
      <c r="AI113" s="1003"/>
      <c r="AJ113" s="1004"/>
      <c r="AK113" s="1005" t="s">
        <v>433</v>
      </c>
      <c r="AL113" s="1003"/>
      <c r="AM113" s="1003"/>
      <c r="AN113" s="1003"/>
      <c r="AO113" s="1004"/>
      <c r="AP113" s="1006" t="s">
        <v>433</v>
      </c>
      <c r="AQ113" s="1007"/>
      <c r="AR113" s="1007"/>
      <c r="AS113" s="1007"/>
      <c r="AT113" s="1008"/>
      <c r="AU113" s="973"/>
      <c r="AV113" s="974"/>
      <c r="AW113" s="974"/>
      <c r="AX113" s="974"/>
      <c r="AY113" s="974"/>
      <c r="AZ113" s="987" t="s">
        <v>442</v>
      </c>
      <c r="BA113" s="988"/>
      <c r="BB113" s="988"/>
      <c r="BC113" s="988"/>
      <c r="BD113" s="988"/>
      <c r="BE113" s="988"/>
      <c r="BF113" s="988"/>
      <c r="BG113" s="988"/>
      <c r="BH113" s="988"/>
      <c r="BI113" s="988"/>
      <c r="BJ113" s="988"/>
      <c r="BK113" s="988"/>
      <c r="BL113" s="988"/>
      <c r="BM113" s="988"/>
      <c r="BN113" s="988"/>
      <c r="BO113" s="988"/>
      <c r="BP113" s="989"/>
      <c r="BQ113" s="990">
        <v>1155229</v>
      </c>
      <c r="BR113" s="991"/>
      <c r="BS113" s="991"/>
      <c r="BT113" s="991"/>
      <c r="BU113" s="991"/>
      <c r="BV113" s="991">
        <v>1344073</v>
      </c>
      <c r="BW113" s="991"/>
      <c r="BX113" s="991"/>
      <c r="BY113" s="991"/>
      <c r="BZ113" s="991"/>
      <c r="CA113" s="991">
        <v>1504696</v>
      </c>
      <c r="CB113" s="991"/>
      <c r="CC113" s="991"/>
      <c r="CD113" s="991"/>
      <c r="CE113" s="991"/>
      <c r="CF113" s="985">
        <v>2.1</v>
      </c>
      <c r="CG113" s="986"/>
      <c r="CH113" s="986"/>
      <c r="CI113" s="986"/>
      <c r="CJ113" s="986"/>
      <c r="CK113" s="1013"/>
      <c r="CL113" s="1014"/>
      <c r="CM113" s="987" t="s">
        <v>443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392</v>
      </c>
      <c r="DH113" s="1024"/>
      <c r="DI113" s="1024"/>
      <c r="DJ113" s="1024"/>
      <c r="DK113" s="1025"/>
      <c r="DL113" s="1026" t="s">
        <v>392</v>
      </c>
      <c r="DM113" s="1024"/>
      <c r="DN113" s="1024"/>
      <c r="DO113" s="1024"/>
      <c r="DP113" s="1025"/>
      <c r="DQ113" s="1026" t="s">
        <v>392</v>
      </c>
      <c r="DR113" s="1024"/>
      <c r="DS113" s="1024"/>
      <c r="DT113" s="1024"/>
      <c r="DU113" s="1025"/>
      <c r="DV113" s="1027" t="s">
        <v>433</v>
      </c>
      <c r="DW113" s="1028"/>
      <c r="DX113" s="1028"/>
      <c r="DY113" s="1028"/>
      <c r="DZ113" s="1029"/>
    </row>
    <row r="114" spans="1:130" s="231" customFormat="1" ht="26.25" customHeight="1" x14ac:dyDescent="0.2">
      <c r="A114" s="1019"/>
      <c r="B114" s="1020"/>
      <c r="C114" s="988" t="s">
        <v>444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94620</v>
      </c>
      <c r="AB114" s="1024"/>
      <c r="AC114" s="1024"/>
      <c r="AD114" s="1024"/>
      <c r="AE114" s="1025"/>
      <c r="AF114" s="1026">
        <v>99234</v>
      </c>
      <c r="AG114" s="1024"/>
      <c r="AH114" s="1024"/>
      <c r="AI114" s="1024"/>
      <c r="AJ114" s="1025"/>
      <c r="AK114" s="1026">
        <v>96425</v>
      </c>
      <c r="AL114" s="1024"/>
      <c r="AM114" s="1024"/>
      <c r="AN114" s="1024"/>
      <c r="AO114" s="1025"/>
      <c r="AP114" s="1027">
        <v>0.1</v>
      </c>
      <c r="AQ114" s="1028"/>
      <c r="AR114" s="1028"/>
      <c r="AS114" s="1028"/>
      <c r="AT114" s="1029"/>
      <c r="AU114" s="973"/>
      <c r="AV114" s="974"/>
      <c r="AW114" s="974"/>
      <c r="AX114" s="974"/>
      <c r="AY114" s="974"/>
      <c r="AZ114" s="987" t="s">
        <v>445</v>
      </c>
      <c r="BA114" s="988"/>
      <c r="BB114" s="988"/>
      <c r="BC114" s="988"/>
      <c r="BD114" s="988"/>
      <c r="BE114" s="988"/>
      <c r="BF114" s="988"/>
      <c r="BG114" s="988"/>
      <c r="BH114" s="988"/>
      <c r="BI114" s="988"/>
      <c r="BJ114" s="988"/>
      <c r="BK114" s="988"/>
      <c r="BL114" s="988"/>
      <c r="BM114" s="988"/>
      <c r="BN114" s="988"/>
      <c r="BO114" s="988"/>
      <c r="BP114" s="989"/>
      <c r="BQ114" s="990">
        <v>15719671</v>
      </c>
      <c r="BR114" s="991"/>
      <c r="BS114" s="991"/>
      <c r="BT114" s="991"/>
      <c r="BU114" s="991"/>
      <c r="BV114" s="991">
        <v>11787503</v>
      </c>
      <c r="BW114" s="991"/>
      <c r="BX114" s="991"/>
      <c r="BY114" s="991"/>
      <c r="BZ114" s="991"/>
      <c r="CA114" s="991">
        <v>12104336</v>
      </c>
      <c r="CB114" s="991"/>
      <c r="CC114" s="991"/>
      <c r="CD114" s="991"/>
      <c r="CE114" s="991"/>
      <c r="CF114" s="985">
        <v>17.100000000000001</v>
      </c>
      <c r="CG114" s="986"/>
      <c r="CH114" s="986"/>
      <c r="CI114" s="986"/>
      <c r="CJ114" s="986"/>
      <c r="CK114" s="1013"/>
      <c r="CL114" s="1014"/>
      <c r="CM114" s="987" t="s">
        <v>446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138</v>
      </c>
      <c r="DH114" s="1024"/>
      <c r="DI114" s="1024"/>
      <c r="DJ114" s="1024"/>
      <c r="DK114" s="1025"/>
      <c r="DL114" s="1026" t="s">
        <v>138</v>
      </c>
      <c r="DM114" s="1024"/>
      <c r="DN114" s="1024"/>
      <c r="DO114" s="1024"/>
      <c r="DP114" s="1025"/>
      <c r="DQ114" s="1026" t="s">
        <v>392</v>
      </c>
      <c r="DR114" s="1024"/>
      <c r="DS114" s="1024"/>
      <c r="DT114" s="1024"/>
      <c r="DU114" s="1025"/>
      <c r="DV114" s="1027" t="s">
        <v>138</v>
      </c>
      <c r="DW114" s="1028"/>
      <c r="DX114" s="1028"/>
      <c r="DY114" s="1028"/>
      <c r="DZ114" s="1029"/>
    </row>
    <row r="115" spans="1:130" s="231" customFormat="1" ht="26.25" customHeight="1" x14ac:dyDescent="0.2">
      <c r="A115" s="1019"/>
      <c r="B115" s="1020"/>
      <c r="C115" s="988" t="s">
        <v>447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777942</v>
      </c>
      <c r="AB115" s="1003"/>
      <c r="AC115" s="1003"/>
      <c r="AD115" s="1003"/>
      <c r="AE115" s="1004"/>
      <c r="AF115" s="1005">
        <v>869863</v>
      </c>
      <c r="AG115" s="1003"/>
      <c r="AH115" s="1003"/>
      <c r="AI115" s="1003"/>
      <c r="AJ115" s="1004"/>
      <c r="AK115" s="1005">
        <v>352712</v>
      </c>
      <c r="AL115" s="1003"/>
      <c r="AM115" s="1003"/>
      <c r="AN115" s="1003"/>
      <c r="AO115" s="1004"/>
      <c r="AP115" s="1006">
        <v>0.5</v>
      </c>
      <c r="AQ115" s="1007"/>
      <c r="AR115" s="1007"/>
      <c r="AS115" s="1007"/>
      <c r="AT115" s="1008"/>
      <c r="AU115" s="973"/>
      <c r="AV115" s="974"/>
      <c r="AW115" s="974"/>
      <c r="AX115" s="974"/>
      <c r="AY115" s="974"/>
      <c r="AZ115" s="987" t="s">
        <v>448</v>
      </c>
      <c r="BA115" s="988"/>
      <c r="BB115" s="988"/>
      <c r="BC115" s="988"/>
      <c r="BD115" s="988"/>
      <c r="BE115" s="988"/>
      <c r="BF115" s="988"/>
      <c r="BG115" s="988"/>
      <c r="BH115" s="988"/>
      <c r="BI115" s="988"/>
      <c r="BJ115" s="988"/>
      <c r="BK115" s="988"/>
      <c r="BL115" s="988"/>
      <c r="BM115" s="988"/>
      <c r="BN115" s="988"/>
      <c r="BO115" s="988"/>
      <c r="BP115" s="989"/>
      <c r="BQ115" s="990" t="s">
        <v>138</v>
      </c>
      <c r="BR115" s="991"/>
      <c r="BS115" s="991"/>
      <c r="BT115" s="991"/>
      <c r="BU115" s="991"/>
      <c r="BV115" s="991" t="s">
        <v>138</v>
      </c>
      <c r="BW115" s="991"/>
      <c r="BX115" s="991"/>
      <c r="BY115" s="991"/>
      <c r="BZ115" s="991"/>
      <c r="CA115" s="991" t="s">
        <v>433</v>
      </c>
      <c r="CB115" s="991"/>
      <c r="CC115" s="991"/>
      <c r="CD115" s="991"/>
      <c r="CE115" s="991"/>
      <c r="CF115" s="985" t="s">
        <v>433</v>
      </c>
      <c r="CG115" s="986"/>
      <c r="CH115" s="986"/>
      <c r="CI115" s="986"/>
      <c r="CJ115" s="986"/>
      <c r="CK115" s="1013"/>
      <c r="CL115" s="1014"/>
      <c r="CM115" s="987" t="s">
        <v>449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635293</v>
      </c>
      <c r="DH115" s="1024"/>
      <c r="DI115" s="1024"/>
      <c r="DJ115" s="1024"/>
      <c r="DK115" s="1025"/>
      <c r="DL115" s="1026">
        <v>110171</v>
      </c>
      <c r="DM115" s="1024"/>
      <c r="DN115" s="1024"/>
      <c r="DO115" s="1024"/>
      <c r="DP115" s="1025"/>
      <c r="DQ115" s="1026">
        <v>239221</v>
      </c>
      <c r="DR115" s="1024"/>
      <c r="DS115" s="1024"/>
      <c r="DT115" s="1024"/>
      <c r="DU115" s="1025"/>
      <c r="DV115" s="1027">
        <v>0.3</v>
      </c>
      <c r="DW115" s="1028"/>
      <c r="DX115" s="1028"/>
      <c r="DY115" s="1028"/>
      <c r="DZ115" s="1029"/>
    </row>
    <row r="116" spans="1:130" s="231" customFormat="1" ht="26.25" customHeight="1" x14ac:dyDescent="0.2">
      <c r="A116" s="1021"/>
      <c r="B116" s="1022"/>
      <c r="C116" s="1030" t="s">
        <v>450</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433</v>
      </c>
      <c r="AB116" s="1024"/>
      <c r="AC116" s="1024"/>
      <c r="AD116" s="1024"/>
      <c r="AE116" s="1025"/>
      <c r="AF116" s="1026" t="s">
        <v>433</v>
      </c>
      <c r="AG116" s="1024"/>
      <c r="AH116" s="1024"/>
      <c r="AI116" s="1024"/>
      <c r="AJ116" s="1025"/>
      <c r="AK116" s="1026" t="s">
        <v>392</v>
      </c>
      <c r="AL116" s="1024"/>
      <c r="AM116" s="1024"/>
      <c r="AN116" s="1024"/>
      <c r="AO116" s="1025"/>
      <c r="AP116" s="1027" t="s">
        <v>433</v>
      </c>
      <c r="AQ116" s="1028"/>
      <c r="AR116" s="1028"/>
      <c r="AS116" s="1028"/>
      <c r="AT116" s="1029"/>
      <c r="AU116" s="973"/>
      <c r="AV116" s="974"/>
      <c r="AW116" s="974"/>
      <c r="AX116" s="974"/>
      <c r="AY116" s="974"/>
      <c r="AZ116" s="1032" t="s">
        <v>451</v>
      </c>
      <c r="BA116" s="1033"/>
      <c r="BB116" s="1033"/>
      <c r="BC116" s="1033"/>
      <c r="BD116" s="1033"/>
      <c r="BE116" s="1033"/>
      <c r="BF116" s="1033"/>
      <c r="BG116" s="1033"/>
      <c r="BH116" s="1033"/>
      <c r="BI116" s="1033"/>
      <c r="BJ116" s="1033"/>
      <c r="BK116" s="1033"/>
      <c r="BL116" s="1033"/>
      <c r="BM116" s="1033"/>
      <c r="BN116" s="1033"/>
      <c r="BO116" s="1033"/>
      <c r="BP116" s="1034"/>
      <c r="BQ116" s="990" t="s">
        <v>392</v>
      </c>
      <c r="BR116" s="991"/>
      <c r="BS116" s="991"/>
      <c r="BT116" s="991"/>
      <c r="BU116" s="991"/>
      <c r="BV116" s="991" t="s">
        <v>433</v>
      </c>
      <c r="BW116" s="991"/>
      <c r="BX116" s="991"/>
      <c r="BY116" s="991"/>
      <c r="BZ116" s="991"/>
      <c r="CA116" s="991" t="s">
        <v>392</v>
      </c>
      <c r="CB116" s="991"/>
      <c r="CC116" s="991"/>
      <c r="CD116" s="991"/>
      <c r="CE116" s="991"/>
      <c r="CF116" s="985" t="s">
        <v>138</v>
      </c>
      <c r="CG116" s="986"/>
      <c r="CH116" s="986"/>
      <c r="CI116" s="986"/>
      <c r="CJ116" s="986"/>
      <c r="CK116" s="1013"/>
      <c r="CL116" s="1014"/>
      <c r="CM116" s="987" t="s">
        <v>452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6742</v>
      </c>
      <c r="DH116" s="1024"/>
      <c r="DI116" s="1024"/>
      <c r="DJ116" s="1024"/>
      <c r="DK116" s="1025"/>
      <c r="DL116" s="1026" t="s">
        <v>392</v>
      </c>
      <c r="DM116" s="1024"/>
      <c r="DN116" s="1024"/>
      <c r="DO116" s="1024"/>
      <c r="DP116" s="1025"/>
      <c r="DQ116" s="1026" t="s">
        <v>138</v>
      </c>
      <c r="DR116" s="1024"/>
      <c r="DS116" s="1024"/>
      <c r="DT116" s="1024"/>
      <c r="DU116" s="1025"/>
      <c r="DV116" s="1027" t="s">
        <v>138</v>
      </c>
      <c r="DW116" s="1028"/>
      <c r="DX116" s="1028"/>
      <c r="DY116" s="1028"/>
      <c r="DZ116" s="1029"/>
    </row>
    <row r="117" spans="1:130" s="231" customFormat="1" ht="26.25" customHeight="1" x14ac:dyDescent="0.2">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453</v>
      </c>
      <c r="Z117" s="959"/>
      <c r="AA117" s="1043">
        <v>3716044</v>
      </c>
      <c r="AB117" s="1044"/>
      <c r="AC117" s="1044"/>
      <c r="AD117" s="1044"/>
      <c r="AE117" s="1045"/>
      <c r="AF117" s="1046">
        <v>3582495</v>
      </c>
      <c r="AG117" s="1044"/>
      <c r="AH117" s="1044"/>
      <c r="AI117" s="1044"/>
      <c r="AJ117" s="1045"/>
      <c r="AK117" s="1046">
        <v>3382031</v>
      </c>
      <c r="AL117" s="1044"/>
      <c r="AM117" s="1044"/>
      <c r="AN117" s="1044"/>
      <c r="AO117" s="1045"/>
      <c r="AP117" s="1047"/>
      <c r="AQ117" s="1048"/>
      <c r="AR117" s="1048"/>
      <c r="AS117" s="1048"/>
      <c r="AT117" s="1049"/>
      <c r="AU117" s="973"/>
      <c r="AV117" s="974"/>
      <c r="AW117" s="974"/>
      <c r="AX117" s="974"/>
      <c r="AY117" s="974"/>
      <c r="AZ117" s="1039" t="s">
        <v>454</v>
      </c>
      <c r="BA117" s="1040"/>
      <c r="BB117" s="1040"/>
      <c r="BC117" s="1040"/>
      <c r="BD117" s="1040"/>
      <c r="BE117" s="1040"/>
      <c r="BF117" s="1040"/>
      <c r="BG117" s="1040"/>
      <c r="BH117" s="1040"/>
      <c r="BI117" s="1040"/>
      <c r="BJ117" s="1040"/>
      <c r="BK117" s="1040"/>
      <c r="BL117" s="1040"/>
      <c r="BM117" s="1040"/>
      <c r="BN117" s="1040"/>
      <c r="BO117" s="1040"/>
      <c r="BP117" s="1041"/>
      <c r="BQ117" s="990" t="s">
        <v>392</v>
      </c>
      <c r="BR117" s="991"/>
      <c r="BS117" s="991"/>
      <c r="BT117" s="991"/>
      <c r="BU117" s="991"/>
      <c r="BV117" s="991" t="s">
        <v>392</v>
      </c>
      <c r="BW117" s="991"/>
      <c r="BX117" s="991"/>
      <c r="BY117" s="991"/>
      <c r="BZ117" s="991"/>
      <c r="CA117" s="991" t="s">
        <v>392</v>
      </c>
      <c r="CB117" s="991"/>
      <c r="CC117" s="991"/>
      <c r="CD117" s="991"/>
      <c r="CE117" s="991"/>
      <c r="CF117" s="985" t="s">
        <v>392</v>
      </c>
      <c r="CG117" s="986"/>
      <c r="CH117" s="986"/>
      <c r="CI117" s="986"/>
      <c r="CJ117" s="986"/>
      <c r="CK117" s="1013"/>
      <c r="CL117" s="1014"/>
      <c r="CM117" s="987" t="s">
        <v>455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392</v>
      </c>
      <c r="DH117" s="1024"/>
      <c r="DI117" s="1024"/>
      <c r="DJ117" s="1024"/>
      <c r="DK117" s="1025"/>
      <c r="DL117" s="1026" t="s">
        <v>392</v>
      </c>
      <c r="DM117" s="1024"/>
      <c r="DN117" s="1024"/>
      <c r="DO117" s="1024"/>
      <c r="DP117" s="1025"/>
      <c r="DQ117" s="1026" t="s">
        <v>138</v>
      </c>
      <c r="DR117" s="1024"/>
      <c r="DS117" s="1024"/>
      <c r="DT117" s="1024"/>
      <c r="DU117" s="1025"/>
      <c r="DV117" s="1027" t="s">
        <v>392</v>
      </c>
      <c r="DW117" s="1028"/>
      <c r="DX117" s="1028"/>
      <c r="DY117" s="1028"/>
      <c r="DZ117" s="1029"/>
    </row>
    <row r="118" spans="1:130" s="231" customFormat="1" ht="26.25" customHeight="1" x14ac:dyDescent="0.2">
      <c r="A118" s="977" t="s">
        <v>428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425</v>
      </c>
      <c r="AB118" s="958"/>
      <c r="AC118" s="958"/>
      <c r="AD118" s="958"/>
      <c r="AE118" s="959"/>
      <c r="AF118" s="957" t="s">
        <v>426</v>
      </c>
      <c r="AG118" s="958"/>
      <c r="AH118" s="958"/>
      <c r="AI118" s="958"/>
      <c r="AJ118" s="959"/>
      <c r="AK118" s="957" t="s">
        <v>305</v>
      </c>
      <c r="AL118" s="958"/>
      <c r="AM118" s="958"/>
      <c r="AN118" s="958"/>
      <c r="AO118" s="959"/>
      <c r="AP118" s="1035" t="s">
        <v>427</v>
      </c>
      <c r="AQ118" s="1036"/>
      <c r="AR118" s="1036"/>
      <c r="AS118" s="1036"/>
      <c r="AT118" s="1037"/>
      <c r="AU118" s="973"/>
      <c r="AV118" s="974"/>
      <c r="AW118" s="974"/>
      <c r="AX118" s="974"/>
      <c r="AY118" s="974"/>
      <c r="AZ118" s="1038" t="s">
        <v>456</v>
      </c>
      <c r="BA118" s="1030"/>
      <c r="BB118" s="1030"/>
      <c r="BC118" s="1030"/>
      <c r="BD118" s="1030"/>
      <c r="BE118" s="1030"/>
      <c r="BF118" s="1030"/>
      <c r="BG118" s="1030"/>
      <c r="BH118" s="1030"/>
      <c r="BI118" s="1030"/>
      <c r="BJ118" s="1030"/>
      <c r="BK118" s="1030"/>
      <c r="BL118" s="1030"/>
      <c r="BM118" s="1030"/>
      <c r="BN118" s="1030"/>
      <c r="BO118" s="1030"/>
      <c r="BP118" s="1031"/>
      <c r="BQ118" s="1064" t="s">
        <v>433</v>
      </c>
      <c r="BR118" s="1065"/>
      <c r="BS118" s="1065"/>
      <c r="BT118" s="1065"/>
      <c r="BU118" s="1065"/>
      <c r="BV118" s="1065" t="s">
        <v>433</v>
      </c>
      <c r="BW118" s="1065"/>
      <c r="BX118" s="1065"/>
      <c r="BY118" s="1065"/>
      <c r="BZ118" s="1065"/>
      <c r="CA118" s="1065" t="s">
        <v>433</v>
      </c>
      <c r="CB118" s="1065"/>
      <c r="CC118" s="1065"/>
      <c r="CD118" s="1065"/>
      <c r="CE118" s="1065"/>
      <c r="CF118" s="985" t="s">
        <v>392</v>
      </c>
      <c r="CG118" s="986"/>
      <c r="CH118" s="986"/>
      <c r="CI118" s="986"/>
      <c r="CJ118" s="986"/>
      <c r="CK118" s="1013"/>
      <c r="CL118" s="1014"/>
      <c r="CM118" s="987" t="s">
        <v>457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433</v>
      </c>
      <c r="DH118" s="1024"/>
      <c r="DI118" s="1024"/>
      <c r="DJ118" s="1024"/>
      <c r="DK118" s="1025"/>
      <c r="DL118" s="1026" t="s">
        <v>433</v>
      </c>
      <c r="DM118" s="1024"/>
      <c r="DN118" s="1024"/>
      <c r="DO118" s="1024"/>
      <c r="DP118" s="1025"/>
      <c r="DQ118" s="1026" t="s">
        <v>392</v>
      </c>
      <c r="DR118" s="1024"/>
      <c r="DS118" s="1024"/>
      <c r="DT118" s="1024"/>
      <c r="DU118" s="1025"/>
      <c r="DV118" s="1027" t="s">
        <v>433</v>
      </c>
      <c r="DW118" s="1028"/>
      <c r="DX118" s="1028"/>
      <c r="DY118" s="1028"/>
      <c r="DZ118" s="1029"/>
    </row>
    <row r="119" spans="1:130" s="231" customFormat="1" ht="26.25" customHeight="1" x14ac:dyDescent="0.2">
      <c r="A119" s="1121" t="s">
        <v>431</v>
      </c>
      <c r="B119" s="1012"/>
      <c r="C119" s="994" t="s">
        <v>432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433</v>
      </c>
      <c r="AB119" s="965"/>
      <c r="AC119" s="965"/>
      <c r="AD119" s="965"/>
      <c r="AE119" s="966"/>
      <c r="AF119" s="967" t="s">
        <v>433</v>
      </c>
      <c r="AG119" s="965"/>
      <c r="AH119" s="965"/>
      <c r="AI119" s="965"/>
      <c r="AJ119" s="966"/>
      <c r="AK119" s="967" t="s">
        <v>392</v>
      </c>
      <c r="AL119" s="965"/>
      <c r="AM119" s="965"/>
      <c r="AN119" s="965"/>
      <c r="AO119" s="966"/>
      <c r="AP119" s="968" t="s">
        <v>433</v>
      </c>
      <c r="AQ119" s="969"/>
      <c r="AR119" s="969"/>
      <c r="AS119" s="969"/>
      <c r="AT119" s="970"/>
      <c r="AU119" s="975"/>
      <c r="AV119" s="976"/>
      <c r="AW119" s="976"/>
      <c r="AX119" s="976"/>
      <c r="AY119" s="976"/>
      <c r="AZ119" s="252" t="s">
        <v>187</v>
      </c>
      <c r="BA119" s="252"/>
      <c r="BB119" s="252"/>
      <c r="BC119" s="252"/>
      <c r="BD119" s="252"/>
      <c r="BE119" s="252"/>
      <c r="BF119" s="252"/>
      <c r="BG119" s="252"/>
      <c r="BH119" s="252"/>
      <c r="BI119" s="252"/>
      <c r="BJ119" s="252"/>
      <c r="BK119" s="252"/>
      <c r="BL119" s="252"/>
      <c r="BM119" s="252"/>
      <c r="BN119" s="252"/>
      <c r="BO119" s="1042" t="s">
        <v>458</v>
      </c>
      <c r="BP119" s="1070"/>
      <c r="BQ119" s="1064">
        <v>43649042</v>
      </c>
      <c r="BR119" s="1065"/>
      <c r="BS119" s="1065"/>
      <c r="BT119" s="1065"/>
      <c r="BU119" s="1065"/>
      <c r="BV119" s="1065">
        <v>37983218</v>
      </c>
      <c r="BW119" s="1065"/>
      <c r="BX119" s="1065"/>
      <c r="BY119" s="1065"/>
      <c r="BZ119" s="1065"/>
      <c r="CA119" s="1065">
        <v>36649861</v>
      </c>
      <c r="CB119" s="1065"/>
      <c r="CC119" s="1065"/>
      <c r="CD119" s="1065"/>
      <c r="CE119" s="1065"/>
      <c r="CF119" s="1066"/>
      <c r="CG119" s="1067"/>
      <c r="CH119" s="1067"/>
      <c r="CI119" s="1067"/>
      <c r="CJ119" s="1068"/>
      <c r="CK119" s="1015"/>
      <c r="CL119" s="1016"/>
      <c r="CM119" s="1038" t="s">
        <v>459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392</v>
      </c>
      <c r="DH119" s="1051"/>
      <c r="DI119" s="1051"/>
      <c r="DJ119" s="1051"/>
      <c r="DK119" s="1052"/>
      <c r="DL119" s="1050" t="s">
        <v>392</v>
      </c>
      <c r="DM119" s="1051"/>
      <c r="DN119" s="1051"/>
      <c r="DO119" s="1051"/>
      <c r="DP119" s="1052"/>
      <c r="DQ119" s="1050" t="s">
        <v>392</v>
      </c>
      <c r="DR119" s="1051"/>
      <c r="DS119" s="1051"/>
      <c r="DT119" s="1051"/>
      <c r="DU119" s="1052"/>
      <c r="DV119" s="1053" t="s">
        <v>138</v>
      </c>
      <c r="DW119" s="1054"/>
      <c r="DX119" s="1054"/>
      <c r="DY119" s="1054"/>
      <c r="DZ119" s="1055"/>
    </row>
    <row r="120" spans="1:130" s="231" customFormat="1" ht="26.25" customHeight="1" x14ac:dyDescent="0.2">
      <c r="A120" s="1122"/>
      <c r="B120" s="1014"/>
      <c r="C120" s="987" t="s">
        <v>436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v>12040</v>
      </c>
      <c r="AB120" s="1024"/>
      <c r="AC120" s="1024"/>
      <c r="AD120" s="1024"/>
      <c r="AE120" s="1025"/>
      <c r="AF120" s="1026">
        <v>12040</v>
      </c>
      <c r="AG120" s="1024"/>
      <c r="AH120" s="1024"/>
      <c r="AI120" s="1024"/>
      <c r="AJ120" s="1025"/>
      <c r="AK120" s="1026">
        <v>12040</v>
      </c>
      <c r="AL120" s="1024"/>
      <c r="AM120" s="1024"/>
      <c r="AN120" s="1024"/>
      <c r="AO120" s="1025"/>
      <c r="AP120" s="1027">
        <v>0</v>
      </c>
      <c r="AQ120" s="1028"/>
      <c r="AR120" s="1028"/>
      <c r="AS120" s="1028"/>
      <c r="AT120" s="1029"/>
      <c r="AU120" s="1056" t="s">
        <v>460</v>
      </c>
      <c r="AV120" s="1057"/>
      <c r="AW120" s="1057"/>
      <c r="AX120" s="1057"/>
      <c r="AY120" s="1058"/>
      <c r="AZ120" s="994" t="s">
        <v>461</v>
      </c>
      <c r="BA120" s="962"/>
      <c r="BB120" s="962"/>
      <c r="BC120" s="962"/>
      <c r="BD120" s="962"/>
      <c r="BE120" s="962"/>
      <c r="BF120" s="962"/>
      <c r="BG120" s="962"/>
      <c r="BH120" s="962"/>
      <c r="BI120" s="962"/>
      <c r="BJ120" s="962"/>
      <c r="BK120" s="962"/>
      <c r="BL120" s="962"/>
      <c r="BM120" s="962"/>
      <c r="BN120" s="962"/>
      <c r="BO120" s="962"/>
      <c r="BP120" s="963"/>
      <c r="BQ120" s="995">
        <v>35577616</v>
      </c>
      <c r="BR120" s="996"/>
      <c r="BS120" s="996"/>
      <c r="BT120" s="996"/>
      <c r="BU120" s="996"/>
      <c r="BV120" s="996">
        <v>35871336</v>
      </c>
      <c r="BW120" s="996"/>
      <c r="BX120" s="996"/>
      <c r="BY120" s="996"/>
      <c r="BZ120" s="996"/>
      <c r="CA120" s="996">
        <v>48124698</v>
      </c>
      <c r="CB120" s="996"/>
      <c r="CC120" s="996"/>
      <c r="CD120" s="996"/>
      <c r="CE120" s="996"/>
      <c r="CF120" s="1009">
        <v>67.900000000000006</v>
      </c>
      <c r="CG120" s="1010"/>
      <c r="CH120" s="1010"/>
      <c r="CI120" s="1010"/>
      <c r="CJ120" s="1010"/>
      <c r="CK120" s="1071" t="s">
        <v>462</v>
      </c>
      <c r="CL120" s="1072"/>
      <c r="CM120" s="1072"/>
      <c r="CN120" s="1072"/>
      <c r="CO120" s="1073"/>
      <c r="CP120" s="1079" t="s">
        <v>463</v>
      </c>
      <c r="CQ120" s="1080"/>
      <c r="CR120" s="1080"/>
      <c r="CS120" s="1080"/>
      <c r="CT120" s="1080"/>
      <c r="CU120" s="1080"/>
      <c r="CV120" s="1080"/>
      <c r="CW120" s="1080"/>
      <c r="CX120" s="1080"/>
      <c r="CY120" s="1080"/>
      <c r="CZ120" s="1080"/>
      <c r="DA120" s="1080"/>
      <c r="DB120" s="1080"/>
      <c r="DC120" s="1080"/>
      <c r="DD120" s="1080"/>
      <c r="DE120" s="1080"/>
      <c r="DF120" s="1081"/>
      <c r="DG120" s="995" t="s">
        <v>392</v>
      </c>
      <c r="DH120" s="996"/>
      <c r="DI120" s="996"/>
      <c r="DJ120" s="996"/>
      <c r="DK120" s="996"/>
      <c r="DL120" s="996" t="s">
        <v>392</v>
      </c>
      <c r="DM120" s="996"/>
      <c r="DN120" s="996"/>
      <c r="DO120" s="996"/>
      <c r="DP120" s="996"/>
      <c r="DQ120" s="996" t="s">
        <v>392</v>
      </c>
      <c r="DR120" s="996"/>
      <c r="DS120" s="996"/>
      <c r="DT120" s="996"/>
      <c r="DU120" s="996"/>
      <c r="DV120" s="997" t="s">
        <v>138</v>
      </c>
      <c r="DW120" s="997"/>
      <c r="DX120" s="997"/>
      <c r="DY120" s="997"/>
      <c r="DZ120" s="998"/>
    </row>
    <row r="121" spans="1:130" s="231" customFormat="1" ht="26.25" customHeight="1" x14ac:dyDescent="0.2">
      <c r="A121" s="1122"/>
      <c r="B121" s="1014"/>
      <c r="C121" s="1039" t="s">
        <v>464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138</v>
      </c>
      <c r="AB121" s="1024"/>
      <c r="AC121" s="1024"/>
      <c r="AD121" s="1024"/>
      <c r="AE121" s="1025"/>
      <c r="AF121" s="1026" t="s">
        <v>392</v>
      </c>
      <c r="AG121" s="1024"/>
      <c r="AH121" s="1024"/>
      <c r="AI121" s="1024"/>
      <c r="AJ121" s="1025"/>
      <c r="AK121" s="1026" t="s">
        <v>138</v>
      </c>
      <c r="AL121" s="1024"/>
      <c r="AM121" s="1024"/>
      <c r="AN121" s="1024"/>
      <c r="AO121" s="1025"/>
      <c r="AP121" s="1027" t="s">
        <v>392</v>
      </c>
      <c r="AQ121" s="1028"/>
      <c r="AR121" s="1028"/>
      <c r="AS121" s="1028"/>
      <c r="AT121" s="1029"/>
      <c r="AU121" s="1059"/>
      <c r="AV121" s="1060"/>
      <c r="AW121" s="1060"/>
      <c r="AX121" s="1060"/>
      <c r="AY121" s="1061"/>
      <c r="AZ121" s="987" t="s">
        <v>465</v>
      </c>
      <c r="BA121" s="988"/>
      <c r="BB121" s="988"/>
      <c r="BC121" s="988"/>
      <c r="BD121" s="988"/>
      <c r="BE121" s="988"/>
      <c r="BF121" s="988"/>
      <c r="BG121" s="988"/>
      <c r="BH121" s="988"/>
      <c r="BI121" s="988"/>
      <c r="BJ121" s="988"/>
      <c r="BK121" s="988"/>
      <c r="BL121" s="988"/>
      <c r="BM121" s="988"/>
      <c r="BN121" s="988"/>
      <c r="BO121" s="988"/>
      <c r="BP121" s="989"/>
      <c r="BQ121" s="990">
        <v>4668</v>
      </c>
      <c r="BR121" s="991"/>
      <c r="BS121" s="991"/>
      <c r="BT121" s="991"/>
      <c r="BU121" s="991"/>
      <c r="BV121" s="991">
        <v>2491</v>
      </c>
      <c r="BW121" s="991"/>
      <c r="BX121" s="991"/>
      <c r="BY121" s="991"/>
      <c r="BZ121" s="991"/>
      <c r="CA121" s="991">
        <v>1768</v>
      </c>
      <c r="CB121" s="991"/>
      <c r="CC121" s="991"/>
      <c r="CD121" s="991"/>
      <c r="CE121" s="991"/>
      <c r="CF121" s="985">
        <v>0</v>
      </c>
      <c r="CG121" s="986"/>
      <c r="CH121" s="986"/>
      <c r="CI121" s="986"/>
      <c r="CJ121" s="986"/>
      <c r="CK121" s="1074"/>
      <c r="CL121" s="1075"/>
      <c r="CM121" s="1075"/>
      <c r="CN121" s="1075"/>
      <c r="CO121" s="1076"/>
      <c r="CP121" s="1084" t="s">
        <v>404</v>
      </c>
      <c r="CQ121" s="1085"/>
      <c r="CR121" s="1085"/>
      <c r="CS121" s="1085"/>
      <c r="CT121" s="1085"/>
      <c r="CU121" s="1085"/>
      <c r="CV121" s="1085"/>
      <c r="CW121" s="1085"/>
      <c r="CX121" s="1085"/>
      <c r="CY121" s="1085"/>
      <c r="CZ121" s="1085"/>
      <c r="DA121" s="1085"/>
      <c r="DB121" s="1085"/>
      <c r="DC121" s="1085"/>
      <c r="DD121" s="1085"/>
      <c r="DE121" s="1085"/>
      <c r="DF121" s="1086"/>
      <c r="DG121" s="990" t="s">
        <v>138</v>
      </c>
      <c r="DH121" s="991"/>
      <c r="DI121" s="991"/>
      <c r="DJ121" s="991"/>
      <c r="DK121" s="991"/>
      <c r="DL121" s="991" t="s">
        <v>392</v>
      </c>
      <c r="DM121" s="991"/>
      <c r="DN121" s="991"/>
      <c r="DO121" s="991"/>
      <c r="DP121" s="991"/>
      <c r="DQ121" s="991" t="s">
        <v>392</v>
      </c>
      <c r="DR121" s="991"/>
      <c r="DS121" s="991"/>
      <c r="DT121" s="991"/>
      <c r="DU121" s="991"/>
      <c r="DV121" s="992" t="s">
        <v>138</v>
      </c>
      <c r="DW121" s="992"/>
      <c r="DX121" s="992"/>
      <c r="DY121" s="992"/>
      <c r="DZ121" s="993"/>
    </row>
    <row r="122" spans="1:130" s="231" customFormat="1" ht="26.25" customHeight="1" x14ac:dyDescent="0.2">
      <c r="A122" s="1122"/>
      <c r="B122" s="1014"/>
      <c r="C122" s="987" t="s">
        <v>446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392</v>
      </c>
      <c r="AB122" s="1024"/>
      <c r="AC122" s="1024"/>
      <c r="AD122" s="1024"/>
      <c r="AE122" s="1025"/>
      <c r="AF122" s="1026" t="s">
        <v>392</v>
      </c>
      <c r="AG122" s="1024"/>
      <c r="AH122" s="1024"/>
      <c r="AI122" s="1024"/>
      <c r="AJ122" s="1025"/>
      <c r="AK122" s="1026" t="s">
        <v>138</v>
      </c>
      <c r="AL122" s="1024"/>
      <c r="AM122" s="1024"/>
      <c r="AN122" s="1024"/>
      <c r="AO122" s="1025"/>
      <c r="AP122" s="1027" t="s">
        <v>138</v>
      </c>
      <c r="AQ122" s="1028"/>
      <c r="AR122" s="1028"/>
      <c r="AS122" s="1028"/>
      <c r="AT122" s="1029"/>
      <c r="AU122" s="1059"/>
      <c r="AV122" s="1060"/>
      <c r="AW122" s="1060"/>
      <c r="AX122" s="1060"/>
      <c r="AY122" s="1061"/>
      <c r="AZ122" s="1038" t="s">
        <v>466</v>
      </c>
      <c r="BA122" s="1030"/>
      <c r="BB122" s="1030"/>
      <c r="BC122" s="1030"/>
      <c r="BD122" s="1030"/>
      <c r="BE122" s="1030"/>
      <c r="BF122" s="1030"/>
      <c r="BG122" s="1030"/>
      <c r="BH122" s="1030"/>
      <c r="BI122" s="1030"/>
      <c r="BJ122" s="1030"/>
      <c r="BK122" s="1030"/>
      <c r="BL122" s="1030"/>
      <c r="BM122" s="1030"/>
      <c r="BN122" s="1030"/>
      <c r="BO122" s="1030"/>
      <c r="BP122" s="1031"/>
      <c r="BQ122" s="1064">
        <v>39390067</v>
      </c>
      <c r="BR122" s="1065"/>
      <c r="BS122" s="1065"/>
      <c r="BT122" s="1065"/>
      <c r="BU122" s="1065"/>
      <c r="BV122" s="1065">
        <v>36953552</v>
      </c>
      <c r="BW122" s="1065"/>
      <c r="BX122" s="1065"/>
      <c r="BY122" s="1065"/>
      <c r="BZ122" s="1065"/>
      <c r="CA122" s="1065">
        <v>39503647</v>
      </c>
      <c r="CB122" s="1065"/>
      <c r="CC122" s="1065"/>
      <c r="CD122" s="1065"/>
      <c r="CE122" s="1065"/>
      <c r="CF122" s="1082">
        <v>55.7</v>
      </c>
      <c r="CG122" s="1083"/>
      <c r="CH122" s="1083"/>
      <c r="CI122" s="1083"/>
      <c r="CJ122" s="1083"/>
      <c r="CK122" s="1074"/>
      <c r="CL122" s="1075"/>
      <c r="CM122" s="1075"/>
      <c r="CN122" s="1075"/>
      <c r="CO122" s="1076"/>
      <c r="CP122" s="1084" t="s">
        <v>403</v>
      </c>
      <c r="CQ122" s="1085"/>
      <c r="CR122" s="1085"/>
      <c r="CS122" s="1085"/>
      <c r="CT122" s="1085"/>
      <c r="CU122" s="1085"/>
      <c r="CV122" s="1085"/>
      <c r="CW122" s="1085"/>
      <c r="CX122" s="1085"/>
      <c r="CY122" s="1085"/>
      <c r="CZ122" s="1085"/>
      <c r="DA122" s="1085"/>
      <c r="DB122" s="1085"/>
      <c r="DC122" s="1085"/>
      <c r="DD122" s="1085"/>
      <c r="DE122" s="1085"/>
      <c r="DF122" s="1086"/>
      <c r="DG122" s="990" t="s">
        <v>392</v>
      </c>
      <c r="DH122" s="991"/>
      <c r="DI122" s="991"/>
      <c r="DJ122" s="991"/>
      <c r="DK122" s="991"/>
      <c r="DL122" s="991" t="s">
        <v>392</v>
      </c>
      <c r="DM122" s="991"/>
      <c r="DN122" s="991"/>
      <c r="DO122" s="991"/>
      <c r="DP122" s="991"/>
      <c r="DQ122" s="991" t="s">
        <v>392</v>
      </c>
      <c r="DR122" s="991"/>
      <c r="DS122" s="991"/>
      <c r="DT122" s="991"/>
      <c r="DU122" s="991"/>
      <c r="DV122" s="992" t="s">
        <v>392</v>
      </c>
      <c r="DW122" s="992"/>
      <c r="DX122" s="992"/>
      <c r="DY122" s="992"/>
      <c r="DZ122" s="993"/>
    </row>
    <row r="123" spans="1:130" s="231" customFormat="1" ht="26.25" customHeight="1" x14ac:dyDescent="0.2">
      <c r="A123" s="1122"/>
      <c r="B123" s="1014"/>
      <c r="C123" s="987" t="s">
        <v>452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10079</v>
      </c>
      <c r="AB123" s="1024"/>
      <c r="AC123" s="1024"/>
      <c r="AD123" s="1024"/>
      <c r="AE123" s="1025"/>
      <c r="AF123" s="1026">
        <v>6742</v>
      </c>
      <c r="AG123" s="1024"/>
      <c r="AH123" s="1024"/>
      <c r="AI123" s="1024"/>
      <c r="AJ123" s="1025"/>
      <c r="AK123" s="1026" t="s">
        <v>392</v>
      </c>
      <c r="AL123" s="1024"/>
      <c r="AM123" s="1024"/>
      <c r="AN123" s="1024"/>
      <c r="AO123" s="1025"/>
      <c r="AP123" s="1027" t="s">
        <v>138</v>
      </c>
      <c r="AQ123" s="1028"/>
      <c r="AR123" s="1028"/>
      <c r="AS123" s="1028"/>
      <c r="AT123" s="1029"/>
      <c r="AU123" s="1062"/>
      <c r="AV123" s="1063"/>
      <c r="AW123" s="1063"/>
      <c r="AX123" s="1063"/>
      <c r="AY123" s="1063"/>
      <c r="AZ123" s="252" t="s">
        <v>187</v>
      </c>
      <c r="BA123" s="252"/>
      <c r="BB123" s="252"/>
      <c r="BC123" s="252"/>
      <c r="BD123" s="252"/>
      <c r="BE123" s="252"/>
      <c r="BF123" s="252"/>
      <c r="BG123" s="252"/>
      <c r="BH123" s="252"/>
      <c r="BI123" s="252"/>
      <c r="BJ123" s="252"/>
      <c r="BK123" s="252"/>
      <c r="BL123" s="252"/>
      <c r="BM123" s="252"/>
      <c r="BN123" s="252"/>
      <c r="BO123" s="1042" t="s">
        <v>467</v>
      </c>
      <c r="BP123" s="1070"/>
      <c r="BQ123" s="1128">
        <v>74972351</v>
      </c>
      <c r="BR123" s="1129"/>
      <c r="BS123" s="1129"/>
      <c r="BT123" s="1129"/>
      <c r="BU123" s="1129"/>
      <c r="BV123" s="1129">
        <v>72827379</v>
      </c>
      <c r="BW123" s="1129"/>
      <c r="BX123" s="1129"/>
      <c r="BY123" s="1129"/>
      <c r="BZ123" s="1129"/>
      <c r="CA123" s="1129">
        <v>87630113</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31" customFormat="1" ht="26.25" customHeight="1" thickBot="1" x14ac:dyDescent="0.25">
      <c r="A124" s="1122"/>
      <c r="B124" s="1014"/>
      <c r="C124" s="987" t="s">
        <v>455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392</v>
      </c>
      <c r="AB124" s="1024"/>
      <c r="AC124" s="1024"/>
      <c r="AD124" s="1024"/>
      <c r="AE124" s="1025"/>
      <c r="AF124" s="1026" t="s">
        <v>392</v>
      </c>
      <c r="AG124" s="1024"/>
      <c r="AH124" s="1024"/>
      <c r="AI124" s="1024"/>
      <c r="AJ124" s="1025"/>
      <c r="AK124" s="1026" t="s">
        <v>392</v>
      </c>
      <c r="AL124" s="1024"/>
      <c r="AM124" s="1024"/>
      <c r="AN124" s="1024"/>
      <c r="AO124" s="1025"/>
      <c r="AP124" s="1027" t="s">
        <v>138</v>
      </c>
      <c r="AQ124" s="1028"/>
      <c r="AR124" s="1028"/>
      <c r="AS124" s="1028"/>
      <c r="AT124" s="1029"/>
      <c r="AU124" s="1124" t="s">
        <v>468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392</v>
      </c>
      <c r="BR124" s="1092"/>
      <c r="BS124" s="1092"/>
      <c r="BT124" s="1092"/>
      <c r="BU124" s="1092"/>
      <c r="BV124" s="1092" t="s">
        <v>138</v>
      </c>
      <c r="BW124" s="1092"/>
      <c r="BX124" s="1092"/>
      <c r="BY124" s="1092"/>
      <c r="BZ124" s="1092"/>
      <c r="CA124" s="1092" t="s">
        <v>138</v>
      </c>
      <c r="CB124" s="1092"/>
      <c r="CC124" s="1092"/>
      <c r="CD124" s="1092"/>
      <c r="CE124" s="1092"/>
      <c r="CF124" s="1093"/>
      <c r="CG124" s="1094"/>
      <c r="CH124" s="1094"/>
      <c r="CI124" s="1094"/>
      <c r="CJ124" s="1095"/>
      <c r="CK124" s="1077"/>
      <c r="CL124" s="1077"/>
      <c r="CM124" s="1077"/>
      <c r="CN124" s="1077"/>
      <c r="CO124" s="1078"/>
      <c r="CP124" s="1084" t="s">
        <v>469</v>
      </c>
      <c r="CQ124" s="1085"/>
      <c r="CR124" s="1085"/>
      <c r="CS124" s="1085"/>
      <c r="CT124" s="1085"/>
      <c r="CU124" s="1085"/>
      <c r="CV124" s="1085"/>
      <c r="CW124" s="1085"/>
      <c r="CX124" s="1085"/>
      <c r="CY124" s="1085"/>
      <c r="CZ124" s="1085"/>
      <c r="DA124" s="1085"/>
      <c r="DB124" s="1085"/>
      <c r="DC124" s="1085"/>
      <c r="DD124" s="1085"/>
      <c r="DE124" s="1085"/>
      <c r="DF124" s="1086"/>
      <c r="DG124" s="1069" t="s">
        <v>138</v>
      </c>
      <c r="DH124" s="1051"/>
      <c r="DI124" s="1051"/>
      <c r="DJ124" s="1051"/>
      <c r="DK124" s="1052"/>
      <c r="DL124" s="1050" t="s">
        <v>138</v>
      </c>
      <c r="DM124" s="1051"/>
      <c r="DN124" s="1051"/>
      <c r="DO124" s="1051"/>
      <c r="DP124" s="1052"/>
      <c r="DQ124" s="1050" t="s">
        <v>138</v>
      </c>
      <c r="DR124" s="1051"/>
      <c r="DS124" s="1051"/>
      <c r="DT124" s="1051"/>
      <c r="DU124" s="1052"/>
      <c r="DV124" s="1053" t="s">
        <v>138</v>
      </c>
      <c r="DW124" s="1054"/>
      <c r="DX124" s="1054"/>
      <c r="DY124" s="1054"/>
      <c r="DZ124" s="1055"/>
    </row>
    <row r="125" spans="1:130" s="231" customFormat="1" ht="26.25" customHeight="1" x14ac:dyDescent="0.2">
      <c r="A125" s="1122"/>
      <c r="B125" s="1014"/>
      <c r="C125" s="987" t="s">
        <v>457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138</v>
      </c>
      <c r="AB125" s="1024"/>
      <c r="AC125" s="1024"/>
      <c r="AD125" s="1024"/>
      <c r="AE125" s="1025"/>
      <c r="AF125" s="1026" t="s">
        <v>392</v>
      </c>
      <c r="AG125" s="1024"/>
      <c r="AH125" s="1024"/>
      <c r="AI125" s="1024"/>
      <c r="AJ125" s="1025"/>
      <c r="AK125" s="1026" t="s">
        <v>138</v>
      </c>
      <c r="AL125" s="1024"/>
      <c r="AM125" s="1024"/>
      <c r="AN125" s="1024"/>
      <c r="AO125" s="1025"/>
      <c r="AP125" s="1027" t="s">
        <v>392</v>
      </c>
      <c r="AQ125" s="1028"/>
      <c r="AR125" s="1028"/>
      <c r="AS125" s="1028"/>
      <c r="AT125" s="1029"/>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87" t="s">
        <v>470</v>
      </c>
      <c r="CL125" s="1072"/>
      <c r="CM125" s="1072"/>
      <c r="CN125" s="1072"/>
      <c r="CO125" s="1073"/>
      <c r="CP125" s="994" t="s">
        <v>471</v>
      </c>
      <c r="CQ125" s="962"/>
      <c r="CR125" s="962"/>
      <c r="CS125" s="962"/>
      <c r="CT125" s="962"/>
      <c r="CU125" s="962"/>
      <c r="CV125" s="962"/>
      <c r="CW125" s="962"/>
      <c r="CX125" s="962"/>
      <c r="CY125" s="962"/>
      <c r="CZ125" s="962"/>
      <c r="DA125" s="962"/>
      <c r="DB125" s="962"/>
      <c r="DC125" s="962"/>
      <c r="DD125" s="962"/>
      <c r="DE125" s="962"/>
      <c r="DF125" s="963"/>
      <c r="DG125" s="995" t="s">
        <v>392</v>
      </c>
      <c r="DH125" s="996"/>
      <c r="DI125" s="996"/>
      <c r="DJ125" s="996"/>
      <c r="DK125" s="996"/>
      <c r="DL125" s="996" t="s">
        <v>138</v>
      </c>
      <c r="DM125" s="996"/>
      <c r="DN125" s="996"/>
      <c r="DO125" s="996"/>
      <c r="DP125" s="996"/>
      <c r="DQ125" s="996" t="s">
        <v>392</v>
      </c>
      <c r="DR125" s="996"/>
      <c r="DS125" s="996"/>
      <c r="DT125" s="996"/>
      <c r="DU125" s="996"/>
      <c r="DV125" s="997" t="s">
        <v>138</v>
      </c>
      <c r="DW125" s="997"/>
      <c r="DX125" s="997"/>
      <c r="DY125" s="997"/>
      <c r="DZ125" s="998"/>
    </row>
    <row r="126" spans="1:130" s="231" customFormat="1" ht="26.25" customHeight="1" thickBot="1" x14ac:dyDescent="0.25">
      <c r="A126" s="1122"/>
      <c r="B126" s="1014"/>
      <c r="C126" s="987" t="s">
        <v>459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621445</v>
      </c>
      <c r="AB126" s="1024"/>
      <c r="AC126" s="1024"/>
      <c r="AD126" s="1024"/>
      <c r="AE126" s="1025"/>
      <c r="AF126" s="1026">
        <v>660793</v>
      </c>
      <c r="AG126" s="1024"/>
      <c r="AH126" s="1024"/>
      <c r="AI126" s="1024"/>
      <c r="AJ126" s="1025"/>
      <c r="AK126" s="1026">
        <v>110522</v>
      </c>
      <c r="AL126" s="1024"/>
      <c r="AM126" s="1024"/>
      <c r="AN126" s="1024"/>
      <c r="AO126" s="1025"/>
      <c r="AP126" s="1027">
        <v>0.2</v>
      </c>
      <c r="AQ126" s="1028"/>
      <c r="AR126" s="1028"/>
      <c r="AS126" s="1028"/>
      <c r="AT126" s="1029"/>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88"/>
      <c r="CL126" s="1075"/>
      <c r="CM126" s="1075"/>
      <c r="CN126" s="1075"/>
      <c r="CO126" s="1076"/>
      <c r="CP126" s="987" t="s">
        <v>472</v>
      </c>
      <c r="CQ126" s="988"/>
      <c r="CR126" s="988"/>
      <c r="CS126" s="988"/>
      <c r="CT126" s="988"/>
      <c r="CU126" s="988"/>
      <c r="CV126" s="988"/>
      <c r="CW126" s="988"/>
      <c r="CX126" s="988"/>
      <c r="CY126" s="988"/>
      <c r="CZ126" s="988"/>
      <c r="DA126" s="988"/>
      <c r="DB126" s="988"/>
      <c r="DC126" s="988"/>
      <c r="DD126" s="988"/>
      <c r="DE126" s="988"/>
      <c r="DF126" s="989"/>
      <c r="DG126" s="990" t="s">
        <v>138</v>
      </c>
      <c r="DH126" s="991"/>
      <c r="DI126" s="991"/>
      <c r="DJ126" s="991"/>
      <c r="DK126" s="991"/>
      <c r="DL126" s="991" t="s">
        <v>392</v>
      </c>
      <c r="DM126" s="991"/>
      <c r="DN126" s="991"/>
      <c r="DO126" s="991"/>
      <c r="DP126" s="991"/>
      <c r="DQ126" s="991" t="s">
        <v>392</v>
      </c>
      <c r="DR126" s="991"/>
      <c r="DS126" s="991"/>
      <c r="DT126" s="991"/>
      <c r="DU126" s="991"/>
      <c r="DV126" s="992" t="s">
        <v>138</v>
      </c>
      <c r="DW126" s="992"/>
      <c r="DX126" s="992"/>
      <c r="DY126" s="992"/>
      <c r="DZ126" s="993"/>
    </row>
    <row r="127" spans="1:130" s="231" customFormat="1" ht="26.25" customHeight="1" x14ac:dyDescent="0.2">
      <c r="A127" s="1123"/>
      <c r="B127" s="1016"/>
      <c r="C127" s="1038" t="s">
        <v>473</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134378</v>
      </c>
      <c r="AB127" s="1024"/>
      <c r="AC127" s="1024"/>
      <c r="AD127" s="1024"/>
      <c r="AE127" s="1025"/>
      <c r="AF127" s="1026">
        <v>190288</v>
      </c>
      <c r="AG127" s="1024"/>
      <c r="AH127" s="1024"/>
      <c r="AI127" s="1024"/>
      <c r="AJ127" s="1025"/>
      <c r="AK127" s="1026">
        <v>230150</v>
      </c>
      <c r="AL127" s="1024"/>
      <c r="AM127" s="1024"/>
      <c r="AN127" s="1024"/>
      <c r="AO127" s="1025"/>
      <c r="AP127" s="1027">
        <v>0.3</v>
      </c>
      <c r="AQ127" s="1028"/>
      <c r="AR127" s="1028"/>
      <c r="AS127" s="1028"/>
      <c r="AT127" s="1029"/>
      <c r="AU127" s="233"/>
      <c r="AV127" s="233"/>
      <c r="AW127" s="233"/>
      <c r="AX127" s="1096" t="s">
        <v>474</v>
      </c>
      <c r="AY127" s="1097"/>
      <c r="AZ127" s="1097"/>
      <c r="BA127" s="1097"/>
      <c r="BB127" s="1097"/>
      <c r="BC127" s="1097"/>
      <c r="BD127" s="1097"/>
      <c r="BE127" s="1098"/>
      <c r="BF127" s="1099" t="s">
        <v>475</v>
      </c>
      <c r="BG127" s="1097"/>
      <c r="BH127" s="1097"/>
      <c r="BI127" s="1097"/>
      <c r="BJ127" s="1097"/>
      <c r="BK127" s="1097"/>
      <c r="BL127" s="1098"/>
      <c r="BM127" s="1099" t="s">
        <v>476</v>
      </c>
      <c r="BN127" s="1097"/>
      <c r="BO127" s="1097"/>
      <c r="BP127" s="1097"/>
      <c r="BQ127" s="1097"/>
      <c r="BR127" s="1097"/>
      <c r="BS127" s="1098"/>
      <c r="BT127" s="1099" t="s">
        <v>477</v>
      </c>
      <c r="BU127" s="1097"/>
      <c r="BV127" s="1097"/>
      <c r="BW127" s="1097"/>
      <c r="BX127" s="1097"/>
      <c r="BY127" s="1097"/>
      <c r="BZ127" s="1120"/>
      <c r="CA127" s="233"/>
      <c r="CB127" s="233"/>
      <c r="CC127" s="233"/>
      <c r="CD127" s="256"/>
      <c r="CE127" s="256"/>
      <c r="CF127" s="256"/>
      <c r="CG127" s="233"/>
      <c r="CH127" s="233"/>
      <c r="CI127" s="233"/>
      <c r="CJ127" s="255"/>
      <c r="CK127" s="1088"/>
      <c r="CL127" s="1075"/>
      <c r="CM127" s="1075"/>
      <c r="CN127" s="1075"/>
      <c r="CO127" s="1076"/>
      <c r="CP127" s="987" t="s">
        <v>478</v>
      </c>
      <c r="CQ127" s="988"/>
      <c r="CR127" s="988"/>
      <c r="CS127" s="988"/>
      <c r="CT127" s="988"/>
      <c r="CU127" s="988"/>
      <c r="CV127" s="988"/>
      <c r="CW127" s="988"/>
      <c r="CX127" s="988"/>
      <c r="CY127" s="988"/>
      <c r="CZ127" s="988"/>
      <c r="DA127" s="988"/>
      <c r="DB127" s="988"/>
      <c r="DC127" s="988"/>
      <c r="DD127" s="988"/>
      <c r="DE127" s="988"/>
      <c r="DF127" s="989"/>
      <c r="DG127" s="990" t="s">
        <v>392</v>
      </c>
      <c r="DH127" s="991"/>
      <c r="DI127" s="991"/>
      <c r="DJ127" s="991"/>
      <c r="DK127" s="991"/>
      <c r="DL127" s="991" t="s">
        <v>392</v>
      </c>
      <c r="DM127" s="991"/>
      <c r="DN127" s="991"/>
      <c r="DO127" s="991"/>
      <c r="DP127" s="991"/>
      <c r="DQ127" s="991" t="s">
        <v>138</v>
      </c>
      <c r="DR127" s="991"/>
      <c r="DS127" s="991"/>
      <c r="DT127" s="991"/>
      <c r="DU127" s="991"/>
      <c r="DV127" s="992" t="s">
        <v>138</v>
      </c>
      <c r="DW127" s="992"/>
      <c r="DX127" s="992"/>
      <c r="DY127" s="992"/>
      <c r="DZ127" s="993"/>
    </row>
    <row r="128" spans="1:130" s="231" customFormat="1" ht="26.25" customHeight="1" thickBot="1" x14ac:dyDescent="0.25">
      <c r="A128" s="1106" t="s">
        <v>479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480</v>
      </c>
      <c r="X128" s="1108"/>
      <c r="Y128" s="1108"/>
      <c r="Z128" s="1109"/>
      <c r="AA128" s="1110" t="s">
        <v>392</v>
      </c>
      <c r="AB128" s="1111"/>
      <c r="AC128" s="1111"/>
      <c r="AD128" s="1111"/>
      <c r="AE128" s="1112"/>
      <c r="AF128" s="1113" t="s">
        <v>138</v>
      </c>
      <c r="AG128" s="1111"/>
      <c r="AH128" s="1111"/>
      <c r="AI128" s="1111"/>
      <c r="AJ128" s="1112"/>
      <c r="AK128" s="1113" t="s">
        <v>392</v>
      </c>
      <c r="AL128" s="1111"/>
      <c r="AM128" s="1111"/>
      <c r="AN128" s="1111"/>
      <c r="AO128" s="1112"/>
      <c r="AP128" s="1114"/>
      <c r="AQ128" s="1115"/>
      <c r="AR128" s="1115"/>
      <c r="AS128" s="1115"/>
      <c r="AT128" s="1116"/>
      <c r="AU128" s="233"/>
      <c r="AV128" s="233"/>
      <c r="AW128" s="233"/>
      <c r="AX128" s="961" t="s">
        <v>481</v>
      </c>
      <c r="AY128" s="962"/>
      <c r="AZ128" s="962"/>
      <c r="BA128" s="962"/>
      <c r="BB128" s="962"/>
      <c r="BC128" s="962"/>
      <c r="BD128" s="962"/>
      <c r="BE128" s="963"/>
      <c r="BF128" s="1117" t="s">
        <v>392</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1"/>
      <c r="CA128" s="256"/>
      <c r="CB128" s="256"/>
      <c r="CC128" s="256"/>
      <c r="CD128" s="256"/>
      <c r="CE128" s="256"/>
      <c r="CF128" s="256"/>
      <c r="CG128" s="233"/>
      <c r="CH128" s="233"/>
      <c r="CI128" s="233"/>
      <c r="CJ128" s="255"/>
      <c r="CK128" s="1089"/>
      <c r="CL128" s="1090"/>
      <c r="CM128" s="1090"/>
      <c r="CN128" s="1090"/>
      <c r="CO128" s="1091"/>
      <c r="CP128" s="1100" t="s">
        <v>482</v>
      </c>
      <c r="CQ128" s="791"/>
      <c r="CR128" s="791"/>
      <c r="CS128" s="791"/>
      <c r="CT128" s="791"/>
      <c r="CU128" s="791"/>
      <c r="CV128" s="791"/>
      <c r="CW128" s="791"/>
      <c r="CX128" s="791"/>
      <c r="CY128" s="791"/>
      <c r="CZ128" s="791"/>
      <c r="DA128" s="791"/>
      <c r="DB128" s="791"/>
      <c r="DC128" s="791"/>
      <c r="DD128" s="791"/>
      <c r="DE128" s="791"/>
      <c r="DF128" s="1101"/>
      <c r="DG128" s="1102" t="s">
        <v>138</v>
      </c>
      <c r="DH128" s="1103"/>
      <c r="DI128" s="1103"/>
      <c r="DJ128" s="1103"/>
      <c r="DK128" s="1103"/>
      <c r="DL128" s="1103" t="s">
        <v>138</v>
      </c>
      <c r="DM128" s="1103"/>
      <c r="DN128" s="1103"/>
      <c r="DO128" s="1103"/>
      <c r="DP128" s="1103"/>
      <c r="DQ128" s="1103" t="s">
        <v>138</v>
      </c>
      <c r="DR128" s="1103"/>
      <c r="DS128" s="1103"/>
      <c r="DT128" s="1103"/>
      <c r="DU128" s="1103"/>
      <c r="DV128" s="1104" t="s">
        <v>392</v>
      </c>
      <c r="DW128" s="1104"/>
      <c r="DX128" s="1104"/>
      <c r="DY128" s="1104"/>
      <c r="DZ128" s="1105"/>
    </row>
    <row r="129" spans="1:131" s="231"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483</v>
      </c>
      <c r="X129" s="1136"/>
      <c r="Y129" s="1136"/>
      <c r="Z129" s="1137"/>
      <c r="AA129" s="1023">
        <v>73179535</v>
      </c>
      <c r="AB129" s="1024"/>
      <c r="AC129" s="1024"/>
      <c r="AD129" s="1024"/>
      <c r="AE129" s="1025"/>
      <c r="AF129" s="1026">
        <v>72258719</v>
      </c>
      <c r="AG129" s="1024"/>
      <c r="AH129" s="1024"/>
      <c r="AI129" s="1024"/>
      <c r="AJ129" s="1025"/>
      <c r="AK129" s="1026">
        <v>75446650</v>
      </c>
      <c r="AL129" s="1024"/>
      <c r="AM129" s="1024"/>
      <c r="AN129" s="1024"/>
      <c r="AO129" s="1025"/>
      <c r="AP129" s="1138"/>
      <c r="AQ129" s="1139"/>
      <c r="AR129" s="1139"/>
      <c r="AS129" s="1139"/>
      <c r="AT129" s="1140"/>
      <c r="AU129" s="234"/>
      <c r="AV129" s="234"/>
      <c r="AW129" s="234"/>
      <c r="AX129" s="1130" t="s">
        <v>484</v>
      </c>
      <c r="AY129" s="988"/>
      <c r="AZ129" s="988"/>
      <c r="BA129" s="988"/>
      <c r="BB129" s="988"/>
      <c r="BC129" s="988"/>
      <c r="BD129" s="988"/>
      <c r="BE129" s="989"/>
      <c r="BF129" s="1131" t="s">
        <v>392</v>
      </c>
      <c r="BG129" s="1132"/>
      <c r="BH129" s="1132"/>
      <c r="BI129" s="1132"/>
      <c r="BJ129" s="1132"/>
      <c r="BK129" s="1132"/>
      <c r="BL129" s="1133"/>
      <c r="BM129" s="1131">
        <v>16.25</v>
      </c>
      <c r="BN129" s="1132"/>
      <c r="BO129" s="1132"/>
      <c r="BP129" s="1132"/>
      <c r="BQ129" s="1132"/>
      <c r="BR129" s="1132"/>
      <c r="BS129" s="1133"/>
      <c r="BT129" s="1131">
        <v>30</v>
      </c>
      <c r="BU129" s="1132"/>
      <c r="BV129" s="1132"/>
      <c r="BW129" s="1132"/>
      <c r="BX129" s="1132"/>
      <c r="BY129" s="1132"/>
      <c r="BZ129" s="1134"/>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999" t="s">
        <v>485</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486</v>
      </c>
      <c r="X130" s="1136"/>
      <c r="Y130" s="1136"/>
      <c r="Z130" s="1137"/>
      <c r="AA130" s="1023">
        <v>4731585</v>
      </c>
      <c r="AB130" s="1024"/>
      <c r="AC130" s="1024"/>
      <c r="AD130" s="1024"/>
      <c r="AE130" s="1025"/>
      <c r="AF130" s="1026">
        <v>4625166</v>
      </c>
      <c r="AG130" s="1024"/>
      <c r="AH130" s="1024"/>
      <c r="AI130" s="1024"/>
      <c r="AJ130" s="1025"/>
      <c r="AK130" s="1026">
        <v>4540821</v>
      </c>
      <c r="AL130" s="1024"/>
      <c r="AM130" s="1024"/>
      <c r="AN130" s="1024"/>
      <c r="AO130" s="1025"/>
      <c r="AP130" s="1138"/>
      <c r="AQ130" s="1139"/>
      <c r="AR130" s="1139"/>
      <c r="AS130" s="1139"/>
      <c r="AT130" s="1140"/>
      <c r="AU130" s="234"/>
      <c r="AV130" s="234"/>
      <c r="AW130" s="234"/>
      <c r="AX130" s="1130" t="s">
        <v>487</v>
      </c>
      <c r="AY130" s="988"/>
      <c r="AZ130" s="988"/>
      <c r="BA130" s="988"/>
      <c r="BB130" s="988"/>
      <c r="BC130" s="988"/>
      <c r="BD130" s="988"/>
      <c r="BE130" s="989"/>
      <c r="BF130" s="1166">
        <v>-1.5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488</v>
      </c>
      <c r="X131" s="1173"/>
      <c r="Y131" s="1173"/>
      <c r="Z131" s="1174"/>
      <c r="AA131" s="1069">
        <v>68447950</v>
      </c>
      <c r="AB131" s="1051"/>
      <c r="AC131" s="1051"/>
      <c r="AD131" s="1051"/>
      <c r="AE131" s="1052"/>
      <c r="AF131" s="1050">
        <v>67633553</v>
      </c>
      <c r="AG131" s="1051"/>
      <c r="AH131" s="1051"/>
      <c r="AI131" s="1051"/>
      <c r="AJ131" s="1052"/>
      <c r="AK131" s="1050">
        <v>70905829</v>
      </c>
      <c r="AL131" s="1051"/>
      <c r="AM131" s="1051"/>
      <c r="AN131" s="1051"/>
      <c r="AO131" s="1052"/>
      <c r="AP131" s="1175"/>
      <c r="AQ131" s="1176"/>
      <c r="AR131" s="1176"/>
      <c r="AS131" s="1176"/>
      <c r="AT131" s="1177"/>
      <c r="AU131" s="234"/>
      <c r="AV131" s="234"/>
      <c r="AW131" s="234"/>
      <c r="AX131" s="1148" t="s">
        <v>489</v>
      </c>
      <c r="AY131" s="791"/>
      <c r="AZ131" s="791"/>
      <c r="BA131" s="791"/>
      <c r="BB131" s="791"/>
      <c r="BC131" s="791"/>
      <c r="BD131" s="791"/>
      <c r="BE131" s="1101"/>
      <c r="BF131" s="1149" t="s">
        <v>138</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1155" t="s">
        <v>490</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491</v>
      </c>
      <c r="W132" s="1159"/>
      <c r="X132" s="1159"/>
      <c r="Y132" s="1159"/>
      <c r="Z132" s="1160"/>
      <c r="AA132" s="1161">
        <v>-1.4836689780000001</v>
      </c>
      <c r="AB132" s="1162"/>
      <c r="AC132" s="1162"/>
      <c r="AD132" s="1162"/>
      <c r="AE132" s="1163"/>
      <c r="AF132" s="1164">
        <v>-1.541647531</v>
      </c>
      <c r="AG132" s="1162"/>
      <c r="AH132" s="1162"/>
      <c r="AI132" s="1162"/>
      <c r="AJ132" s="1163"/>
      <c r="AK132" s="1164">
        <v>-1.634266204</v>
      </c>
      <c r="AL132" s="1162"/>
      <c r="AM132" s="1162"/>
      <c r="AN132" s="1162"/>
      <c r="AO132" s="1163"/>
      <c r="AP132" s="1066"/>
      <c r="AQ132" s="1067"/>
      <c r="AR132" s="1067"/>
      <c r="AS132" s="1067"/>
      <c r="AT132" s="1165"/>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492</v>
      </c>
      <c r="W133" s="1142"/>
      <c r="X133" s="1142"/>
      <c r="Y133" s="1142"/>
      <c r="Z133" s="1143"/>
      <c r="AA133" s="1144">
        <v>-1.8</v>
      </c>
      <c r="AB133" s="1145"/>
      <c r="AC133" s="1145"/>
      <c r="AD133" s="1145"/>
      <c r="AE133" s="1146"/>
      <c r="AF133" s="1144">
        <v>-1.7</v>
      </c>
      <c r="AG133" s="1145"/>
      <c r="AH133" s="1145"/>
      <c r="AI133" s="1145"/>
      <c r="AJ133" s="1146"/>
      <c r="AK133" s="1144">
        <v>-1.5</v>
      </c>
      <c r="AL133" s="1145"/>
      <c r="AM133" s="1145"/>
      <c r="AN133" s="1145"/>
      <c r="AO133" s="1146"/>
      <c r="AP133" s="1093"/>
      <c r="AQ133" s="1094"/>
      <c r="AR133" s="1094"/>
      <c r="AS133" s="1094"/>
      <c r="AT133" s="1147"/>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eh7M0dR2djCsMe05CYrBsWBRnbBbKm0/uu1xcG08/9IO2nN/pWEq7XcOlXAe0eA/p1xOfGOQaNx837Wxw5trtA==" saltValue="8saCPR13VG3dyx1n08SP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28" sqref="A28"/>
    </sheetView>
  </sheetViews>
  <sheetFormatPr defaultColWidth="0" defaultRowHeight="13.5" customHeight="1" zeroHeight="1" x14ac:dyDescent="0.2"/>
  <cols>
    <col min="1" max="120" width="2.77734375" style="261" customWidth="1"/>
    <col min="121" max="121" width="0" style="260" hidden="1" customWidth="1"/>
    <col min="122" max="16384" width="9" style="260" hidden="1"/>
  </cols>
  <sheetData>
    <row r="1" spans="1:120" ht="13.2"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0"/>
    </row>
    <row r="17" spans="119:120" ht="13.2" x14ac:dyDescent="0.2">
      <c r="DP17" s="260"/>
    </row>
    <row r="18" spans="119:120" ht="13.2" x14ac:dyDescent="0.2"/>
    <row r="19" spans="119:120" ht="13.2" x14ac:dyDescent="0.2"/>
    <row r="20" spans="119:120" ht="13.2" x14ac:dyDescent="0.2">
      <c r="DO20" s="260"/>
      <c r="DP20" s="260"/>
    </row>
    <row r="21" spans="119:120" ht="13.2" x14ac:dyDescent="0.2">
      <c r="DP21" s="260"/>
    </row>
    <row r="22" spans="119:120" ht="13.2" x14ac:dyDescent="0.2"/>
    <row r="23" spans="119:120" ht="13.2" x14ac:dyDescent="0.2">
      <c r="DO23" s="260"/>
      <c r="DP23" s="260"/>
    </row>
    <row r="24" spans="119:120" ht="13.2" x14ac:dyDescent="0.2">
      <c r="DP24" s="260"/>
    </row>
    <row r="25" spans="119:120" ht="13.2" x14ac:dyDescent="0.2">
      <c r="DP25" s="260"/>
    </row>
    <row r="26" spans="119:120" ht="13.2" x14ac:dyDescent="0.2">
      <c r="DO26" s="260"/>
      <c r="DP26" s="260"/>
    </row>
    <row r="27" spans="119:120" ht="13.2" x14ac:dyDescent="0.2"/>
    <row r="28" spans="119:120" ht="13.2" x14ac:dyDescent="0.2">
      <c r="DO28" s="260"/>
      <c r="DP28" s="260"/>
    </row>
    <row r="29" spans="119:120" ht="13.2" x14ac:dyDescent="0.2">
      <c r="DP29" s="260"/>
    </row>
    <row r="30" spans="119:120" ht="13.2" x14ac:dyDescent="0.2"/>
    <row r="31" spans="119:120" ht="13.2" x14ac:dyDescent="0.2">
      <c r="DO31" s="260"/>
      <c r="DP31" s="260"/>
    </row>
    <row r="32" spans="119:120" ht="13.2" x14ac:dyDescent="0.2"/>
    <row r="33" spans="98:120" ht="13.2" x14ac:dyDescent="0.2">
      <c r="DO33" s="260"/>
      <c r="DP33" s="260"/>
    </row>
    <row r="34" spans="98:120" ht="13.2" x14ac:dyDescent="0.2">
      <c r="DM34" s="260"/>
    </row>
    <row r="35" spans="98:120" ht="13.2" x14ac:dyDescent="0.2">
      <c r="CT35" s="260"/>
      <c r="CU35" s="260"/>
      <c r="CV35" s="260"/>
      <c r="CY35" s="260"/>
      <c r="CZ35" s="260"/>
      <c r="DA35" s="260"/>
      <c r="DD35" s="260"/>
      <c r="DE35" s="260"/>
      <c r="DF35" s="260"/>
      <c r="DI35" s="260"/>
      <c r="DJ35" s="260"/>
      <c r="DK35" s="260"/>
      <c r="DM35" s="260"/>
      <c r="DN35" s="260"/>
      <c r="DO35" s="260"/>
      <c r="DP35" s="260"/>
    </row>
    <row r="36" spans="98:120" ht="13.2" x14ac:dyDescent="0.2"/>
    <row r="37" spans="98:120" ht="13.2" x14ac:dyDescent="0.2">
      <c r="CW37" s="260"/>
      <c r="DB37" s="260"/>
      <c r="DG37" s="260"/>
      <c r="DL37" s="260"/>
      <c r="DP37" s="260"/>
    </row>
    <row r="38" spans="98:120" ht="13.2" x14ac:dyDescent="0.2">
      <c r="CT38" s="260"/>
      <c r="CU38" s="260"/>
      <c r="CV38" s="260"/>
      <c r="CW38" s="260"/>
      <c r="CY38" s="260"/>
      <c r="CZ38" s="260"/>
      <c r="DA38" s="260"/>
      <c r="DB38" s="260"/>
      <c r="DD38" s="260"/>
      <c r="DE38" s="260"/>
      <c r="DF38" s="260"/>
      <c r="DG38" s="260"/>
      <c r="DI38" s="260"/>
      <c r="DJ38" s="260"/>
      <c r="DK38" s="260"/>
      <c r="DL38" s="260"/>
      <c r="DN38" s="260"/>
      <c r="DO38" s="260"/>
      <c r="DP38" s="26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0"/>
      <c r="DO49" s="260"/>
      <c r="DP49" s="26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0"/>
      <c r="CS63" s="260"/>
      <c r="CX63" s="260"/>
      <c r="DC63" s="260"/>
      <c r="DH63" s="260"/>
    </row>
    <row r="64" spans="22:120" ht="13.2" x14ac:dyDescent="0.2">
      <c r="V64" s="260"/>
    </row>
    <row r="65" spans="15:120" ht="13.2" x14ac:dyDescent="0.2">
      <c r="X65" s="260"/>
      <c r="Z65" s="260"/>
      <c r="AA65" s="260"/>
      <c r="AB65" s="260"/>
      <c r="AC65" s="260"/>
      <c r="AD65" s="260"/>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260"/>
      <c r="BE65" s="260"/>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0"/>
      <c r="CB65" s="260"/>
      <c r="CC65" s="260"/>
      <c r="CD65" s="260"/>
      <c r="CE65" s="260"/>
      <c r="CF65" s="260"/>
      <c r="CG65" s="260"/>
      <c r="CH65" s="260"/>
      <c r="CI65" s="260"/>
      <c r="CJ65" s="260"/>
      <c r="CK65" s="260"/>
      <c r="CL65" s="260"/>
      <c r="CM65" s="260"/>
      <c r="CN65" s="260"/>
      <c r="CO65" s="260"/>
      <c r="CP65" s="260"/>
      <c r="CQ65" s="260"/>
      <c r="CR65" s="260"/>
      <c r="CU65" s="260"/>
      <c r="CZ65" s="260"/>
      <c r="DE65" s="260"/>
      <c r="DJ65" s="260"/>
    </row>
    <row r="66" spans="15:120" ht="13.2" x14ac:dyDescent="0.2">
      <c r="Q66" s="260"/>
      <c r="S66" s="260"/>
      <c r="U66" s="260"/>
      <c r="DM66" s="260"/>
    </row>
    <row r="67" spans="15:120" ht="13.2" x14ac:dyDescent="0.2">
      <c r="O67" s="260"/>
      <c r="P67" s="260"/>
      <c r="R67" s="260"/>
      <c r="T67" s="260"/>
      <c r="Y67" s="260"/>
      <c r="CT67" s="260"/>
      <c r="CV67" s="260"/>
      <c r="CW67" s="260"/>
      <c r="CY67" s="260"/>
      <c r="DA67" s="260"/>
      <c r="DB67" s="260"/>
      <c r="DD67" s="260"/>
      <c r="DF67" s="260"/>
      <c r="DG67" s="260"/>
      <c r="DI67" s="260"/>
      <c r="DK67" s="260"/>
      <c r="DL67" s="260"/>
      <c r="DN67" s="260"/>
      <c r="DO67" s="260"/>
      <c r="DP67" s="260"/>
    </row>
    <row r="68" spans="15:120" ht="13.2" x14ac:dyDescent="0.2"/>
    <row r="69" spans="15:120" ht="13.2" x14ac:dyDescent="0.2"/>
    <row r="70" spans="15:120" ht="13.2" x14ac:dyDescent="0.2"/>
    <row r="71" spans="15:120" ht="13.2" x14ac:dyDescent="0.2"/>
    <row r="72" spans="15:120" ht="13.2" x14ac:dyDescent="0.2">
      <c r="DP72" s="260"/>
    </row>
    <row r="73" spans="15:120" ht="13.2" x14ac:dyDescent="0.2">
      <c r="DP73" s="26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0"/>
      <c r="CX96" s="260"/>
      <c r="DC96" s="260"/>
      <c r="DH96" s="260"/>
    </row>
    <row r="97" spans="24:120" ht="13.2" x14ac:dyDescent="0.2">
      <c r="CS97" s="260"/>
      <c r="CX97" s="260"/>
      <c r="DC97" s="260"/>
      <c r="DH97" s="260"/>
      <c r="DP97" s="261" t="s">
        <v>
493</v>
      </c>
    </row>
    <row r="98" spans="24:120" ht="13.2" hidden="1" x14ac:dyDescent="0.2">
      <c r="CS98" s="260"/>
      <c r="CX98" s="260"/>
      <c r="DC98" s="260"/>
      <c r="DH98" s="260"/>
    </row>
    <row r="99" spans="24:120" ht="13.2" hidden="1" x14ac:dyDescent="0.2">
      <c r="CS99" s="260"/>
      <c r="CX99" s="260"/>
      <c r="DC99" s="260"/>
      <c r="DH99" s="260"/>
    </row>
    <row r="101" spans="24:120" ht="12" hidden="1" customHeight="1" x14ac:dyDescent="0.2">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c r="CA101" s="260"/>
      <c r="CB101" s="260"/>
      <c r="CC101" s="260"/>
      <c r="CD101" s="260"/>
      <c r="CE101" s="260"/>
      <c r="CF101" s="260"/>
      <c r="CG101" s="260"/>
      <c r="CH101" s="260"/>
      <c r="CI101" s="260"/>
      <c r="CJ101" s="260"/>
      <c r="CK101" s="260"/>
      <c r="CL101" s="260"/>
      <c r="CM101" s="260"/>
      <c r="CN101" s="260"/>
      <c r="CO101" s="260"/>
      <c r="CP101" s="260"/>
      <c r="CQ101" s="260"/>
      <c r="CR101" s="260"/>
      <c r="CU101" s="260"/>
      <c r="CZ101" s="260"/>
      <c r="DE101" s="260"/>
      <c r="DJ101" s="260"/>
    </row>
    <row r="102" spans="24:120" ht="1.5" hidden="1" customHeight="1" x14ac:dyDescent="0.2">
      <c r="CU102" s="260"/>
      <c r="CZ102" s="260"/>
      <c r="DE102" s="260"/>
      <c r="DJ102" s="260"/>
      <c r="DM102" s="260"/>
    </row>
    <row r="103" spans="24:120" ht="13.2" hidden="1" x14ac:dyDescent="0.2">
      <c r="CT103" s="260"/>
      <c r="CV103" s="260"/>
      <c r="CW103" s="260"/>
      <c r="CY103" s="260"/>
      <c r="DA103" s="260"/>
      <c r="DB103" s="260"/>
      <c r="DD103" s="260"/>
      <c r="DF103" s="260"/>
      <c r="DG103" s="260"/>
      <c r="DI103" s="260"/>
      <c r="DK103" s="260"/>
      <c r="DL103" s="260"/>
      <c r="DM103" s="260"/>
      <c r="DN103" s="260"/>
      <c r="DO103" s="260"/>
      <c r="DP103" s="260"/>
    </row>
    <row r="104" spans="24:120" ht="13.2" hidden="1" x14ac:dyDescent="0.2">
      <c r="CV104" s="260"/>
      <c r="CW104" s="260"/>
      <c r="DA104" s="260"/>
      <c r="DB104" s="260"/>
      <c r="DF104" s="260"/>
      <c r="DG104" s="260"/>
      <c r="DK104" s="260"/>
      <c r="DL104" s="260"/>
      <c r="DN104" s="260"/>
      <c r="DO104" s="260"/>
      <c r="DP104" s="260"/>
    </row>
    <row r="105" spans="24:120" ht="12.75" hidden="1" customHeight="1" x14ac:dyDescent="0.2"/>
  </sheetData>
  <sheetProtection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sqref="A1:XFD1048576"/>
    </sheetView>
  </sheetViews>
  <sheetFormatPr defaultColWidth="0" defaultRowHeight="13.5" customHeight="1" zeroHeight="1" x14ac:dyDescent="0.2"/>
  <cols>
    <col min="1" max="116" width="2.6640625" style="261" customWidth="1"/>
    <col min="117" max="16384" width="9" style="260" hidden="1"/>
  </cols>
  <sheetData>
    <row r="1" spans="2:116" ht="13.2"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2" x14ac:dyDescent="0.2"/>
    <row r="3" spans="2:116" ht="13.2" x14ac:dyDescent="0.2"/>
    <row r="4" spans="2:116" ht="13.2" x14ac:dyDescent="0.2">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row>
    <row r="5" spans="2:116" ht="13.2" x14ac:dyDescent="0.2">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row>
    <row r="19" spans="9:116" ht="13.2" x14ac:dyDescent="0.2"/>
    <row r="20" spans="9:116" ht="13.2" x14ac:dyDescent="0.2"/>
    <row r="21" spans="9:116" ht="13.2" x14ac:dyDescent="0.2">
      <c r="DL21" s="260"/>
    </row>
    <row r="22" spans="9:116" ht="13.2" x14ac:dyDescent="0.2">
      <c r="DI22" s="260"/>
      <c r="DJ22" s="260"/>
      <c r="DK22" s="260"/>
      <c r="DL22" s="260"/>
    </row>
    <row r="23" spans="9:116" ht="13.2" x14ac:dyDescent="0.2">
      <c r="CY23" s="260"/>
      <c r="CZ23" s="260"/>
      <c r="DA23" s="260"/>
      <c r="DB23" s="260"/>
      <c r="DC23" s="260"/>
      <c r="DD23" s="260"/>
      <c r="DE23" s="260"/>
      <c r="DF23" s="260"/>
      <c r="DG23" s="260"/>
      <c r="DH23" s="260"/>
      <c r="DI23" s="260"/>
      <c r="DJ23" s="260"/>
      <c r="DK23" s="260"/>
      <c r="DL23" s="26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0"/>
      <c r="DA35" s="260"/>
      <c r="DB35" s="260"/>
      <c r="DC35" s="260"/>
      <c r="DD35" s="260"/>
      <c r="DE35" s="260"/>
      <c r="DF35" s="260"/>
      <c r="DG35" s="260"/>
      <c r="DH35" s="260"/>
      <c r="DI35" s="260"/>
      <c r="DJ35" s="260"/>
      <c r="DK35" s="260"/>
      <c r="DL35" s="260"/>
    </row>
    <row r="36" spans="15:116" ht="13.2" x14ac:dyDescent="0.2"/>
    <row r="37" spans="15:116" ht="13.2" x14ac:dyDescent="0.2">
      <c r="DL37" s="260"/>
    </row>
    <row r="38" spans="15:116" ht="13.2" x14ac:dyDescent="0.2">
      <c r="DI38" s="260"/>
      <c r="DJ38" s="260"/>
      <c r="DK38" s="260"/>
      <c r="DL38" s="260"/>
    </row>
    <row r="39" spans="15:116" ht="13.2" x14ac:dyDescent="0.2"/>
    <row r="40" spans="15:116" ht="13.2" x14ac:dyDescent="0.2"/>
    <row r="41" spans="15:116" ht="13.2" x14ac:dyDescent="0.2"/>
    <row r="42" spans="15:116" ht="13.2" x14ac:dyDescent="0.2"/>
    <row r="43" spans="15:116" ht="13.2" x14ac:dyDescent="0.2">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E43" s="260"/>
      <c r="DF43" s="260"/>
      <c r="DG43" s="260"/>
      <c r="DH43" s="260"/>
      <c r="DI43" s="260"/>
      <c r="DJ43" s="260"/>
      <c r="DK43" s="260"/>
      <c r="DL43" s="260"/>
    </row>
    <row r="44" spans="15:116" ht="13.2" x14ac:dyDescent="0.2">
      <c r="DL44" s="260"/>
    </row>
    <row r="45" spans="15:116" ht="13.2" x14ac:dyDescent="0.2"/>
    <row r="46" spans="15:116" ht="13.2" x14ac:dyDescent="0.2">
      <c r="DA46" s="260"/>
      <c r="DB46" s="260"/>
      <c r="DC46" s="260"/>
      <c r="DD46" s="260"/>
      <c r="DE46" s="260"/>
      <c r="DF46" s="260"/>
      <c r="DG46" s="260"/>
      <c r="DH46" s="260"/>
      <c r="DI46" s="260"/>
      <c r="DJ46" s="260"/>
      <c r="DK46" s="260"/>
      <c r="DL46" s="260"/>
    </row>
    <row r="47" spans="15:116" ht="13.2" x14ac:dyDescent="0.2"/>
    <row r="48" spans="15:116" ht="13.2" x14ac:dyDescent="0.2"/>
    <row r="49" spans="104:116" ht="13.2" x14ac:dyDescent="0.2"/>
    <row r="50" spans="104:116" ht="13.2" x14ac:dyDescent="0.2">
      <c r="CZ50" s="260"/>
      <c r="DA50" s="260"/>
      <c r="DB50" s="260"/>
      <c r="DC50" s="260"/>
      <c r="DD50" s="260"/>
      <c r="DE50" s="260"/>
      <c r="DF50" s="260"/>
      <c r="DG50" s="260"/>
      <c r="DH50" s="260"/>
      <c r="DI50" s="260"/>
      <c r="DJ50" s="260"/>
      <c r="DK50" s="260"/>
      <c r="DL50" s="260"/>
    </row>
    <row r="51" spans="104:116" ht="13.2" x14ac:dyDescent="0.2"/>
    <row r="52" spans="104:116" ht="13.2" x14ac:dyDescent="0.2"/>
    <row r="53" spans="104:116" ht="13.2" x14ac:dyDescent="0.2">
      <c r="DL53" s="26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0"/>
      <c r="DD67" s="260"/>
      <c r="DE67" s="260"/>
      <c r="DF67" s="260"/>
      <c r="DG67" s="260"/>
      <c r="DH67" s="260"/>
      <c r="DI67" s="260"/>
      <c r="DJ67" s="260"/>
      <c r="DK67" s="260"/>
      <c r="DL67" s="26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6E38ZdD0c5DOheyeVX06XQmzrNbPnckhKct4DK3BQB4NiZdn6CRmR1wEbjH663Liv8QpezXyoZpu2O3HWVXVg==" saltValue="OdHxClrs7qDK4tDbkSryvA==" spinCount="100000" sheet="1" objects="1" scenarios="1"/>
  <dataConsolidate/>
  <phoneticPr fontId="2"/>
  <printOptions horizontalCentered="1" verticalCentered="1"/>
  <pageMargins left="0" right="0" top="0" bottom="0" header="0" footer="0"/>
  <headerFooter alignWithMargins="0">
    <oddFooter>
&amp;C&amp;P/&amp;N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2" customWidth="1"/>
    <col min="37" max="44" width="17" style="262" customWidth="1"/>
    <col min="45" max="45" width="6.109375" style="269" customWidth="1"/>
    <col min="46" max="46" width="3" style="267" customWidth="1"/>
    <col min="47" max="47" width="19.109375" style="262" hidden="1" customWidth="1"/>
    <col min="48" max="52" width="12.6640625" style="262" hidden="1" customWidth="1"/>
    <col min="53" max="16384" width="8.6640625" style="262" hidden="1"/>
  </cols>
  <sheetData>
    <row r="1" spans="1:46" ht="13.2" x14ac:dyDescent="0.2">
      <c r="AS1" s="263"/>
      <c r="AT1" s="263"/>
    </row>
    <row r="2" spans="1:46" ht="13.2" x14ac:dyDescent="0.2">
      <c r="AS2" s="263"/>
      <c r="AT2" s="263"/>
    </row>
    <row r="3" spans="1:46" ht="13.2" x14ac:dyDescent="0.2">
      <c r="AS3" s="263"/>
      <c r="AT3" s="263"/>
    </row>
    <row r="4" spans="1:46" ht="13.2" x14ac:dyDescent="0.2">
      <c r="AS4" s="263"/>
      <c r="AT4" s="263"/>
    </row>
    <row r="5" spans="1:46" ht="16.2" x14ac:dyDescent="0.2">
      <c r="A5" s="264" t="s">
        <v>
494</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2"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
495</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79" t="s">
        <v>
496</v>
      </c>
      <c r="AP7" s="273"/>
      <c r="AQ7" s="274" t="s">
        <v>
497</v>
      </c>
      <c r="AR7" s="275"/>
    </row>
    <row r="8" spans="1:46" ht="13.2"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80"/>
      <c r="AP8" s="279" t="s">
        <v>
498</v>
      </c>
      <c r="AQ8" s="280" t="s">
        <v>
499</v>
      </c>
      <c r="AR8" s="281" t="s">
        <v>
500</v>
      </c>
    </row>
    <row r="9" spans="1:46" ht="13.2"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81" t="s">
        <v>
501</v>
      </c>
      <c r="AL9" s="1182"/>
      <c r="AM9" s="1182"/>
      <c r="AN9" s="1183"/>
      <c r="AO9" s="282">
        <v>
23315708</v>
      </c>
      <c r="AP9" s="282">
        <v>
82288</v>
      </c>
      <c r="AQ9" s="283">
        <v>
64680</v>
      </c>
      <c r="AR9" s="284">
        <v>
27.2</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81" t="s">
        <v>
502</v>
      </c>
      <c r="AL10" s="1182"/>
      <c r="AM10" s="1182"/>
      <c r="AN10" s="1183"/>
      <c r="AO10" s="285">
        <v>
274320</v>
      </c>
      <c r="AP10" s="285">
        <v>
968</v>
      </c>
      <c r="AQ10" s="286">
        <v>
847</v>
      </c>
      <c r="AR10" s="287">
        <v>
14.3</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81" t="s">
        <v>
503</v>
      </c>
      <c r="AL11" s="1182"/>
      <c r="AM11" s="1182"/>
      <c r="AN11" s="1183"/>
      <c r="AO11" s="285" t="s">
        <v>
504</v>
      </c>
      <c r="AP11" s="285" t="s">
        <v>
504</v>
      </c>
      <c r="AQ11" s="286" t="s">
        <v>
504</v>
      </c>
      <c r="AR11" s="287" t="s">
        <v>
504</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81" t="s">
        <v>
505</v>
      </c>
      <c r="AL12" s="1182"/>
      <c r="AM12" s="1182"/>
      <c r="AN12" s="1183"/>
      <c r="AO12" s="285" t="s">
        <v>
504</v>
      </c>
      <c r="AP12" s="285" t="s">
        <v>
504</v>
      </c>
      <c r="AQ12" s="286" t="s">
        <v>
504</v>
      </c>
      <c r="AR12" s="287" t="s">
        <v>
504</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81" t="s">
        <v>
506</v>
      </c>
      <c r="AL13" s="1182"/>
      <c r="AM13" s="1182"/>
      <c r="AN13" s="1183"/>
      <c r="AO13" s="285">
        <v>
1205895</v>
      </c>
      <c r="AP13" s="285">
        <v>
4256</v>
      </c>
      <c r="AQ13" s="286">
        <v>
2336</v>
      </c>
      <c r="AR13" s="287">
        <v>
82.2</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81" t="s">
        <v>
507</v>
      </c>
      <c r="AL14" s="1182"/>
      <c r="AM14" s="1182"/>
      <c r="AN14" s="1183"/>
      <c r="AO14" s="285">
        <v>
270397</v>
      </c>
      <c r="AP14" s="285">
        <v>
954</v>
      </c>
      <c r="AQ14" s="286">
        <v>
1534</v>
      </c>
      <c r="AR14" s="287">
        <v>
-37.799999999999997</v>
      </c>
    </row>
    <row r="15" spans="1:46" ht="13.5" customHeight="1"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84" t="s">
        <v>
508</v>
      </c>
      <c r="AL15" s="1185"/>
      <c r="AM15" s="1185"/>
      <c r="AN15" s="1186"/>
      <c r="AO15" s="285">
        <v>
-1871085</v>
      </c>
      <c r="AP15" s="285">
        <v>
-6604</v>
      </c>
      <c r="AQ15" s="286">
        <v>
-4617</v>
      </c>
      <c r="AR15" s="287">
        <v>
43</v>
      </c>
    </row>
    <row r="16" spans="1:46" ht="13.2"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1184" t="s">
        <v>
187</v>
      </c>
      <c r="AL16" s="1185"/>
      <c r="AM16" s="1185"/>
      <c r="AN16" s="1186"/>
      <c r="AO16" s="285">
        <v>
23195235</v>
      </c>
      <c r="AP16" s="285">
        <v>
81863</v>
      </c>
      <c r="AQ16" s="286">
        <v>
64780</v>
      </c>
      <c r="AR16" s="287">
        <v>
26.4</v>
      </c>
    </row>
    <row r="17" spans="1:46" ht="13.2"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88"/>
    </row>
    <row r="18" spans="1:46" ht="13.2"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9"/>
      <c r="AR18" s="289"/>
    </row>
    <row r="19" spans="1:46" ht="13.2"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
509</v>
      </c>
      <c r="AL19" s="263"/>
      <c r="AM19" s="263"/>
      <c r="AN19" s="263"/>
      <c r="AO19" s="263"/>
      <c r="AP19" s="263"/>
      <c r="AQ19" s="263"/>
      <c r="AR19" s="263"/>
    </row>
    <row r="20" spans="1:46" ht="13.2"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90"/>
      <c r="AL20" s="291"/>
      <c r="AM20" s="291"/>
      <c r="AN20" s="292"/>
      <c r="AO20" s="293" t="s">
        <v>
510</v>
      </c>
      <c r="AP20" s="294" t="s">
        <v>
511</v>
      </c>
      <c r="AQ20" s="295" t="s">
        <v>
512</v>
      </c>
      <c r="AR20" s="296"/>
    </row>
    <row r="21" spans="1:46" s="302" customFormat="1" ht="13.2" x14ac:dyDescent="0.2">
      <c r="A21" s="297"/>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87" t="s">
        <v>
513</v>
      </c>
      <c r="AL21" s="1188"/>
      <c r="AM21" s="1188"/>
      <c r="AN21" s="1189"/>
      <c r="AO21" s="298">
        <v>
6.74</v>
      </c>
      <c r="AP21" s="299">
        <v>
6.3</v>
      </c>
      <c r="AQ21" s="300">
        <v>
0.44</v>
      </c>
      <c r="AR21" s="268"/>
      <c r="AS21" s="301"/>
      <c r="AT21" s="297"/>
    </row>
    <row r="22" spans="1:46" s="302" customFormat="1" ht="13.2" x14ac:dyDescent="0.2">
      <c r="A22" s="297"/>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87" t="s">
        <v>
514</v>
      </c>
      <c r="AL22" s="1188"/>
      <c r="AM22" s="1188"/>
      <c r="AN22" s="1189"/>
      <c r="AO22" s="303">
        <v>
98.4</v>
      </c>
      <c r="AP22" s="304">
        <v>
98.9</v>
      </c>
      <c r="AQ22" s="305">
        <v>
-0.5</v>
      </c>
      <c r="AR22" s="289"/>
      <c r="AS22" s="301"/>
      <c r="AT22" s="297"/>
    </row>
    <row r="23" spans="1:46" s="302" customFormat="1" ht="13.2" x14ac:dyDescent="0.2">
      <c r="A23" s="297"/>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9"/>
      <c r="AQ23" s="289"/>
      <c r="AR23" s="289"/>
      <c r="AS23" s="301"/>
      <c r="AT23" s="297"/>
    </row>
    <row r="24" spans="1:46" s="302" customFormat="1" ht="13.2" x14ac:dyDescent="0.2">
      <c r="A24" s="297"/>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9"/>
      <c r="AQ24" s="289"/>
      <c r="AR24" s="289"/>
      <c r="AS24" s="301"/>
      <c r="AT24" s="297"/>
    </row>
    <row r="25" spans="1:46" s="302" customFormat="1" ht="13.2" x14ac:dyDescent="0.2">
      <c r="A25" s="306"/>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8"/>
      <c r="AQ25" s="308"/>
      <c r="AR25" s="308"/>
      <c r="AS25" s="309"/>
      <c r="AT25" s="297"/>
    </row>
    <row r="26" spans="1:46" s="302" customFormat="1" ht="13.2" x14ac:dyDescent="0.2">
      <c r="A26" s="1178" t="s">
        <v>
515</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8"/>
    </row>
    <row r="27" spans="1:46" ht="13.2" x14ac:dyDescent="0.2">
      <c r="A27" s="310"/>
      <c r="AO27" s="263"/>
      <c r="AP27" s="263"/>
      <c r="AQ27" s="263"/>
      <c r="AR27" s="263"/>
      <c r="AS27" s="263"/>
      <c r="AT27" s="263"/>
    </row>
    <row r="28" spans="1:46" ht="16.2" x14ac:dyDescent="0.2">
      <c r="A28" s="264" t="s">
        <v>
516</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1"/>
    </row>
    <row r="29" spans="1:46" ht="13.2"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
517</v>
      </c>
      <c r="AL29" s="268"/>
      <c r="AM29" s="268"/>
      <c r="AN29" s="268"/>
      <c r="AO29" s="263"/>
      <c r="AP29" s="263"/>
      <c r="AQ29" s="263"/>
      <c r="AR29" s="263"/>
      <c r="AS29" s="312"/>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79" t="s">
        <v>
496</v>
      </c>
      <c r="AP30" s="273"/>
      <c r="AQ30" s="274" t="s">
        <v>
497</v>
      </c>
      <c r="AR30" s="275"/>
    </row>
    <row r="31" spans="1:46" ht="13.2"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80"/>
      <c r="AP31" s="279" t="s">
        <v>
498</v>
      </c>
      <c r="AQ31" s="280" t="s">
        <v>
499</v>
      </c>
      <c r="AR31" s="281" t="s">
        <v>
500</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95" t="s">
        <v>
518</v>
      </c>
      <c r="AL32" s="1196"/>
      <c r="AM32" s="1196"/>
      <c r="AN32" s="1197"/>
      <c r="AO32" s="313">
        <v>
2584096</v>
      </c>
      <c r="AP32" s="313">
        <v>
9120</v>
      </c>
      <c r="AQ32" s="314">
        <v>
4307</v>
      </c>
      <c r="AR32" s="315">
        <v>
111.7</v>
      </c>
    </row>
    <row r="33" spans="1:46"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95" t="s">
        <v>
519</v>
      </c>
      <c r="AL33" s="1196"/>
      <c r="AM33" s="1196"/>
      <c r="AN33" s="1197"/>
      <c r="AO33" s="313" t="s">
        <v>
504</v>
      </c>
      <c r="AP33" s="313" t="s">
        <v>
504</v>
      </c>
      <c r="AQ33" s="314" t="s">
        <v>
504</v>
      </c>
      <c r="AR33" s="315" t="s">
        <v>
504</v>
      </c>
    </row>
    <row r="34" spans="1:46"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95" t="s">
        <v>
520</v>
      </c>
      <c r="AL34" s="1196"/>
      <c r="AM34" s="1196"/>
      <c r="AN34" s="1197"/>
      <c r="AO34" s="313">
        <v>
348798</v>
      </c>
      <c r="AP34" s="313">
        <v>
1231</v>
      </c>
      <c r="AQ34" s="314">
        <v>
453</v>
      </c>
      <c r="AR34" s="315">
        <v>
171.7</v>
      </c>
    </row>
    <row r="35" spans="1:46"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95" t="s">
        <v>
521</v>
      </c>
      <c r="AL35" s="1196"/>
      <c r="AM35" s="1196"/>
      <c r="AN35" s="1197"/>
      <c r="AO35" s="313" t="s">
        <v>
504</v>
      </c>
      <c r="AP35" s="313" t="s">
        <v>
504</v>
      </c>
      <c r="AQ35" s="314">
        <v>
23</v>
      </c>
      <c r="AR35" s="315" t="s">
        <v>
504</v>
      </c>
    </row>
    <row r="36" spans="1:46"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95" t="s">
        <v>
522</v>
      </c>
      <c r="AL36" s="1196"/>
      <c r="AM36" s="1196"/>
      <c r="AN36" s="1197"/>
      <c r="AO36" s="313">
        <v>
96425</v>
      </c>
      <c r="AP36" s="313">
        <v>
340</v>
      </c>
      <c r="AQ36" s="314">
        <v>
309</v>
      </c>
      <c r="AR36" s="315">
        <v>
10</v>
      </c>
    </row>
    <row r="37" spans="1:46"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95" t="s">
        <v>
523</v>
      </c>
      <c r="AL37" s="1196"/>
      <c r="AM37" s="1196"/>
      <c r="AN37" s="1197"/>
      <c r="AO37" s="313">
        <v>
352712</v>
      </c>
      <c r="AP37" s="313">
        <v>
1245</v>
      </c>
      <c r="AQ37" s="314">
        <v>
2268</v>
      </c>
      <c r="AR37" s="315">
        <v>
-45.1</v>
      </c>
    </row>
    <row r="38" spans="1:46"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98" t="s">
        <v>
524</v>
      </c>
      <c r="AL38" s="1199"/>
      <c r="AM38" s="1199"/>
      <c r="AN38" s="1200"/>
      <c r="AO38" s="316" t="s">
        <v>
504</v>
      </c>
      <c r="AP38" s="316" t="s">
        <v>
504</v>
      </c>
      <c r="AQ38" s="317" t="s">
        <v>
504</v>
      </c>
      <c r="AR38" s="305" t="s">
        <v>
504</v>
      </c>
      <c r="AS38" s="312"/>
    </row>
    <row r="39" spans="1:46" ht="13.2"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98" t="s">
        <v>
525</v>
      </c>
      <c r="AL39" s="1199"/>
      <c r="AM39" s="1199"/>
      <c r="AN39" s="1200"/>
      <c r="AO39" s="313" t="s">
        <v>
504</v>
      </c>
      <c r="AP39" s="313" t="s">
        <v>
504</v>
      </c>
      <c r="AQ39" s="314">
        <v>
-17</v>
      </c>
      <c r="AR39" s="315" t="s">
        <v>
504</v>
      </c>
      <c r="AS39" s="312"/>
    </row>
    <row r="40" spans="1:46"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95" t="s">
        <v>
526</v>
      </c>
      <c r="AL40" s="1196"/>
      <c r="AM40" s="1196"/>
      <c r="AN40" s="1197"/>
      <c r="AO40" s="313">
        <v>
-4540821</v>
      </c>
      <c r="AP40" s="313">
        <v>
-16026</v>
      </c>
      <c r="AQ40" s="314">
        <v>
-14818</v>
      </c>
      <c r="AR40" s="315">
        <v>
8.1999999999999993</v>
      </c>
      <c r="AS40" s="312"/>
    </row>
    <row r="41" spans="1:46" ht="13.2"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201" t="s">
        <v>
297</v>
      </c>
      <c r="AL41" s="1202"/>
      <c r="AM41" s="1202"/>
      <c r="AN41" s="1203"/>
      <c r="AO41" s="313">
        <v>
-1158790</v>
      </c>
      <c r="AP41" s="313">
        <v>
-4090</v>
      </c>
      <c r="AQ41" s="314">
        <v>
-7476</v>
      </c>
      <c r="AR41" s="315">
        <v>
-45.3</v>
      </c>
      <c r="AS41" s="312"/>
    </row>
    <row r="42" spans="1:46" ht="13.2"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318" t="s">
        <v>
527</v>
      </c>
      <c r="AL42" s="263"/>
      <c r="AM42" s="263"/>
      <c r="AN42" s="263"/>
      <c r="AO42" s="263"/>
      <c r="AP42" s="263"/>
      <c r="AQ42" s="289"/>
      <c r="AR42" s="289"/>
      <c r="AS42" s="312"/>
    </row>
    <row r="43" spans="1:46" ht="13.2" x14ac:dyDescent="0.2">
      <c r="A43" s="267"/>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319"/>
      <c r="AQ43" s="289"/>
      <c r="AR43" s="263"/>
      <c r="AS43" s="312"/>
    </row>
    <row r="44" spans="1:46" ht="13.2" x14ac:dyDescent="0.2">
      <c r="A44" s="267"/>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89"/>
      <c r="AR44" s="263"/>
    </row>
    <row r="45" spans="1:46" ht="13.2"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20"/>
      <c r="AR45" s="265"/>
      <c r="AS45" s="265"/>
      <c r="AT45" s="263"/>
    </row>
    <row r="46" spans="1:46" ht="13.2" x14ac:dyDescent="0.2">
      <c r="A46" s="321"/>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263"/>
    </row>
    <row r="47" spans="1:46" ht="17.25" customHeight="1" x14ac:dyDescent="0.2">
      <c r="A47" s="322" t="s">
        <v>
528</v>
      </c>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row>
    <row r="48" spans="1:46" ht="13.2"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23" t="s">
        <v>
529</v>
      </c>
      <c r="AL48" s="323"/>
      <c r="AM48" s="323"/>
      <c r="AN48" s="323"/>
      <c r="AO48" s="323"/>
      <c r="AP48" s="323"/>
      <c r="AQ48" s="324"/>
      <c r="AR48" s="323"/>
    </row>
    <row r="49" spans="1:4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5"/>
      <c r="AL49" s="326"/>
      <c r="AM49" s="1190" t="s">
        <v>
496</v>
      </c>
      <c r="AN49" s="1192" t="s">
        <v>
530</v>
      </c>
      <c r="AO49" s="1193"/>
      <c r="AP49" s="1193"/>
      <c r="AQ49" s="1193"/>
      <c r="AR49" s="1194"/>
    </row>
    <row r="50" spans="1:44" ht="13.2"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7"/>
      <c r="AL50" s="328"/>
      <c r="AM50" s="1191"/>
      <c r="AN50" s="329" t="s">
        <v>
531</v>
      </c>
      <c r="AO50" s="330" t="s">
        <v>
532</v>
      </c>
      <c r="AP50" s="331" t="s">
        <v>
533</v>
      </c>
      <c r="AQ50" s="332" t="s">
        <v>
534</v>
      </c>
      <c r="AR50" s="333" t="s">
        <v>
535</v>
      </c>
    </row>
    <row r="51" spans="1:44" ht="13.2"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5" t="s">
        <v>
536</v>
      </c>
      <c r="AL51" s="326"/>
      <c r="AM51" s="334">
        <v>
14380312</v>
      </c>
      <c r="AN51" s="335">
        <v>
50086</v>
      </c>
      <c r="AO51" s="336">
        <v>
-36.700000000000003</v>
      </c>
      <c r="AP51" s="337">
        <v>
46686</v>
      </c>
      <c r="AQ51" s="338">
        <v>
-9.5</v>
      </c>
      <c r="AR51" s="339">
        <v>
-27.2</v>
      </c>
    </row>
    <row r="52" spans="1:44" ht="13.2"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40"/>
      <c r="AL52" s="341" t="s">
        <v>
537</v>
      </c>
      <c r="AM52" s="342">
        <v>
9210354</v>
      </c>
      <c r="AN52" s="343">
        <v>
32079</v>
      </c>
      <c r="AO52" s="344">
        <v>
-42.4</v>
      </c>
      <c r="AP52" s="345">
        <v>
32595</v>
      </c>
      <c r="AQ52" s="346">
        <v>
-7.8</v>
      </c>
      <c r="AR52" s="347">
        <v>
-34.6</v>
      </c>
    </row>
    <row r="53" spans="1:44" ht="13.2"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5" t="s">
        <v>
538</v>
      </c>
      <c r="AL53" s="326"/>
      <c r="AM53" s="334">
        <v>
17080505</v>
      </c>
      <c r="AN53" s="335">
        <v>
58998</v>
      </c>
      <c r="AO53" s="336">
        <v>
17.8</v>
      </c>
      <c r="AP53" s="337">
        <v>
49796</v>
      </c>
      <c r="AQ53" s="338">
        <v>
6.7</v>
      </c>
      <c r="AR53" s="339">
        <v>
11.1</v>
      </c>
    </row>
    <row r="54" spans="1:44" ht="13.2"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40"/>
      <c r="AL54" s="341" t="s">
        <v>
537</v>
      </c>
      <c r="AM54" s="342">
        <v>
12620361</v>
      </c>
      <c r="AN54" s="343">
        <v>
43592</v>
      </c>
      <c r="AO54" s="344">
        <v>
35.9</v>
      </c>
      <c r="AP54" s="345">
        <v>
37281</v>
      </c>
      <c r="AQ54" s="346">
        <v>
14.4</v>
      </c>
      <c r="AR54" s="347">
        <v>
21.5</v>
      </c>
    </row>
    <row r="55" spans="1:44" ht="13.2"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5" t="s">
        <v>
539</v>
      </c>
      <c r="AL55" s="326"/>
      <c r="AM55" s="334">
        <v>
38094856</v>
      </c>
      <c r="AN55" s="335">
        <v>
131250</v>
      </c>
      <c r="AO55" s="336">
        <v>
122.5</v>
      </c>
      <c r="AP55" s="337">
        <v>
51681</v>
      </c>
      <c r="AQ55" s="338">
        <v>
3.8</v>
      </c>
      <c r="AR55" s="339">
        <v>
118.7</v>
      </c>
    </row>
    <row r="56" spans="1:44" ht="13.2"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40"/>
      <c r="AL56" s="341" t="s">
        <v>
537</v>
      </c>
      <c r="AM56" s="342">
        <v>
30142417</v>
      </c>
      <c r="AN56" s="343">
        <v>
103851</v>
      </c>
      <c r="AO56" s="344">
        <v>
138.19999999999999</v>
      </c>
      <c r="AP56" s="345">
        <v>
37226</v>
      </c>
      <c r="AQ56" s="346">
        <v>
-0.1</v>
      </c>
      <c r="AR56" s="347">
        <v>
138.30000000000001</v>
      </c>
    </row>
    <row r="57" spans="1:44" ht="13.2"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5" t="s">
        <v>
540</v>
      </c>
      <c r="AL57" s="326"/>
      <c r="AM57" s="334">
        <v>
13555105</v>
      </c>
      <c r="AN57" s="335">
        <v>
47181</v>
      </c>
      <c r="AO57" s="336">
        <v>
-64.099999999999994</v>
      </c>
      <c r="AP57" s="337">
        <v>
50465</v>
      </c>
      <c r="AQ57" s="338">
        <v>
-2.4</v>
      </c>
      <c r="AR57" s="339">
        <v>
-61.7</v>
      </c>
    </row>
    <row r="58" spans="1:44" ht="13.2"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40"/>
      <c r="AL58" s="341" t="s">
        <v>
537</v>
      </c>
      <c r="AM58" s="342">
        <v>
9051613</v>
      </c>
      <c r="AN58" s="343">
        <v>
31506</v>
      </c>
      <c r="AO58" s="344">
        <v>
-69.7</v>
      </c>
      <c r="AP58" s="345">
        <v>
34193</v>
      </c>
      <c r="AQ58" s="346">
        <v>
-8.1</v>
      </c>
      <c r="AR58" s="347">
        <v>
-61.6</v>
      </c>
    </row>
    <row r="59" spans="1:44" ht="13.2"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5" t="s">
        <v>
541</v>
      </c>
      <c r="AL59" s="326"/>
      <c r="AM59" s="334">
        <v>
14517629</v>
      </c>
      <c r="AN59" s="335">
        <v>
51237</v>
      </c>
      <c r="AO59" s="336">
        <v>
8.6</v>
      </c>
      <c r="AP59" s="337">
        <v>
51679</v>
      </c>
      <c r="AQ59" s="338">
        <v>
2.4</v>
      </c>
      <c r="AR59" s="339">
        <v>
6.2</v>
      </c>
    </row>
    <row r="60" spans="1:44" ht="13.2"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40"/>
      <c r="AL60" s="341" t="s">
        <v>
537</v>
      </c>
      <c r="AM60" s="342">
        <v>
5674102</v>
      </c>
      <c r="AN60" s="343">
        <v>
20026</v>
      </c>
      <c r="AO60" s="344">
        <v>
-36.4</v>
      </c>
      <c r="AP60" s="345">
        <v>
35132</v>
      </c>
      <c r="AQ60" s="346">
        <v>
2.7</v>
      </c>
      <c r="AR60" s="347">
        <v>
-39.1</v>
      </c>
    </row>
    <row r="61" spans="1:44" ht="13.2"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5" t="s">
        <v>
542</v>
      </c>
      <c r="AL61" s="348"/>
      <c r="AM61" s="349">
        <v>
19525681</v>
      </c>
      <c r="AN61" s="350">
        <v>
67750</v>
      </c>
      <c r="AO61" s="351">
        <v>
9.6</v>
      </c>
      <c r="AP61" s="352">
        <v>
50061</v>
      </c>
      <c r="AQ61" s="353">
        <v>
0.2</v>
      </c>
      <c r="AR61" s="339">
        <v>
9.4</v>
      </c>
    </row>
    <row r="62" spans="1:44" ht="13.2"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40"/>
      <c r="AL62" s="341" t="s">
        <v>
537</v>
      </c>
      <c r="AM62" s="342">
        <v>
13339769</v>
      </c>
      <c r="AN62" s="343">
        <v>
46211</v>
      </c>
      <c r="AO62" s="344">
        <v>
5.0999999999999996</v>
      </c>
      <c r="AP62" s="345">
        <v>
35285</v>
      </c>
      <c r="AQ62" s="346">
        <v>
0.2</v>
      </c>
      <c r="AR62" s="347">
        <v>
4.9000000000000004</v>
      </c>
    </row>
    <row r="63" spans="1:44" ht="13.2"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44" ht="13.2"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2"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2" x14ac:dyDescent="0.2">
      <c r="A66" s="354"/>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1"/>
      <c r="AP66" s="321"/>
      <c r="AQ66" s="321"/>
      <c r="AR66" s="321"/>
      <c r="AS66" s="355"/>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2" hidden="1" x14ac:dyDescent="0.2">
      <c r="AK70" s="263"/>
      <c r="AL70" s="263"/>
      <c r="AM70" s="263"/>
      <c r="AN70" s="263"/>
      <c r="AO70" s="263"/>
      <c r="AP70" s="263"/>
      <c r="AQ70" s="263"/>
      <c r="AR70" s="263"/>
    </row>
    <row r="71" spans="1:46" ht="13.2" hidden="1" x14ac:dyDescent="0.2">
      <c r="AK71" s="263"/>
      <c r="AL71" s="263"/>
      <c r="AM71" s="263"/>
      <c r="AN71" s="263"/>
      <c r="AO71" s="263"/>
      <c r="AP71" s="263"/>
      <c r="AQ71" s="263"/>
      <c r="AR71" s="263"/>
    </row>
    <row r="72" spans="1:46" ht="13.2" hidden="1" x14ac:dyDescent="0.2">
      <c r="AK72" s="263"/>
      <c r="AL72" s="263"/>
      <c r="AM72" s="263"/>
      <c r="AN72" s="263"/>
      <c r="AO72" s="263"/>
      <c r="AP72" s="263"/>
      <c r="AQ72" s="263"/>
      <c r="AR72" s="263"/>
    </row>
    <row r="73" spans="1:46" ht="13.2" hidden="1" x14ac:dyDescent="0.2">
      <c r="AK73" s="263"/>
      <c r="AL73" s="263"/>
      <c r="AM73" s="263"/>
      <c r="AN73" s="263"/>
      <c r="AO73" s="263"/>
      <c r="AP73" s="263"/>
      <c r="AQ73" s="263"/>
      <c r="AR73" s="263"/>
    </row>
  </sheetData>
  <sheetProtection algorithmName="SHA-512" hashValue="gVNaHev4hUWSbbW3ZES/0nwc+XM3J6PBCRK5QyJmLVyJhBPEdbn+i9P52gr+kwI+uF9uBObZO2m4W2rs0/kX0g==" saltValue="EorTwjej93db8ICO/O4Z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1" customWidth="1"/>
    <col min="126" max="16384" width="9" style="260" hidden="1"/>
  </cols>
  <sheetData>
    <row r="1" spans="2:125" ht="13.5" customHeight="1"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2:125" ht="13.2" x14ac:dyDescent="0.2">
      <c r="B2" s="260"/>
      <c r="DG2" s="260"/>
    </row>
    <row r="3" spans="2:125" ht="13.2"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H3" s="260"/>
      <c r="DI3" s="260"/>
      <c r="DJ3" s="260"/>
      <c r="DK3" s="260"/>
      <c r="DL3" s="260"/>
      <c r="DM3" s="260"/>
      <c r="DN3" s="260"/>
      <c r="DO3" s="260"/>
      <c r="DP3" s="260"/>
      <c r="DQ3" s="260"/>
      <c r="DR3" s="260"/>
      <c r="DS3" s="260"/>
      <c r="DT3" s="260"/>
      <c r="DU3" s="260"/>
    </row>
    <row r="4" spans="2:125" ht="13.2" x14ac:dyDescent="0.2"/>
    <row r="5" spans="2:125" ht="13.2" x14ac:dyDescent="0.2"/>
    <row r="6" spans="2:125" ht="13.2" x14ac:dyDescent="0.2"/>
    <row r="7" spans="2:125" ht="13.2" x14ac:dyDescent="0.2"/>
    <row r="8" spans="2:125" ht="13.2" x14ac:dyDescent="0.2"/>
    <row r="9" spans="2:125" ht="13.2" x14ac:dyDescent="0.2">
      <c r="DU9" s="26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0"/>
    </row>
    <row r="18" spans="125:125" ht="13.2" x14ac:dyDescent="0.2"/>
    <row r="19" spans="125:125" ht="13.2" x14ac:dyDescent="0.2"/>
    <row r="20" spans="125:125" ht="13.2" x14ac:dyDescent="0.2">
      <c r="DU20" s="260"/>
    </row>
    <row r="21" spans="125:125" ht="13.2" x14ac:dyDescent="0.2">
      <c r="DU21" s="26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0"/>
    </row>
    <row r="29" spans="125:125" ht="13.2" x14ac:dyDescent="0.2"/>
    <row r="30" spans="125:125" ht="13.2" x14ac:dyDescent="0.2"/>
    <row r="31" spans="125:125" ht="13.2" x14ac:dyDescent="0.2"/>
    <row r="32" spans="125:125" ht="13.2" x14ac:dyDescent="0.2"/>
    <row r="33" spans="2:125" ht="13.2" x14ac:dyDescent="0.2">
      <c r="B33" s="260"/>
      <c r="G33" s="260"/>
      <c r="I33" s="260"/>
    </row>
    <row r="34" spans="2:125" ht="13.2" x14ac:dyDescent="0.2">
      <c r="C34" s="260"/>
      <c r="P34" s="260"/>
      <c r="DE34" s="260"/>
      <c r="DH34" s="260"/>
    </row>
    <row r="35" spans="2:125" ht="13.2" x14ac:dyDescent="0.2">
      <c r="D35" s="260"/>
      <c r="E35" s="260"/>
      <c r="DG35" s="260"/>
      <c r="DJ35" s="260"/>
      <c r="DP35" s="260"/>
      <c r="DQ35" s="260"/>
      <c r="DR35" s="260"/>
      <c r="DS35" s="260"/>
      <c r="DT35" s="260"/>
      <c r="DU35" s="260"/>
    </row>
    <row r="36" spans="2:125" ht="13.2" x14ac:dyDescent="0.2">
      <c r="F36" s="260"/>
      <c r="H36" s="260"/>
      <c r="J36" s="260"/>
      <c r="K36" s="260"/>
      <c r="L36" s="260"/>
      <c r="M36" s="260"/>
      <c r="N36" s="260"/>
      <c r="O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F36" s="260"/>
      <c r="DI36" s="260"/>
      <c r="DK36" s="260"/>
      <c r="DL36" s="260"/>
      <c r="DM36" s="260"/>
      <c r="DN36" s="260"/>
      <c r="DO36" s="260"/>
      <c r="DP36" s="260"/>
      <c r="DQ36" s="260"/>
      <c r="DR36" s="260"/>
      <c r="DS36" s="260"/>
      <c r="DT36" s="260"/>
      <c r="DU36" s="260"/>
    </row>
    <row r="37" spans="2:125" ht="13.2" x14ac:dyDescent="0.2">
      <c r="DU37" s="260"/>
    </row>
    <row r="38" spans="2:125" ht="13.2" x14ac:dyDescent="0.2">
      <c r="DT38" s="260"/>
      <c r="DU38" s="260"/>
    </row>
    <row r="39" spans="2:125" ht="13.2" x14ac:dyDescent="0.2"/>
    <row r="40" spans="2:125" ht="13.2" x14ac:dyDescent="0.2">
      <c r="DH40" s="260"/>
    </row>
    <row r="41" spans="2:125" ht="13.2" x14ac:dyDescent="0.2">
      <c r="DE41" s="260"/>
    </row>
    <row r="42" spans="2:125" ht="13.2" x14ac:dyDescent="0.2">
      <c r="DG42" s="260"/>
      <c r="DJ42" s="260"/>
    </row>
    <row r="43" spans="2:125" ht="13.2" x14ac:dyDescent="0.2">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C43" s="260"/>
      <c r="DD43" s="260"/>
      <c r="DF43" s="260"/>
      <c r="DI43" s="260"/>
      <c r="DK43" s="260"/>
      <c r="DL43" s="260"/>
      <c r="DM43" s="260"/>
      <c r="DN43" s="260"/>
      <c r="DO43" s="260"/>
      <c r="DP43" s="260"/>
      <c r="DQ43" s="260"/>
      <c r="DR43" s="260"/>
      <c r="DS43" s="260"/>
      <c r="DT43" s="260"/>
      <c r="DU43" s="260"/>
    </row>
    <row r="44" spans="2:125" ht="13.2" x14ac:dyDescent="0.2">
      <c r="DU44" s="260"/>
    </row>
    <row r="45" spans="2:125" ht="13.2" x14ac:dyDescent="0.2"/>
    <row r="46" spans="2:125" ht="13.2" x14ac:dyDescent="0.2"/>
    <row r="47" spans="2:125" ht="13.2" x14ac:dyDescent="0.2"/>
    <row r="48" spans="2:125" ht="13.2" x14ac:dyDescent="0.2">
      <c r="DT48" s="260"/>
      <c r="DU48" s="260"/>
    </row>
    <row r="49" spans="120:125" ht="13.2" x14ac:dyDescent="0.2">
      <c r="DU49" s="260"/>
    </row>
    <row r="50" spans="120:125" ht="13.2" x14ac:dyDescent="0.2">
      <c r="DU50" s="260"/>
    </row>
    <row r="51" spans="120:125" ht="13.2" x14ac:dyDescent="0.2">
      <c r="DP51" s="260"/>
      <c r="DQ51" s="260"/>
      <c r="DR51" s="260"/>
      <c r="DS51" s="260"/>
      <c r="DT51" s="260"/>
      <c r="DU51" s="260"/>
    </row>
    <row r="52" spans="120:125" ht="13.2" x14ac:dyDescent="0.2"/>
    <row r="53" spans="120:125" ht="13.2" x14ac:dyDescent="0.2"/>
    <row r="54" spans="120:125" ht="13.2" x14ac:dyDescent="0.2">
      <c r="DU54" s="260"/>
    </row>
    <row r="55" spans="120:125" ht="13.2" x14ac:dyDescent="0.2"/>
    <row r="56" spans="120:125" ht="13.2" x14ac:dyDescent="0.2"/>
    <row r="57" spans="120:125" ht="13.2" x14ac:dyDescent="0.2"/>
    <row r="58" spans="120:125" ht="13.2" x14ac:dyDescent="0.2">
      <c r="DU58" s="260"/>
    </row>
    <row r="59" spans="120:125" ht="13.2" x14ac:dyDescent="0.2"/>
    <row r="60" spans="120:125" ht="13.2" x14ac:dyDescent="0.2"/>
    <row r="61" spans="120:125" ht="13.2" x14ac:dyDescent="0.2"/>
    <row r="62" spans="120:125" ht="13.2" x14ac:dyDescent="0.2"/>
    <row r="63" spans="120:125" ht="13.2" x14ac:dyDescent="0.2">
      <c r="DU63" s="260"/>
    </row>
    <row r="64" spans="120:125" ht="13.2" x14ac:dyDescent="0.2">
      <c r="DT64" s="260"/>
      <c r="DU64" s="260"/>
    </row>
    <row r="65" spans="123:125" ht="13.2" x14ac:dyDescent="0.2"/>
    <row r="66" spans="123:125" ht="13.2" x14ac:dyDescent="0.2"/>
    <row r="67" spans="123:125" ht="13.2" x14ac:dyDescent="0.2"/>
    <row r="68" spans="123:125" ht="13.2" x14ac:dyDescent="0.2"/>
    <row r="69" spans="123:125" ht="13.2" x14ac:dyDescent="0.2">
      <c r="DS69" s="260"/>
      <c r="DT69" s="260"/>
      <c r="DU69" s="26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0"/>
    </row>
    <row r="83" spans="116:125" ht="13.2" x14ac:dyDescent="0.2">
      <c r="DM83" s="260"/>
      <c r="DN83" s="260"/>
      <c r="DO83" s="260"/>
      <c r="DP83" s="260"/>
      <c r="DQ83" s="260"/>
      <c r="DR83" s="260"/>
      <c r="DS83" s="260"/>
      <c r="DT83" s="260"/>
      <c r="DU83" s="260"/>
    </row>
    <row r="84" spans="116:125" ht="13.2" x14ac:dyDescent="0.2"/>
    <row r="85" spans="116:125" ht="13.2" x14ac:dyDescent="0.2"/>
    <row r="86" spans="116:125" ht="13.2" x14ac:dyDescent="0.2"/>
    <row r="87" spans="116:125" ht="13.2" x14ac:dyDescent="0.2"/>
    <row r="88" spans="116:125" ht="13.2" x14ac:dyDescent="0.2">
      <c r="DU88" s="26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0"/>
      <c r="DT94" s="260"/>
      <c r="DU94" s="260"/>
    </row>
    <row r="95" spans="116:125" ht="13.5" customHeight="1" x14ac:dyDescent="0.2">
      <c r="DU95" s="26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
544</v>
      </c>
    </row>
    <row r="120" spans="125:125" ht="13.5" hidden="1" customHeight="1" x14ac:dyDescent="0.2"/>
    <row r="121" spans="125:125" ht="13.5" hidden="1" customHeight="1" x14ac:dyDescent="0.2">
      <c r="DU121" s="260"/>
    </row>
  </sheetData>
  <sheetProtection algorithmName="SHA-512" hashValue="skmyqAStciGSzhnlay9V3atHdai4SeqjfosYnwMnV22wpz6S7PKz2fnRCkY/HanfGPS6Lt0UsZJJy09FXAijvg==" saltValue="w+ZO8WnPAxQrydwOZKg3u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1" sqref="B1"/>
    </sheetView>
  </sheetViews>
  <sheetFormatPr defaultColWidth="0" defaultRowHeight="13.5" customHeight="1" zeroHeight="1" x14ac:dyDescent="0.2"/>
  <cols>
    <col min="1" max="125" width="2.44140625" style="261" customWidth="1"/>
    <col min="126" max="142" width="0" style="260" hidden="1" customWidth="1"/>
    <col min="143"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2" x14ac:dyDescent="0.2">
      <c r="B2" s="260"/>
      <c r="T2" s="260"/>
    </row>
    <row r="3" spans="1:125" ht="13.2"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0"/>
      <c r="G33" s="260"/>
      <c r="I33" s="260"/>
    </row>
    <row r="34" spans="2:125" ht="13.2" x14ac:dyDescent="0.2">
      <c r="C34" s="260"/>
      <c r="P34" s="260"/>
      <c r="R34" s="260"/>
      <c r="U34" s="260"/>
    </row>
    <row r="35" spans="2:125" ht="13.2" x14ac:dyDescent="0.2">
      <c r="D35" s="260"/>
      <c r="E35" s="260"/>
      <c r="T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60"/>
      <c r="BG35" s="260"/>
      <c r="BH35" s="260"/>
      <c r="BI35" s="260"/>
      <c r="BJ35" s="260"/>
      <c r="BK35" s="260"/>
      <c r="BL35" s="260"/>
      <c r="BM35" s="260"/>
      <c r="BN35" s="260"/>
      <c r="BO35" s="260"/>
      <c r="BP35" s="260"/>
      <c r="BQ35" s="260"/>
      <c r="BR35" s="260"/>
      <c r="BS35" s="260"/>
      <c r="BT35" s="260"/>
      <c r="BU35" s="260"/>
      <c r="BV35" s="260"/>
      <c r="BW35" s="260"/>
      <c r="BX35" s="260"/>
      <c r="BY35" s="260"/>
      <c r="BZ35" s="260"/>
      <c r="CA35" s="260"/>
      <c r="CB35" s="260"/>
      <c r="CC35" s="260"/>
      <c r="CD35" s="260"/>
      <c r="CE35" s="260"/>
      <c r="CF35" s="260"/>
      <c r="CG35" s="260"/>
      <c r="CH35" s="260"/>
      <c r="CI35" s="260"/>
      <c r="CJ35" s="260"/>
      <c r="CK35" s="260"/>
      <c r="CL35" s="260"/>
      <c r="CM35" s="260"/>
      <c r="CN35" s="260"/>
      <c r="CO35" s="260"/>
      <c r="CP35" s="260"/>
      <c r="CQ35" s="260"/>
      <c r="CR35" s="260"/>
      <c r="CS35" s="260"/>
      <c r="CT35" s="260"/>
      <c r="CU35" s="260"/>
      <c r="CV35" s="260"/>
      <c r="CW35" s="260"/>
      <c r="CX35" s="260"/>
      <c r="CY35" s="260"/>
      <c r="CZ35" s="260"/>
      <c r="DA35" s="260"/>
      <c r="DB35" s="260"/>
      <c r="DC35" s="260"/>
      <c r="DD35" s="260"/>
      <c r="DE35" s="260"/>
      <c r="DF35" s="260"/>
      <c r="DG35" s="260"/>
      <c r="DH35" s="260"/>
      <c r="DI35" s="260"/>
      <c r="DJ35" s="260"/>
      <c r="DK35" s="260"/>
      <c r="DL35" s="260"/>
      <c r="DM35" s="260"/>
      <c r="DN35" s="260"/>
      <c r="DO35" s="260"/>
      <c r="DP35" s="260"/>
      <c r="DQ35" s="260"/>
      <c r="DR35" s="260"/>
      <c r="DS35" s="260"/>
      <c r="DT35" s="260"/>
      <c r="DU35" s="260"/>
    </row>
    <row r="36" spans="2:125" ht="13.2" x14ac:dyDescent="0.2">
      <c r="F36" s="260"/>
      <c r="H36" s="260"/>
      <c r="J36" s="260"/>
      <c r="K36" s="260"/>
      <c r="L36" s="260"/>
      <c r="M36" s="260"/>
      <c r="N36" s="260"/>
      <c r="O36" s="260"/>
      <c r="Q36" s="260"/>
      <c r="S36" s="260"/>
      <c r="V36" s="260"/>
    </row>
    <row r="37" spans="2:125" ht="13.2" x14ac:dyDescent="0.2"/>
    <row r="38" spans="2:125" ht="13.2" x14ac:dyDescent="0.2"/>
    <row r="39" spans="2:125" ht="13.2" x14ac:dyDescent="0.2"/>
    <row r="40" spans="2:125" ht="13.2" x14ac:dyDescent="0.2">
      <c r="U40" s="260"/>
    </row>
    <row r="41" spans="2:125" ht="13.2" x14ac:dyDescent="0.2">
      <c r="R41" s="260"/>
    </row>
    <row r="42" spans="2:125" ht="13.2" x14ac:dyDescent="0.2">
      <c r="T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260"/>
      <c r="DA42" s="260"/>
      <c r="DB42" s="260"/>
      <c r="DC42" s="260"/>
      <c r="DD42" s="260"/>
      <c r="DE42" s="260"/>
      <c r="DF42" s="260"/>
      <c r="DG42" s="260"/>
      <c r="DH42" s="260"/>
      <c r="DI42" s="260"/>
      <c r="DJ42" s="260"/>
      <c r="DK42" s="260"/>
      <c r="DL42" s="260"/>
      <c r="DM42" s="260"/>
      <c r="DN42" s="260"/>
      <c r="DO42" s="260"/>
      <c r="DP42" s="260"/>
      <c r="DQ42" s="260"/>
      <c r="DR42" s="260"/>
      <c r="DS42" s="260"/>
      <c r="DT42" s="260"/>
      <c r="DU42" s="260"/>
    </row>
    <row r="43" spans="2:125" ht="13.2" x14ac:dyDescent="0.2">
      <c r="Q43" s="260"/>
      <c r="S43" s="260"/>
      <c r="V43" s="26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
545</v>
      </c>
    </row>
  </sheetData>
  <sheetProtection algorithmName="SHA-512" hashValue="n5QkxvkBWUsdOqyolDYx5mmcdGXBX5kbbOuXuqDiNUHNC7t0djjFehycztIHHTje4pssPgyBqCA4SrZ/VQL2Xw==" saltValue="hZbkdP9pPKaynMkomk2i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K48" sqref="K48"/>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546</v>
      </c>
      <c r="G46" s="8" t="s">
        <v>
547</v>
      </c>
      <c r="H46" s="8" t="s">
        <v>
548</v>
      </c>
      <c r="I46" s="8" t="s">
        <v>
549</v>
      </c>
      <c r="J46" s="9" t="s">
        <v>
550</v>
      </c>
    </row>
    <row r="47" spans="2:10" ht="57.75" customHeight="1" x14ac:dyDescent="0.2">
      <c r="B47" s="10"/>
      <c r="C47" s="1204" t="s">
        <v>
3</v>
      </c>
      <c r="D47" s="1204"/>
      <c r="E47" s="1205"/>
      <c r="F47" s="11">
        <v>
30.6</v>
      </c>
      <c r="G47" s="12">
        <v>
20.350000000000001</v>
      </c>
      <c r="H47" s="12">
        <v>
25.1</v>
      </c>
      <c r="I47" s="12">
        <v>
26.63</v>
      </c>
      <c r="J47" s="13">
        <v>
29.15</v>
      </c>
    </row>
    <row r="48" spans="2:10" ht="57.75" customHeight="1" x14ac:dyDescent="0.2">
      <c r="B48" s="14"/>
      <c r="C48" s="1206" t="s">
        <v>
4</v>
      </c>
      <c r="D48" s="1206"/>
      <c r="E48" s="1207"/>
      <c r="F48" s="15">
        <v>
3.82</v>
      </c>
      <c r="G48" s="16">
        <v>
2.8</v>
      </c>
      <c r="H48" s="16">
        <v>
4.45</v>
      </c>
      <c r="I48" s="16">
        <v>
5.35</v>
      </c>
      <c r="J48" s="17">
        <v>
3.4</v>
      </c>
    </row>
    <row r="49" spans="2:10" ht="57.75" customHeight="1" thickBot="1" x14ac:dyDescent="0.25">
      <c r="B49" s="18"/>
      <c r="C49" s="1208" t="s">
        <v>
5</v>
      </c>
      <c r="D49" s="1208"/>
      <c r="E49" s="1209"/>
      <c r="F49" s="19" t="s">
        <v>
551</v>
      </c>
      <c r="G49" s="20" t="s">
        <v>
552</v>
      </c>
      <c r="H49" s="20">
        <v>
4.24</v>
      </c>
      <c r="I49" s="20" t="s">
        <v>
553</v>
      </c>
      <c r="J49" s="21" t="s">
        <v>
554</v>
      </c>
    </row>
    <row r="50" spans="2:10" ht="13.2" x14ac:dyDescent="0.2"/>
  </sheetData>
  <sheetProtection algorithmName="SHA-512" hashValue="Z4VO42ZZm0sROTUtk059ZF9TNGVmJZnjMIUHmD5JBTSyWeoCLetn2L0kMjbwIJkCwVNJocH6K7ibyooaFPjb8A==" saltValue="RbjSkqO1zGiDv+wFDUj2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2023-10-23T23:31:06Z</dcterms:modified>
</cp:coreProperties>
</file>