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0" yWindow="0" windowWidth="20496" windowHeight="7452" tabRatio="8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C36" i="10"/>
  <c r="BE35" i="10"/>
  <c r="AM35" i="10"/>
  <c r="C35" i="10"/>
  <c r="BE34" i="10"/>
  <c r="AM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BW34" i="10"/>
  <c r="BW35" i="10" s="1"/>
  <c r="BW36" i="10" s="1"/>
  <c r="BW37" i="10" s="1"/>
  <c r="BW38" i="10" s="1"/>
  <c r="CO34" i="10" l="1"/>
  <c r="CO35" i="10" s="1"/>
  <c r="CO36" i="10" s="1"/>
  <c r="CO37" i="10" s="1"/>
  <c r="CO38" i="10" s="1"/>
</calcChain>
</file>

<file path=xl/sharedStrings.xml><?xml version="1.0" encoding="utf-8"?>
<sst xmlns="http://schemas.openxmlformats.org/spreadsheetml/2006/main" count="1153" uniqueCount="596">
  <si>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</si>
  <si>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</si>
  <si>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</si>
  <si>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</si>
  <si>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</si>
  <si>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</si>
  <si>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</si>
  <si>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</si>
  <si>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</si>
  <si>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</si>
  <si>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</si>
  <si>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</si>
  <si>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</si>
  <si>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</si>
  <si>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</si>
  <si>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</si>
  <si>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</si>
  <si>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</si>
  <si>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</si>
  <si>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</si>
  <si>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</si>
  <si>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</si>
  <si>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</si>
  <si>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</si>
  <si>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</si>
  <si>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</si>
  <si>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</si>
  <si>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</si>
  <si>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</si>
  <si>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</si>
  <si>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</si>
  <si>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</si>
  <si>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</si>
  <si>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</si>
  <si>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</si>
  <si>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</si>
  <si>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</si>
  <si>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</si>
  <si>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</si>
  <si>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</si>
  <si>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</si>
  <si>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</si>
  <si>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</si>
  <si>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</si>
  <si>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</si>
  <si>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</si>
  <si>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</si>
  <si>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</si>
  <si>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</si>
  <si>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</si>
  <si>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</si>
  <si>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</si>
  <si>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</si>
  <si>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</si>
  <si>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</si>
  <si>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</si>
  <si>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</si>
  <si>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</si>
  <si>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</si>
  <si>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</si>
  <si>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</si>
  <si>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</si>
  <si>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</si>
  <si>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</si>
  <si>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</si>
  <si>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</si>
  <si>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</si>
  <si>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</si>
  <si>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</si>
  <si>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</si>
  <si>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</si>
  <si>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</si>
  <si>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</si>
  <si>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</si>
  <si>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</si>
  <si>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</si>
  <si>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</si>
  <si>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</si>
  <si>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</si>
  <si>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</si>
  <si>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</si>
  <si>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</si>
  <si>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</si>
  <si>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</si>
  <si>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</si>
  <si>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</si>
  <si>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</si>
  <si>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</si>
  <si>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</si>
  <si>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</si>
  <si>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</si>
  <si>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</si>
  <si>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</si>
  <si>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</si>
  <si>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</si>
  <si>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</si>
  <si>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</si>
  <si>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</si>
  <si>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杉並区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</si>
  <si>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</si>
  <si>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</si>
  <si>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</si>
  <si>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</si>
  <si>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</si>
  <si>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</si>
  <si>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</si>
  <si>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</si>
  <si>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</si>
  <si>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</si>
  <si>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</si>
  <si>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</si>
  <si>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</si>
  <si>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</si>
  <si>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</si>
  <si>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</si>
  <si>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</si>
  <si>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</si>
  <si>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</si>
  <si>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</si>
  <si>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</si>
  <si>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</si>
  <si>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</si>
  <si>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</si>
  <si>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</si>
  <si>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</si>
  <si>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</si>
  <si>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</si>
  <si>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</si>
  <si>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</si>
  <si>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</si>
  <si>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</si>
  <si>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</si>
  <si>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</si>
  <si>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</si>
  <si>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</si>
  <si>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</si>
  <si>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</si>
  <si>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</si>
  <si>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</si>
  <si>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</si>
  <si>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</si>
  <si>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</si>
  <si>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</si>
  <si>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</si>
  <si>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</si>
  <si>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</si>
  <si>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</si>
  <si>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</si>
  <si>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</si>
  <si>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</si>
  <si>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</si>
  <si>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</si>
  <si>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</si>
  <si>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</si>
  <si>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</si>
  <si>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</si>
  <si>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</si>
  <si>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</si>
  <si>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</si>
  <si>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</si>
  <si>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</si>
  <si>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</si>
  <si>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</si>
  <si>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</si>
  <si>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</si>
  <si>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</si>
  <si>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</si>
  <si>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</si>
  <si>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</si>
  <si>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</si>
  <si>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</si>
  <si>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</si>
  <si>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</si>
  <si>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</si>
  <si>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</si>
  <si>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</si>
  <si>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</si>
  <si>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</si>
  <si>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</si>
  <si>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</si>
  <si>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</si>
  <si>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</si>
  <si>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</si>
  <si>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</si>
  <si>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</si>
  <si>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</si>
  <si>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</si>
  <si>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</si>
  <si>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</si>
  <si>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</si>
  <si>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</si>
  <si>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</si>
  <si>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</si>
  <si>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</si>
  <si>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</si>
  <si>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</si>
  <si>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</si>
  <si>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</si>
  <si>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</si>
  <si>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</si>
  <si>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</si>
  <si>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</si>
  <si>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</si>
  <si>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</si>
  <si>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</si>
  <si>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</si>
  <si>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</si>
  <si>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</si>
  <si>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</si>
  <si>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</si>
  <si>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</si>
  <si>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東京都杉並区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</si>
  <si>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</si>
  <si>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</si>
  <si>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</si>
  <si>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</si>
  <si>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</si>
  <si>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</si>
  <si>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</si>
  <si>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</si>
  <si>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</si>
  <si>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</si>
  <si>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</si>
  <si>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</si>
  <si>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</si>
  <si>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</si>
  <si>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</si>
  <si>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</si>
  <si>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</si>
  <si>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</si>
  <si>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</si>
  <si>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</si>
  <si>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</si>
  <si>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</si>
  <si>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</si>
  <si>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</si>
  <si>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</si>
  <si>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</si>
  <si>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</si>
  <si>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</si>
  <si>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</si>
  <si>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</si>
  <si>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</si>
  <si>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</si>
  <si>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</si>
  <si>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</si>
  <si>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</si>
  <si>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</si>
  <si>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</si>
  <si>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</si>
  <si>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</si>
  <si>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</si>
  <si>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</si>
  <si>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</si>
  <si>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</si>
  <si>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</si>
  <si>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</si>
  <si>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</si>
  <si>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</si>
  <si>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</si>
  <si>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</si>
  <si>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</si>
  <si>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</si>
  <si>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</si>
  <si>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</si>
  <si>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</si>
  <si>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</si>
  <si>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</si>
  <si>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</si>
  <si>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</si>
  <si>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</si>
  <si>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</si>
  <si>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</si>
  <si>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</si>
  <si>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</si>
  <si>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</si>
  <si>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</si>
  <si>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</si>
  <si>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</si>
  <si>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</si>
  <si>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</si>
  <si>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</si>
  <si>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</si>
  <si>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</si>
  <si>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</si>
  <si>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</si>
  <si>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</si>
  <si>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</si>
  <si>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</si>
  <si>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</si>
  <si>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</si>
  <si>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</si>
  <si>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</si>
  <si>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</si>
  <si>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</si>
  <si>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</si>
  <si>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</si>
  <si>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</si>
  <si>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</si>
  <si>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</si>
  <si>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</si>
  <si>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</si>
  <si>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</si>
  <si>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</si>
  <si>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</si>
  <si>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</si>
  <si>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</si>
  <si>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</si>
  <si>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</si>
  <si>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</si>
  <si>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</si>
  <si>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</si>
  <si>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</si>
  <si>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</si>
  <si>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</si>
  <si>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</si>
  <si>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</si>
  <si>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</si>
  <si>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</si>
  <si>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</si>
  <si>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</si>
  <si>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</si>
  <si>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</si>
  <si>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</si>
  <si>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</si>
  <si>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</si>
  <si>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</si>
  <si>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</si>
  <si>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</si>
  <si>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</si>
  <si>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</si>
  <si>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</si>
  <si>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</si>
  <si>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</si>
  <si>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</si>
  <si>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</si>
  <si>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</si>
  <si>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</si>
  <si>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</si>
  <si>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</si>
  <si>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</si>
  <si>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</si>
  <si>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</si>
  <si>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</si>
  <si>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</si>
  <si>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</si>
  <si>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</si>
  <si>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</si>
  <si>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</si>
  <si>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</si>
  <si>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</si>
  <si>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</si>
  <si>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</si>
  <si>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</si>
  <si>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</si>
  <si>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</si>
  <si>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</si>
  <si>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</si>
  <si>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</si>
  <si>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</si>
  <si>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</si>
  <si>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</si>
  <si>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</si>
  <si>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</si>
  <si>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</si>
  <si>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</si>
  <si>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</si>
  <si>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東京都杉並区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</si>
  <si>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</si>
  <si>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</si>
  <si>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</si>
  <si>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</si>
  <si>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</si>
  <si>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</si>
  <si>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</si>
  <si>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</si>
  <si>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</si>
  <si>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</si>
  <si>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</si>
  <si>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</si>
  <si>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</si>
  <si>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</si>
  <si>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</si>
  <si>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</si>
  <si>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</si>
  <si>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</si>
  <si>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</si>
  <si>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</si>
  <si>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</si>
  <si>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</si>
  <si>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</si>
  <si>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</si>
  <si>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</si>
  <si>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</si>
  <si>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</si>
  <si>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</si>
  <si>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</si>
  <si>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</si>
  <si>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</si>
  <si>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</si>
  <si>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</si>
  <si>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</si>
  <si>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</si>
  <si>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</si>
  <si>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</si>
  <si>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</si>
  <si>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</si>
  <si>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</si>
  <si>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</si>
  <si>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</si>
  <si>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</si>
  <si>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</si>
  <si>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</si>
  <si>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</si>
  <si>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</si>
  <si>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</si>
  <si>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</si>
  <si>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</si>
  <si>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</si>
  <si>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</si>
  <si>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</si>
  <si>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</si>
  <si>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</si>
  <si>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</si>
  <si>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</si>
  <si>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</si>
  <si>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</si>
  <si>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</si>
  <si>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</si>
  <si>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</si>
  <si>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</si>
  <si>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</si>
  <si>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</si>
  <si>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</si>
  <si>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</si>
  <si>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</si>
  <si>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</si>
  <si>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</si>
  <si>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</si>
  <si>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</si>
  <si>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</si>
  <si>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</si>
  <si>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</si>
  <si>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</si>
  <si>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</si>
  <si>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</si>
  <si>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</si>
  <si>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</si>
  <si>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</si>
  <si>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</si>
  <si>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</si>
  <si>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</si>
  <si>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</si>
  <si>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</si>
  <si>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</si>
  <si>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</si>
  <si>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</si>
  <si>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</si>
  <si>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</si>
  <si>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</si>
  <si>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</si>
  <si>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</si>
  <si>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</si>
  <si>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</si>
  <si>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</si>
  <si>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</si>
  <si>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</si>
  <si>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</si>
  <si>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</si>
  <si>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</si>
  <si>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</si>
  <si>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</si>
  <si>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</si>
  <si>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</si>
  <si>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</si>
  <si>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</si>
  <si>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</si>
  <si>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</si>
  <si>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</si>
  <si>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</si>
  <si>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</si>
  <si>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</si>
  <si>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</si>
  <si>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</si>
  <si>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</si>
  <si>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</si>
  <si>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</si>
  <si>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</si>
  <si>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</si>
  <si>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</si>
  <si>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</si>
  <si>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</si>
  <si>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</si>
  <si>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</si>
  <si>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</si>
  <si>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</si>
  <si>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</si>
  <si>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</si>
  <si>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</si>
  <si>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</si>
  <si>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</si>
  <si>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</si>
  <si>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</si>
  <si>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</si>
  <si>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</si>
  <si>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</si>
  <si>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</si>
  <si>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</si>
  <si>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</si>
  <si>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</si>
  <si>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</si>
  <si>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</si>
  <si>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</si>
  <si>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</si>
  <si>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</si>
  <si>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</si>
  <si>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</si>
  <si>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</si>
  <si>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</si>
  <si>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</si>
  <si>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</si>
  <si>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</si>
  <si>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</si>
  <si>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</si>
  <si>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</si>
  <si>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</si>
  <si>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</si>
  <si>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</si>
  <si>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</si>
  <si>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</si>
  <si>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</si>
  <si>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</si>
  <si>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</si>
  <si>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</si>
  <si>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</si>
  <si>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</si>
  <si>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</si>
  <si>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</si>
  <si>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</si>
  <si>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</si>
  <si>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</si>
  <si>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</si>
  <si>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</si>
  <si>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</si>
  <si>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</si>
  <si>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</si>
  <si>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</si>
  <si>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</si>
  <si>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</si>
  <si>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</si>
  <si>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</si>
  <si>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0.06</t>
  </si>
  <si>
    <t>一般会計</t>
  </si>
  <si>
    <t>介護保険事業会計</t>
  </si>
  <si>
    <t>国民健康保険事業会計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</si>
  <si>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</si>
  <si>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</si>
  <si>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</si>
  <si>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</si>
  <si>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</si>
  <si>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</si>
  <si>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</si>
  <si>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</si>
  <si>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</si>
  <si>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</si>
  <si>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</si>
  <si>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</si>
  <si>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</si>
  <si>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</si>
  <si>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</si>
  <si>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杉並区スポーツ振興財団</t>
    <rPh sb="0" eb="3">
      <t>スギナミク</t>
    </rPh>
    <rPh sb="7" eb="9">
      <t>シンコウ</t>
    </rPh>
    <rPh sb="9" eb="11">
      <t>ザイダン</t>
    </rPh>
    <phoneticPr fontId="2"/>
  </si>
  <si>
    <t>杉並区障害者雇用支援事業団</t>
    <rPh sb="0" eb="3">
      <t>スギナミク</t>
    </rPh>
    <rPh sb="3" eb="6">
      <t>ショウガイシャ</t>
    </rPh>
    <rPh sb="6" eb="8">
      <t>コヨウ</t>
    </rPh>
    <rPh sb="8" eb="10">
      <t>シエン</t>
    </rPh>
    <rPh sb="10" eb="13">
      <t>ジギョウダン</t>
    </rPh>
    <phoneticPr fontId="2"/>
  </si>
  <si>
    <t>杉並区土地開発公社</t>
    <rPh sb="0" eb="3">
      <t>スギナミク</t>
    </rPh>
    <rPh sb="3" eb="5">
      <t>トチ</t>
    </rPh>
    <rPh sb="5" eb="7">
      <t>カイハツ</t>
    </rPh>
    <rPh sb="7" eb="9">
      <t>コウシャ</t>
    </rPh>
    <phoneticPr fontId="2"/>
  </si>
  <si>
    <t>下井草駅整備</t>
    <rPh sb="0" eb="3">
      <t>シモイグサ</t>
    </rPh>
    <rPh sb="3" eb="4">
      <t>エキ</t>
    </rPh>
    <rPh sb="4" eb="6">
      <t>セイビ</t>
    </rPh>
    <phoneticPr fontId="2"/>
  </si>
  <si>
    <t>杉並区成年後見センター</t>
    <rPh sb="0" eb="3">
      <t>スギナミク</t>
    </rPh>
    <rPh sb="3" eb="5">
      <t>セイネン</t>
    </rPh>
    <rPh sb="5" eb="7">
      <t>コウケン</t>
    </rPh>
    <phoneticPr fontId="2"/>
  </si>
  <si>
    <t>○</t>
    <phoneticPr fontId="2"/>
  </si>
  <si>
    <t>法適用</t>
    <rPh sb="0" eb="1">
      <t>ホウ</t>
    </rPh>
    <rPh sb="1" eb="3">
      <t>テキヨウ</t>
    </rPh>
    <phoneticPr fontId="6"/>
  </si>
  <si>
    <t>施設整備基金</t>
    <rPh sb="0" eb="6">
      <t>シセツセイビキキン</t>
    </rPh>
    <phoneticPr fontId="2"/>
  </si>
  <si>
    <t>区営住宅整備基金</t>
    <rPh sb="0" eb="4">
      <t>クエイジュウタク</t>
    </rPh>
    <rPh sb="4" eb="6">
      <t>セイビ</t>
    </rPh>
    <rPh sb="6" eb="8">
      <t>キキン</t>
    </rPh>
    <phoneticPr fontId="2"/>
  </si>
  <si>
    <t>社会福祉基金</t>
    <rPh sb="0" eb="4">
      <t>シャカイフクシ</t>
    </rPh>
    <rPh sb="4" eb="6">
      <t>キキン</t>
    </rPh>
    <phoneticPr fontId="2"/>
  </si>
  <si>
    <t>次世代育成基金</t>
    <rPh sb="0" eb="3">
      <t>ジセダイ</t>
    </rPh>
    <rPh sb="3" eb="5">
      <t>イクセイ</t>
    </rPh>
    <rPh sb="5" eb="7">
      <t>キキン</t>
    </rPh>
    <phoneticPr fontId="2"/>
  </si>
  <si>
    <t>みどりの基金</t>
    <rPh sb="4" eb="6">
      <t>キキン</t>
    </rPh>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</si>
  <si>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</si>
  <si>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</si>
  <si>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</si>
  <si>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</si>
  <si>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</si>
  <si>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</si>
  <si>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</si>
  <si>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</si>
  <si>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</si>
  <si>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</si>
  <si>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</si>
  <si>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</si>
  <si>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基金と区債をバランスよく活用した行政運営に努めている結果、将来負担比率は連続して生じていない一方で、昭和30年代から40年代にかけて整備された施設を多く保有するため、有形固定資産減価償却率は類似団体よりも高くなっている。
　引き続き杉並区区立施設再編整備計画に基づき、区民ニーズに的確に応えながら、施設の適正化を図っていく。</t>
    <phoneticPr fontId="5"/>
  </si>
  <si>
    <t>　前述のとおり、将来負担比率について連続して生じていない一方で、、平成18年度から21年度まで区債の発行を抑制したことや同27年度の区債の一部繰上償還などにより、実質公債費比率は、早期健全化基準を大幅に下回っている。
　施設の老朽改築等への対応により、区債発行額は増傾向にあるが、今後も必要な経費の精査を行いつつ、区債発行額の抑制に努め、財政の健全性を確保していく。</t>
    <rPh sb="1" eb="3">
      <t>ゼンジュツ</t>
    </rPh>
    <rPh sb="28" eb="30">
      <t>イッポウ</t>
    </rPh>
    <rPh sb="33" eb="35">
      <t>ヘイセイ</t>
    </rPh>
    <rPh sb="60" eb="61">
      <t>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</si>
</sst>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9" borderId="0" xfId="6" applyFont="1" applyFill="1" applyAlignment="1">
      <alignment vertical="center"/>
    </xf>
    <xf numFmtId="0" fontId="16" fillId="9" borderId="0" xfId="6" applyFill="1" applyAlignment="1" applyProtection="1">
      <alignment vertical="center"/>
      <protection hidden="1"/>
    </xf>
    <xf numFmtId="0" fontId="1" fillId="9" borderId="0" xfId="16" applyFont="1" applyFill="1">
      <alignment vertical="center"/>
    </xf>
    <xf numFmtId="0" fontId="16" fillId="9" borderId="0" xfId="6" applyFill="1" applyAlignment="1">
      <alignment vertical="center"/>
    </xf>
    <xf numFmtId="0" fontId="16" fillId="9" borderId="0" xfId="6" applyFill="1" applyProtection="1">
      <protection hidden="1"/>
    </xf>
    <xf numFmtId="0" fontId="1" fillId="9" borderId="41" xfId="16" applyFont="1" applyFill="1" applyBorder="1">
      <alignment vertical="center"/>
    </xf>
    <xf numFmtId="0" fontId="1" fillId="9" borderId="12" xfId="16" applyFont="1" applyFill="1" applyBorder="1">
      <alignment vertical="center"/>
    </xf>
    <xf numFmtId="189" fontId="1" fillId="9" borderId="12" xfId="16" applyNumberFormat="1" applyFont="1" applyFill="1" applyBorder="1">
      <alignment vertical="center"/>
    </xf>
    <xf numFmtId="0" fontId="1" fillId="9" borderId="48" xfId="16" applyFont="1" applyFill="1" applyBorder="1">
      <alignment vertical="center"/>
    </xf>
    <xf numFmtId="0" fontId="1" fillId="9" borderId="64" xfId="16" applyFont="1" applyFill="1" applyBorder="1">
      <alignment vertical="center"/>
    </xf>
    <xf numFmtId="0" fontId="1" fillId="9" borderId="38" xfId="16" applyFont="1" applyFill="1" applyBorder="1">
      <alignment vertical="center"/>
    </xf>
    <xf numFmtId="0" fontId="1" fillId="9" borderId="37" xfId="16" applyFont="1" applyFill="1" applyBorder="1">
      <alignment vertical="center"/>
    </xf>
    <xf numFmtId="0" fontId="1" fillId="9" borderId="54" xfId="16" applyFont="1" applyFill="1" applyBorder="1">
      <alignment vertical="center"/>
    </xf>
    <xf numFmtId="0" fontId="1" fillId="9" borderId="40" xfId="16" applyFont="1" applyFill="1" applyBorder="1">
      <alignment vertical="center"/>
    </xf>
    <xf numFmtId="0" fontId="1" fillId="9" borderId="31" xfId="16" applyFont="1" applyFill="1" applyBorder="1">
      <alignment vertical="center"/>
    </xf>
    <xf numFmtId="0" fontId="34" fillId="9" borderId="41" xfId="16" applyFont="1" applyFill="1" applyBorder="1">
      <alignment vertical="center"/>
    </xf>
    <xf numFmtId="178" fontId="38" fillId="9" borderId="0" xfId="16" applyNumberFormat="1" applyFont="1" applyFill="1">
      <alignment vertical="center"/>
    </xf>
    <xf numFmtId="178" fontId="1" fillId="9" borderId="0" xfId="16" applyNumberFormat="1" applyFont="1" applyFill="1">
      <alignment vertical="center"/>
    </xf>
    <xf numFmtId="179" fontId="1" fillId="9" borderId="0" xfId="17" applyNumberFormat="1" applyFont="1" applyFill="1" applyAlignment="1">
      <alignment vertical="center" wrapText="1"/>
    </xf>
    <xf numFmtId="49" fontId="1" fillId="9" borderId="0" xfId="17" applyNumberFormat="1" applyFont="1" applyFill="1" applyAlignment="1">
      <alignment horizontal="center" vertical="center" wrapText="1"/>
    </xf>
    <xf numFmtId="49" fontId="1" fillId="9" borderId="0" xfId="17" applyNumberFormat="1" applyFont="1" applyFill="1" applyAlignment="1">
      <alignment horizontal="center" vertical="center"/>
    </xf>
    <xf numFmtId="178" fontId="1" fillId="9" borderId="64" xfId="16" applyNumberFormat="1" applyFont="1" applyFill="1" applyBorder="1">
      <alignment vertical="center"/>
    </xf>
    <xf numFmtId="178" fontId="1" fillId="9" borderId="38" xfId="16" applyNumberFormat="1" applyFont="1" applyFill="1" applyBorder="1">
      <alignment vertical="center"/>
    </xf>
    <xf numFmtId="191" fontId="1" fillId="9" borderId="0" xfId="16" applyNumberFormat="1" applyFont="1" applyFill="1">
      <alignment vertical="center"/>
    </xf>
    <xf numFmtId="178" fontId="1" fillId="9" borderId="37" xfId="16" applyNumberFormat="1" applyFont="1" applyFill="1" applyBorder="1">
      <alignment vertical="center"/>
    </xf>
    <xf numFmtId="178" fontId="1" fillId="9" borderId="54" xfId="16" applyNumberFormat="1" applyFont="1" applyFill="1" applyBorder="1">
      <alignment vertical="center"/>
    </xf>
    <xf numFmtId="189" fontId="1" fillId="9" borderId="54" xfId="16" applyNumberFormat="1" applyFont="1" applyFill="1" applyBorder="1">
      <alignment vertical="center"/>
    </xf>
    <xf numFmtId="178" fontId="1" fillId="9" borderId="40" xfId="16" applyNumberFormat="1" applyFont="1" applyFill="1" applyBorder="1">
      <alignment vertical="center"/>
    </xf>
    <xf numFmtId="0" fontId="34" fillId="9" borderId="64" xfId="16" applyFont="1" applyFill="1" applyBorder="1">
      <alignment vertical="center"/>
    </xf>
    <xf numFmtId="0" fontId="1" fillId="9" borderId="0" xfId="17" applyFont="1" applyFill="1">
      <alignment vertical="center"/>
    </xf>
    <xf numFmtId="189" fontId="1" fillId="9" borderId="0" xfId="17" applyNumberFormat="1" applyFont="1" applyFill="1">
      <alignment vertical="center"/>
    </xf>
    <xf numFmtId="178" fontId="16" fillId="9" borderId="0" xfId="18" applyNumberFormat="1" applyFill="1" applyAlignment="1">
      <alignment vertical="center"/>
    </xf>
    <xf numFmtId="177" fontId="16" fillId="9" borderId="0" xfId="19" applyNumberFormat="1" applyFill="1" applyAlignment="1">
      <alignment horizontal="right" vertical="center"/>
    </xf>
    <xf numFmtId="187" fontId="16" fillId="9" borderId="0" xfId="19" applyNumberFormat="1" applyFill="1" applyAlignment="1">
      <alignment horizontal="right" vertical="center"/>
    </xf>
    <xf numFmtId="178" fontId="1" fillId="9" borderId="0" xfId="16" applyNumberFormat="1" applyFont="1" applyFill="1" applyAlignment="1">
      <alignment vertical="center" wrapText="1"/>
    </xf>
    <xf numFmtId="178" fontId="16" fillId="9" borderId="0" xfId="18" applyNumberFormat="1" applyFill="1" applyAlignment="1">
      <alignment horizontal="center" vertical="center"/>
    </xf>
    <xf numFmtId="0" fontId="39" fillId="9"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9" borderId="41" xfId="17" applyNumberFormat="1" applyFont="1" applyFill="1" applyBorder="1" applyAlignment="1">
      <alignment horizontal="center" vertical="center"/>
    </xf>
    <xf numFmtId="187" fontId="1" fillId="9" borderId="12" xfId="17" applyNumberFormat="1" applyFont="1" applyFill="1" applyBorder="1" applyAlignment="1">
      <alignment horizontal="center" vertical="center"/>
    </xf>
    <xf numFmtId="187" fontId="1" fillId="9" borderId="48" xfId="17" applyNumberFormat="1" applyFont="1" applyFill="1" applyBorder="1" applyAlignment="1">
      <alignment horizontal="center" vertical="center"/>
    </xf>
    <xf numFmtId="187" fontId="1" fillId="9" borderId="37" xfId="17" applyNumberFormat="1" applyFont="1" applyFill="1" applyBorder="1" applyAlignment="1">
      <alignment horizontal="center" vertical="center"/>
    </xf>
    <xf numFmtId="187" fontId="1" fillId="9" borderId="54" xfId="17" applyNumberFormat="1" applyFont="1" applyFill="1" applyBorder="1" applyAlignment="1">
      <alignment horizontal="center" vertical="center"/>
    </xf>
    <xf numFmtId="187" fontId="1" fillId="9" borderId="40" xfId="17" applyNumberFormat="1" applyFont="1" applyFill="1" applyBorder="1" applyAlignment="1">
      <alignment horizontal="center" vertical="center"/>
    </xf>
    <xf numFmtId="178" fontId="16" fillId="9" borderId="0" xfId="16" applyNumberFormat="1" applyFill="1" applyAlignment="1">
      <alignment horizontal="center" vertical="center"/>
    </xf>
    <xf numFmtId="187" fontId="1" fillId="9" borderId="0" xfId="16" applyNumberFormat="1" applyFont="1" applyFill="1" applyAlignment="1">
      <alignment horizontal="center" vertical="center"/>
    </xf>
    <xf numFmtId="179" fontId="1" fillId="9" borderId="41" xfId="17" applyNumberFormat="1" applyFont="1" applyFill="1" applyBorder="1" applyAlignment="1">
      <alignment horizontal="center" vertical="center" wrapText="1"/>
    </xf>
    <xf numFmtId="179" fontId="1" fillId="9" borderId="12" xfId="17" applyNumberFormat="1" applyFont="1" applyFill="1" applyBorder="1" applyAlignment="1">
      <alignment horizontal="center" vertical="center" wrapText="1"/>
    </xf>
    <xf numFmtId="179" fontId="1" fillId="9" borderId="48" xfId="17" applyNumberFormat="1" applyFont="1" applyFill="1" applyBorder="1" applyAlignment="1">
      <alignment horizontal="center" vertical="center" wrapText="1"/>
    </xf>
    <xf numFmtId="179" fontId="1" fillId="9" borderId="37" xfId="17" applyNumberFormat="1" applyFont="1" applyFill="1" applyBorder="1" applyAlignment="1">
      <alignment horizontal="center" vertical="center" wrapText="1"/>
    </xf>
    <xf numFmtId="179" fontId="1" fillId="9" borderId="54" xfId="17" applyNumberFormat="1" applyFont="1" applyFill="1" applyBorder="1" applyAlignment="1">
      <alignment horizontal="center" vertical="center" wrapText="1"/>
    </xf>
    <xf numFmtId="179" fontId="1" fillId="9" borderId="40" xfId="17" applyNumberFormat="1" applyFont="1" applyFill="1" applyBorder="1" applyAlignment="1">
      <alignment horizontal="center" vertical="center" wrapText="1"/>
    </xf>
    <xf numFmtId="187" fontId="1" fillId="9" borderId="0" xfId="17" applyNumberFormat="1" applyFont="1" applyFill="1" applyAlignment="1">
      <alignment horizontal="center" vertical="center" wrapText="1"/>
    </xf>
    <xf numFmtId="0" fontId="1" fillId="9" borderId="41" xfId="16" applyFont="1" applyFill="1" applyBorder="1" applyAlignment="1">
      <alignment horizontal="center" vertical="center"/>
    </xf>
    <xf numFmtId="0" fontId="1" fillId="9" borderId="12" xfId="16" applyFont="1" applyFill="1" applyBorder="1" applyAlignment="1">
      <alignment horizontal="center" vertical="center"/>
    </xf>
    <xf numFmtId="0" fontId="1" fillId="9" borderId="48" xfId="16" applyFont="1" applyFill="1" applyBorder="1" applyAlignment="1">
      <alignment horizontal="center" vertical="center"/>
    </xf>
    <xf numFmtId="0" fontId="1" fillId="9" borderId="64" xfId="16" applyFont="1" applyFill="1" applyBorder="1" applyAlignment="1">
      <alignment horizontal="center" vertical="center"/>
    </xf>
    <xf numFmtId="0" fontId="1" fillId="9" borderId="0" xfId="16" applyFont="1" applyFill="1" applyBorder="1" applyAlignment="1">
      <alignment horizontal="center" vertical="center"/>
    </xf>
    <xf numFmtId="0" fontId="1" fillId="9" borderId="38" xfId="16" applyFont="1" applyFill="1" applyBorder="1" applyAlignment="1">
      <alignment horizontal="center" vertical="center"/>
    </xf>
    <xf numFmtId="0" fontId="1" fillId="9" borderId="37" xfId="16" applyFont="1" applyFill="1" applyBorder="1" applyAlignment="1">
      <alignment horizontal="center" vertical="center"/>
    </xf>
    <xf numFmtId="0" fontId="1" fillId="9" borderId="54" xfId="16" applyFont="1" applyFill="1" applyBorder="1" applyAlignment="1">
      <alignment horizontal="center" vertical="center"/>
    </xf>
    <xf numFmtId="0" fontId="1" fillId="9" borderId="40" xfId="16" applyFont="1" applyFill="1" applyBorder="1" applyAlignment="1">
      <alignment horizontal="center" vertical="center"/>
    </xf>
    <xf numFmtId="0" fontId="1" fillId="9" borderId="0" xfId="16" applyFont="1" applyFill="1" applyAlignment="1">
      <alignment horizontal="center" vertical="center"/>
    </xf>
    <xf numFmtId="187" fontId="1" fillId="9" borderId="0" xfId="17" applyNumberFormat="1" applyFont="1" applyFill="1" applyAlignment="1">
      <alignment horizontal="center" vertical="center"/>
    </xf>
    <xf numFmtId="0" fontId="1" fillId="9" borderId="39" xfId="16" applyFont="1" applyFill="1" applyBorder="1" applyAlignment="1">
      <alignment horizontal="center" vertical="center"/>
    </xf>
    <xf numFmtId="0" fontId="1" fillId="9" borderId="31" xfId="16" applyFont="1" applyFill="1" applyBorder="1" applyAlignment="1">
      <alignment horizontal="center" vertical="center"/>
    </xf>
    <xf numFmtId="0" fontId="1" fillId="9" borderId="42" xfId="16" applyFont="1" applyFill="1" applyBorder="1" applyAlignment="1">
      <alignment horizontal="center" vertical="center"/>
    </xf>
    <xf numFmtId="179" fontId="1" fillId="9" borderId="0" xfId="17" applyNumberFormat="1" applyFont="1" applyFill="1" applyAlignment="1">
      <alignment horizontal="center" vertical="center" wrapText="1"/>
    </xf>
    <xf numFmtId="179" fontId="1" fillId="9" borderId="64" xfId="17" applyNumberFormat="1" applyFont="1" applyFill="1" applyBorder="1" applyAlignment="1">
      <alignment horizontal="center" vertical="center" wrapText="1"/>
    </xf>
    <xf numFmtId="179" fontId="1" fillId="9" borderId="0" xfId="17" applyNumberFormat="1" applyFont="1" applyFill="1" applyBorder="1" applyAlignment="1">
      <alignment horizontal="center" vertical="center" wrapText="1"/>
    </xf>
    <xf numFmtId="179" fontId="1" fillId="9" borderId="38" xfId="17" applyNumberFormat="1" applyFont="1" applyFill="1" applyBorder="1" applyAlignment="1">
      <alignment horizontal="center" vertical="center" wrapText="1"/>
    </xf>
    <xf numFmtId="0" fontId="35" fillId="9" borderId="41" xfId="16" applyFont="1" applyFill="1" applyBorder="1" applyAlignment="1" applyProtection="1">
      <alignment horizontal="left" vertical="top" wrapText="1"/>
      <protection locked="0"/>
    </xf>
    <xf numFmtId="0" fontId="1" fillId="9" borderId="12" xfId="16" applyFont="1" applyFill="1" applyBorder="1" applyAlignment="1" applyProtection="1">
      <alignment horizontal="left" vertical="top" wrapText="1"/>
      <protection locked="0"/>
    </xf>
    <xf numFmtId="0" fontId="1" fillId="9" borderId="48" xfId="16" applyFont="1" applyFill="1" applyBorder="1" applyAlignment="1" applyProtection="1">
      <alignment horizontal="left" vertical="top" wrapText="1"/>
      <protection locked="0"/>
    </xf>
    <xf numFmtId="0" fontId="1" fillId="9" borderId="64" xfId="16" applyFont="1" applyFill="1" applyBorder="1" applyAlignment="1" applyProtection="1">
      <alignment horizontal="left" vertical="top" wrapText="1"/>
      <protection locked="0"/>
    </xf>
    <xf numFmtId="0" fontId="1" fillId="9" borderId="0" xfId="16" applyFont="1" applyFill="1" applyBorder="1" applyAlignment="1" applyProtection="1">
      <alignment horizontal="left" vertical="top" wrapText="1"/>
      <protection locked="0"/>
    </xf>
    <xf numFmtId="0" fontId="1" fillId="9" borderId="38" xfId="16" applyFont="1" applyFill="1" applyBorder="1" applyAlignment="1" applyProtection="1">
      <alignment horizontal="left" vertical="top" wrapText="1"/>
      <protection locked="0"/>
    </xf>
    <xf numFmtId="0" fontId="1" fillId="9" borderId="37" xfId="16" applyFont="1" applyFill="1" applyBorder="1" applyAlignment="1" applyProtection="1">
      <alignment horizontal="left" vertical="top" wrapText="1"/>
      <protection locked="0"/>
    </xf>
    <xf numFmtId="0" fontId="1" fillId="9" borderId="54" xfId="16" applyFont="1" applyFill="1" applyBorder="1" applyAlignment="1" applyProtection="1">
      <alignment horizontal="left" vertical="top" wrapText="1"/>
      <protection locked="0"/>
    </xf>
    <xf numFmtId="0" fontId="1" fillId="9" borderId="40" xfId="16" applyFont="1" applyFill="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AEF5-4BA7-AC5E-70DC050B54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42280</c:v>
                </c:pt>
                <c:pt idx="1">
                  <c:v>41824</c:v>
                </c:pt>
                <c:pt idx="2">
                  <c:v>45255</c:v>
                </c:pt>
                <c:pt idx="3">
                  <c:v>30995</c:v>
                </c:pt>
                <c:pt idx="4">
                  <c:v>34717</c:v>
                </c:pt>
              </c:numCache>
            </c:numRef>
          </c:val>
          <c:smooth val="0"/>
          <c:extLst>
            <c:ext xmlns:c16="http://schemas.microsoft.com/office/drawing/2014/chart" uri="{C3380CC4-5D6E-409C-BE32-E72D297353CC}">
              <c16:uniqueId val="{00000001-AEF5-4BA7-AC5E-70DC050B54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7.57</c:v>
                </c:pt>
                <c:pt idx="1">
                  <c:v>6.3</c:v>
                </c:pt>
                <c:pt idx="2">
                  <c:v>5.29</c:v>
                </c:pt>
                <c:pt idx="3">
                  <c:v>9.32</c:v>
                </c:pt>
                <c:pt idx="4">
                  <c:v>10.34</c:v>
                </c:pt>
              </c:numCache>
            </c:numRef>
          </c:val>
          <c:extLst>
            <c:ext xmlns:c16="http://schemas.microsoft.com/office/drawing/2014/chart" uri="{C3380CC4-5D6E-409C-BE32-E72D297353CC}">
              <c16:uniqueId val="{00000000-9427-4D19-BFA6-BE696C9377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31.52</c:v>
                </c:pt>
                <c:pt idx="1">
                  <c:v>35.06</c:v>
                </c:pt>
                <c:pt idx="2">
                  <c:v>35.880000000000003</c:v>
                </c:pt>
                <c:pt idx="3">
                  <c:v>32.67</c:v>
                </c:pt>
                <c:pt idx="4">
                  <c:v>38.049999999999997</c:v>
                </c:pt>
              </c:numCache>
            </c:numRef>
          </c:val>
          <c:extLst>
            <c:ext xmlns:c16="http://schemas.microsoft.com/office/drawing/2014/chart" uri="{C3380CC4-5D6E-409C-BE32-E72D297353CC}">
              <c16:uniqueId val="{00000001-9427-4D19-BFA6-BE696C9377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1.74</c:v>
                </c:pt>
                <c:pt idx="1">
                  <c:v>3.94</c:v>
                </c:pt>
                <c:pt idx="2">
                  <c:v>1.9</c:v>
                </c:pt>
                <c:pt idx="3">
                  <c:v>-0.06</c:v>
                </c:pt>
                <c:pt idx="4">
                  <c:v>7.26</c:v>
                </c:pt>
              </c:numCache>
            </c:numRef>
          </c:val>
          <c:smooth val="0"/>
          <c:extLst>
            <c:ext xmlns:c16="http://schemas.microsoft.com/office/drawing/2014/chart" uri="{C3380CC4-5D6E-409C-BE32-E72D297353CC}">
              <c16:uniqueId val="{00000002-9427-4D19-BFA6-BE696C9377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D6D0-4860-A627-9FE91073CB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D0-4860-A627-9FE91073CB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D0-4860-A627-9FE91073CBC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6D0-4860-A627-9FE91073CBC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6D0-4860-A627-9FE91073CBC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D6D0-4860-A627-9FE91073CBCA}"/>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c:v>
                </c:pt>
                <c:pt idx="2">
                  <c:v>#N/A</c:v>
                </c:pt>
                <c:pt idx="3">
                  <c:v>0.15</c:v>
                </c:pt>
                <c:pt idx="4">
                  <c:v>#N/A</c:v>
                </c:pt>
                <c:pt idx="5">
                  <c:v>0.08</c:v>
                </c:pt>
                <c:pt idx="6">
                  <c:v>#N/A</c:v>
                </c:pt>
                <c:pt idx="7">
                  <c:v>0.11</c:v>
                </c:pt>
                <c:pt idx="8">
                  <c:v>#N/A</c:v>
                </c:pt>
                <c:pt idx="9">
                  <c:v>0.18</c:v>
                </c:pt>
              </c:numCache>
            </c:numRef>
          </c:val>
          <c:extLst>
            <c:ext xmlns:c16="http://schemas.microsoft.com/office/drawing/2014/chart" uri="{C3380CC4-5D6E-409C-BE32-E72D297353CC}">
              <c16:uniqueId val="{00000006-D6D0-4860-A627-9FE91073CBCA}"/>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0.93</c:v>
                </c:pt>
                <c:pt idx="2">
                  <c:v>#N/A</c:v>
                </c:pt>
                <c:pt idx="3">
                  <c:v>0.17</c:v>
                </c:pt>
                <c:pt idx="4">
                  <c:v>#N/A</c:v>
                </c:pt>
                <c:pt idx="5">
                  <c:v>0.28000000000000003</c:v>
                </c:pt>
                <c:pt idx="6">
                  <c:v>#N/A</c:v>
                </c:pt>
                <c:pt idx="7">
                  <c:v>0.92</c:v>
                </c:pt>
                <c:pt idx="8">
                  <c:v>#N/A</c:v>
                </c:pt>
                <c:pt idx="9">
                  <c:v>0.94</c:v>
                </c:pt>
              </c:numCache>
            </c:numRef>
          </c:val>
          <c:extLst>
            <c:ext xmlns:c16="http://schemas.microsoft.com/office/drawing/2014/chart" uri="{C3380CC4-5D6E-409C-BE32-E72D297353CC}">
              <c16:uniqueId val="{00000007-D6D0-4860-A627-9FE91073CBCA}"/>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1.54</c:v>
                </c:pt>
                <c:pt idx="2">
                  <c:v>#N/A</c:v>
                </c:pt>
                <c:pt idx="3">
                  <c:v>1.32</c:v>
                </c:pt>
                <c:pt idx="4">
                  <c:v>#N/A</c:v>
                </c:pt>
                <c:pt idx="5">
                  <c:v>1.22</c:v>
                </c:pt>
                <c:pt idx="6">
                  <c:v>#N/A</c:v>
                </c:pt>
                <c:pt idx="7">
                  <c:v>1.97</c:v>
                </c:pt>
                <c:pt idx="8">
                  <c:v>#N/A</c:v>
                </c:pt>
                <c:pt idx="9">
                  <c:v>1.19</c:v>
                </c:pt>
              </c:numCache>
            </c:numRef>
          </c:val>
          <c:extLst>
            <c:ext xmlns:c16="http://schemas.microsoft.com/office/drawing/2014/chart" uri="{C3380CC4-5D6E-409C-BE32-E72D297353CC}">
              <c16:uniqueId val="{00000008-D6D0-4860-A627-9FE91073CB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7.53</c:v>
                </c:pt>
                <c:pt idx="2">
                  <c:v>#N/A</c:v>
                </c:pt>
                <c:pt idx="3">
                  <c:v>6.29</c:v>
                </c:pt>
                <c:pt idx="4">
                  <c:v>#N/A</c:v>
                </c:pt>
                <c:pt idx="5">
                  <c:v>5.29</c:v>
                </c:pt>
                <c:pt idx="6">
                  <c:v>#N/A</c:v>
                </c:pt>
                <c:pt idx="7">
                  <c:v>9.31</c:v>
                </c:pt>
                <c:pt idx="8">
                  <c:v>#N/A</c:v>
                </c:pt>
                <c:pt idx="9">
                  <c:v>10.33</c:v>
                </c:pt>
              </c:numCache>
            </c:numRef>
          </c:val>
          <c:extLst>
            <c:ext xmlns:c16="http://schemas.microsoft.com/office/drawing/2014/chart" uri="{C3380CC4-5D6E-409C-BE32-E72D297353CC}">
              <c16:uniqueId val="{00000009-D6D0-4860-A627-9FE91073CB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9701</c:v>
                </c:pt>
                <c:pt idx="5">
                  <c:v>9525</c:v>
                </c:pt>
                <c:pt idx="8">
                  <c:v>9386</c:v>
                </c:pt>
                <c:pt idx="11">
                  <c:v>9250</c:v>
                </c:pt>
                <c:pt idx="14">
                  <c:v>8953</c:v>
                </c:pt>
              </c:numCache>
            </c:numRef>
          </c:val>
          <c:extLst>
            <c:ext xmlns:c16="http://schemas.microsoft.com/office/drawing/2014/chart" uri="{C3380CC4-5D6E-409C-BE32-E72D297353CC}">
              <c16:uniqueId val="{00000000-17F6-4DB6-BC19-B7D196566A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F6-4DB6-BC19-B7D196566A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823</c:v>
                </c:pt>
                <c:pt idx="3">
                  <c:v>656</c:v>
                </c:pt>
                <c:pt idx="6">
                  <c:v>981</c:v>
                </c:pt>
                <c:pt idx="9">
                  <c:v>720</c:v>
                </c:pt>
                <c:pt idx="12">
                  <c:v>658</c:v>
                </c:pt>
              </c:numCache>
            </c:numRef>
          </c:val>
          <c:extLst>
            <c:ext xmlns:c16="http://schemas.microsoft.com/office/drawing/2014/chart" uri="{C3380CC4-5D6E-409C-BE32-E72D297353CC}">
              <c16:uniqueId val="{00000002-17F6-4DB6-BC19-B7D196566A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125</c:v>
                </c:pt>
                <c:pt idx="3">
                  <c:v>138</c:v>
                </c:pt>
                <c:pt idx="6">
                  <c:v>141</c:v>
                </c:pt>
                <c:pt idx="9">
                  <c:v>158</c:v>
                </c:pt>
                <c:pt idx="12">
                  <c:v>149</c:v>
                </c:pt>
              </c:numCache>
            </c:numRef>
          </c:val>
          <c:extLst>
            <c:ext xmlns:c16="http://schemas.microsoft.com/office/drawing/2014/chart" uri="{C3380CC4-5D6E-409C-BE32-E72D297353CC}">
              <c16:uniqueId val="{00000003-17F6-4DB6-BC19-B7D196566A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F6-4DB6-BC19-B7D196566A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146</c:v>
                </c:pt>
                <c:pt idx="3">
                  <c:v>194</c:v>
                </c:pt>
                <c:pt idx="6">
                  <c:v>233</c:v>
                </c:pt>
                <c:pt idx="9">
                  <c:v>314</c:v>
                </c:pt>
                <c:pt idx="12">
                  <c:v>349</c:v>
                </c:pt>
              </c:numCache>
            </c:numRef>
          </c:val>
          <c:extLst>
            <c:ext xmlns:c16="http://schemas.microsoft.com/office/drawing/2014/chart" uri="{C3380CC4-5D6E-409C-BE32-E72D297353CC}">
              <c16:uniqueId val="{00000005-17F6-4DB6-BC19-B7D196566A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F6-4DB6-BC19-B7D196566A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1523</c:v>
                </c:pt>
                <c:pt idx="3">
                  <c:v>1658</c:v>
                </c:pt>
                <c:pt idx="6">
                  <c:v>1700</c:v>
                </c:pt>
                <c:pt idx="9">
                  <c:v>1741</c:v>
                </c:pt>
                <c:pt idx="12">
                  <c:v>1828</c:v>
                </c:pt>
              </c:numCache>
            </c:numRef>
          </c:val>
          <c:extLst>
            <c:ext xmlns:c16="http://schemas.microsoft.com/office/drawing/2014/chart" uri="{C3380CC4-5D6E-409C-BE32-E72D297353CC}">
              <c16:uniqueId val="{00000007-17F6-4DB6-BC19-B7D196566A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-7084</c:v>
                </c:pt>
                <c:pt idx="2">
                  <c:v>#N/A</c:v>
                </c:pt>
                <c:pt idx="3">
                  <c:v>#N/A</c:v>
                </c:pt>
                <c:pt idx="4">
                  <c:v>-6879</c:v>
                </c:pt>
                <c:pt idx="5">
                  <c:v>#N/A</c:v>
                </c:pt>
                <c:pt idx="6">
                  <c:v>#N/A</c:v>
                </c:pt>
                <c:pt idx="7">
                  <c:v>-6331</c:v>
                </c:pt>
                <c:pt idx="8">
                  <c:v>#N/A</c:v>
                </c:pt>
                <c:pt idx="9">
                  <c:v>#N/A</c:v>
                </c:pt>
                <c:pt idx="10">
                  <c:v>-6317</c:v>
                </c:pt>
                <c:pt idx="11">
                  <c:v>#N/A</c:v>
                </c:pt>
                <c:pt idx="12">
                  <c:v>#N/A</c:v>
                </c:pt>
                <c:pt idx="13">
                  <c:v>-5969</c:v>
                </c:pt>
                <c:pt idx="14">
                  <c:v>#N/A</c:v>
                </c:pt>
              </c:numCache>
            </c:numRef>
          </c:val>
          <c:smooth val="0"/>
          <c:extLst>
            <c:ext xmlns:c16="http://schemas.microsoft.com/office/drawing/2014/chart" uri="{C3380CC4-5D6E-409C-BE32-E72D297353CC}">
              <c16:uniqueId val="{00000008-17F6-4DB6-BC19-B7D196566A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96235</c:v>
                </c:pt>
                <c:pt idx="5">
                  <c:v>88014</c:v>
                </c:pt>
                <c:pt idx="8">
                  <c:v>80469</c:v>
                </c:pt>
                <c:pt idx="11">
                  <c:v>74461</c:v>
                </c:pt>
                <c:pt idx="14">
                  <c:v>76868</c:v>
                </c:pt>
              </c:numCache>
            </c:numRef>
          </c:val>
          <c:extLst>
            <c:ext xmlns:c16="http://schemas.microsoft.com/office/drawing/2014/chart" uri="{C3380CC4-5D6E-409C-BE32-E72D297353CC}">
              <c16:uniqueId val="{00000000-4F76-4E1D-AC9B-D5B50C1FB2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486</c:v>
                </c:pt>
                <c:pt idx="5">
                  <c:v>1213</c:v>
                </c:pt>
                <c:pt idx="8">
                  <c:v>566</c:v>
                </c:pt>
                <c:pt idx="11">
                  <c:v>926</c:v>
                </c:pt>
                <c:pt idx="14">
                  <c:v>879</c:v>
                </c:pt>
              </c:numCache>
            </c:numRef>
          </c:val>
          <c:extLst>
            <c:ext xmlns:c16="http://schemas.microsoft.com/office/drawing/2014/chart" uri="{C3380CC4-5D6E-409C-BE32-E72D297353CC}">
              <c16:uniqueId val="{00000001-4F76-4E1D-AC9B-D5B50C1FB2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52306</c:v>
                </c:pt>
                <c:pt idx="5">
                  <c:v>58457</c:v>
                </c:pt>
                <c:pt idx="8">
                  <c:v>64732</c:v>
                </c:pt>
                <c:pt idx="11">
                  <c:v>63559</c:v>
                </c:pt>
                <c:pt idx="14">
                  <c:v>74908</c:v>
                </c:pt>
              </c:numCache>
            </c:numRef>
          </c:val>
          <c:extLst>
            <c:ext xmlns:c16="http://schemas.microsoft.com/office/drawing/2014/chart" uri="{C3380CC4-5D6E-409C-BE32-E72D297353CC}">
              <c16:uniqueId val="{00000002-4F76-4E1D-AC9B-D5B50C1FB2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76-4E1D-AC9B-D5B50C1FB2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76-4E1D-AC9B-D5B50C1FB2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76-4E1D-AC9B-D5B50C1FB2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26713</c:v>
                </c:pt>
                <c:pt idx="3">
                  <c:v>26124</c:v>
                </c:pt>
                <c:pt idx="6">
                  <c:v>24575</c:v>
                </c:pt>
                <c:pt idx="9">
                  <c:v>21787</c:v>
                </c:pt>
                <c:pt idx="12">
                  <c:v>22775</c:v>
                </c:pt>
              </c:numCache>
            </c:numRef>
          </c:val>
          <c:extLst>
            <c:ext xmlns:c16="http://schemas.microsoft.com/office/drawing/2014/chart" uri="{C3380CC4-5D6E-409C-BE32-E72D297353CC}">
              <c16:uniqueId val="{00000006-4F76-4E1D-AC9B-D5B50C1FB2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1728</c:v>
                </c:pt>
                <c:pt idx="3">
                  <c:v>1716</c:v>
                </c:pt>
                <c:pt idx="6">
                  <c:v>1755</c:v>
                </c:pt>
                <c:pt idx="9">
                  <c:v>2069</c:v>
                </c:pt>
                <c:pt idx="12">
                  <c:v>2337</c:v>
                </c:pt>
              </c:numCache>
            </c:numRef>
          </c:val>
          <c:extLst>
            <c:ext xmlns:c16="http://schemas.microsoft.com/office/drawing/2014/chart" uri="{C3380CC4-5D6E-409C-BE32-E72D297353CC}">
              <c16:uniqueId val="{00000007-4F76-4E1D-AC9B-D5B50C1FB2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4F76-4E1D-AC9B-D5B50C1FB2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10877</c:v>
                </c:pt>
                <c:pt idx="3">
                  <c:v>14299</c:v>
                </c:pt>
                <c:pt idx="6">
                  <c:v>11886</c:v>
                </c:pt>
                <c:pt idx="9">
                  <c:v>11297</c:v>
                </c:pt>
                <c:pt idx="12">
                  <c:v>10102</c:v>
                </c:pt>
              </c:numCache>
            </c:numRef>
          </c:val>
          <c:extLst>
            <c:ext xmlns:c16="http://schemas.microsoft.com/office/drawing/2014/chart" uri="{C3380CC4-5D6E-409C-BE32-E72D297353CC}">
              <c16:uniqueId val="{00000009-4F76-4E1D-AC9B-D5B50C1FB2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30088</c:v>
                </c:pt>
                <c:pt idx="3">
                  <c:v>32239</c:v>
                </c:pt>
                <c:pt idx="6">
                  <c:v>35998</c:v>
                </c:pt>
                <c:pt idx="9">
                  <c:v>35762</c:v>
                </c:pt>
                <c:pt idx="12">
                  <c:v>35606</c:v>
                </c:pt>
              </c:numCache>
            </c:numRef>
          </c:val>
          <c:extLst>
            <c:ext xmlns:c16="http://schemas.microsoft.com/office/drawing/2014/chart" uri="{C3380CC4-5D6E-409C-BE32-E72D297353CC}">
              <c16:uniqueId val="{0000000A-4F76-4E1D-AC9B-D5B50C1FB2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76-4E1D-AC9B-D5B50C1FB2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45806</c:v>
                </c:pt>
                <c:pt idx="1">
                  <c:v>40842</c:v>
                </c:pt>
                <c:pt idx="2">
                  <c:v>48559</c:v>
                </c:pt>
              </c:numCache>
            </c:numRef>
          </c:val>
          <c:extLst>
            <c:ext xmlns:c16="http://schemas.microsoft.com/office/drawing/2014/chart" uri="{C3380CC4-5D6E-409C-BE32-E72D297353CC}">
              <c16:uniqueId val="{00000000-7A26-4685-B2DB-C2B6F56F3E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c:v>
                </c:pt>
                <c:pt idx="1">
                  <c:v>19</c:v>
                </c:pt>
                <c:pt idx="2">
                  <c:v>21</c:v>
                </c:pt>
              </c:numCache>
            </c:numRef>
          </c:val>
          <c:extLst>
            <c:ext xmlns:c16="http://schemas.microsoft.com/office/drawing/2014/chart" uri="{C3380CC4-5D6E-409C-BE32-E72D297353CC}">
              <c16:uniqueId val="{00000001-7A26-4685-B2DB-C2B6F56F3E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12111</c:v>
                </c:pt>
                <c:pt idx="1">
                  <c:v>14216</c:v>
                </c:pt>
                <c:pt idx="2">
                  <c:v>18025</c:v>
                </c:pt>
              </c:numCache>
            </c:numRef>
          </c:val>
          <c:extLst>
            <c:ext xmlns:c16="http://schemas.microsoft.com/office/drawing/2014/chart" uri="{C3380CC4-5D6E-409C-BE32-E72D297353CC}">
              <c16:uniqueId val="{00000002-7A26-4685-B2DB-C2B6F56F3E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{34522C66-DDF1-46DB-8D47-6C8A3293E98A}</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00-582A-43B9-9D18-0EA91A455D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{E68B976D-CCBD-466D-8781-AE598C170CCF}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2A-43B9-9D18-0EA91A455D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{F85504E2-BF6B-4B0F-9B7A-0ABCA0BF0473}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2A-43B9-9D18-0EA91A455D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{5EAC3F32-58F4-42E4-B8FC-2E53827BF243}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2A-43B9-9D18-0EA91A455D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{DD9AAF73-EF09-4B59-BEA5-C91D3E68850B}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2A-43B9-9D18-0EA91A455DBD}"/>
                </c:ext>
              </c:extLst>
            </c:dLbl>
            <c:dLbl>
              <c:idx val="8"/>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{A4D61C68-94B9-4105-85E0-9E0A8EBCB8CD}</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05-582A-43B9-9D18-0EA91A455DBD}"/>
                </c:ext>
              </c:extLst>
            </c:dLbl>
            <c:dLbl>
              <c:idx val="16"/>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{B26E6126-280C-4C9E-B816-B5E77E186156}</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06-582A-43B9-9D18-0EA91A455DBD}"/>
                </c:ext>
              </c:extLst>
            </c:dLbl>
            <c:dLbl>
              <c:idx val="24"/>
              <c:tx>
                <c:rich>
                  <a:bodyPr/>
                  <a:lstStyle/>
                  <a:p>
                    <a:r>
                      <a:rPr lang="en-US" altLang="ja-JP"/>
                      <a:t>R02</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{CF31C220-AE64-4C7C-8A38-3BFB80919478}</c15:txfldGUID>
                      <c15:f>"R02"</c15:f>
                      <c15:dlblFieldTableCache>
                        <c:ptCount val="1"/>
                        <c:pt idx="0">
                          <c:v>R02</c:v>
                        </c:pt>
                      </c15:dlblFieldTableCache>
                    </c15:dlblFTEntry>
                  </c15:dlblFieldTable>
                  <c15:showDataLabelsRange val="0"/>
                </c:ext>
                <c:ext xmlns:c16="http://schemas.microsoft.com/office/drawing/2014/chart" uri="{C3380CC4-5D6E-409C-BE32-E72D297353CC}">
                  <c16:uniqueId val="{00000007-582A-43B9-9D18-0EA91A455DBD}"/>
                </c:ext>
              </c:extLst>
            </c:dLbl>
            <c:dLbl>
              <c:idx val="32"/>
              <c:tx>
                <c:rich>
                  <a:bodyPr/>
                  <a:lstStyle/>
                  <a:p>
                    <a:r>
                      <a:rPr lang="en-US" altLang="ja-JP"/>
                      <a:t>R03</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{89686D6C-CDBF-4392-9E84-A88505C514FA}</c15:txfldGUID>
                      <c15:f>"R03"</c15:f>
                      <c15:dlblFieldTableCache>
                        <c:ptCount val="1"/>
                        <c:pt idx="0">
                          <c:v>R03</c:v>
                        </c:pt>
                      </c15:dlblFieldTableCache>
                    </c15:dlblFTEntry>
                  </c15:dlblFieldTable>
                  <c15:showDataLabelsRange val="0"/>
                </c:ext>
                <c:ext xmlns:c16="http://schemas.microsoft.com/office/drawing/2014/chart" uri="{C3380CC4-5D6E-409C-BE32-E72D297353CC}">
                  <c16:uniqueId val="{00000008-582A-43B9-9D18-0EA91A455D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62.7</c:v>
              </c:pt>
              <c:pt idx="8">
                <c:v>62.3</c:v>
              </c:pt>
              <c:pt idx="16">
                <c:v>61.3</c:v>
              </c:pt>
              <c:pt idx="24">
                <c:v>61</c:v>
              </c:pt>
              <c:pt idx="32">
                <c:v>61.5</c:v>
              </c:pt>
            </c:numLit>
          </c:xVal>
          <c:yVal>
            <c:numLit>
              <c:formatCode>General</c:formatCode>
              <c:ptCount val="40"/>
            </c:numLit>
          </c:yVal>
          <c:smooth val="0"/>
          <c:extLst>
            <c:ext xmlns:c16="http://schemas.microsoft.com/office/drawing/2014/chart" uri="{C3380CC4-5D6E-409C-BE32-E72D297353CC}">
              <c16:uniqueId val="{00000009-582A-43B9-9D18-0EA91A455DBD}"/>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layout/>
              <c:tx>
                <c:rich>
                  <a:bodyPr/>
                  <a:lstStyle/>
                  <a:p>
                    <a:r>
                      <a:rPr lang="en-US" altLang="ja-JP"/>
                      <a:t>H29</a:t>
                    </a:r>
                  </a:p>
                </c:rich>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{3EB37DC8-5E75-446F-9B47-A8D7A38225BA}</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0A-582A-43B9-9D18-0EA91A455D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{F12CC54D-B7F7-4D82-896B-6BA2DDD1392C}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2A-43B9-9D18-0EA91A455D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{52D3C676-1375-4514-BEED-AE2EBF700842}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2A-43B9-9D18-0EA91A455D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{A8B5B264-6F06-4EAE-A1E1-A51A371D6BD7}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2A-43B9-9D18-0EA91A455D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{24B60C44-64DD-424E-9AD7-953766AD80F7}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2A-43B9-9D18-0EA91A455DBD}"/>
                </c:ext>
              </c:extLst>
            </c:dLbl>
            <c:dLbl>
              <c:idx val="8"/>
              <c:layout/>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{5A564512-21B4-4E09-8635-BAA94A109329}</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0F-582A-43B9-9D18-0EA91A455DBD}"/>
                </c:ext>
              </c:extLst>
            </c:dLbl>
            <c:dLbl>
              <c:idx val="16"/>
              <c:layout/>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{216096AD-3126-4FDD-AC09-D86ED43687D6}</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10-582A-43B9-9D18-0EA91A455DBD}"/>
                </c:ext>
              </c:extLst>
            </c:dLbl>
            <c:dLbl>
              <c:idx val="24"/>
              <c:layout/>
              <c:tx>
                <c:rich>
                  <a:bodyPr/>
                  <a:lstStyle/>
                  <a:p>
                    <a:r>
                      <a:rPr lang="en-US" altLang="ja-JP"/>
                      <a:t>R02</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{B7631343-FF83-4E98-9AE3-9834E8C5F749}</c15:txfldGUID>
                      <c15:f>"R02"</c15:f>
                      <c15:dlblFieldTableCache>
                        <c:ptCount val="1"/>
                        <c:pt idx="0">
                          <c:v>R02</c:v>
                        </c:pt>
                      </c15:dlblFieldTableCache>
                    </c15:dlblFTEntry>
                  </c15:dlblFieldTable>
                  <c15:showDataLabelsRange val="0"/>
                </c:ext>
                <c:ext xmlns:c16="http://schemas.microsoft.com/office/drawing/2014/chart" uri="{C3380CC4-5D6E-409C-BE32-E72D297353CC}">
                  <c16:uniqueId val="{00000011-582A-43B9-9D18-0EA91A455DBD}"/>
                </c:ext>
              </c:extLst>
            </c:dLbl>
            <c:dLbl>
              <c:idx val="32"/>
              <c:layout/>
              <c:tx>
                <c:rich>
                  <a:bodyPr/>
                  <a:lstStyle/>
                  <a:p>
                    <a:r>
                      <a:rPr lang="en-US" altLang="ja-JP"/>
                      <a:t>R03</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{38889E98-A797-46B3-AAFB-D87CAD1D983A}</c15:txfldGUID>
                      <c15:f>"R03"</c15:f>
                      <c15:dlblFieldTableCache>
                        <c:ptCount val="1"/>
                        <c:pt idx="0">
                          <c:v>R03</c:v>
                        </c:pt>
                      </c15:dlblFieldTableCache>
                    </c15:dlblFTEntry>
                  </c15:dlblFieldTable>
                  <c15:showDataLabelsRange val="0"/>
                </c:ext>
                <c:ext xmlns:c16="http://schemas.microsoft.com/office/drawing/2014/chart" uri="{C3380CC4-5D6E-409C-BE32-E72D297353CC}">
                  <c16:uniqueId val="{00000012-582A-43B9-9D18-0EA91A455D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56.9</c:v>
              </c:pt>
              <c:pt idx="8">
                <c:v>57.7</c:v>
              </c:pt>
              <c:pt idx="16">
                <c:v>56.3</c:v>
              </c:pt>
              <c:pt idx="24">
                <c:v>56.4</c:v>
              </c:pt>
              <c:pt idx="32">
                <c:v>56</c:v>
              </c:pt>
            </c:numLit>
          </c:xVal>
          <c:yVal>
            <c:numLit>
              <c:formatCode>General</c:formatCode>
              <c:ptCount val="40"/>
              <c:pt idx="0">
                <c:v>0</c:v>
              </c:pt>
              <c:pt idx="8">
                <c:v>0</c:v>
              </c:pt>
              <c:pt idx="16">
                <c:v>0</c:v>
              </c:pt>
              <c:pt idx="24">
                <c:v>0</c:v>
              </c:pt>
              <c:pt idx="32">
                <c:v>0</c:v>
              </c:pt>
            </c:numLit>
          </c:yVal>
          <c:smooth val="0"/>
          <c:extLst>
            <c:ext xmlns:c16="http://schemas.microsoft.com/office/drawing/2014/chart" uri="{C3380CC4-5D6E-409C-BE32-E72D297353CC}">
              <c16:uniqueId val="{00000013-582A-43B9-9D18-0EA91A455DBD}"/>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{0D3BE340-C8BC-4744-B5A0-909B6F2CD65E}</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00-B22C-4900-9FA3-BD45774B8D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{77D94F6F-B2CC-4F84-94EB-150C88FDCD84}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2C-4900-9FA3-BD45774B8D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{61431F0B-2746-44C4-92F2-476448BE64B2}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2C-4900-9FA3-BD45774B8D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{0D63A5F9-ED2D-4C17-8259-7A9C184A82B4}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2C-4900-9FA3-BD45774B8D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{90855379-A515-4E48-A17D-56BF3DC9D71D}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2C-4900-9FA3-BD45774B8D4B}"/>
                </c:ext>
              </c:extLst>
            </c:dLbl>
            <c:dLbl>
              <c:idx val="8"/>
              <c:tx>
                <c:rich>
                  <a:bodyPr/>
                  <a:lstStyle/>
                  <a:p>
                    <a:r>
                      <a:rPr lang="en-US" altLang="ja-JP"/>
                      <a:t>H30</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{DE8B6027-485C-424D-B31B-B7FB52516318}</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05-B22C-4900-9FA3-BD45774B8D4B}"/>
                </c:ext>
              </c:extLst>
            </c:dLbl>
            <c:dLbl>
              <c:idx val="16"/>
              <c:tx>
                <c:rich>
                  <a:bodyPr/>
                  <a:lstStyle/>
                  <a:p>
                    <a:r>
                      <a:rPr lang="en-US" altLang="ja-JP"/>
                      <a:t>R01</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{4BCC29AF-3712-4C3C-9B58-4B025E447B26}</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06-B22C-4900-9FA3-BD45774B8D4B}"/>
                </c:ext>
              </c:extLst>
            </c:dLbl>
            <c:dLbl>
              <c:idx val="24"/>
              <c:tx>
                <c:rich>
                  <a:bodyPr/>
                  <a:lstStyle/>
                  <a:p>
                    <a:r>
                      <a:rPr lang="en-US" altLang="ja-JP"/>
                      <a:t>R02</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{B6FFDEFB-D9F1-4C12-B710-345A1BB5683C}</c15:txfldGUID>
                      <c15:f>"R02"</c15:f>
                      <c15:dlblFieldTableCache>
                        <c:ptCount val="1"/>
                        <c:pt idx="0">
                          <c:v>R02</c:v>
                        </c:pt>
                      </c15:dlblFieldTableCache>
                    </c15:dlblFTEntry>
                  </c15:dlblFieldTable>
                  <c15:showDataLabelsRange val="0"/>
                </c:ext>
                <c:ext xmlns:c16="http://schemas.microsoft.com/office/drawing/2014/chart" uri="{C3380CC4-5D6E-409C-BE32-E72D297353CC}">
                  <c16:uniqueId val="{00000007-B22C-4900-9FA3-BD45774B8D4B}"/>
                </c:ext>
              </c:extLst>
            </c:dLbl>
            <c:dLbl>
              <c:idx val="32"/>
              <c:tx>
                <c:rich>
                  <a:bodyPr/>
                  <a:lstStyle/>
                  <a:p>
                    <a:r>
                      <a:rPr lang="en-US" altLang="ja-JP"/>
                      <a:t>R03</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{829D9E52-B007-4F8A-8A2B-011F57681BAB}</c15:txfldGUID>
                      <c15:f>"R03"</c15:f>
                      <c15:dlblFieldTableCache>
                        <c:ptCount val="1"/>
                        <c:pt idx="0">
                          <c:v>R03</c:v>
                        </c:pt>
                      </c15:dlblFieldTableCache>
                    </c15:dlblFTEntry>
                  </c15:dlblFieldTable>
                  <c15:showDataLabelsRange val="0"/>
                </c:ext>
                <c:ext xmlns:c16="http://schemas.microsoft.com/office/drawing/2014/chart" uri="{C3380CC4-5D6E-409C-BE32-E72D297353CC}">
                  <c16:uniqueId val="{00000008-B22C-4900-9FA3-BD45774B8D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-6.4</c:v>
              </c:pt>
              <c:pt idx="8">
                <c:v>-6.2</c:v>
              </c:pt>
              <c:pt idx="16">
                <c:v>-6</c:v>
              </c:pt>
              <c:pt idx="24">
                <c:v>-5.6</c:v>
              </c:pt>
              <c:pt idx="32">
                <c:v>-5.2</c:v>
              </c:pt>
            </c:numLit>
          </c:xVal>
          <c:yVal>
            <c:numLit>
              <c:formatCode>General</c:formatCode>
              <c:ptCount val="40"/>
            </c:numLit>
          </c:yVal>
          <c:smooth val="0"/>
          <c:extLst>
            <c:ext xmlns:c16="http://schemas.microsoft.com/office/drawing/2014/chart" uri="{C3380CC4-5D6E-409C-BE32-E72D297353CC}">
              <c16:uniqueId val="{00000009-B22C-4900-9FA3-BD45774B8D4B}"/>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rich>
                  <a:bodyPr/>
                  <a:lstStyle/>
                  <a:p>
                    <a:r>
                      <a:rPr lang="en-US" altLang="ja-JP"/>
                      <a:t>H29</a:t>
                    </a:r>
                  </a:p>
                </c:rich>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{48EBA5F9-A2CC-47FD-B6AF-2964CA99E47D}</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0A-B22C-4900-9FA3-BD45774B8D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{65FE41C5-C8CE-490C-825D-F5084BF0F0F4}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2C-4900-9FA3-BD45774B8D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{1F2F8CF0-0BF3-40AF-ADEF-07E3EF11EDCD}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2C-4900-9FA3-BD45774B8D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{22D0C424-C53B-4B10-A854-76B917196F23}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2C-4900-9FA3-BD45774B8D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{2877A4B7-E795-4ABD-93CE-165DFCF16BEB}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2C-4900-9FA3-BD45774B8D4B}"/>
                </c:ext>
              </c:extLst>
            </c:dLbl>
            <c:dLbl>
              <c:idx val="8"/>
              <c:layout>
                <c:manualLayout>
                  <c:x val="-4.5096530706953818E-2"/>
                  <c:y val="-6.2416647087793951E-2"/>
                </c:manualLayout>
              </c:layout>
              <c:tx>
                <c:rich>
                  <a:bodyPr/>
                  <a:lstStyle/>
                  <a:p>
                    <a:r>
                      <a:rPr lang="en-US" altLang="ja-JP"/>
                      <a:t>H30</a:t>
                    </a: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{6AC32BB6-A250-4B4F-A95C-67BE6860991F}</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0F-B22C-4900-9FA3-BD45774B8D4B}"/>
                </c:ext>
              </c:extLst>
            </c:dLbl>
            <c:dLbl>
              <c:idx val="16"/>
              <c:layout/>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{29D020C3-FDD8-447F-9256-6A00B5965C90}</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10-B22C-4900-9FA3-BD45774B8D4B}"/>
                </c:ext>
              </c:extLst>
            </c:dLbl>
            <c:dLbl>
              <c:idx val="24"/>
              <c:layout>
                <c:manualLayout>
                  <c:x val="-1.8171803637232468E-2"/>
                  <c:y val="-6.2416647087793951E-2"/>
                </c:manualLayout>
              </c:layout>
              <c:tx>
                <c:rich>
                  <a:bodyPr/>
                  <a:lstStyle/>
                  <a:p>
                    <a:r>
                      <a:rPr lang="en-US" altLang="ja-JP"/>
                      <a:t>R02</a:t>
                    </a: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{EF1E07CB-3055-436E-8989-5746AEA815C1}</c15:txfldGUID>
                      <c15:f>"R02"</c15:f>
                      <c15:dlblFieldTableCache>
                        <c:ptCount val="1"/>
                        <c:pt idx="0">
                          <c:v>R02</c:v>
                        </c:pt>
                      </c15:dlblFieldTableCache>
                    </c15:dlblFTEntry>
                  </c15:dlblFieldTable>
                  <c15:showDataLabelsRange val="0"/>
                </c:ext>
                <c:ext xmlns:c16="http://schemas.microsoft.com/office/drawing/2014/chart" uri="{C3380CC4-5D6E-409C-BE32-E72D297353CC}">
                  <c16:uniqueId val="{00000011-B22C-4900-9FA3-BD45774B8D4B}"/>
                </c:ext>
              </c:extLst>
            </c:dLbl>
            <c:dLbl>
              <c:idx val="32"/>
              <c:layout>
                <c:manualLayout>
                  <c:x val="-1.8171803637232468E-2"/>
                  <c:y val="-6.2416647087793951E-2"/>
                </c:manualLayout>
              </c:layout>
              <c:tx>
                <c:rich>
                  <a:bodyPr/>
                  <a:lstStyle/>
                  <a:p>
                    <a:r>
                      <a:rPr lang="en-US" altLang="ja-JP"/>
                      <a:t>R03</a:t>
                    </a: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{8BC2E9EF-8726-4787-ACD8-D9A86409944E}</c15:txfldGUID>
                      <c15:f>"R03"</c15:f>
                      <c15:dlblFieldTableCache>
                        <c:ptCount val="1"/>
                        <c:pt idx="0">
                          <c:v>R03</c:v>
                        </c:pt>
                      </c15:dlblFieldTableCache>
                    </c15:dlblFTEntry>
                  </c15:dlblFieldTable>
                  <c15:showDataLabelsRange val="0"/>
                </c:ext>
                <c:ext xmlns:c16="http://schemas.microsoft.com/office/drawing/2014/chart" uri="{C3380CC4-5D6E-409C-BE32-E72D297353CC}">
                  <c16:uniqueId val="{00000012-B22C-4900-9FA3-BD45774B8D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-3.2</c:v>
              </c:pt>
              <c:pt idx="8">
                <c:v>-3.4</c:v>
              </c:pt>
              <c:pt idx="16">
                <c:v>-3.5</c:v>
              </c:pt>
              <c:pt idx="24">
                <c:v>-3.4</c:v>
              </c:pt>
              <c:pt idx="32">
                <c:v>-3.2</c:v>
              </c:pt>
            </c:numLit>
          </c:xVal>
          <c:yVal>
            <c:numLit>
              <c:formatCode>General</c:formatCode>
              <c:ptCount val="40"/>
              <c:pt idx="0">
                <c:v>0</c:v>
              </c:pt>
              <c:pt idx="8">
                <c:v>0</c:v>
              </c:pt>
              <c:pt idx="16">
                <c:v>0</c:v>
              </c:pt>
              <c:pt idx="24">
                <c:v>0</c:v>
              </c:pt>
              <c:pt idx="32">
                <c:v>0</c:v>
              </c:pt>
            </c:numLit>
          </c:yVal>
          <c:smooth val="0"/>
          <c:extLst>
            <c:ext xmlns:c16="http://schemas.microsoft.com/office/drawing/2014/chart" uri="{C3380CC4-5D6E-409C-BE32-E72D297353CC}">
              <c16:uniqueId val="{00000013-B22C-4900-9FA3-BD45774B8D4B}"/>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元利償還金等から算入公債費等を差し引いた実質公債費比率の分子は、元利償還金の増などにより、前年度と比べて</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348</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百万円増となっている。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区債発行額は、施設の更新需要に対応するため、今後も増加していくことが見込まれるが、基金</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の活用</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とのバランスに留意し、引き続き持続可能な財政運営に努めていく。</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満期一括償還に充てるための積み立てを着実に行っており、積立不足は生じてない。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将来負担額から充当可能財源等を差し引いた財将来負担比率の分子は、将来負担額よりも充当可能財源等が大きいため、連続してマイナスを示し、将来負担比率は生じていない。</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東京都杉並区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基金残高は、平成</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23</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年度まで減少傾向にあったが、行財政改革の推進等による財政調整基金への着実な積立てにより、平成</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年度以降は増加に転じている。</a:t>
          </a:r>
          <a:r>
            <a:rPr lang="ja-JP" altLang="en-US" sz="1600" b="0" i="0" baseline="0">
              <a:solidFill>
                <a:schemeClr val="dk1"/>
              </a:solidFill>
              <a:effectLst/>
              <a:latin typeface="ＭＳ 明朝" panose="02020609040205080304" pitchFamily="17" charset="-128"/>
              <a:ea typeface="ＭＳ 明朝" panose="02020609040205080304" pitchFamily="17" charset="-128"/>
              <a:cs typeface="+mn-cs"/>
            </a:rPr>
            <a:t>令和２年度はコロナ対策の財源として財政調整基金を活用したため基金全体でも前年度比減となったものの、令和３年度は、コロナ対策経費に係る国庫支出金の歳入や、一般財源が当初想定を上回った財源を財政調整基金に積み立てた結果、基金全体でも前年度比増となっている。</a:t>
          </a:r>
          <a:endParaRPr lang="en-US" altLang="ja-JP" sz="1600" b="0" i="0" baseline="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足元の行政需要に着実に対応するとともに、</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において示した「財政健全化と持続可能な財政運営を確保するための考え方」に</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基づき、財政調整基金の年度末残高の維持及び、施設整備基金への計画的な積み立てを行っていく。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（基金の使途）</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　　：施設の改築・改修などのための基金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・区営住宅整備基金：区営住宅の大規模修繕その他の整備のための基金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・社会福祉基金　　：社会福祉を増進するための基金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・次世代育成基金　：子ども・青少年の国内外交流事業等への参加を支援するための基金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・みどりの基金　　：みどりの保全及び緑化の推進のための基金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施設整備基金の残高は、</a:t>
          </a:r>
          <a:r>
            <a:rPr kumimoji="0" lang="en-US" altLang="ja-JP" sz="16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ルール</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に基づき</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6,000</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百万円余の積立てを行ったことにより、前年度比</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3,691</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百万円増の</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14,565</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となっている。また、区営住宅整備基金については、使用料収入を基に事業費への充当と積立てにより微増となっている。その他の基金については、区民等からの寄附を中心に運営しており、寄附及び充当事業の実績により微増している。</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その他特定目的基金のうち、施設整備基金は、</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考え方</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に基づき、</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将来の区立施設の改築・改修需要に備え、毎年度、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4,000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百万円以上を目途とした計画的な積立てを行っていく</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としているが、前述の各種計画の改定に合わせ、</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考え方</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に示す</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4,000</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百万円以上の妥当性についても、検討し見直す予定である。なお</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、寄附金を中心に運用している基金については、健全な寄附文化の醸成に取組み、寄附金収入の確保に努めるなど、適切に運用していく。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4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年度に見直しを行った</a:t>
          </a:r>
          <a:r>
            <a:rPr lang="ja-JP" altLang="ja-JP" sz="14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「財政健全化と持続可能な財政運営を確保するためのルール」に基づき、着実な積み立てに努めている</a:t>
          </a:r>
          <a:r>
            <a:rPr kumimoji="1" lang="ja-JP" altLang="ja-JP" sz="1400" b="0" i="0" baseline="0">
              <a:solidFill>
                <a:schemeClr val="dk1"/>
              </a:solidFill>
              <a:effectLst/>
              <a:latin typeface="ＭＳ 明朝" panose="02020609040205080304" pitchFamily="17" charset="-128"/>
              <a:ea typeface="ＭＳ 明朝" panose="02020609040205080304" pitchFamily="17" charset="-128"/>
              <a:cs typeface="+mn-cs"/>
            </a:rPr>
            <a:t>。令和２年度は、コロナ対策として時機を逸することなく必要な対応を行うために躊躇なく活用し、結果として残高は減少した</a:t>
          </a:r>
          <a:r>
            <a:rPr kumimoji="1" lang="ja-JP" altLang="en-US" sz="1400" b="0" i="0" baseline="0">
              <a:solidFill>
                <a:schemeClr val="dk1"/>
              </a:solidFill>
              <a:effectLst/>
              <a:latin typeface="ＭＳ 明朝" panose="02020609040205080304" pitchFamily="17" charset="-128"/>
              <a:ea typeface="ＭＳ 明朝" panose="02020609040205080304" pitchFamily="17" charset="-128"/>
              <a:cs typeface="+mn-cs"/>
            </a:rPr>
            <a:t>ものの、令和３年度は、ワクチン接種をはじめとしたコロナ対策経費に係る国庫支出金の歳入により生じた一般財源の残や、特別区税や特別区財政交付金（普通交付金）など歳入が当初想定を上回った財源を積み立て、前年度比増とな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4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「ルール」から改めた「財政健全化と持続可能な財政運営を確保するための考え方」に</a:t>
          </a:r>
          <a:r>
            <a:rPr lang="ja-JP" altLang="ja-JP" sz="1400" b="0" i="0" baseline="0">
              <a:solidFill>
                <a:schemeClr val="dk1"/>
              </a:solidFill>
              <a:effectLst/>
              <a:latin typeface="ＭＳ 明朝" panose="02020609040205080304" pitchFamily="17" charset="-128"/>
              <a:ea typeface="ＭＳ 明朝" panose="02020609040205080304" pitchFamily="17" charset="-128"/>
              <a:cs typeface="+mn-cs"/>
            </a:rPr>
            <a:t>基づき、</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過去の大規模災害で被災した自治体の事例を参考に大規模災害への備えとして</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150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億円、また、平成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9</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月のリーマンショック時の実績を基に経済事情の著しい変動等による備えとして</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200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億円の、合計</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350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億円の年度末残高の維持に努めていく。</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なお、令和５年度に実施する各種計画の改定に合わせ、</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考え方</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に示す必要額</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350</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億円の妥当性についても、検討し見直す予定である。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満期一括償還に充てるための積み立てを着実に行っており、それに伴う利子再積立てにより微増傾向にある。</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銀行等引受債が増加傾向にある中、今後も満期一括償還に備えた積立てを着実に行っていくとともに、金利動向等を見据え繰上償還についても検討し、公債費の軽減に努めていく。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569,703
554,500
34.06
249,336,644
235,794,002
13,196,423
127,632,072
33,020,187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当区が保有する施設の多くは昭和</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年代から</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年代にかけて整備されており、有形固定資産減価償却率については、比較的高い水準にある。</a:t>
          </a:r>
          <a:endParaRPr lang="ja-JP" altLang="ja-JP" sz="1200">
            <a:effectLst/>
          </a:endParaRPr>
        </a:p>
        <a:p>
          <a:r>
            <a:rPr kumimoji="1" lang="ja-JP" altLang="ja-JP" sz="1200">
              <a:solidFill>
                <a:schemeClr val="dk1"/>
              </a:solidFill>
              <a:effectLst/>
              <a:latin typeface="+mn-lt"/>
              <a:ea typeface="+mn-ea"/>
              <a:cs typeface="+mn-cs"/>
            </a:rPr>
            <a:t>　区は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施設の更新や施設移転後の跡地の有効活用に関する取組を計画的に進めている。今後、施設の長寿命化を図りながら、中・長期的な視点から適切な施設の更新・維持管理を推進していく。</a:t>
          </a:r>
          <a:endParaRPr lang="ja-JP" altLang="ja-JP" sz="12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760595" y="5461907"/>
          <a:ext cx="1270" cy="112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813300" y="523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673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120395</xdr:rowOff>
    </xdr:from>
    <xdr:ext cx="405111" cy="259045"/>
    <xdr:sp macro="" textlink="">
      <xdr:nvSpPr>
        <xdr:cNvPr id="82" name="有形固定資産減価償却率平均値テキスト"/>
        <xdr:cNvSpPr txBox="1"/>
      </xdr:nvSpPr>
      <xdr:spPr>
        <a:xfrm>
          <a:off x="4813300" y="5863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7117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3238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476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714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93" name="楕円 92"/>
        <xdr:cNvSpPr/>
      </xdr:nvSpPr>
      <xdr:spPr>
        <a:xfrm>
          <a:off x="47117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74130</xdr:rowOff>
    </xdr:from>
    <xdr:ext cx="405111" cy="259045"/>
    <xdr:sp macro="" textlink="">
      <xdr:nvSpPr>
        <xdr:cNvPr id="94" name="有形固定資産減価償却率該当値テキスト"/>
        <xdr:cNvSpPr txBox="1"/>
      </xdr:nvSpPr>
      <xdr:spPr>
        <a:xfrm>
          <a:off x="4813300"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80282</xdr:rowOff>
    </xdr:from>
    <xdr:to>
      <xdr:col>19</xdr:col>
      <xdr:colOff>187325</xdr:colOff>
      <xdr:row>32</xdr:row>
      <xdr:rowOff>10432</xdr:rowOff>
    </xdr:to>
    <xdr:sp macro="" textlink="">
      <xdr:nvSpPr>
        <xdr:cNvPr id="95" name="楕円 94"/>
        <xdr:cNvSpPr/>
      </xdr:nvSpPr>
      <xdr:spPr>
        <a:xfrm>
          <a:off x="4000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131082</xdr:rowOff>
    </xdr:from>
    <xdr:to>
      <xdr:col>23</xdr:col>
      <xdr:colOff>85725</xdr:colOff>
      <xdr:row>31</xdr:row>
      <xdr:rowOff>146503</xdr:rowOff>
    </xdr:to>
    <xdr:cxnSp macro="">
      <xdr:nvCxnSpPr>
        <xdr:cNvPr id="96" name="直線コネクタ 95"/>
        <xdr:cNvCxnSpPr/>
      </xdr:nvCxnSpPr>
      <xdr:spPr>
        <a:xfrm>
          <a:off x="4051300" y="6217557"/>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89535</xdr:rowOff>
    </xdr:from>
    <xdr:to>
      <xdr:col>15</xdr:col>
      <xdr:colOff>187325</xdr:colOff>
      <xdr:row>32</xdr:row>
      <xdr:rowOff>19685</xdr:rowOff>
    </xdr:to>
    <xdr:sp macro="" textlink="">
      <xdr:nvSpPr>
        <xdr:cNvPr id="97" name="楕円 96"/>
        <xdr:cNvSpPr/>
      </xdr:nvSpPr>
      <xdr:spPr>
        <a:xfrm>
          <a:off x="323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131082</xdr:rowOff>
    </xdr:from>
    <xdr:to>
      <xdr:col>19</xdr:col>
      <xdr:colOff>136525</xdr:colOff>
      <xdr:row>31</xdr:row>
      <xdr:rowOff>140335</xdr:rowOff>
    </xdr:to>
    <xdr:cxnSp macro="">
      <xdr:nvCxnSpPr>
        <xdr:cNvPr id="98" name="直線コネクタ 97"/>
        <xdr:cNvCxnSpPr/>
      </xdr:nvCxnSpPr>
      <xdr:spPr>
        <a:xfrm flipV="1">
          <a:off x="3289300" y="621755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120378</xdr:rowOff>
    </xdr:from>
    <xdr:to>
      <xdr:col>11</xdr:col>
      <xdr:colOff>187325</xdr:colOff>
      <xdr:row>32</xdr:row>
      <xdr:rowOff>50528</xdr:rowOff>
    </xdr:to>
    <xdr:sp macro="" textlink="">
      <xdr:nvSpPr>
        <xdr:cNvPr id="99" name="楕円 98"/>
        <xdr:cNvSpPr/>
      </xdr:nvSpPr>
      <xdr:spPr>
        <a:xfrm>
          <a:off x="2476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140335</xdr:rowOff>
    </xdr:from>
    <xdr:to>
      <xdr:col>15</xdr:col>
      <xdr:colOff>136525</xdr:colOff>
      <xdr:row>31</xdr:row>
      <xdr:rowOff>171178</xdr:rowOff>
    </xdr:to>
    <xdr:cxnSp macro="">
      <xdr:nvCxnSpPr>
        <xdr:cNvPr id="100" name="直線コネクタ 99"/>
        <xdr:cNvCxnSpPr/>
      </xdr:nvCxnSpPr>
      <xdr:spPr>
        <a:xfrm flipV="1">
          <a:off x="2527300" y="622681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101" name="楕円 100"/>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171178</xdr:rowOff>
    </xdr:from>
    <xdr:to>
      <xdr:col>11</xdr:col>
      <xdr:colOff>136525</xdr:colOff>
      <xdr:row>32</xdr:row>
      <xdr:rowOff>12065</xdr:rowOff>
    </xdr:to>
    <xdr:cxnSp macro="">
      <xdr:nvCxnSpPr>
        <xdr:cNvPr id="102" name="直線コネクタ 101"/>
        <xdr:cNvCxnSpPr/>
      </xdr:nvCxnSpPr>
      <xdr:spPr>
        <a:xfrm flipV="1">
          <a:off x="1765300" y="625765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3"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53448</xdr:rowOff>
    </xdr:from>
    <xdr:ext cx="405111" cy="259045"/>
    <xdr:sp macro="" textlink="">
      <xdr:nvSpPr>
        <xdr:cNvPr id="104" name="n_2aveValue有形固定資産減価償却率"/>
        <xdr:cNvSpPr txBox="1"/>
      </xdr:nvSpPr>
      <xdr:spPr>
        <a:xfrm>
          <a:off x="3086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96628</xdr:rowOff>
    </xdr:from>
    <xdr:ext cx="405111" cy="259045"/>
    <xdr:sp macro="" textlink="">
      <xdr:nvSpPr>
        <xdr:cNvPr id="105" name="n_3aveValue有形固定資産減価償却率"/>
        <xdr:cNvSpPr txBox="1"/>
      </xdr:nvSpPr>
      <xdr:spPr>
        <a:xfrm>
          <a:off x="2324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71953</xdr:rowOff>
    </xdr:from>
    <xdr:ext cx="405111" cy="259045"/>
    <xdr:sp macro="" textlink="">
      <xdr:nvSpPr>
        <xdr:cNvPr id="106" name="n_4aveValue有形固定資産減価償却率"/>
        <xdr:cNvSpPr txBox="1"/>
      </xdr:nvSpPr>
      <xdr:spPr>
        <a:xfrm>
          <a:off x="1562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1559</xdr:rowOff>
    </xdr:from>
    <xdr:ext cx="405111" cy="259045"/>
    <xdr:sp macro="" textlink="">
      <xdr:nvSpPr>
        <xdr:cNvPr id="107" name="n_1mainValue有形固定資産減価償却率"/>
        <xdr:cNvSpPr txBox="1"/>
      </xdr:nvSpPr>
      <xdr:spPr>
        <a:xfrm>
          <a:off x="38360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108" name="n_2main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41655</xdr:rowOff>
    </xdr:from>
    <xdr:ext cx="405111" cy="259045"/>
    <xdr:sp macro="" textlink="">
      <xdr:nvSpPr>
        <xdr:cNvPr id="109" name="n_3mainValue有形固定資産減価償却率"/>
        <xdr:cNvSpPr txBox="1"/>
      </xdr:nvSpPr>
      <xdr:spPr>
        <a:xfrm>
          <a:off x="23247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10" name="n_4mainValue有形固定資産減価償却率"/>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区債の発行精査や基金への確実な積立て、効率的な予算執行などにより、中長期の財政の健全性が確保されている。</a:t>
          </a:r>
          <a:endParaRPr lang="ja-JP" altLang="ja-JP" sz="12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xdr:cNvSpPr txBox="1"/>
      </xdr:nvSpPr>
      <xdr:spPr>
        <a:xfrm>
          <a:off x="10880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28</xdr:row>
      <xdr:rowOff>46567</xdr:rowOff>
    </xdr:to>
    <xdr:cxnSp macro="">
      <xdr:nvCxnSpPr>
        <xdr:cNvPr id="139" name="直線コネクタ 138"/>
        <xdr:cNvCxnSpPr/>
      </xdr:nvCxnSpPr>
      <xdr:spPr>
        <a:xfrm flipV="1">
          <a:off x="14793595" y="5312833"/>
          <a:ext cx="1269" cy="30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50394</xdr:rowOff>
    </xdr:from>
    <xdr:ext cx="405111" cy="259045"/>
    <xdr:sp macro="" textlink="">
      <xdr:nvSpPr>
        <xdr:cNvPr id="140" name="債務償還比率最小値テキスト"/>
        <xdr:cNvSpPr txBox="1"/>
      </xdr:nvSpPr>
      <xdr:spPr>
        <a:xfrm>
          <a:off x="14846300" y="562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46567</xdr:rowOff>
    </xdr:from>
    <xdr:to>
      <xdr:col>76</xdr:col>
      <xdr:colOff>111125</xdr:colOff>
      <xdr:row>28</xdr:row>
      <xdr:rowOff>46567</xdr:rowOff>
    </xdr:to>
    <xdr:cxnSp macro="">
      <xdr:nvCxnSpPr>
        <xdr:cNvPr id="141" name="直線コネクタ 140"/>
        <xdr:cNvCxnSpPr/>
      </xdr:nvCxnSpPr>
      <xdr:spPr>
        <a:xfrm>
          <a:off x="14706600" y="561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70803</xdr:rowOff>
    </xdr:from>
    <xdr:to>
      <xdr:col>72</xdr:col>
      <xdr:colOff>123825</xdr:colOff>
      <xdr:row>30</xdr:row>
      <xdr:rowOff>953</xdr:rowOff>
    </xdr:to>
    <xdr:sp macro="" textlink="">
      <xdr:nvSpPr>
        <xdr:cNvPr id="155" name="楕円 154"/>
        <xdr:cNvSpPr/>
      </xdr:nvSpPr>
      <xdr:spPr>
        <a:xfrm>
          <a:off x="14033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119380</xdr:rowOff>
    </xdr:from>
    <xdr:to>
      <xdr:col>68</xdr:col>
      <xdr:colOff>123825</xdr:colOff>
      <xdr:row>30</xdr:row>
      <xdr:rowOff>49530</xdr:rowOff>
    </xdr:to>
    <xdr:sp macro="" textlink="">
      <xdr:nvSpPr>
        <xdr:cNvPr id="156" name="楕円 155"/>
        <xdr:cNvSpPr/>
      </xdr:nvSpPr>
      <xdr:spPr>
        <a:xfrm>
          <a:off x="13271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121603</xdr:rowOff>
    </xdr:from>
    <xdr:to>
      <xdr:col>72</xdr:col>
      <xdr:colOff>73025</xdr:colOff>
      <xdr:row>29</xdr:row>
      <xdr:rowOff>170180</xdr:rowOff>
    </xdr:to>
    <xdr:cxnSp macro="">
      <xdr:nvCxnSpPr>
        <xdr:cNvPr id="157" name="直線コネクタ 156"/>
        <xdr:cNvCxnSpPr/>
      </xdr:nvCxnSpPr>
      <xdr:spPr>
        <a:xfrm flipV="1">
          <a:off x="13322300" y="5865178"/>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15240</xdr:rowOff>
    </xdr:from>
    <xdr:to>
      <xdr:col>64</xdr:col>
      <xdr:colOff>123825</xdr:colOff>
      <xdr:row>32</xdr:row>
      <xdr:rowOff>116840</xdr:rowOff>
    </xdr:to>
    <xdr:sp macro="" textlink="">
      <xdr:nvSpPr>
        <xdr:cNvPr id="158" name="楕円 157"/>
        <xdr:cNvSpPr/>
      </xdr:nvSpPr>
      <xdr:spPr>
        <a:xfrm>
          <a:off x="12509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170180</xdr:rowOff>
    </xdr:from>
    <xdr:to>
      <xdr:col>68</xdr:col>
      <xdr:colOff>73025</xdr:colOff>
      <xdr:row>32</xdr:row>
      <xdr:rowOff>66040</xdr:rowOff>
    </xdr:to>
    <xdr:cxnSp macro="">
      <xdr:nvCxnSpPr>
        <xdr:cNvPr id="159" name="直線コネクタ 158"/>
        <xdr:cNvCxnSpPr/>
      </xdr:nvCxnSpPr>
      <xdr:spPr>
        <a:xfrm flipV="1">
          <a:off x="12560300" y="5913755"/>
          <a:ext cx="762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79481</xdr:rowOff>
    </xdr:from>
    <xdr:to>
      <xdr:col>60</xdr:col>
      <xdr:colOff>123825</xdr:colOff>
      <xdr:row>34</xdr:row>
      <xdr:rowOff>9631</xdr:rowOff>
    </xdr:to>
    <xdr:sp macro="" textlink="">
      <xdr:nvSpPr>
        <xdr:cNvPr id="160" name="楕円 159"/>
        <xdr:cNvSpPr/>
      </xdr:nvSpPr>
      <xdr:spPr>
        <a:xfrm>
          <a:off x="11747500" y="65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66040</xdr:rowOff>
    </xdr:from>
    <xdr:to>
      <xdr:col>64</xdr:col>
      <xdr:colOff>73025</xdr:colOff>
      <xdr:row>33</xdr:row>
      <xdr:rowOff>130281</xdr:rowOff>
    </xdr:to>
    <xdr:cxnSp macro="">
      <xdr:nvCxnSpPr>
        <xdr:cNvPr id="161" name="直線コネクタ 160"/>
        <xdr:cNvCxnSpPr/>
      </xdr:nvCxnSpPr>
      <xdr:spPr>
        <a:xfrm flipV="1">
          <a:off x="11798300" y="6323965"/>
          <a:ext cx="762000" cy="2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62"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63"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64"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65"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29</xdr:row>
      <xdr:rowOff>163530</xdr:rowOff>
    </xdr:from>
    <xdr:ext cx="405111" cy="259045"/>
    <xdr:sp macro="" textlink="">
      <xdr:nvSpPr>
        <xdr:cNvPr id="166" name="n_1mainValue債務償還比率"/>
        <xdr:cNvSpPr txBox="1"/>
      </xdr:nvSpPr>
      <xdr:spPr>
        <a:xfrm>
          <a:off x="13869044" y="590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30</xdr:row>
      <xdr:rowOff>40657</xdr:rowOff>
    </xdr:from>
    <xdr:ext cx="405111" cy="259045"/>
    <xdr:sp macro="" textlink="">
      <xdr:nvSpPr>
        <xdr:cNvPr id="167" name="n_2mainValue債務償還比率"/>
        <xdr:cNvSpPr txBox="1"/>
      </xdr:nvSpPr>
      <xdr:spPr>
        <a:xfrm>
          <a:off x="1311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32</xdr:row>
      <xdr:rowOff>107967</xdr:rowOff>
    </xdr:from>
    <xdr:ext cx="405111" cy="259045"/>
    <xdr:sp macro="" textlink="">
      <xdr:nvSpPr>
        <xdr:cNvPr id="168" name="n_3mainValue債務償還比率"/>
        <xdr:cNvSpPr txBox="1"/>
      </xdr:nvSpPr>
      <xdr:spPr>
        <a:xfrm>
          <a:off x="12357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34</xdr:row>
      <xdr:rowOff>758</xdr:rowOff>
    </xdr:from>
    <xdr:ext cx="405111" cy="259045"/>
    <xdr:sp macro="" textlink="">
      <xdr:nvSpPr>
        <xdr:cNvPr id="169" name="n_4mainValue債務償還比率"/>
        <xdr:cNvSpPr txBox="1"/>
      </xdr:nvSpPr>
      <xdr:spPr>
        <a:xfrm>
          <a:off x="11595744" y="66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569,703
554,500
34.06
249,336,644
235,794,002
13,196,423
127,632,072
33,020,187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634865" y="5660572"/>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673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道路】&#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746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1079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154396</xdr:rowOff>
    </xdr:from>
    <xdr:to>
      <xdr:col>24</xdr:col>
      <xdr:colOff>114300</xdr:colOff>
      <xdr:row>41</xdr:row>
      <xdr:rowOff>84546</xdr:rowOff>
    </xdr:to>
    <xdr:sp macro="" textlink="">
      <xdr:nvSpPr>
        <xdr:cNvPr id="74" name="楕円 73"/>
        <xdr:cNvSpPr/>
      </xdr:nvSpPr>
      <xdr:spPr>
        <a:xfrm>
          <a:off x="45847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132823</xdr:rowOff>
    </xdr:from>
    <xdr:ext cx="405111" cy="259045"/>
    <xdr:sp macro="" textlink="">
      <xdr:nvSpPr>
        <xdr:cNvPr id="75" name="【道路】&#10;有形固定資産減価償却率該当値テキスト"/>
        <xdr:cNvSpPr txBox="1"/>
      </xdr:nvSpPr>
      <xdr:spPr>
        <a:xfrm>
          <a:off x="4673600"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169091</xdr:rowOff>
    </xdr:from>
    <xdr:to>
      <xdr:col>20</xdr:col>
      <xdr:colOff>38100</xdr:colOff>
      <xdr:row>41</xdr:row>
      <xdr:rowOff>99241</xdr:rowOff>
    </xdr:to>
    <xdr:sp macro="" textlink="">
      <xdr:nvSpPr>
        <xdr:cNvPr id="76" name="楕円 75"/>
        <xdr:cNvSpPr/>
      </xdr:nvSpPr>
      <xdr:spPr>
        <a:xfrm>
          <a:off x="3746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33746</xdr:rowOff>
    </xdr:from>
    <xdr:to>
      <xdr:col>24</xdr:col>
      <xdr:colOff>63500</xdr:colOff>
      <xdr:row>41</xdr:row>
      <xdr:rowOff>48441</xdr:rowOff>
    </xdr:to>
    <xdr:cxnSp macro="">
      <xdr:nvCxnSpPr>
        <xdr:cNvPr id="77" name="直線コネクタ 76"/>
        <xdr:cNvCxnSpPr/>
      </xdr:nvCxnSpPr>
      <xdr:spPr>
        <a:xfrm flipV="1">
          <a:off x="3797300" y="706319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15603</xdr:rowOff>
    </xdr:from>
    <xdr:to>
      <xdr:col>15</xdr:col>
      <xdr:colOff>101600</xdr:colOff>
      <xdr:row>41</xdr:row>
      <xdr:rowOff>117203</xdr:rowOff>
    </xdr:to>
    <xdr:sp macro="" textlink="">
      <xdr:nvSpPr>
        <xdr:cNvPr id="78" name="楕円 77"/>
        <xdr:cNvSpPr/>
      </xdr:nvSpPr>
      <xdr:spPr>
        <a:xfrm>
          <a:off x="2857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48441</xdr:rowOff>
    </xdr:from>
    <xdr:to>
      <xdr:col>19</xdr:col>
      <xdr:colOff>177800</xdr:colOff>
      <xdr:row>41</xdr:row>
      <xdr:rowOff>66403</xdr:rowOff>
    </xdr:to>
    <xdr:cxnSp macro="">
      <xdr:nvCxnSpPr>
        <xdr:cNvPr id="79" name="直線コネクタ 78"/>
        <xdr:cNvCxnSpPr/>
      </xdr:nvCxnSpPr>
      <xdr:spPr>
        <a:xfrm flipV="1">
          <a:off x="2908300" y="707789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25400</xdr:rowOff>
    </xdr:from>
    <xdr:to>
      <xdr:col>10</xdr:col>
      <xdr:colOff>165100</xdr:colOff>
      <xdr:row>41</xdr:row>
      <xdr:rowOff>127000</xdr:rowOff>
    </xdr:to>
    <xdr:sp macro="" textlink="">
      <xdr:nvSpPr>
        <xdr:cNvPr id="80" name="楕円 79"/>
        <xdr:cNvSpPr/>
      </xdr:nvSpPr>
      <xdr:spPr>
        <a:xfrm>
          <a:off x="196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66403</xdr:rowOff>
    </xdr:from>
    <xdr:to>
      <xdr:col>15</xdr:col>
      <xdr:colOff>50800</xdr:colOff>
      <xdr:row>41</xdr:row>
      <xdr:rowOff>76200</xdr:rowOff>
    </xdr:to>
    <xdr:cxnSp macro="">
      <xdr:nvCxnSpPr>
        <xdr:cNvPr id="81" name="直線コネクタ 80"/>
        <xdr:cNvCxnSpPr/>
      </xdr:nvCxnSpPr>
      <xdr:spPr>
        <a:xfrm flipV="1">
          <a:off x="2019300" y="709585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35197</xdr:rowOff>
    </xdr:from>
    <xdr:to>
      <xdr:col>6</xdr:col>
      <xdr:colOff>38100</xdr:colOff>
      <xdr:row>41</xdr:row>
      <xdr:rowOff>136797</xdr:rowOff>
    </xdr:to>
    <xdr:sp macro="" textlink="">
      <xdr:nvSpPr>
        <xdr:cNvPr id="82" name="楕円 81"/>
        <xdr:cNvSpPr/>
      </xdr:nvSpPr>
      <xdr:spPr>
        <a:xfrm>
          <a:off x="1079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76200</xdr:rowOff>
    </xdr:from>
    <xdr:to>
      <xdr:col>10</xdr:col>
      <xdr:colOff>114300</xdr:colOff>
      <xdr:row>41</xdr:row>
      <xdr:rowOff>85997</xdr:rowOff>
    </xdr:to>
    <xdr:cxnSp macro="">
      <xdr:nvCxnSpPr>
        <xdr:cNvPr id="83" name="直線コネクタ 82"/>
        <xdr:cNvCxnSpPr/>
      </xdr:nvCxnSpPr>
      <xdr:spPr>
        <a:xfrm flipV="1">
          <a:off x="1130300" y="71056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171285</xdr:rowOff>
    </xdr:from>
    <xdr:ext cx="405111" cy="259045"/>
    <xdr:sp macro="" textlink="">
      <xdr:nvSpPr>
        <xdr:cNvPr id="84" name="n_1aveValue【道路】&#10;有形固定資産減価償却率"/>
        <xdr:cNvSpPr txBox="1"/>
      </xdr:nvSpPr>
      <xdr:spPr>
        <a:xfrm>
          <a:off x="3582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道路】&#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6" name="n_3aveValue【道路】&#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87" name="n_4aveValue【道路】&#10;有形固定資産減価償却率"/>
        <xdr:cNvSpPr txBox="1"/>
      </xdr:nvSpPr>
      <xdr:spPr>
        <a:xfrm>
          <a:off x="927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90368</xdr:rowOff>
    </xdr:from>
    <xdr:ext cx="405111" cy="259045"/>
    <xdr:sp macro="" textlink="">
      <xdr:nvSpPr>
        <xdr:cNvPr id="88" name="n_1mainValue【道路】&#10;有形固定資産減価償却率"/>
        <xdr:cNvSpPr txBox="1"/>
      </xdr:nvSpPr>
      <xdr:spPr>
        <a:xfrm>
          <a:off x="35820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108330</xdr:rowOff>
    </xdr:from>
    <xdr:ext cx="405111" cy="259045"/>
    <xdr:sp macro="" textlink="">
      <xdr:nvSpPr>
        <xdr:cNvPr id="89" name="n_2mainValue【道路】&#10;有形固定資産減価償却率"/>
        <xdr:cNvSpPr txBox="1"/>
      </xdr:nvSpPr>
      <xdr:spPr>
        <a:xfrm>
          <a:off x="27057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118127</xdr:rowOff>
    </xdr:from>
    <xdr:ext cx="405111" cy="259045"/>
    <xdr:sp macro="" textlink="">
      <xdr:nvSpPr>
        <xdr:cNvPr id="90" name="n_3mainValue【道路】&#10;有形固定資産減価償却率"/>
        <xdr:cNvSpPr txBox="1"/>
      </xdr:nvSpPr>
      <xdr:spPr>
        <a:xfrm>
          <a:off x="1816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127924</xdr:rowOff>
    </xdr:from>
    <xdr:ext cx="405111" cy="259045"/>
    <xdr:sp macro="" textlink="">
      <xdr:nvSpPr>
        <xdr:cNvPr id="91" name="n_4mainValue【道路】&#10;有形固定資産減価償却率"/>
        <xdr:cNvSpPr txBox="1"/>
      </xdr:nvSpPr>
      <xdr:spPr>
        <a:xfrm>
          <a:off x="927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10476865" y="582358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10515600" y="71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10388600" y="711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1051560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10388600" y="582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xdr:cNvSpPr txBox="1"/>
      </xdr:nvSpPr>
      <xdr:spPr>
        <a:xfrm>
          <a:off x="10515600" y="675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104267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95885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8699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810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921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127889</xdr:rowOff>
    </xdr:from>
    <xdr:to>
      <xdr:col>55</xdr:col>
      <xdr:colOff>50800</xdr:colOff>
      <xdr:row>41</xdr:row>
      <xdr:rowOff>58039</xdr:rowOff>
    </xdr:to>
    <xdr:sp macro="" textlink="">
      <xdr:nvSpPr>
        <xdr:cNvPr id="131" name="楕円 130"/>
        <xdr:cNvSpPr/>
      </xdr:nvSpPr>
      <xdr:spPr>
        <a:xfrm>
          <a:off x="10426700" y="69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42816</xdr:rowOff>
    </xdr:from>
    <xdr:ext cx="469744" cy="259045"/>
    <xdr:sp macro="" textlink="">
      <xdr:nvSpPr>
        <xdr:cNvPr id="132" name="【道路】&#10;一人当たり延長該当値テキスト"/>
        <xdr:cNvSpPr txBox="1"/>
      </xdr:nvSpPr>
      <xdr:spPr>
        <a:xfrm>
          <a:off x="10515600" y="690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129222</xdr:rowOff>
    </xdr:from>
    <xdr:to>
      <xdr:col>50</xdr:col>
      <xdr:colOff>165100</xdr:colOff>
      <xdr:row>41</xdr:row>
      <xdr:rowOff>59372</xdr:rowOff>
    </xdr:to>
    <xdr:sp macro="" textlink="">
      <xdr:nvSpPr>
        <xdr:cNvPr id="133" name="楕円 132"/>
        <xdr:cNvSpPr/>
      </xdr:nvSpPr>
      <xdr:spPr>
        <a:xfrm>
          <a:off x="9588500" y="69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xdr:rowOff>
    </xdr:from>
    <xdr:to>
      <xdr:col>55</xdr:col>
      <xdr:colOff>0</xdr:colOff>
      <xdr:row>41</xdr:row>
      <xdr:rowOff>8572</xdr:rowOff>
    </xdr:to>
    <xdr:cxnSp macro="">
      <xdr:nvCxnSpPr>
        <xdr:cNvPr id="134" name="直線コネクタ 133"/>
        <xdr:cNvCxnSpPr/>
      </xdr:nvCxnSpPr>
      <xdr:spPr>
        <a:xfrm flipV="1">
          <a:off x="9639300" y="7036689"/>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129604</xdr:rowOff>
    </xdr:from>
    <xdr:to>
      <xdr:col>46</xdr:col>
      <xdr:colOff>38100</xdr:colOff>
      <xdr:row>41</xdr:row>
      <xdr:rowOff>59754</xdr:rowOff>
    </xdr:to>
    <xdr:sp macro="" textlink="">
      <xdr:nvSpPr>
        <xdr:cNvPr id="135" name="楕円 134"/>
        <xdr:cNvSpPr/>
      </xdr:nvSpPr>
      <xdr:spPr>
        <a:xfrm>
          <a:off x="8699500" y="69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8572</xdr:rowOff>
    </xdr:from>
    <xdr:to>
      <xdr:col>50</xdr:col>
      <xdr:colOff>114300</xdr:colOff>
      <xdr:row>41</xdr:row>
      <xdr:rowOff>8954</xdr:rowOff>
    </xdr:to>
    <xdr:cxnSp macro="">
      <xdr:nvCxnSpPr>
        <xdr:cNvPr id="136" name="直線コネクタ 135"/>
        <xdr:cNvCxnSpPr/>
      </xdr:nvCxnSpPr>
      <xdr:spPr>
        <a:xfrm flipV="1">
          <a:off x="8750300" y="7038022"/>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127889</xdr:rowOff>
    </xdr:from>
    <xdr:to>
      <xdr:col>41</xdr:col>
      <xdr:colOff>101600</xdr:colOff>
      <xdr:row>41</xdr:row>
      <xdr:rowOff>58039</xdr:rowOff>
    </xdr:to>
    <xdr:sp macro="" textlink="">
      <xdr:nvSpPr>
        <xdr:cNvPr id="137" name="楕円 136"/>
        <xdr:cNvSpPr/>
      </xdr:nvSpPr>
      <xdr:spPr>
        <a:xfrm>
          <a:off x="7810500" y="69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7239</xdr:rowOff>
    </xdr:from>
    <xdr:to>
      <xdr:col>45</xdr:col>
      <xdr:colOff>177800</xdr:colOff>
      <xdr:row>41</xdr:row>
      <xdr:rowOff>8954</xdr:rowOff>
    </xdr:to>
    <xdr:cxnSp macro="">
      <xdr:nvCxnSpPr>
        <xdr:cNvPr id="138" name="直線コネクタ 137"/>
        <xdr:cNvCxnSpPr/>
      </xdr:nvCxnSpPr>
      <xdr:spPr>
        <a:xfrm>
          <a:off x="7861300" y="703668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126365</xdr:rowOff>
    </xdr:from>
    <xdr:to>
      <xdr:col>36</xdr:col>
      <xdr:colOff>165100</xdr:colOff>
      <xdr:row>41</xdr:row>
      <xdr:rowOff>56515</xdr:rowOff>
    </xdr:to>
    <xdr:sp macro="" textlink="">
      <xdr:nvSpPr>
        <xdr:cNvPr id="139" name="楕円 138"/>
        <xdr:cNvSpPr/>
      </xdr:nvSpPr>
      <xdr:spPr>
        <a:xfrm>
          <a:off x="6921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xdr:rowOff>
    </xdr:from>
    <xdr:to>
      <xdr:col>41</xdr:col>
      <xdr:colOff>50800</xdr:colOff>
      <xdr:row>41</xdr:row>
      <xdr:rowOff>7239</xdr:rowOff>
    </xdr:to>
    <xdr:cxnSp macro="">
      <xdr:nvCxnSpPr>
        <xdr:cNvPr id="140" name="直線コネクタ 139"/>
        <xdr:cNvCxnSpPr/>
      </xdr:nvCxnSpPr>
      <xdr:spPr>
        <a:xfrm>
          <a:off x="6972300" y="70351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xdr:cNvSpPr txBox="1"/>
      </xdr:nvSpPr>
      <xdr:spPr>
        <a:xfrm>
          <a:off x="9391727" y="66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xdr:cNvSpPr txBox="1"/>
      </xdr:nvSpPr>
      <xdr:spPr>
        <a:xfrm>
          <a:off x="85154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xdr:cNvSpPr txBox="1"/>
      </xdr:nvSpPr>
      <xdr:spPr>
        <a:xfrm>
          <a:off x="7626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xdr:cNvSpPr txBox="1"/>
      </xdr:nvSpPr>
      <xdr:spPr>
        <a:xfrm>
          <a:off x="6737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50499</xdr:rowOff>
    </xdr:from>
    <xdr:ext cx="469744" cy="259045"/>
    <xdr:sp macro="" textlink="">
      <xdr:nvSpPr>
        <xdr:cNvPr id="145" name="n_1mainValue【道路】&#10;一人当たり延長"/>
        <xdr:cNvSpPr txBox="1"/>
      </xdr:nvSpPr>
      <xdr:spPr>
        <a:xfrm>
          <a:off x="9391727" y="70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50881</xdr:rowOff>
    </xdr:from>
    <xdr:ext cx="469744" cy="259045"/>
    <xdr:sp macro="" textlink="">
      <xdr:nvSpPr>
        <xdr:cNvPr id="146" name="n_2mainValue【道路】&#10;一人当たり延長"/>
        <xdr:cNvSpPr txBox="1"/>
      </xdr:nvSpPr>
      <xdr:spPr>
        <a:xfrm>
          <a:off x="8515427" y="708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49166</xdr:rowOff>
    </xdr:from>
    <xdr:ext cx="469744" cy="259045"/>
    <xdr:sp macro="" textlink="">
      <xdr:nvSpPr>
        <xdr:cNvPr id="147" name="n_3mainValue【道路】&#10;一人当たり延長"/>
        <xdr:cNvSpPr txBox="1"/>
      </xdr:nvSpPr>
      <xdr:spPr>
        <a:xfrm>
          <a:off x="7626427" y="707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47642</xdr:rowOff>
    </xdr:from>
    <xdr:ext cx="469744" cy="259045"/>
    <xdr:sp macro="" textlink="">
      <xdr:nvSpPr>
        <xdr:cNvPr id="148" name="n_4mainValue【道路】&#10;一人当たり延長"/>
        <xdr:cNvSpPr txBox="1"/>
      </xdr:nvSpPr>
      <xdr:spPr>
        <a:xfrm>
          <a:off x="6737427" y="7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xdr:cNvCxnSpPr/>
      </xdr:nvCxnSpPr>
      <xdr:spPr>
        <a:xfrm flipV="1">
          <a:off x="4634865" y="9437915"/>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xdr:cNvSpPr txBox="1"/>
      </xdr:nvSpPr>
      <xdr:spPr>
        <a:xfrm>
          <a:off x="4673600" y="1106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xdr:cNvCxnSpPr/>
      </xdr:nvCxnSpPr>
      <xdr:spPr>
        <a:xfrm>
          <a:off x="4546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xdr:cNvSpPr txBox="1"/>
      </xdr:nvSpPr>
      <xdr:spPr>
        <a:xfrm>
          <a:off x="4673600" y="921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xdr:cNvCxnSpPr/>
      </xdr:nvCxnSpPr>
      <xdr:spPr>
        <a:xfrm>
          <a:off x="4546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8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xdr:cNvSpPr/>
      </xdr:nvSpPr>
      <xdr:spPr>
        <a:xfrm>
          <a:off x="3746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xdr:cNvSpPr/>
      </xdr:nvSpPr>
      <xdr:spPr>
        <a:xfrm>
          <a:off x="1968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xdr:cNvSpPr/>
      </xdr:nvSpPr>
      <xdr:spPr>
        <a:xfrm>
          <a:off x="1079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42273</xdr:rowOff>
    </xdr:from>
    <xdr:to>
      <xdr:col>24</xdr:col>
      <xdr:colOff>114300</xdr:colOff>
      <xdr:row>59</xdr:row>
      <xdr:rowOff>143873</xdr:rowOff>
    </xdr:to>
    <xdr:sp macro="" textlink="">
      <xdr:nvSpPr>
        <xdr:cNvPr id="191" name="楕円 190"/>
        <xdr:cNvSpPr/>
      </xdr:nvSpPr>
      <xdr:spPr>
        <a:xfrm>
          <a:off x="4584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65150</xdr:rowOff>
    </xdr:from>
    <xdr:ext cx="405111" cy="259045"/>
    <xdr:sp macro="" textlink="">
      <xdr:nvSpPr>
        <xdr:cNvPr id="192" name="【橋りょう・トンネル】&#10;有形固定資産減価償却率該当値テキスト"/>
        <xdr:cNvSpPr txBox="1"/>
      </xdr:nvSpPr>
      <xdr:spPr>
        <a:xfrm>
          <a:off x="4673600" y="1000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93" name="楕円 192"/>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93073</xdr:rowOff>
    </xdr:to>
    <xdr:cxnSp macro="">
      <xdr:nvCxnSpPr>
        <xdr:cNvPr id="194" name="直線コネクタ 193"/>
        <xdr:cNvCxnSpPr/>
      </xdr:nvCxnSpPr>
      <xdr:spPr>
        <a:xfrm>
          <a:off x="3797300" y="101694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148409</xdr:rowOff>
    </xdr:from>
    <xdr:to>
      <xdr:col>15</xdr:col>
      <xdr:colOff>101600</xdr:colOff>
      <xdr:row>59</xdr:row>
      <xdr:rowOff>78559</xdr:rowOff>
    </xdr:to>
    <xdr:sp macro="" textlink="">
      <xdr:nvSpPr>
        <xdr:cNvPr id="195" name="楕円 194"/>
        <xdr:cNvSpPr/>
      </xdr:nvSpPr>
      <xdr:spPr>
        <a:xfrm>
          <a:off x="2857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27759</xdr:rowOff>
    </xdr:from>
    <xdr:to>
      <xdr:col>19</xdr:col>
      <xdr:colOff>177800</xdr:colOff>
      <xdr:row>59</xdr:row>
      <xdr:rowOff>53884</xdr:rowOff>
    </xdr:to>
    <xdr:cxnSp macro="">
      <xdr:nvCxnSpPr>
        <xdr:cNvPr id="196" name="直線コネクタ 195"/>
        <xdr:cNvCxnSpPr/>
      </xdr:nvCxnSpPr>
      <xdr:spPr>
        <a:xfrm>
          <a:off x="2908300" y="101433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135346</xdr:rowOff>
    </xdr:from>
    <xdr:to>
      <xdr:col>10</xdr:col>
      <xdr:colOff>165100</xdr:colOff>
      <xdr:row>59</xdr:row>
      <xdr:rowOff>65496</xdr:rowOff>
    </xdr:to>
    <xdr:sp macro="" textlink="">
      <xdr:nvSpPr>
        <xdr:cNvPr id="197" name="楕円 196"/>
        <xdr:cNvSpPr/>
      </xdr:nvSpPr>
      <xdr:spPr>
        <a:xfrm>
          <a:off x="1968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14696</xdr:rowOff>
    </xdr:from>
    <xdr:to>
      <xdr:col>15</xdr:col>
      <xdr:colOff>50800</xdr:colOff>
      <xdr:row>59</xdr:row>
      <xdr:rowOff>27759</xdr:rowOff>
    </xdr:to>
    <xdr:cxnSp macro="">
      <xdr:nvCxnSpPr>
        <xdr:cNvPr id="198" name="直線コネクタ 197"/>
        <xdr:cNvCxnSpPr/>
      </xdr:nvCxnSpPr>
      <xdr:spPr>
        <a:xfrm>
          <a:off x="2019300" y="101302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109220</xdr:rowOff>
    </xdr:from>
    <xdr:to>
      <xdr:col>6</xdr:col>
      <xdr:colOff>38100</xdr:colOff>
      <xdr:row>59</xdr:row>
      <xdr:rowOff>39370</xdr:rowOff>
    </xdr:to>
    <xdr:sp macro="" textlink="">
      <xdr:nvSpPr>
        <xdr:cNvPr id="199" name="楕円 198"/>
        <xdr:cNvSpPr/>
      </xdr:nvSpPr>
      <xdr:spPr>
        <a:xfrm>
          <a:off x="107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160020</xdr:rowOff>
    </xdr:from>
    <xdr:to>
      <xdr:col>10</xdr:col>
      <xdr:colOff>114300</xdr:colOff>
      <xdr:row>59</xdr:row>
      <xdr:rowOff>14696</xdr:rowOff>
    </xdr:to>
    <xdr:cxnSp macro="">
      <xdr:nvCxnSpPr>
        <xdr:cNvPr id="200" name="直線コネクタ 199"/>
        <xdr:cNvCxnSpPr/>
      </xdr:nvCxnSpPr>
      <xdr:spPr>
        <a:xfrm>
          <a:off x="1130300" y="101041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154594</xdr:rowOff>
    </xdr:from>
    <xdr:ext cx="405111" cy="259045"/>
    <xdr:sp macro="" textlink="">
      <xdr:nvSpPr>
        <xdr:cNvPr id="201" name="n_1aveValue【橋りょう・トンネル】&#10;有形固定資産減価償却率"/>
        <xdr:cNvSpPr txBox="1"/>
      </xdr:nvSpPr>
      <xdr:spPr>
        <a:xfrm>
          <a:off x="3582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202" name="n_2aveValue【橋りょう・トンネル】&#10;有形固定資産減価償却率"/>
        <xdr:cNvSpPr txBox="1"/>
      </xdr:nvSpPr>
      <xdr:spPr>
        <a:xfrm>
          <a:off x="2705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203" name="n_3aveValue【橋りょう・トンネル】&#10;有形固定資産減価償却率"/>
        <xdr:cNvSpPr txBox="1"/>
      </xdr:nvSpPr>
      <xdr:spPr>
        <a:xfrm>
          <a:off x="1816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95811</xdr:rowOff>
    </xdr:from>
    <xdr:ext cx="405111" cy="259045"/>
    <xdr:sp macro="" textlink="">
      <xdr:nvSpPr>
        <xdr:cNvPr id="204" name="n_4aveValue【橋りょう・トンネル】&#10;有形固定資産減価償却率"/>
        <xdr:cNvSpPr txBox="1"/>
      </xdr:nvSpPr>
      <xdr:spPr>
        <a:xfrm>
          <a:off x="927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121211</xdr:rowOff>
    </xdr:from>
    <xdr:ext cx="405111" cy="259045"/>
    <xdr:sp macro="" textlink="">
      <xdr:nvSpPr>
        <xdr:cNvPr id="205" name="n_1mainValue【橋りょう・トンネ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95086</xdr:rowOff>
    </xdr:from>
    <xdr:ext cx="405111" cy="259045"/>
    <xdr:sp macro="" textlink="">
      <xdr:nvSpPr>
        <xdr:cNvPr id="206" name="n_2mainValue【橋りょう・トンネル】&#10;有形固定資産減価償却率"/>
        <xdr:cNvSpPr txBox="1"/>
      </xdr:nvSpPr>
      <xdr:spPr>
        <a:xfrm>
          <a:off x="2705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82023</xdr:rowOff>
    </xdr:from>
    <xdr:ext cx="405111" cy="259045"/>
    <xdr:sp macro="" textlink="">
      <xdr:nvSpPr>
        <xdr:cNvPr id="207" name="n_3mainValue【橋りょう・トンネル】&#10;有形固定資産減価償却率"/>
        <xdr:cNvSpPr txBox="1"/>
      </xdr:nvSpPr>
      <xdr:spPr>
        <a:xfrm>
          <a:off x="1816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55897</xdr:rowOff>
    </xdr:from>
    <xdr:ext cx="405111" cy="259045"/>
    <xdr:sp macro="" textlink="">
      <xdr:nvSpPr>
        <xdr:cNvPr id="208" name="n_4mainValue【橋りょう・トンネル】&#10;有形固定資産減価償却率"/>
        <xdr:cNvSpPr txBox="1"/>
      </xdr:nvSpPr>
      <xdr:spPr>
        <a:xfrm>
          <a:off x="927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xdr:cNvCxnSpPr/>
      </xdr:nvCxnSpPr>
      <xdr:spPr>
        <a:xfrm flipV="1">
          <a:off x="10476865" y="9610634"/>
          <a:ext cx="0" cy="141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xdr:cNvSpPr txBox="1"/>
      </xdr:nvSpPr>
      <xdr:spPr>
        <a:xfrm>
          <a:off x="10515600" y="110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xdr:cNvCxnSpPr/>
      </xdr:nvCxnSpPr>
      <xdr:spPr>
        <a:xfrm>
          <a:off x="10388600" y="1102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xdr:cNvSpPr txBox="1"/>
      </xdr:nvSpPr>
      <xdr:spPr>
        <a:xfrm>
          <a:off x="10515600" y="9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xdr:cNvCxnSpPr/>
      </xdr:nvCxnSpPr>
      <xdr:spPr>
        <a:xfrm>
          <a:off x="10388600" y="961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84762</xdr:rowOff>
    </xdr:from>
    <xdr:ext cx="534377" cy="259045"/>
    <xdr:sp macro="" textlink="">
      <xdr:nvSpPr>
        <xdr:cNvPr id="237" name="【橋りょう・トンネル】&#10;一人当たり有形固定資産（償却資産）額平均値テキスト"/>
        <xdr:cNvSpPr txBox="1"/>
      </xdr:nvSpPr>
      <xdr:spPr>
        <a:xfrm>
          <a:off x="10515600" y="1054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xdr:cNvSpPr/>
      </xdr:nvSpPr>
      <xdr:spPr>
        <a:xfrm>
          <a:off x="10426700" y="1069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xdr:cNvSpPr/>
      </xdr:nvSpPr>
      <xdr:spPr>
        <a:xfrm>
          <a:off x="9588500" y="1069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xdr:cNvSpPr/>
      </xdr:nvSpPr>
      <xdr:spPr>
        <a:xfrm>
          <a:off x="8699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xdr:cNvSpPr/>
      </xdr:nvSpPr>
      <xdr:spPr>
        <a:xfrm>
          <a:off x="7810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xdr:cNvSpPr/>
      </xdr:nvSpPr>
      <xdr:spPr>
        <a:xfrm>
          <a:off x="6921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117990</xdr:rowOff>
    </xdr:from>
    <xdr:to>
      <xdr:col>55</xdr:col>
      <xdr:colOff>50800</xdr:colOff>
      <xdr:row>64</xdr:row>
      <xdr:rowOff>48140</xdr:rowOff>
    </xdr:to>
    <xdr:sp macro="" textlink="">
      <xdr:nvSpPr>
        <xdr:cNvPr id="248" name="楕円 247"/>
        <xdr:cNvSpPr/>
      </xdr:nvSpPr>
      <xdr:spPr>
        <a:xfrm>
          <a:off x="10426700" y="109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32917</xdr:rowOff>
    </xdr:from>
    <xdr:ext cx="534377" cy="259045"/>
    <xdr:sp macro="" textlink="">
      <xdr:nvSpPr>
        <xdr:cNvPr id="249" name="【橋りょう・トンネル】&#10;一人当たり有形固定資産（償却資産）額該当値テキスト"/>
        <xdr:cNvSpPr txBox="1"/>
      </xdr:nvSpPr>
      <xdr:spPr>
        <a:xfrm>
          <a:off x="10515600" y="1083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119187</xdr:rowOff>
    </xdr:from>
    <xdr:to>
      <xdr:col>50</xdr:col>
      <xdr:colOff>165100</xdr:colOff>
      <xdr:row>64</xdr:row>
      <xdr:rowOff>49337</xdr:rowOff>
    </xdr:to>
    <xdr:sp macro="" textlink="">
      <xdr:nvSpPr>
        <xdr:cNvPr id="250" name="楕円 249"/>
        <xdr:cNvSpPr/>
      </xdr:nvSpPr>
      <xdr:spPr>
        <a:xfrm>
          <a:off x="9588500" y="1092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168790</xdr:rowOff>
    </xdr:from>
    <xdr:to>
      <xdr:col>55</xdr:col>
      <xdr:colOff>0</xdr:colOff>
      <xdr:row>63</xdr:row>
      <xdr:rowOff>169987</xdr:rowOff>
    </xdr:to>
    <xdr:cxnSp macro="">
      <xdr:nvCxnSpPr>
        <xdr:cNvPr id="251" name="直線コネクタ 250"/>
        <xdr:cNvCxnSpPr/>
      </xdr:nvCxnSpPr>
      <xdr:spPr>
        <a:xfrm flipV="1">
          <a:off x="9639300" y="10970140"/>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120490</xdr:rowOff>
    </xdr:from>
    <xdr:to>
      <xdr:col>46</xdr:col>
      <xdr:colOff>38100</xdr:colOff>
      <xdr:row>64</xdr:row>
      <xdr:rowOff>50640</xdr:rowOff>
    </xdr:to>
    <xdr:sp macro="" textlink="">
      <xdr:nvSpPr>
        <xdr:cNvPr id="252" name="楕円 251"/>
        <xdr:cNvSpPr/>
      </xdr:nvSpPr>
      <xdr:spPr>
        <a:xfrm>
          <a:off x="8699500" y="109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169987</xdr:rowOff>
    </xdr:from>
    <xdr:to>
      <xdr:col>50</xdr:col>
      <xdr:colOff>114300</xdr:colOff>
      <xdr:row>63</xdr:row>
      <xdr:rowOff>171290</xdr:rowOff>
    </xdr:to>
    <xdr:cxnSp macro="">
      <xdr:nvCxnSpPr>
        <xdr:cNvPr id="253" name="直線コネクタ 252"/>
        <xdr:cNvCxnSpPr/>
      </xdr:nvCxnSpPr>
      <xdr:spPr>
        <a:xfrm flipV="1">
          <a:off x="8750300" y="10971337"/>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121694</xdr:rowOff>
    </xdr:from>
    <xdr:to>
      <xdr:col>41</xdr:col>
      <xdr:colOff>101600</xdr:colOff>
      <xdr:row>64</xdr:row>
      <xdr:rowOff>51844</xdr:rowOff>
    </xdr:to>
    <xdr:sp macro="" textlink="">
      <xdr:nvSpPr>
        <xdr:cNvPr id="254" name="楕円 253"/>
        <xdr:cNvSpPr/>
      </xdr:nvSpPr>
      <xdr:spPr>
        <a:xfrm>
          <a:off x="7810500" y="109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171290</xdr:rowOff>
    </xdr:from>
    <xdr:to>
      <xdr:col>45</xdr:col>
      <xdr:colOff>177800</xdr:colOff>
      <xdr:row>64</xdr:row>
      <xdr:rowOff>1044</xdr:rowOff>
    </xdr:to>
    <xdr:cxnSp macro="">
      <xdr:nvCxnSpPr>
        <xdr:cNvPr id="255" name="直線コネクタ 254"/>
        <xdr:cNvCxnSpPr/>
      </xdr:nvCxnSpPr>
      <xdr:spPr>
        <a:xfrm flipV="1">
          <a:off x="7861300" y="10972640"/>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122433</xdr:rowOff>
    </xdr:from>
    <xdr:to>
      <xdr:col>36</xdr:col>
      <xdr:colOff>165100</xdr:colOff>
      <xdr:row>64</xdr:row>
      <xdr:rowOff>52583</xdr:rowOff>
    </xdr:to>
    <xdr:sp macro="" textlink="">
      <xdr:nvSpPr>
        <xdr:cNvPr id="256" name="楕円 255"/>
        <xdr:cNvSpPr/>
      </xdr:nvSpPr>
      <xdr:spPr>
        <a:xfrm>
          <a:off x="6921500" y="109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1044</xdr:rowOff>
    </xdr:from>
    <xdr:to>
      <xdr:col>41</xdr:col>
      <xdr:colOff>50800</xdr:colOff>
      <xdr:row>64</xdr:row>
      <xdr:rowOff>1783</xdr:rowOff>
    </xdr:to>
    <xdr:cxnSp macro="">
      <xdr:nvCxnSpPr>
        <xdr:cNvPr id="257" name="直線コネクタ 256"/>
        <xdr:cNvCxnSpPr/>
      </xdr:nvCxnSpPr>
      <xdr:spPr>
        <a:xfrm flipV="1">
          <a:off x="6972300" y="10973844"/>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12181</xdr:rowOff>
    </xdr:from>
    <xdr:ext cx="534377" cy="259045"/>
    <xdr:sp macro="" textlink="">
      <xdr:nvSpPr>
        <xdr:cNvPr id="258" name="n_1aveValue【橋りょう・トンネル】&#10;一人当たり有形固定資産（償却資産）額"/>
        <xdr:cNvSpPr txBox="1"/>
      </xdr:nvSpPr>
      <xdr:spPr>
        <a:xfrm>
          <a:off x="9359411" y="104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11731</xdr:rowOff>
    </xdr:from>
    <xdr:ext cx="534377" cy="259045"/>
    <xdr:sp macro="" textlink="">
      <xdr:nvSpPr>
        <xdr:cNvPr id="259" name="n_2aveValue【橋りょう・トンネル】&#10;一人当たり有形固定資産（償却資産）額"/>
        <xdr:cNvSpPr txBox="1"/>
      </xdr:nvSpPr>
      <xdr:spPr>
        <a:xfrm>
          <a:off x="84831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16159</xdr:rowOff>
    </xdr:from>
    <xdr:ext cx="534377" cy="259045"/>
    <xdr:sp macro="" textlink="">
      <xdr:nvSpPr>
        <xdr:cNvPr id="260" name="n_3aveValue【橋りょう・トンネル】&#10;一人当たり有形固定資産（償却資産）額"/>
        <xdr:cNvSpPr txBox="1"/>
      </xdr:nvSpPr>
      <xdr:spPr>
        <a:xfrm>
          <a:off x="7594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28336</xdr:rowOff>
    </xdr:from>
    <xdr:ext cx="534377" cy="259045"/>
    <xdr:sp macro="" textlink="">
      <xdr:nvSpPr>
        <xdr:cNvPr id="261" name="n_4aveValue【橋りょう・トンネル】&#10;一人当たり有形固定資産（償却資産）額"/>
        <xdr:cNvSpPr txBox="1"/>
      </xdr:nvSpPr>
      <xdr:spPr>
        <a:xfrm>
          <a:off x="6705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40464</xdr:rowOff>
    </xdr:from>
    <xdr:ext cx="534377" cy="259045"/>
    <xdr:sp macro="" textlink="">
      <xdr:nvSpPr>
        <xdr:cNvPr id="262" name="n_1mainValue【橋りょう・トンネル】&#10;一人当たり有形固定資産（償却資産）額"/>
        <xdr:cNvSpPr txBox="1"/>
      </xdr:nvSpPr>
      <xdr:spPr>
        <a:xfrm>
          <a:off x="9359411" y="110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41767</xdr:rowOff>
    </xdr:from>
    <xdr:ext cx="534377" cy="259045"/>
    <xdr:sp macro="" textlink="">
      <xdr:nvSpPr>
        <xdr:cNvPr id="263" name="n_2mainValue【橋りょう・トンネル】&#10;一人当たり有形固定資産（償却資産）額"/>
        <xdr:cNvSpPr txBox="1"/>
      </xdr:nvSpPr>
      <xdr:spPr>
        <a:xfrm>
          <a:off x="8483111" y="110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42971</xdr:rowOff>
    </xdr:from>
    <xdr:ext cx="469744" cy="259045"/>
    <xdr:sp macro="" textlink="">
      <xdr:nvSpPr>
        <xdr:cNvPr id="264" name="n_3mainValue【橋りょう・トンネル】&#10;一人当たり有形固定資産（償却資産）額"/>
        <xdr:cNvSpPr txBox="1"/>
      </xdr:nvSpPr>
      <xdr:spPr>
        <a:xfrm>
          <a:off x="7626428" y="1101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43710</xdr:rowOff>
    </xdr:from>
    <xdr:ext cx="469744" cy="259045"/>
    <xdr:sp macro="" textlink="">
      <xdr:nvSpPr>
        <xdr:cNvPr id="265" name="n_4mainValue【橋りょう・トンネル】&#10;一人当たり有形固定資産（償却資産）額"/>
        <xdr:cNvSpPr txBox="1"/>
      </xdr:nvSpPr>
      <xdr:spPr>
        <a:xfrm>
          <a:off x="6737428" y="1101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xdr:cNvCxnSpPr/>
      </xdr:nvCxnSpPr>
      <xdr:spPr>
        <a:xfrm flipV="1">
          <a:off x="4634865" y="13356907"/>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xdr:cNvSpPr txBox="1"/>
      </xdr:nvSpPr>
      <xdr:spPr>
        <a:xfrm>
          <a:off x="4673600" y="1313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xdr:cNvCxnSpPr/>
      </xdr:nvCxnSpPr>
      <xdr:spPr>
        <a:xfrm>
          <a:off x="4546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10177</xdr:rowOff>
    </xdr:from>
    <xdr:ext cx="405111" cy="259045"/>
    <xdr:sp macro="" textlink="">
      <xdr:nvSpPr>
        <xdr:cNvPr id="291" name="【公営住宅】&#10;有形固定資産減価償却率平均値テキスト"/>
        <xdr:cNvSpPr txBox="1"/>
      </xdr:nvSpPr>
      <xdr:spPr>
        <a:xfrm>
          <a:off x="4673600" y="1372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xdr:cNvSpPr/>
      </xdr:nvSpPr>
      <xdr:spPr>
        <a:xfrm>
          <a:off x="3746500" y="138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xdr:cNvSpPr/>
      </xdr:nvSpPr>
      <xdr:spPr>
        <a:xfrm>
          <a:off x="2857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xdr:cNvSpPr/>
      </xdr:nvSpPr>
      <xdr:spPr>
        <a:xfrm>
          <a:off x="19685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xdr:cNvSpPr/>
      </xdr:nvSpPr>
      <xdr:spPr>
        <a:xfrm>
          <a:off x="1079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302" name="楕円 301"/>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125747</xdr:rowOff>
    </xdr:from>
    <xdr:ext cx="405111" cy="259045"/>
    <xdr:sp macro="" textlink="">
      <xdr:nvSpPr>
        <xdr:cNvPr id="303" name="【公営住宅】&#10;有形固定資産減価償却率該当値テキスト"/>
        <xdr:cNvSpPr txBox="1"/>
      </xdr:nvSpPr>
      <xdr:spPr>
        <a:xfrm>
          <a:off x="4673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64452</xdr:rowOff>
    </xdr:from>
    <xdr:to>
      <xdr:col>20</xdr:col>
      <xdr:colOff>38100</xdr:colOff>
      <xdr:row>81</xdr:row>
      <xdr:rowOff>166052</xdr:rowOff>
    </xdr:to>
    <xdr:sp macro="" textlink="">
      <xdr:nvSpPr>
        <xdr:cNvPr id="304" name="楕円 303"/>
        <xdr:cNvSpPr/>
      </xdr:nvSpPr>
      <xdr:spPr>
        <a:xfrm>
          <a:off x="3746500" y="139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115252</xdr:rowOff>
    </xdr:from>
    <xdr:to>
      <xdr:col>24</xdr:col>
      <xdr:colOff>63500</xdr:colOff>
      <xdr:row>82</xdr:row>
      <xdr:rowOff>26670</xdr:rowOff>
    </xdr:to>
    <xdr:cxnSp macro="">
      <xdr:nvCxnSpPr>
        <xdr:cNvPr id="305" name="直線コネクタ 304"/>
        <xdr:cNvCxnSpPr/>
      </xdr:nvCxnSpPr>
      <xdr:spPr>
        <a:xfrm>
          <a:off x="3797300" y="14002702"/>
          <a:ext cx="8382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306" name="楕円 305"/>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115252</xdr:rowOff>
    </xdr:to>
    <xdr:cxnSp macro="">
      <xdr:nvCxnSpPr>
        <xdr:cNvPr id="307" name="直線コネクタ 306"/>
        <xdr:cNvCxnSpPr/>
      </xdr:nvCxnSpPr>
      <xdr:spPr>
        <a:xfrm>
          <a:off x="2908300" y="13959839"/>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115888</xdr:rowOff>
    </xdr:from>
    <xdr:to>
      <xdr:col>10</xdr:col>
      <xdr:colOff>165100</xdr:colOff>
      <xdr:row>81</xdr:row>
      <xdr:rowOff>46038</xdr:rowOff>
    </xdr:to>
    <xdr:sp macro="" textlink="">
      <xdr:nvSpPr>
        <xdr:cNvPr id="308" name="楕円 307"/>
        <xdr:cNvSpPr/>
      </xdr:nvSpPr>
      <xdr:spPr>
        <a:xfrm>
          <a:off x="1968500" y="138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166688</xdr:rowOff>
    </xdr:from>
    <xdr:to>
      <xdr:col>15</xdr:col>
      <xdr:colOff>50800</xdr:colOff>
      <xdr:row>81</xdr:row>
      <xdr:rowOff>72389</xdr:rowOff>
    </xdr:to>
    <xdr:cxnSp macro="">
      <xdr:nvCxnSpPr>
        <xdr:cNvPr id="309" name="直線コネクタ 308"/>
        <xdr:cNvCxnSpPr/>
      </xdr:nvCxnSpPr>
      <xdr:spPr>
        <a:xfrm>
          <a:off x="2019300" y="13882688"/>
          <a:ext cx="889000" cy="7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35877</xdr:rowOff>
    </xdr:from>
    <xdr:to>
      <xdr:col>6</xdr:col>
      <xdr:colOff>38100</xdr:colOff>
      <xdr:row>80</xdr:row>
      <xdr:rowOff>137477</xdr:rowOff>
    </xdr:to>
    <xdr:sp macro="" textlink="">
      <xdr:nvSpPr>
        <xdr:cNvPr id="310" name="楕円 309"/>
        <xdr:cNvSpPr/>
      </xdr:nvSpPr>
      <xdr:spPr>
        <a:xfrm>
          <a:off x="1079500" y="137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86677</xdr:rowOff>
    </xdr:from>
    <xdr:to>
      <xdr:col>10</xdr:col>
      <xdr:colOff>114300</xdr:colOff>
      <xdr:row>80</xdr:row>
      <xdr:rowOff>166688</xdr:rowOff>
    </xdr:to>
    <xdr:cxnSp macro="">
      <xdr:nvCxnSpPr>
        <xdr:cNvPr id="311" name="直線コネクタ 310"/>
        <xdr:cNvCxnSpPr/>
      </xdr:nvCxnSpPr>
      <xdr:spPr>
        <a:xfrm>
          <a:off x="1130300" y="13802677"/>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39704</xdr:rowOff>
    </xdr:from>
    <xdr:ext cx="405111" cy="259045"/>
    <xdr:sp macro="" textlink="">
      <xdr:nvSpPr>
        <xdr:cNvPr id="312" name="n_1aveValue【公営住宅】&#10;有形固定資産減価償却率"/>
        <xdr:cNvSpPr txBox="1"/>
      </xdr:nvSpPr>
      <xdr:spPr>
        <a:xfrm>
          <a:off x="3582044" y="1358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13" name="n_2aveValue【公営住宅】&#10;有形固定資産減価償却率"/>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14" name="n_3aveValue【公営住宅】&#10;有形固定資産減価償却率"/>
        <xdr:cNvSpPr txBox="1"/>
      </xdr:nvSpPr>
      <xdr:spPr>
        <a:xfrm>
          <a:off x="1816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76852</xdr:rowOff>
    </xdr:from>
    <xdr:ext cx="405111" cy="259045"/>
    <xdr:sp macro="" textlink="">
      <xdr:nvSpPr>
        <xdr:cNvPr id="315" name="n_4aveValue【公営住宅】&#10;有形固定資産減価償却率"/>
        <xdr:cNvSpPr txBox="1"/>
      </xdr:nvSpPr>
      <xdr:spPr>
        <a:xfrm>
          <a:off x="927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157179</xdr:rowOff>
    </xdr:from>
    <xdr:ext cx="405111" cy="259045"/>
    <xdr:sp macro="" textlink="">
      <xdr:nvSpPr>
        <xdr:cNvPr id="316" name="n_1mainValue【公営住宅】&#10;有形固定資産減価償却率"/>
        <xdr:cNvSpPr txBox="1"/>
      </xdr:nvSpPr>
      <xdr:spPr>
        <a:xfrm>
          <a:off x="3582044" y="14044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17" name="n_2mainValue【公営住宅】&#10;有形固定資産減価償却率"/>
        <xdr:cNvSpPr txBox="1"/>
      </xdr:nvSpPr>
      <xdr:spPr>
        <a:xfrm>
          <a:off x="2705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37165</xdr:rowOff>
    </xdr:from>
    <xdr:ext cx="405111" cy="259045"/>
    <xdr:sp macro="" textlink="">
      <xdr:nvSpPr>
        <xdr:cNvPr id="318" name="n_3mainValue【公営住宅】&#10;有形固定資産減価償却率"/>
        <xdr:cNvSpPr txBox="1"/>
      </xdr:nvSpPr>
      <xdr:spPr>
        <a:xfrm>
          <a:off x="1816744" y="1392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128604</xdr:rowOff>
    </xdr:from>
    <xdr:ext cx="405111" cy="259045"/>
    <xdr:sp macro="" textlink="">
      <xdr:nvSpPr>
        <xdr:cNvPr id="319" name="n_4mainValue【公営住宅】&#10;有形固定資産減価償却率"/>
        <xdr:cNvSpPr txBox="1"/>
      </xdr:nvSpPr>
      <xdr:spPr>
        <a:xfrm>
          <a:off x="927744" y="1384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5" name="直線コネクタ 344"/>
        <xdr:cNvCxnSpPr/>
      </xdr:nvCxnSpPr>
      <xdr:spPr>
        <a:xfrm flipV="1">
          <a:off x="10476865" y="13412832"/>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6"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8" name="【公営住宅】&#10;一人当たり面積最大値テキスト"/>
        <xdr:cNvSpPr txBox="1"/>
      </xdr:nvSpPr>
      <xdr:spPr>
        <a:xfrm>
          <a:off x="10515600" y="131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9" name="直線コネクタ 348"/>
        <xdr:cNvCxnSpPr/>
      </xdr:nvCxnSpPr>
      <xdr:spPr>
        <a:xfrm>
          <a:off x="10388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50"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1" name="フローチャート: 判断 350"/>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2" name="フローチャート: 判断 351"/>
        <xdr:cNvSpPr/>
      </xdr:nvSpPr>
      <xdr:spPr>
        <a:xfrm>
          <a:off x="9588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3" name="フローチャート: 判断 352"/>
        <xdr:cNvSpPr/>
      </xdr:nvSpPr>
      <xdr:spPr>
        <a:xfrm>
          <a:off x="8699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4" name="フローチャート: 判断 353"/>
        <xdr:cNvSpPr/>
      </xdr:nvSpPr>
      <xdr:spPr>
        <a:xfrm>
          <a:off x="7810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5" name="フローチャート: 判断 354"/>
        <xdr:cNvSpPr/>
      </xdr:nvSpPr>
      <xdr:spPr>
        <a:xfrm>
          <a:off x="6921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85271</xdr:rowOff>
    </xdr:from>
    <xdr:to>
      <xdr:col>55</xdr:col>
      <xdr:colOff>50800</xdr:colOff>
      <xdr:row>86</xdr:row>
      <xdr:rowOff>15421</xdr:rowOff>
    </xdr:to>
    <xdr:sp macro="" textlink="">
      <xdr:nvSpPr>
        <xdr:cNvPr id="361" name="楕円 360"/>
        <xdr:cNvSpPr/>
      </xdr:nvSpPr>
      <xdr:spPr>
        <a:xfrm>
          <a:off x="10426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108148</xdr:rowOff>
    </xdr:from>
    <xdr:ext cx="469744" cy="259045"/>
    <xdr:sp macro="" textlink="">
      <xdr:nvSpPr>
        <xdr:cNvPr id="362" name="【公営住宅】&#10;一人当たり面積該当値テキスト"/>
        <xdr:cNvSpPr txBox="1"/>
      </xdr:nvSpPr>
      <xdr:spPr>
        <a:xfrm>
          <a:off x="10515600" y="1450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85271</xdr:rowOff>
    </xdr:from>
    <xdr:to>
      <xdr:col>50</xdr:col>
      <xdr:colOff>165100</xdr:colOff>
      <xdr:row>86</xdr:row>
      <xdr:rowOff>15421</xdr:rowOff>
    </xdr:to>
    <xdr:sp macro="" textlink="">
      <xdr:nvSpPr>
        <xdr:cNvPr id="363" name="楕円 362"/>
        <xdr:cNvSpPr/>
      </xdr:nvSpPr>
      <xdr:spPr>
        <a:xfrm>
          <a:off x="9588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136071</xdr:rowOff>
    </xdr:from>
    <xdr:to>
      <xdr:col>55</xdr:col>
      <xdr:colOff>0</xdr:colOff>
      <xdr:row>85</xdr:row>
      <xdr:rowOff>136071</xdr:rowOff>
    </xdr:to>
    <xdr:cxnSp macro="">
      <xdr:nvCxnSpPr>
        <xdr:cNvPr id="364" name="直線コネクタ 363"/>
        <xdr:cNvCxnSpPr/>
      </xdr:nvCxnSpPr>
      <xdr:spPr>
        <a:xfrm>
          <a:off x="9639300" y="147093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91802</xdr:rowOff>
    </xdr:from>
    <xdr:to>
      <xdr:col>46</xdr:col>
      <xdr:colOff>38100</xdr:colOff>
      <xdr:row>86</xdr:row>
      <xdr:rowOff>21952</xdr:rowOff>
    </xdr:to>
    <xdr:sp macro="" textlink="">
      <xdr:nvSpPr>
        <xdr:cNvPr id="365" name="楕円 364"/>
        <xdr:cNvSpPr/>
      </xdr:nvSpPr>
      <xdr:spPr>
        <a:xfrm>
          <a:off x="8699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136071</xdr:rowOff>
    </xdr:from>
    <xdr:to>
      <xdr:col>50</xdr:col>
      <xdr:colOff>114300</xdr:colOff>
      <xdr:row>85</xdr:row>
      <xdr:rowOff>142602</xdr:rowOff>
    </xdr:to>
    <xdr:cxnSp macro="">
      <xdr:nvCxnSpPr>
        <xdr:cNvPr id="366" name="直線コネクタ 365"/>
        <xdr:cNvCxnSpPr/>
      </xdr:nvCxnSpPr>
      <xdr:spPr>
        <a:xfrm flipV="1">
          <a:off x="8750300" y="1470932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67" name="楕円 366"/>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142602</xdr:rowOff>
    </xdr:to>
    <xdr:cxnSp macro="">
      <xdr:nvCxnSpPr>
        <xdr:cNvPr id="368" name="直線コネクタ 367"/>
        <xdr:cNvCxnSpPr/>
      </xdr:nvCxnSpPr>
      <xdr:spPr>
        <a:xfrm>
          <a:off x="7861300" y="1471422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88537</xdr:rowOff>
    </xdr:from>
    <xdr:to>
      <xdr:col>36</xdr:col>
      <xdr:colOff>165100</xdr:colOff>
      <xdr:row>86</xdr:row>
      <xdr:rowOff>18687</xdr:rowOff>
    </xdr:to>
    <xdr:sp macro="" textlink="">
      <xdr:nvSpPr>
        <xdr:cNvPr id="369" name="楕円 368"/>
        <xdr:cNvSpPr/>
      </xdr:nvSpPr>
      <xdr:spPr>
        <a:xfrm>
          <a:off x="6921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139337</xdr:rowOff>
    </xdr:from>
    <xdr:to>
      <xdr:col>41</xdr:col>
      <xdr:colOff>50800</xdr:colOff>
      <xdr:row>85</xdr:row>
      <xdr:rowOff>140970</xdr:rowOff>
    </xdr:to>
    <xdr:cxnSp macro="">
      <xdr:nvCxnSpPr>
        <xdr:cNvPr id="370" name="直線コネクタ 369"/>
        <xdr:cNvCxnSpPr/>
      </xdr:nvCxnSpPr>
      <xdr:spPr>
        <a:xfrm>
          <a:off x="6972300" y="147125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53901</xdr:rowOff>
    </xdr:from>
    <xdr:ext cx="469744" cy="259045"/>
    <xdr:sp macro="" textlink="">
      <xdr:nvSpPr>
        <xdr:cNvPr id="371" name="n_1aveValue【公営住宅】&#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72" name="n_2aveValue【公営住宅】&#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73" name="n_3aveValue【公営住宅】&#10;一人当たり面積"/>
        <xdr:cNvSpPr txBox="1"/>
      </xdr:nvSpPr>
      <xdr:spPr>
        <a:xfrm>
          <a:off x="7626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50635</xdr:rowOff>
    </xdr:from>
    <xdr:ext cx="469744" cy="259045"/>
    <xdr:sp macro="" textlink="">
      <xdr:nvSpPr>
        <xdr:cNvPr id="374" name="n_4aveValue【公営住宅】&#10;一人当たり面積"/>
        <xdr:cNvSpPr txBox="1"/>
      </xdr:nvSpPr>
      <xdr:spPr>
        <a:xfrm>
          <a:off x="6737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31948</xdr:rowOff>
    </xdr:from>
    <xdr:ext cx="469744" cy="259045"/>
    <xdr:sp macro="" textlink="">
      <xdr:nvSpPr>
        <xdr:cNvPr id="375" name="n_1mainValue【公営住宅】&#10;一人当たり面積"/>
        <xdr:cNvSpPr txBox="1"/>
      </xdr:nvSpPr>
      <xdr:spPr>
        <a:xfrm>
          <a:off x="9391727" y="1443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38479</xdr:rowOff>
    </xdr:from>
    <xdr:ext cx="469744" cy="259045"/>
    <xdr:sp macro="" textlink="">
      <xdr:nvSpPr>
        <xdr:cNvPr id="376" name="n_2mainValue【公営住宅】&#10;一人当たり面積"/>
        <xdr:cNvSpPr txBox="1"/>
      </xdr:nvSpPr>
      <xdr:spPr>
        <a:xfrm>
          <a:off x="8515427" y="1444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36847</xdr:rowOff>
    </xdr:from>
    <xdr:ext cx="469744" cy="259045"/>
    <xdr:sp macro="" textlink="">
      <xdr:nvSpPr>
        <xdr:cNvPr id="377" name="n_3mainValue【公営住宅】&#10;一人当たり面積"/>
        <xdr:cNvSpPr txBox="1"/>
      </xdr:nvSpPr>
      <xdr:spPr>
        <a:xfrm>
          <a:off x="76264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35214</xdr:rowOff>
    </xdr:from>
    <xdr:ext cx="469744" cy="259045"/>
    <xdr:sp macro="" textlink="">
      <xdr:nvSpPr>
        <xdr:cNvPr id="378" name="n_4mainValue【公営住宅】&#10;一人当たり面積"/>
        <xdr:cNvSpPr txBox="1"/>
      </xdr:nvSpPr>
      <xdr:spPr>
        <a:xfrm>
          <a:off x="6737427" y="144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13" name="直線コネクタ 412"/>
        <xdr:cNvCxnSpPr/>
      </xdr:nvCxnSpPr>
      <xdr:spPr>
        <a:xfrm flipV="1">
          <a:off x="16318864" y="604037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4" name="【認定こども園・幼稚園・保育所】&#10;有形固定資産減価償却率最小値テキスト"/>
        <xdr:cNvSpPr txBox="1"/>
      </xdr:nvSpPr>
      <xdr:spPr>
        <a:xfrm>
          <a:off x="16357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5" name="直線コネクタ 414"/>
        <xdr:cNvCxnSpPr/>
      </xdr:nvCxnSpPr>
      <xdr:spPr>
        <a:xfrm>
          <a:off x="16230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6" name="【認定こども園・幼稚園・保育所】&#10;有形固定資産減価償却率最大値テキスト"/>
        <xdr:cNvSpPr txBox="1"/>
      </xdr:nvSpPr>
      <xdr:spPr>
        <a:xfrm>
          <a:off x="16357600" y="581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7" name="直線コネクタ 416"/>
        <xdr:cNvCxnSpPr/>
      </xdr:nvCxnSpPr>
      <xdr:spPr>
        <a:xfrm>
          <a:off x="16230600" y="604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106697</xdr:rowOff>
    </xdr:from>
    <xdr:ext cx="405111" cy="259045"/>
    <xdr:sp macro="" textlink="">
      <xdr:nvSpPr>
        <xdr:cNvPr id="418" name="【認定こども園・幼稚園・保育所】&#10;有形固定資産減価償却率平均値テキスト"/>
        <xdr:cNvSpPr txBox="1"/>
      </xdr:nvSpPr>
      <xdr:spPr>
        <a:xfrm>
          <a:off x="16357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9" name="フローチャート: 判断 418"/>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20" name="フローチャート: 判断 419"/>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21" name="フローチャート: 判断 420"/>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22" name="フローチャート: 判断 421"/>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3" name="フローチャート: 判断 422"/>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55118</xdr:rowOff>
    </xdr:from>
    <xdr:to>
      <xdr:col>85</xdr:col>
      <xdr:colOff>177800</xdr:colOff>
      <xdr:row>36</xdr:row>
      <xdr:rowOff>156718</xdr:rowOff>
    </xdr:to>
    <xdr:sp macro="" textlink="">
      <xdr:nvSpPr>
        <xdr:cNvPr id="429" name="楕円 428"/>
        <xdr:cNvSpPr/>
      </xdr:nvSpPr>
      <xdr:spPr>
        <a:xfrm>
          <a:off x="162687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77995</xdr:rowOff>
    </xdr:from>
    <xdr:ext cx="405111" cy="259045"/>
    <xdr:sp macro="" textlink="">
      <xdr:nvSpPr>
        <xdr:cNvPr id="430" name="【認定こども園・幼稚園・保育所】&#10;有形固定資産減価償却率該当値テキスト"/>
        <xdr:cNvSpPr txBox="1"/>
      </xdr:nvSpPr>
      <xdr:spPr>
        <a:xfrm>
          <a:off x="16357600"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431" name="楕円 430"/>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105918</xdr:rowOff>
    </xdr:from>
    <xdr:to>
      <xdr:col>85</xdr:col>
      <xdr:colOff>127000</xdr:colOff>
      <xdr:row>36</xdr:row>
      <xdr:rowOff>121920</xdr:rowOff>
    </xdr:to>
    <xdr:cxnSp macro="">
      <xdr:nvCxnSpPr>
        <xdr:cNvPr id="432" name="直線コネクタ 431"/>
        <xdr:cNvCxnSpPr/>
      </xdr:nvCxnSpPr>
      <xdr:spPr>
        <a:xfrm flipV="1">
          <a:off x="15481300" y="627811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84836</xdr:rowOff>
    </xdr:from>
    <xdr:to>
      <xdr:col>76</xdr:col>
      <xdr:colOff>165100</xdr:colOff>
      <xdr:row>37</xdr:row>
      <xdr:rowOff>14986</xdr:rowOff>
    </xdr:to>
    <xdr:sp macro="" textlink="">
      <xdr:nvSpPr>
        <xdr:cNvPr id="433" name="楕円 432"/>
        <xdr:cNvSpPr/>
      </xdr:nvSpPr>
      <xdr:spPr>
        <a:xfrm>
          <a:off x="14541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135636</xdr:rowOff>
    </xdr:to>
    <xdr:cxnSp macro="">
      <xdr:nvCxnSpPr>
        <xdr:cNvPr id="434" name="直線コネクタ 433"/>
        <xdr:cNvCxnSpPr/>
      </xdr:nvCxnSpPr>
      <xdr:spPr>
        <a:xfrm flipV="1">
          <a:off x="14592300" y="62941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89408</xdr:rowOff>
    </xdr:from>
    <xdr:to>
      <xdr:col>72</xdr:col>
      <xdr:colOff>38100</xdr:colOff>
      <xdr:row>37</xdr:row>
      <xdr:rowOff>19558</xdr:rowOff>
    </xdr:to>
    <xdr:sp macro="" textlink="">
      <xdr:nvSpPr>
        <xdr:cNvPr id="435" name="楕円 434"/>
        <xdr:cNvSpPr/>
      </xdr:nvSpPr>
      <xdr:spPr>
        <a:xfrm>
          <a:off x="13652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135636</xdr:rowOff>
    </xdr:from>
    <xdr:to>
      <xdr:col>76</xdr:col>
      <xdr:colOff>114300</xdr:colOff>
      <xdr:row>36</xdr:row>
      <xdr:rowOff>140208</xdr:rowOff>
    </xdr:to>
    <xdr:cxnSp macro="">
      <xdr:nvCxnSpPr>
        <xdr:cNvPr id="436" name="直線コネクタ 435"/>
        <xdr:cNvCxnSpPr/>
      </xdr:nvCxnSpPr>
      <xdr:spPr>
        <a:xfrm flipV="1">
          <a:off x="13703300" y="63078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437" name="楕円 436"/>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140208</xdr:rowOff>
    </xdr:from>
    <xdr:to>
      <xdr:col>71</xdr:col>
      <xdr:colOff>177800</xdr:colOff>
      <xdr:row>37</xdr:row>
      <xdr:rowOff>133350</xdr:rowOff>
    </xdr:to>
    <xdr:cxnSp macro="">
      <xdr:nvCxnSpPr>
        <xdr:cNvPr id="438" name="直線コネクタ 437"/>
        <xdr:cNvCxnSpPr/>
      </xdr:nvCxnSpPr>
      <xdr:spPr>
        <a:xfrm flipV="1">
          <a:off x="12814300" y="63124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47261</xdr:rowOff>
    </xdr:from>
    <xdr:ext cx="405111" cy="259045"/>
    <xdr:sp macro="" textlink="">
      <xdr:nvSpPr>
        <xdr:cNvPr id="439" name="n_1aveValue【認定こども園・幼稚園・保育所】&#10;有形固定資産減価償却率"/>
        <xdr:cNvSpPr txBox="1"/>
      </xdr:nvSpPr>
      <xdr:spPr>
        <a:xfrm>
          <a:off x="15266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22115</xdr:rowOff>
    </xdr:from>
    <xdr:ext cx="405111" cy="259045"/>
    <xdr:sp macro="" textlink="">
      <xdr:nvSpPr>
        <xdr:cNvPr id="440" name="n_2aveValue【認定こども園・幼稚園・保育所】&#10;有形固定資産減価償却率"/>
        <xdr:cNvSpPr txBox="1"/>
      </xdr:nvSpPr>
      <xdr:spPr>
        <a:xfrm>
          <a:off x="143897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441" name="n_3aveValue【認定こども園・幼稚園・保育所】&#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2"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443" name="n_1mainValue【認定こども園・幼稚園・保育所】&#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31513</xdr:rowOff>
    </xdr:from>
    <xdr:ext cx="405111" cy="259045"/>
    <xdr:sp macro="" textlink="">
      <xdr:nvSpPr>
        <xdr:cNvPr id="444" name="n_2mainValue【認定こども園・幼稚園・保育所】&#10;有形固定資産減価償却率"/>
        <xdr:cNvSpPr txBox="1"/>
      </xdr:nvSpPr>
      <xdr:spPr>
        <a:xfrm>
          <a:off x="14389744"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36085</xdr:rowOff>
    </xdr:from>
    <xdr:ext cx="405111" cy="259045"/>
    <xdr:sp macro="" textlink="">
      <xdr:nvSpPr>
        <xdr:cNvPr id="445" name="n_3mainValue【認定こども園・幼稚園・保育所】&#10;有形固定資産減価償却率"/>
        <xdr:cNvSpPr txBox="1"/>
      </xdr:nvSpPr>
      <xdr:spPr>
        <a:xfrm>
          <a:off x="135007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6" name="n_4main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68" name="直線コネクタ 467"/>
        <xdr:cNvCxnSpPr/>
      </xdr:nvCxnSpPr>
      <xdr:spPr>
        <a:xfrm flipV="1">
          <a:off x="22160864" y="5695188"/>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69"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0" name="直線コネクタ 469"/>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1" name="【認定こども園・幼稚園・保育所】&#10;一人当たり面積最大値テキスト"/>
        <xdr:cNvSpPr txBox="1"/>
      </xdr:nvSpPr>
      <xdr:spPr>
        <a:xfrm>
          <a:off x="22199600" y="54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2" name="直線コネクタ 471"/>
        <xdr:cNvCxnSpPr/>
      </xdr:nvCxnSpPr>
      <xdr:spPr>
        <a:xfrm>
          <a:off x="22072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73" name="【認定こども園・幼稚園・保育所】&#10;一人当たり面積平均値テキスト"/>
        <xdr:cNvSpPr txBox="1"/>
      </xdr:nvSpPr>
      <xdr:spPr>
        <a:xfrm>
          <a:off x="22199600" y="665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4" name="フローチャート: 判断 473"/>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5" name="フローチャート: 判断 474"/>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6" name="フローチャート: 判断 475"/>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7" name="フローチャート: 判断 476"/>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78" name="フローチャート: 判断 477"/>
        <xdr:cNvSpPr/>
      </xdr:nvSpPr>
      <xdr:spPr>
        <a:xfrm>
          <a:off x="18605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84" name="楕円 483"/>
        <xdr:cNvSpPr/>
      </xdr:nvSpPr>
      <xdr:spPr>
        <a:xfrm>
          <a:off x="22110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97553</xdr:rowOff>
    </xdr:from>
    <xdr:ext cx="469744" cy="259045"/>
    <xdr:sp macro="" textlink="">
      <xdr:nvSpPr>
        <xdr:cNvPr id="485" name="【認定こども園・幼稚園・保育所】&#10;一人当たり面積該当値テキスト"/>
        <xdr:cNvSpPr txBox="1"/>
      </xdr:nvSpPr>
      <xdr:spPr>
        <a:xfrm>
          <a:off x="22199600"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123698</xdr:rowOff>
    </xdr:from>
    <xdr:to>
      <xdr:col>112</xdr:col>
      <xdr:colOff>38100</xdr:colOff>
      <xdr:row>40</xdr:row>
      <xdr:rowOff>53848</xdr:rowOff>
    </xdr:to>
    <xdr:sp macro="" textlink="">
      <xdr:nvSpPr>
        <xdr:cNvPr id="486" name="楕円 485"/>
        <xdr:cNvSpPr/>
      </xdr:nvSpPr>
      <xdr:spPr>
        <a:xfrm>
          <a:off x="21272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169926</xdr:rowOff>
    </xdr:from>
    <xdr:to>
      <xdr:col>116</xdr:col>
      <xdr:colOff>63500</xdr:colOff>
      <xdr:row>40</xdr:row>
      <xdr:rowOff>3048</xdr:rowOff>
    </xdr:to>
    <xdr:cxnSp macro="">
      <xdr:nvCxnSpPr>
        <xdr:cNvPr id="487" name="直線コネクタ 486"/>
        <xdr:cNvCxnSpPr/>
      </xdr:nvCxnSpPr>
      <xdr:spPr>
        <a:xfrm flipV="1">
          <a:off x="21323300" y="685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88" name="楕円 487"/>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xdr:rowOff>
    </xdr:from>
    <xdr:to>
      <xdr:col>111</xdr:col>
      <xdr:colOff>177800</xdr:colOff>
      <xdr:row>40</xdr:row>
      <xdr:rowOff>7620</xdr:rowOff>
    </xdr:to>
    <xdr:cxnSp macro="">
      <xdr:nvCxnSpPr>
        <xdr:cNvPr id="489" name="直線コネクタ 488"/>
        <xdr:cNvCxnSpPr/>
      </xdr:nvCxnSpPr>
      <xdr:spPr>
        <a:xfrm flipV="1">
          <a:off x="20434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490" name="楕円 489"/>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7620</xdr:rowOff>
    </xdr:to>
    <xdr:cxnSp macro="">
      <xdr:nvCxnSpPr>
        <xdr:cNvPr id="491" name="直線コネクタ 490"/>
        <xdr:cNvCxnSpPr/>
      </xdr:nvCxnSpPr>
      <xdr:spPr>
        <a:xfrm>
          <a:off x="19545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137414</xdr:rowOff>
    </xdr:from>
    <xdr:to>
      <xdr:col>98</xdr:col>
      <xdr:colOff>38100</xdr:colOff>
      <xdr:row>40</xdr:row>
      <xdr:rowOff>67564</xdr:rowOff>
    </xdr:to>
    <xdr:sp macro="" textlink="">
      <xdr:nvSpPr>
        <xdr:cNvPr id="492" name="楕円 491"/>
        <xdr:cNvSpPr/>
      </xdr:nvSpPr>
      <xdr:spPr>
        <a:xfrm>
          <a:off x="18605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16764</xdr:rowOff>
    </xdr:to>
    <xdr:cxnSp macro="">
      <xdr:nvCxnSpPr>
        <xdr:cNvPr id="493" name="直線コネクタ 492"/>
        <xdr:cNvCxnSpPr/>
      </xdr:nvCxnSpPr>
      <xdr:spPr>
        <a:xfrm flipV="1">
          <a:off x="18656300" y="6865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94"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95" name="n_2ave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96"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65803</xdr:rowOff>
    </xdr:from>
    <xdr:ext cx="469744" cy="259045"/>
    <xdr:sp macro="" textlink="">
      <xdr:nvSpPr>
        <xdr:cNvPr id="497" name="n_4aveValue【認定こども園・幼稚園・保育所】&#10;一人当たり面積"/>
        <xdr:cNvSpPr txBox="1"/>
      </xdr:nvSpPr>
      <xdr:spPr>
        <a:xfrm>
          <a:off x="18421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44975</xdr:rowOff>
    </xdr:from>
    <xdr:ext cx="469744" cy="259045"/>
    <xdr:sp macro="" textlink="">
      <xdr:nvSpPr>
        <xdr:cNvPr id="498" name="n_1main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499"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00" name="n_3mainValue【認定こども園・幼稚園・保育所】&#10;一人当たり面積"/>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58691</xdr:rowOff>
    </xdr:from>
    <xdr:ext cx="469744" cy="259045"/>
    <xdr:sp macro="" textlink="">
      <xdr:nvSpPr>
        <xdr:cNvPr id="501" name="n_4mainValue【認定こども園・幼稚園・保育所】&#10;一人当たり面積"/>
        <xdr:cNvSpPr txBox="1"/>
      </xdr:nvSpPr>
      <xdr:spPr>
        <a:xfrm>
          <a:off x="18421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28" name="直線コネクタ 527"/>
        <xdr:cNvCxnSpPr/>
      </xdr:nvCxnSpPr>
      <xdr:spPr>
        <a:xfrm flipV="1">
          <a:off x="16318864" y="9526088"/>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29" name="【学校施設】&#10;有形固定資産減価償却率最小値テキスト"/>
        <xdr:cNvSpPr txBox="1"/>
      </xdr:nvSpPr>
      <xdr:spPr>
        <a:xfrm>
          <a:off x="16357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0" name="直線コネクタ 529"/>
        <xdr:cNvCxnSpPr/>
      </xdr:nvCxnSpPr>
      <xdr:spPr>
        <a:xfrm>
          <a:off x="16230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1" name="【学校施設】&#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2" name="直線コネクタ 531"/>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3"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4" name="フローチャート: 判断 53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5" name="フローチャート: 判断 534"/>
        <xdr:cNvSpPr/>
      </xdr:nvSpPr>
      <xdr:spPr>
        <a:xfrm>
          <a:off x="15430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6" name="フローチャート: 判断 535"/>
        <xdr:cNvSpPr/>
      </xdr:nvSpPr>
      <xdr:spPr>
        <a:xfrm>
          <a:off x="14541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7" name="フローチャート: 判断 536"/>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38" name="フローチャート: 判断 537"/>
        <xdr:cNvSpPr/>
      </xdr:nvSpPr>
      <xdr:spPr>
        <a:xfrm>
          <a:off x="12763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544" name="楕円 543"/>
        <xdr:cNvSpPr/>
      </xdr:nvSpPr>
      <xdr:spPr>
        <a:xfrm>
          <a:off x="16268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32130</xdr:rowOff>
    </xdr:from>
    <xdr:ext cx="405111" cy="259045"/>
    <xdr:sp macro="" textlink="">
      <xdr:nvSpPr>
        <xdr:cNvPr id="545" name="【学校施設】&#10;有形固定資産減価償却率該当値テキスト"/>
        <xdr:cNvSpPr txBox="1"/>
      </xdr:nvSpPr>
      <xdr:spPr>
        <a:xfrm>
          <a:off x="16357600"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546" name="楕円 545"/>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104503</xdr:rowOff>
    </xdr:to>
    <xdr:cxnSp macro="">
      <xdr:nvCxnSpPr>
        <xdr:cNvPr id="547" name="直線コネクタ 546"/>
        <xdr:cNvCxnSpPr/>
      </xdr:nvCxnSpPr>
      <xdr:spPr>
        <a:xfrm>
          <a:off x="15481300" y="103588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48" name="楕円 547"/>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71846</xdr:rowOff>
    </xdr:to>
    <xdr:cxnSp macro="">
      <xdr:nvCxnSpPr>
        <xdr:cNvPr id="549" name="直線コネクタ 548"/>
        <xdr:cNvCxnSpPr/>
      </xdr:nvCxnSpPr>
      <xdr:spPr>
        <a:xfrm>
          <a:off x="14592300" y="103523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25944</xdr:rowOff>
    </xdr:from>
    <xdr:to>
      <xdr:col>72</xdr:col>
      <xdr:colOff>38100</xdr:colOff>
      <xdr:row>61</xdr:row>
      <xdr:rowOff>127544</xdr:rowOff>
    </xdr:to>
    <xdr:sp macro="" textlink="">
      <xdr:nvSpPr>
        <xdr:cNvPr id="550" name="楕円 549"/>
        <xdr:cNvSpPr/>
      </xdr:nvSpPr>
      <xdr:spPr>
        <a:xfrm>
          <a:off x="13652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61</xdr:row>
      <xdr:rowOff>76744</xdr:rowOff>
    </xdr:to>
    <xdr:cxnSp macro="">
      <xdr:nvCxnSpPr>
        <xdr:cNvPr id="551" name="直線コネクタ 550"/>
        <xdr:cNvCxnSpPr/>
      </xdr:nvCxnSpPr>
      <xdr:spPr>
        <a:xfrm flipV="1">
          <a:off x="13703300" y="10352315"/>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127181</xdr:rowOff>
    </xdr:from>
    <xdr:to>
      <xdr:col>67</xdr:col>
      <xdr:colOff>101600</xdr:colOff>
      <xdr:row>62</xdr:row>
      <xdr:rowOff>57331</xdr:rowOff>
    </xdr:to>
    <xdr:sp macro="" textlink="">
      <xdr:nvSpPr>
        <xdr:cNvPr id="552" name="楕円 551"/>
        <xdr:cNvSpPr/>
      </xdr:nvSpPr>
      <xdr:spPr>
        <a:xfrm>
          <a:off x="12763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76744</xdr:rowOff>
    </xdr:from>
    <xdr:to>
      <xdr:col>71</xdr:col>
      <xdr:colOff>177800</xdr:colOff>
      <xdr:row>62</xdr:row>
      <xdr:rowOff>6531</xdr:rowOff>
    </xdr:to>
    <xdr:cxnSp macro="">
      <xdr:nvCxnSpPr>
        <xdr:cNvPr id="553" name="直線コネクタ 552"/>
        <xdr:cNvCxnSpPr/>
      </xdr:nvCxnSpPr>
      <xdr:spPr>
        <a:xfrm flipV="1">
          <a:off x="12814300" y="1053519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106515</xdr:rowOff>
    </xdr:from>
    <xdr:ext cx="405111" cy="259045"/>
    <xdr:sp macro="" textlink="">
      <xdr:nvSpPr>
        <xdr:cNvPr id="554" name="n_1aveValue【学校施設】&#10;有形固定資産減価償却率"/>
        <xdr:cNvSpPr txBox="1"/>
      </xdr:nvSpPr>
      <xdr:spPr>
        <a:xfrm>
          <a:off x="152660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122844</xdr:rowOff>
    </xdr:from>
    <xdr:ext cx="405111" cy="259045"/>
    <xdr:sp macro="" textlink="">
      <xdr:nvSpPr>
        <xdr:cNvPr id="555" name="n_2aveValue【学校施設】&#10;有形固定資産減価償却率"/>
        <xdr:cNvSpPr txBox="1"/>
      </xdr:nvSpPr>
      <xdr:spPr>
        <a:xfrm>
          <a:off x="14389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556" name="n_3aveValue【学校施設】&#10;有形固定資産減価償却率"/>
        <xdr:cNvSpPr txBox="1"/>
      </xdr:nvSpPr>
      <xdr:spPr>
        <a:xfrm>
          <a:off x="13500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36303</xdr:rowOff>
    </xdr:from>
    <xdr:ext cx="405111" cy="259045"/>
    <xdr:sp macro="" textlink="">
      <xdr:nvSpPr>
        <xdr:cNvPr id="557" name="n_4aveValue【学校施設】&#10;有形固定資産減価償却率"/>
        <xdr:cNvSpPr txBox="1"/>
      </xdr:nvSpPr>
      <xdr:spPr>
        <a:xfrm>
          <a:off x="12611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558" name="n_1mainValue【学校施設】&#10;有形固定資産減価償却率"/>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59" name="n_2mainValue【学校施設】&#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118671</xdr:rowOff>
    </xdr:from>
    <xdr:ext cx="405111" cy="259045"/>
    <xdr:sp macro="" textlink="">
      <xdr:nvSpPr>
        <xdr:cNvPr id="560" name="n_3mainValue【学校施設】&#10;有形固定資産減価償却率"/>
        <xdr:cNvSpPr txBox="1"/>
      </xdr:nvSpPr>
      <xdr:spPr>
        <a:xfrm>
          <a:off x="13500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48458</xdr:rowOff>
    </xdr:from>
    <xdr:ext cx="405111" cy="259045"/>
    <xdr:sp macro="" textlink="">
      <xdr:nvSpPr>
        <xdr:cNvPr id="561" name="n_4mainValue【学校施設】&#10;有形固定資産減価償却率"/>
        <xdr:cNvSpPr txBox="1"/>
      </xdr:nvSpPr>
      <xdr:spPr>
        <a:xfrm>
          <a:off x="12611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6" name="直線コネクタ 585"/>
        <xdr:cNvCxnSpPr/>
      </xdr:nvCxnSpPr>
      <xdr:spPr>
        <a:xfrm flipV="1">
          <a:off x="22160864" y="960374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7" name="【学校施設】&#10;一人当たり面積最小値テキスト"/>
        <xdr:cNvSpPr txBox="1"/>
      </xdr:nvSpPr>
      <xdr:spPr>
        <a:xfrm>
          <a:off x="22199600"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8" name="直線コネクタ 587"/>
        <xdr:cNvCxnSpPr/>
      </xdr:nvCxnSpPr>
      <xdr:spPr>
        <a:xfrm>
          <a:off x="22072600" y="1097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89" name="【学校施設】&#10;一人当たり面積最大値テキスト"/>
        <xdr:cNvSpPr txBox="1"/>
      </xdr:nvSpPr>
      <xdr:spPr>
        <a:xfrm>
          <a:off x="22199600"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0" name="直線コネクタ 589"/>
        <xdr:cNvCxnSpPr/>
      </xdr:nvCxnSpPr>
      <xdr:spPr>
        <a:xfrm>
          <a:off x="22072600" y="960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591" name="【学校施設】&#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2" name="フローチャート: 判断 591"/>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3" name="フローチャート: 判断 592"/>
        <xdr:cNvSpPr/>
      </xdr:nvSpPr>
      <xdr:spPr>
        <a:xfrm>
          <a:off x="21272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4" name="フローチャート: 判断 593"/>
        <xdr:cNvSpPr/>
      </xdr:nvSpPr>
      <xdr:spPr>
        <a:xfrm>
          <a:off x="20383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5" name="フローチャート: 判断 594"/>
        <xdr:cNvSpPr/>
      </xdr:nvSpPr>
      <xdr:spPr>
        <a:xfrm>
          <a:off x="19494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6" name="フローチャート: 判断 595"/>
        <xdr:cNvSpPr/>
      </xdr:nvSpPr>
      <xdr:spPr>
        <a:xfrm>
          <a:off x="18605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2" name="楕円 601"/>
        <xdr:cNvSpPr/>
      </xdr:nvSpPr>
      <xdr:spPr>
        <a:xfrm>
          <a:off x="22110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144797</xdr:rowOff>
    </xdr:from>
    <xdr:ext cx="469744" cy="259045"/>
    <xdr:sp macro="" textlink="">
      <xdr:nvSpPr>
        <xdr:cNvPr id="603" name="【学校施設】&#10;一人当たり面積該当値テキスト"/>
        <xdr:cNvSpPr txBox="1"/>
      </xdr:nvSpPr>
      <xdr:spPr>
        <a:xfrm>
          <a:off x="2219960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0</xdr:rowOff>
    </xdr:from>
    <xdr:to>
      <xdr:col>112</xdr:col>
      <xdr:colOff>38100</xdr:colOff>
      <xdr:row>63</xdr:row>
      <xdr:rowOff>101600</xdr:rowOff>
    </xdr:to>
    <xdr:sp macro="" textlink="">
      <xdr:nvSpPr>
        <xdr:cNvPr id="604" name="楕円 603"/>
        <xdr:cNvSpPr/>
      </xdr:nvSpPr>
      <xdr:spPr>
        <a:xfrm>
          <a:off x="212725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50800</xdr:rowOff>
    </xdr:to>
    <xdr:cxnSp macro="">
      <xdr:nvCxnSpPr>
        <xdr:cNvPr id="605" name="直線コネクタ 604"/>
        <xdr:cNvCxnSpPr/>
      </xdr:nvCxnSpPr>
      <xdr:spPr>
        <a:xfrm flipV="1">
          <a:off x="21323300" y="108470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146050</xdr:rowOff>
    </xdr:from>
    <xdr:to>
      <xdr:col>107</xdr:col>
      <xdr:colOff>101600</xdr:colOff>
      <xdr:row>63</xdr:row>
      <xdr:rowOff>76200</xdr:rowOff>
    </xdr:to>
    <xdr:sp macro="" textlink="">
      <xdr:nvSpPr>
        <xdr:cNvPr id="606" name="楕円 605"/>
        <xdr:cNvSpPr/>
      </xdr:nvSpPr>
      <xdr:spPr>
        <a:xfrm>
          <a:off x="20383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25400</xdr:rowOff>
    </xdr:from>
    <xdr:to>
      <xdr:col>111</xdr:col>
      <xdr:colOff>177800</xdr:colOff>
      <xdr:row>63</xdr:row>
      <xdr:rowOff>50800</xdr:rowOff>
    </xdr:to>
    <xdr:cxnSp macro="">
      <xdr:nvCxnSpPr>
        <xdr:cNvPr id="607" name="直線コネクタ 606"/>
        <xdr:cNvCxnSpPr/>
      </xdr:nvCxnSpPr>
      <xdr:spPr>
        <a:xfrm>
          <a:off x="20434300" y="108267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608" name="楕円 607"/>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25400</xdr:rowOff>
    </xdr:from>
    <xdr:to>
      <xdr:col>107</xdr:col>
      <xdr:colOff>50800</xdr:colOff>
      <xdr:row>63</xdr:row>
      <xdr:rowOff>38100</xdr:rowOff>
    </xdr:to>
    <xdr:cxnSp macro="">
      <xdr:nvCxnSpPr>
        <xdr:cNvPr id="609" name="直線コネクタ 608"/>
        <xdr:cNvCxnSpPr/>
      </xdr:nvCxnSpPr>
      <xdr:spPr>
        <a:xfrm flipV="1">
          <a:off x="19545300" y="108267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1270</xdr:rowOff>
    </xdr:from>
    <xdr:to>
      <xdr:col>98</xdr:col>
      <xdr:colOff>38100</xdr:colOff>
      <xdr:row>63</xdr:row>
      <xdr:rowOff>102870</xdr:rowOff>
    </xdr:to>
    <xdr:sp macro="" textlink="">
      <xdr:nvSpPr>
        <xdr:cNvPr id="610" name="楕円 609"/>
        <xdr:cNvSpPr/>
      </xdr:nvSpPr>
      <xdr:spPr>
        <a:xfrm>
          <a:off x="18605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52070</xdr:rowOff>
    </xdr:to>
    <xdr:cxnSp macro="">
      <xdr:nvCxnSpPr>
        <xdr:cNvPr id="611" name="直線コネクタ 610"/>
        <xdr:cNvCxnSpPr/>
      </xdr:nvCxnSpPr>
      <xdr:spPr>
        <a:xfrm flipV="1">
          <a:off x="18656300" y="108394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153687</xdr:rowOff>
    </xdr:from>
    <xdr:ext cx="469744" cy="259045"/>
    <xdr:sp macro="" textlink="">
      <xdr:nvSpPr>
        <xdr:cNvPr id="612" name="n_1aveValue【学校施設】&#10;一人当たり面積"/>
        <xdr:cNvSpPr txBox="1"/>
      </xdr:nvSpPr>
      <xdr:spPr>
        <a:xfrm>
          <a:off x="210757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133367</xdr:rowOff>
    </xdr:from>
    <xdr:ext cx="469744" cy="259045"/>
    <xdr:sp macro="" textlink="">
      <xdr:nvSpPr>
        <xdr:cNvPr id="613" name="n_2aveValue【学校施設】&#10;一人当たり面積"/>
        <xdr:cNvSpPr txBox="1"/>
      </xdr:nvSpPr>
      <xdr:spPr>
        <a:xfrm>
          <a:off x="20199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614" name="n_3aveValue【学校施設】&#10;一人当たり面積"/>
        <xdr:cNvSpPr txBox="1"/>
      </xdr:nvSpPr>
      <xdr:spPr>
        <a:xfrm>
          <a:off x="19310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134637</xdr:rowOff>
    </xdr:from>
    <xdr:ext cx="469744" cy="259045"/>
    <xdr:sp macro="" textlink="">
      <xdr:nvSpPr>
        <xdr:cNvPr id="615" name="n_4aveValue【学校施設】&#10;一人当たり面積"/>
        <xdr:cNvSpPr txBox="1"/>
      </xdr:nvSpPr>
      <xdr:spPr>
        <a:xfrm>
          <a:off x="18421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92727</xdr:rowOff>
    </xdr:from>
    <xdr:ext cx="469744" cy="259045"/>
    <xdr:sp macro="" textlink="">
      <xdr:nvSpPr>
        <xdr:cNvPr id="616" name="n_1mainValue【学校施設】&#10;一人当たり面積"/>
        <xdr:cNvSpPr txBox="1"/>
      </xdr:nvSpPr>
      <xdr:spPr>
        <a:xfrm>
          <a:off x="21075727"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67327</xdr:rowOff>
    </xdr:from>
    <xdr:ext cx="469744" cy="259045"/>
    <xdr:sp macro="" textlink="">
      <xdr:nvSpPr>
        <xdr:cNvPr id="617" name="n_2mainValue【学校施設】&#10;一人当たり面積"/>
        <xdr:cNvSpPr txBox="1"/>
      </xdr:nvSpPr>
      <xdr:spPr>
        <a:xfrm>
          <a:off x="20199427"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618" name="n_3mainValue【学校施設】&#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93997</xdr:rowOff>
    </xdr:from>
    <xdr:ext cx="469744" cy="259045"/>
    <xdr:sp macro="" textlink="">
      <xdr:nvSpPr>
        <xdr:cNvPr id="619" name="n_4mainValue【学校施設】&#10;一人当たり面積"/>
        <xdr:cNvSpPr txBox="1"/>
      </xdr:nvSpPr>
      <xdr:spPr>
        <a:xfrm>
          <a:off x="18421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4" name="直線コネクタ 643"/>
        <xdr:cNvCxnSpPr/>
      </xdr:nvCxnSpPr>
      <xdr:spPr>
        <a:xfrm flipV="1">
          <a:off x="16318864" y="132454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5" name="【児童館】&#10;有形固定資産減価償却率最小値テキスト"/>
        <xdr:cNvSpPr txBox="1"/>
      </xdr:nvSpPr>
      <xdr:spPr>
        <a:xfrm>
          <a:off x="16357600"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6" name="直線コネクタ 645"/>
        <xdr:cNvCxnSpPr/>
      </xdr:nvCxnSpPr>
      <xdr:spPr>
        <a:xfrm>
          <a:off x="16230600" y="1468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7" name="【児童館】&#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8" name="直線コネクタ 647"/>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93363</xdr:rowOff>
    </xdr:from>
    <xdr:ext cx="405111" cy="259045"/>
    <xdr:sp macro="" textlink="">
      <xdr:nvSpPr>
        <xdr:cNvPr id="649" name="【児童館】&#10;有形固定資産減価償却率平均値テキスト"/>
        <xdr:cNvSpPr txBox="1"/>
      </xdr:nvSpPr>
      <xdr:spPr>
        <a:xfrm>
          <a:off x="16357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0" name="フローチャート: 判断 649"/>
        <xdr:cNvSpPr/>
      </xdr:nvSpPr>
      <xdr:spPr>
        <a:xfrm>
          <a:off x="16268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1" name="フローチャート: 判断 650"/>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2" name="フローチャート: 判断 651"/>
        <xdr:cNvSpPr/>
      </xdr:nvSpPr>
      <xdr:spPr>
        <a:xfrm>
          <a:off x="14541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3" name="フローチャート: 判断 652"/>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4" name="フローチャート: 判断 653"/>
        <xdr:cNvSpPr/>
      </xdr:nvSpPr>
      <xdr:spPr>
        <a:xfrm>
          <a:off x="12763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63500</xdr:rowOff>
    </xdr:from>
    <xdr:to>
      <xdr:col>85</xdr:col>
      <xdr:colOff>177800</xdr:colOff>
      <xdr:row>81</xdr:row>
      <xdr:rowOff>165100</xdr:rowOff>
    </xdr:to>
    <xdr:sp macro="" textlink="">
      <xdr:nvSpPr>
        <xdr:cNvPr id="660" name="楕円 659"/>
        <xdr:cNvSpPr/>
      </xdr:nvSpPr>
      <xdr:spPr>
        <a:xfrm>
          <a:off x="16268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86377</xdr:rowOff>
    </xdr:from>
    <xdr:ext cx="405111" cy="259045"/>
    <xdr:sp macro="" textlink="">
      <xdr:nvSpPr>
        <xdr:cNvPr id="661" name="【児童館】&#10;有形固定資産減価償却率該当値テキスト"/>
        <xdr:cNvSpPr txBox="1"/>
      </xdr:nvSpPr>
      <xdr:spPr>
        <a:xfrm>
          <a:off x="16357600"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662" name="楕円 661"/>
        <xdr:cNvSpPr/>
      </xdr:nvSpPr>
      <xdr:spPr>
        <a:xfrm>
          <a:off x="15430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114300</xdr:rowOff>
    </xdr:from>
    <xdr:to>
      <xdr:col>85</xdr:col>
      <xdr:colOff>127000</xdr:colOff>
      <xdr:row>81</xdr:row>
      <xdr:rowOff>137161</xdr:rowOff>
    </xdr:to>
    <xdr:cxnSp macro="">
      <xdr:nvCxnSpPr>
        <xdr:cNvPr id="663" name="直線コネクタ 662"/>
        <xdr:cNvCxnSpPr/>
      </xdr:nvCxnSpPr>
      <xdr:spPr>
        <a:xfrm flipV="1">
          <a:off x="15481300" y="140017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103505</xdr:rowOff>
    </xdr:from>
    <xdr:to>
      <xdr:col>76</xdr:col>
      <xdr:colOff>165100</xdr:colOff>
      <xdr:row>82</xdr:row>
      <xdr:rowOff>33655</xdr:rowOff>
    </xdr:to>
    <xdr:sp macro="" textlink="">
      <xdr:nvSpPr>
        <xdr:cNvPr id="664" name="楕円 663"/>
        <xdr:cNvSpPr/>
      </xdr:nvSpPr>
      <xdr:spPr>
        <a:xfrm>
          <a:off x="14541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137161</xdr:rowOff>
    </xdr:from>
    <xdr:to>
      <xdr:col>81</xdr:col>
      <xdr:colOff>50800</xdr:colOff>
      <xdr:row>81</xdr:row>
      <xdr:rowOff>154305</xdr:rowOff>
    </xdr:to>
    <xdr:cxnSp macro="">
      <xdr:nvCxnSpPr>
        <xdr:cNvPr id="665" name="直線コネクタ 664"/>
        <xdr:cNvCxnSpPr/>
      </xdr:nvCxnSpPr>
      <xdr:spPr>
        <a:xfrm flipV="1">
          <a:off x="14592300" y="140246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666" name="楕円 665"/>
        <xdr:cNvSpPr/>
      </xdr:nvSpPr>
      <xdr:spPr>
        <a:xfrm>
          <a:off x="1365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81</xdr:row>
      <xdr:rowOff>154305</xdr:rowOff>
    </xdr:to>
    <xdr:cxnSp macro="">
      <xdr:nvCxnSpPr>
        <xdr:cNvPr id="667" name="直線コネクタ 666"/>
        <xdr:cNvCxnSpPr/>
      </xdr:nvCxnSpPr>
      <xdr:spPr>
        <a:xfrm>
          <a:off x="13703300" y="140284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55880</xdr:rowOff>
    </xdr:from>
    <xdr:to>
      <xdr:col>67</xdr:col>
      <xdr:colOff>101600</xdr:colOff>
      <xdr:row>81</xdr:row>
      <xdr:rowOff>157480</xdr:rowOff>
    </xdr:to>
    <xdr:sp macro="" textlink="">
      <xdr:nvSpPr>
        <xdr:cNvPr id="668" name="楕円 667"/>
        <xdr:cNvSpPr/>
      </xdr:nvSpPr>
      <xdr:spPr>
        <a:xfrm>
          <a:off x="12763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106680</xdr:rowOff>
    </xdr:from>
    <xdr:to>
      <xdr:col>71</xdr:col>
      <xdr:colOff>177800</xdr:colOff>
      <xdr:row>81</xdr:row>
      <xdr:rowOff>140970</xdr:rowOff>
    </xdr:to>
    <xdr:cxnSp macro="">
      <xdr:nvCxnSpPr>
        <xdr:cNvPr id="669" name="直線コネクタ 668"/>
        <xdr:cNvCxnSpPr/>
      </xdr:nvCxnSpPr>
      <xdr:spPr>
        <a:xfrm>
          <a:off x="12814300" y="1399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70" name="n_1aveValue【児童館】&#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71" name="n_2aveValue【児童館】&#10;有形固定資産減価償却率"/>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672" name="n_3aveValue【児童館】&#10;有形固定資産減価償却率"/>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19066</xdr:rowOff>
    </xdr:from>
    <xdr:ext cx="405111" cy="259045"/>
    <xdr:sp macro="" textlink="">
      <xdr:nvSpPr>
        <xdr:cNvPr id="673" name="n_4aveValue【児童館】&#10;有形固定資産減価償却率"/>
        <xdr:cNvSpPr txBox="1"/>
      </xdr:nvSpPr>
      <xdr:spPr>
        <a:xfrm>
          <a:off x="12611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33038</xdr:rowOff>
    </xdr:from>
    <xdr:ext cx="405111" cy="259045"/>
    <xdr:sp macro="" textlink="">
      <xdr:nvSpPr>
        <xdr:cNvPr id="674" name="n_1mainValue【児童館】&#10;有形固定資産減価償却率"/>
        <xdr:cNvSpPr txBox="1"/>
      </xdr:nvSpPr>
      <xdr:spPr>
        <a:xfrm>
          <a:off x="15266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24782</xdr:rowOff>
    </xdr:from>
    <xdr:ext cx="405111" cy="259045"/>
    <xdr:sp macro="" textlink="">
      <xdr:nvSpPr>
        <xdr:cNvPr id="675" name="n_2mainValue【児童館】&#10;有形固定資産減価償却率"/>
        <xdr:cNvSpPr txBox="1"/>
      </xdr:nvSpPr>
      <xdr:spPr>
        <a:xfrm>
          <a:off x="14389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676" name="n_3mainValue【児童館】&#10;有形固定資産減価償却率"/>
        <xdr:cNvSpPr txBox="1"/>
      </xdr:nvSpPr>
      <xdr:spPr>
        <a:xfrm>
          <a:off x="13500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77" name="n_4mainValue【児童館】&#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1" name="直線コネクタ 700"/>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4"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5" name="直線コネクタ 704"/>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6" name="【児童館】&#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7" name="フローチャート: 判断 706"/>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8" name="フローチャート: 判断 70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9" name="フローチャート: 判断 708"/>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0" name="フローチャート: 判断 709"/>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1" name="フローチャート: 判断 710"/>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101600</xdr:rowOff>
    </xdr:from>
    <xdr:to>
      <xdr:col>116</xdr:col>
      <xdr:colOff>114300</xdr:colOff>
      <xdr:row>82</xdr:row>
      <xdr:rowOff>31750</xdr:rowOff>
    </xdr:to>
    <xdr:sp macro="" textlink="">
      <xdr:nvSpPr>
        <xdr:cNvPr id="717" name="楕円 716"/>
        <xdr:cNvSpPr/>
      </xdr:nvSpPr>
      <xdr:spPr>
        <a:xfrm>
          <a:off x="22110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124477</xdr:rowOff>
    </xdr:from>
    <xdr:ext cx="469744" cy="259045"/>
    <xdr:sp macro="" textlink="">
      <xdr:nvSpPr>
        <xdr:cNvPr id="718" name="【児童館】&#10;一人当たり面積該当値テキスト"/>
        <xdr:cNvSpPr txBox="1"/>
      </xdr:nvSpPr>
      <xdr:spPr>
        <a:xfrm>
          <a:off x="22199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101600</xdr:rowOff>
    </xdr:from>
    <xdr:to>
      <xdr:col>112</xdr:col>
      <xdr:colOff>38100</xdr:colOff>
      <xdr:row>82</xdr:row>
      <xdr:rowOff>31750</xdr:rowOff>
    </xdr:to>
    <xdr:sp macro="" textlink="">
      <xdr:nvSpPr>
        <xdr:cNvPr id="719" name="楕円 718"/>
        <xdr:cNvSpPr/>
      </xdr:nvSpPr>
      <xdr:spPr>
        <a:xfrm>
          <a:off x="2127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152400</xdr:rowOff>
    </xdr:from>
    <xdr:to>
      <xdr:col>116</xdr:col>
      <xdr:colOff>63500</xdr:colOff>
      <xdr:row>81</xdr:row>
      <xdr:rowOff>152400</xdr:rowOff>
    </xdr:to>
    <xdr:cxnSp macro="">
      <xdr:nvCxnSpPr>
        <xdr:cNvPr id="720" name="直線コネクタ 719"/>
        <xdr:cNvCxnSpPr/>
      </xdr:nvCxnSpPr>
      <xdr:spPr>
        <a:xfrm>
          <a:off x="21323300" y="14039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25400</xdr:rowOff>
    </xdr:from>
    <xdr:to>
      <xdr:col>107</xdr:col>
      <xdr:colOff>101600</xdr:colOff>
      <xdr:row>81</xdr:row>
      <xdr:rowOff>127000</xdr:rowOff>
    </xdr:to>
    <xdr:sp macro="" textlink="">
      <xdr:nvSpPr>
        <xdr:cNvPr id="721" name="楕円 720"/>
        <xdr:cNvSpPr/>
      </xdr:nvSpPr>
      <xdr:spPr>
        <a:xfrm>
          <a:off x="2038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76200</xdr:rowOff>
    </xdr:from>
    <xdr:to>
      <xdr:col>111</xdr:col>
      <xdr:colOff>177800</xdr:colOff>
      <xdr:row>81</xdr:row>
      <xdr:rowOff>152400</xdr:rowOff>
    </xdr:to>
    <xdr:cxnSp macro="">
      <xdr:nvCxnSpPr>
        <xdr:cNvPr id="722" name="直線コネクタ 721"/>
        <xdr:cNvCxnSpPr/>
      </xdr:nvCxnSpPr>
      <xdr:spPr>
        <a:xfrm>
          <a:off x="20434300" y="13963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23" name="楕円 722"/>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76200</xdr:rowOff>
    </xdr:to>
    <xdr:cxnSp macro="">
      <xdr:nvCxnSpPr>
        <xdr:cNvPr id="724" name="直線コネクタ 723"/>
        <xdr:cNvCxnSpPr/>
      </xdr:nvCxnSpPr>
      <xdr:spPr>
        <a:xfrm>
          <a:off x="19545300" y="1394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158750</xdr:rowOff>
    </xdr:from>
    <xdr:to>
      <xdr:col>98</xdr:col>
      <xdr:colOff>38100</xdr:colOff>
      <xdr:row>81</xdr:row>
      <xdr:rowOff>88900</xdr:rowOff>
    </xdr:to>
    <xdr:sp macro="" textlink="">
      <xdr:nvSpPr>
        <xdr:cNvPr id="725" name="楕円 724"/>
        <xdr:cNvSpPr/>
      </xdr:nvSpPr>
      <xdr:spPr>
        <a:xfrm>
          <a:off x="18605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38100</xdr:rowOff>
    </xdr:from>
    <xdr:to>
      <xdr:col>102</xdr:col>
      <xdr:colOff>114300</xdr:colOff>
      <xdr:row>81</xdr:row>
      <xdr:rowOff>57150</xdr:rowOff>
    </xdr:to>
    <xdr:cxnSp macro="">
      <xdr:nvCxnSpPr>
        <xdr:cNvPr id="726" name="直線コネクタ 725"/>
        <xdr:cNvCxnSpPr/>
      </xdr:nvCxnSpPr>
      <xdr:spPr>
        <a:xfrm>
          <a:off x="18656300" y="1392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7"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28"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29"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0" name="n_4aveValue【児童館】&#10;一人当たり面積"/>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48277</xdr:rowOff>
    </xdr:from>
    <xdr:ext cx="469744" cy="259045"/>
    <xdr:sp macro="" textlink="">
      <xdr:nvSpPr>
        <xdr:cNvPr id="731" name="n_1main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143527</xdr:rowOff>
    </xdr:from>
    <xdr:ext cx="469744" cy="259045"/>
    <xdr:sp macro="" textlink="">
      <xdr:nvSpPr>
        <xdr:cNvPr id="732" name="n_2mainValue【児童館】&#10;一人当たり面積"/>
        <xdr:cNvSpPr txBox="1"/>
      </xdr:nvSpPr>
      <xdr:spPr>
        <a:xfrm>
          <a:off x="20199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33" name="n_3mainValue【児童館】&#10;一人当たり面積"/>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105427</xdr:rowOff>
    </xdr:from>
    <xdr:ext cx="469744" cy="259045"/>
    <xdr:sp macro="" textlink="">
      <xdr:nvSpPr>
        <xdr:cNvPr id="734" name="n_4mainValue【児童館】&#10;一人当たり面積"/>
        <xdr:cNvSpPr txBox="1"/>
      </xdr:nvSpPr>
      <xdr:spPr>
        <a:xfrm>
          <a:off x="18421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6" name="正方形/長方形 735"/>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7" name="正方形/長方形 736"/>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8" name="正方形/長方形 737"/>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9" name="正方形/長方形 738"/>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2" name="正方形/長方形 741"/>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3" name="正方形/長方形 742"/>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4" name="正方形/長方形 743"/>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5" name="正方形/長方形 744"/>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道路については、平成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策定した「道路舗装白書」に関して、過去と直近の路面性状調査、工事履歴等を基に検証・見直しを行い令和２年度に改定した。今後も当白書で設定した舗装管理指数・計画修繕面積を目標に工事を実施していく。</a:t>
          </a:r>
          <a:endParaRPr lang="ja-JP" altLang="ja-JP" sz="1200">
            <a:effectLst/>
          </a:endParaRPr>
        </a:p>
        <a:p>
          <a:r>
            <a:rPr lang="ja-JP" altLang="ja-JP" sz="1200">
              <a:solidFill>
                <a:schemeClr val="dk1"/>
              </a:solidFill>
              <a:effectLst/>
              <a:latin typeface="+mn-lt"/>
              <a:ea typeface="+mn-ea"/>
              <a:cs typeface="+mn-cs"/>
            </a:rPr>
            <a:t>認定こども園・幼稚園・保育所については、令和３年度には民設保育所整備に向けて大宮保育園や西田保育園を解体するなど、再編整備の取組を進めてきたことから、有形固定資産減価償却率は下がっている。築</a:t>
          </a:r>
          <a:r>
            <a:rPr lang="en-US" altLang="ja-JP" sz="1200">
              <a:solidFill>
                <a:schemeClr val="dk1"/>
              </a:solidFill>
              <a:effectLst/>
              <a:latin typeface="+mn-lt"/>
              <a:ea typeface="+mn-ea"/>
              <a:cs typeface="+mn-cs"/>
            </a:rPr>
            <a:t>50</a:t>
          </a:r>
          <a:r>
            <a:rPr lang="ja-JP" altLang="ja-JP" sz="1200">
              <a:solidFill>
                <a:schemeClr val="dk1"/>
              </a:solidFill>
              <a:effectLst/>
              <a:latin typeface="+mn-lt"/>
              <a:ea typeface="+mn-ea"/>
              <a:cs typeface="+mn-cs"/>
            </a:rPr>
            <a:t>年を超え、老朽化した施設も残っていることから、引き続き更新等の対応を進めていく必要がある。</a:t>
          </a:r>
          <a:br>
            <a:rPr lang="ja-JP" altLang="ja-JP" sz="1200">
              <a:solidFill>
                <a:schemeClr val="dk1"/>
              </a:solidFill>
              <a:effectLst/>
              <a:latin typeface="+mn-lt"/>
              <a:ea typeface="+mn-ea"/>
              <a:cs typeface="+mn-cs"/>
            </a:rPr>
          </a:br>
          <a:r>
            <a:rPr lang="ja-JP" altLang="ja-JP" sz="1200">
              <a:solidFill>
                <a:schemeClr val="dk1"/>
              </a:solidFill>
              <a:effectLst/>
              <a:latin typeface="+mn-lt"/>
              <a:ea typeface="+mn-ea"/>
              <a:cs typeface="+mn-cs"/>
            </a:rPr>
            <a:t>学校施設については、令和３年度に廃校となった校舎の財産を普通財産に切り替えるなどしたが、改築等の大きな動きは生じておらず、有形固定資産減価償却率は上がっている。多くの学校が築</a:t>
          </a:r>
          <a:r>
            <a:rPr lang="en-US" altLang="ja-JP" sz="1200">
              <a:solidFill>
                <a:schemeClr val="dk1"/>
              </a:solidFill>
              <a:effectLst/>
              <a:latin typeface="+mn-lt"/>
              <a:ea typeface="+mn-ea"/>
              <a:cs typeface="+mn-cs"/>
            </a:rPr>
            <a:t>50</a:t>
          </a:r>
          <a:r>
            <a:rPr lang="ja-JP" altLang="ja-JP" sz="1200">
              <a:solidFill>
                <a:schemeClr val="dk1"/>
              </a:solidFill>
              <a:effectLst/>
              <a:latin typeface="+mn-lt"/>
              <a:ea typeface="+mn-ea"/>
              <a:cs typeface="+mn-cs"/>
            </a:rPr>
            <a:t>年を超えており、今後およそ</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年間が改築時期のピークとなることから、改築や長寿命化改修などの取組を的確に進めていく必要がある。</a:t>
          </a:r>
          <a:endParaRPr lang="en-US"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児童館については、小学校内に小学生の居場所の機能を移転して廃止した大宮児童館の解体を令和３年度に実施したことにより、有形固定資産減価償却率が下がっている。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569,703
554,500
34.06
249,336,644
235,794,002
13,196,423
127,632,072
33,020,187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xdr:cNvCxnSpPr/>
      </xdr:nvCxnSpPr>
      <xdr:spPr>
        <a:xfrm flipV="1">
          <a:off x="4634865" y="575691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xdr:cNvSpPr txBox="1"/>
      </xdr:nvSpPr>
      <xdr:spPr>
        <a:xfrm>
          <a:off x="4673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166705</xdr:rowOff>
    </xdr:from>
    <xdr:ext cx="405111" cy="259045"/>
    <xdr:sp macro="" textlink="">
      <xdr:nvSpPr>
        <xdr:cNvPr id="66" name="【図書館】&#10;有形固定資産減価償却率平均値テキスト"/>
        <xdr:cNvSpPr txBox="1"/>
      </xdr:nvSpPr>
      <xdr:spPr>
        <a:xfrm>
          <a:off x="4673600" y="6338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xdr:cNvSpPr/>
      </xdr:nvSpPr>
      <xdr:spPr>
        <a:xfrm>
          <a:off x="4584700" y="63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xdr:cNvSpPr/>
      </xdr:nvSpPr>
      <xdr:spPr>
        <a:xfrm>
          <a:off x="3746500" y="635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xdr:cNvSpPr/>
      </xdr:nvSpPr>
      <xdr:spPr>
        <a:xfrm>
          <a:off x="1968500" y="630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7" name="楕円 76"/>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8" name="【図書館】&#10;有形固定資産減価償却率該当値テキスト"/>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9" name="楕円 78"/>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64770</xdr:rowOff>
    </xdr:to>
    <xdr:cxnSp macro="">
      <xdr:nvCxnSpPr>
        <xdr:cNvPr id="80" name="直線コネクタ 79"/>
        <xdr:cNvCxnSpPr/>
      </xdr:nvCxnSpPr>
      <xdr:spPr>
        <a:xfrm flipV="1">
          <a:off x="3797300" y="6339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81" name="楕円 80"/>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39</xdr:row>
      <xdr:rowOff>30480</xdr:rowOff>
    </xdr:to>
    <xdr:cxnSp macro="">
      <xdr:nvCxnSpPr>
        <xdr:cNvPr id="82" name="直線コネクタ 81"/>
        <xdr:cNvCxnSpPr/>
      </xdr:nvCxnSpPr>
      <xdr:spPr>
        <a:xfrm flipV="1">
          <a:off x="2908300" y="640842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113982</xdr:rowOff>
    </xdr:from>
    <xdr:to>
      <xdr:col>10</xdr:col>
      <xdr:colOff>165100</xdr:colOff>
      <xdr:row>39</xdr:row>
      <xdr:rowOff>44132</xdr:rowOff>
    </xdr:to>
    <xdr:sp macro="" textlink="">
      <xdr:nvSpPr>
        <xdr:cNvPr id="83" name="楕円 82"/>
        <xdr:cNvSpPr/>
      </xdr:nvSpPr>
      <xdr:spPr>
        <a:xfrm>
          <a:off x="1968500" y="66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164782</xdr:rowOff>
    </xdr:from>
    <xdr:to>
      <xdr:col>15</xdr:col>
      <xdr:colOff>50800</xdr:colOff>
      <xdr:row>39</xdr:row>
      <xdr:rowOff>30480</xdr:rowOff>
    </xdr:to>
    <xdr:cxnSp macro="">
      <xdr:nvCxnSpPr>
        <xdr:cNvPr id="84" name="直線コネクタ 83"/>
        <xdr:cNvCxnSpPr/>
      </xdr:nvCxnSpPr>
      <xdr:spPr>
        <a:xfrm>
          <a:off x="2019300" y="6679882"/>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56832</xdr:rowOff>
    </xdr:from>
    <xdr:to>
      <xdr:col>6</xdr:col>
      <xdr:colOff>38100</xdr:colOff>
      <xdr:row>38</xdr:row>
      <xdr:rowOff>158432</xdr:rowOff>
    </xdr:to>
    <xdr:sp macro="" textlink="">
      <xdr:nvSpPr>
        <xdr:cNvPr id="85" name="楕円 84"/>
        <xdr:cNvSpPr/>
      </xdr:nvSpPr>
      <xdr:spPr>
        <a:xfrm>
          <a:off x="1079500" y="65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107632</xdr:rowOff>
    </xdr:from>
    <xdr:to>
      <xdr:col>10</xdr:col>
      <xdr:colOff>114300</xdr:colOff>
      <xdr:row>38</xdr:row>
      <xdr:rowOff>164782</xdr:rowOff>
    </xdr:to>
    <xdr:cxnSp macro="">
      <xdr:nvCxnSpPr>
        <xdr:cNvPr id="86" name="直線コネクタ 85"/>
        <xdr:cNvCxnSpPr/>
      </xdr:nvCxnSpPr>
      <xdr:spPr>
        <a:xfrm>
          <a:off x="1130300" y="66227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129240</xdr:rowOff>
    </xdr:from>
    <xdr:ext cx="405111" cy="259045"/>
    <xdr:sp macro="" textlink="">
      <xdr:nvSpPr>
        <xdr:cNvPr id="87" name="n_1aveValue【図書館】&#10;有形固定資産減価償却率"/>
        <xdr:cNvSpPr txBox="1"/>
      </xdr:nvSpPr>
      <xdr:spPr>
        <a:xfrm>
          <a:off x="3582044" y="612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xdr:cNvSpPr txBox="1"/>
      </xdr:nvSpPr>
      <xdr:spPr>
        <a:xfrm>
          <a:off x="1816744" y="608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aveValue【図書館】&#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106697</xdr:rowOff>
    </xdr:from>
    <xdr:ext cx="405111" cy="259045"/>
    <xdr:sp macro="" textlink="">
      <xdr:nvSpPr>
        <xdr:cNvPr id="91" name="n_1mainValue【図書館】&#10;有形固定資産減価償却率"/>
        <xdr:cNvSpPr txBox="1"/>
      </xdr:nvSpPr>
      <xdr:spPr>
        <a:xfrm>
          <a:off x="3582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92" name="n_2mainValue【図書館】&#10;有形固定資産減価償却率"/>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35259</xdr:rowOff>
    </xdr:from>
    <xdr:ext cx="405111" cy="259045"/>
    <xdr:sp macro="" textlink="">
      <xdr:nvSpPr>
        <xdr:cNvPr id="93" name="n_3mainValue【図書館】&#10;有形固定資産減価償却率"/>
        <xdr:cNvSpPr txBox="1"/>
      </xdr:nvSpPr>
      <xdr:spPr>
        <a:xfrm>
          <a:off x="1816744" y="6721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149559</xdr:rowOff>
    </xdr:from>
    <xdr:ext cx="405111" cy="259045"/>
    <xdr:sp macro="" textlink="">
      <xdr:nvSpPr>
        <xdr:cNvPr id="94" name="n_4mainValue【図書館】&#10;有形固定資産減価償却率"/>
        <xdr:cNvSpPr txBox="1"/>
      </xdr:nvSpPr>
      <xdr:spPr>
        <a:xfrm>
          <a:off x="927744" y="666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xdr:cNvCxnSpPr/>
      </xdr:nvCxnSpPr>
      <xdr:spPr>
        <a:xfrm flipV="1">
          <a:off x="10476865" y="609752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xdr:cNvSpPr txBox="1"/>
      </xdr:nvSpPr>
      <xdr:spPr>
        <a:xfrm>
          <a:off x="10515600" y="58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xdr:cNvCxnSpPr/>
      </xdr:nvCxnSpPr>
      <xdr:spPr>
        <a:xfrm>
          <a:off x="10388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1"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xdr:cNvSpPr/>
      </xdr:nvSpPr>
      <xdr:spPr>
        <a:xfrm>
          <a:off x="781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xdr:cNvSpPr/>
      </xdr:nvSpPr>
      <xdr:spPr>
        <a:xfrm>
          <a:off x="6921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98552</xdr:rowOff>
    </xdr:from>
    <xdr:to>
      <xdr:col>55</xdr:col>
      <xdr:colOff>50800</xdr:colOff>
      <xdr:row>41</xdr:row>
      <xdr:rowOff>28702</xdr:rowOff>
    </xdr:to>
    <xdr:sp macro="" textlink="">
      <xdr:nvSpPr>
        <xdr:cNvPr id="132" name="楕円 131"/>
        <xdr:cNvSpPr/>
      </xdr:nvSpPr>
      <xdr:spPr>
        <a:xfrm>
          <a:off x="10426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3"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98552</xdr:rowOff>
    </xdr:from>
    <xdr:to>
      <xdr:col>50</xdr:col>
      <xdr:colOff>165100</xdr:colOff>
      <xdr:row>41</xdr:row>
      <xdr:rowOff>28702</xdr:rowOff>
    </xdr:to>
    <xdr:sp macro="" textlink="">
      <xdr:nvSpPr>
        <xdr:cNvPr id="134" name="楕円 133"/>
        <xdr:cNvSpPr/>
      </xdr:nvSpPr>
      <xdr:spPr>
        <a:xfrm>
          <a:off x="9588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149352</xdr:rowOff>
    </xdr:from>
    <xdr:to>
      <xdr:col>55</xdr:col>
      <xdr:colOff>0</xdr:colOff>
      <xdr:row>40</xdr:row>
      <xdr:rowOff>149352</xdr:rowOff>
    </xdr:to>
    <xdr:cxnSp macro="">
      <xdr:nvCxnSpPr>
        <xdr:cNvPr id="135" name="直線コネクタ 134"/>
        <xdr:cNvCxnSpPr/>
      </xdr:nvCxnSpPr>
      <xdr:spPr>
        <a:xfrm>
          <a:off x="9639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98552</xdr:rowOff>
    </xdr:from>
    <xdr:to>
      <xdr:col>46</xdr:col>
      <xdr:colOff>38100</xdr:colOff>
      <xdr:row>41</xdr:row>
      <xdr:rowOff>28702</xdr:rowOff>
    </xdr:to>
    <xdr:sp macro="" textlink="">
      <xdr:nvSpPr>
        <xdr:cNvPr id="136" name="楕円 135"/>
        <xdr:cNvSpPr/>
      </xdr:nvSpPr>
      <xdr:spPr>
        <a:xfrm>
          <a:off x="8699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149352</xdr:rowOff>
    </xdr:from>
    <xdr:to>
      <xdr:col>50</xdr:col>
      <xdr:colOff>114300</xdr:colOff>
      <xdr:row>40</xdr:row>
      <xdr:rowOff>149352</xdr:rowOff>
    </xdr:to>
    <xdr:cxnSp macro="">
      <xdr:nvCxnSpPr>
        <xdr:cNvPr id="137" name="直線コネクタ 136"/>
        <xdr:cNvCxnSpPr/>
      </xdr:nvCxnSpPr>
      <xdr:spPr>
        <a:xfrm>
          <a:off x="8750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98552</xdr:rowOff>
    </xdr:from>
    <xdr:to>
      <xdr:col>41</xdr:col>
      <xdr:colOff>101600</xdr:colOff>
      <xdr:row>41</xdr:row>
      <xdr:rowOff>28702</xdr:rowOff>
    </xdr:to>
    <xdr:sp macro="" textlink="">
      <xdr:nvSpPr>
        <xdr:cNvPr id="138" name="楕円 137"/>
        <xdr:cNvSpPr/>
      </xdr:nvSpPr>
      <xdr:spPr>
        <a:xfrm>
          <a:off x="7810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149352</xdr:rowOff>
    </xdr:from>
    <xdr:to>
      <xdr:col>45</xdr:col>
      <xdr:colOff>177800</xdr:colOff>
      <xdr:row>40</xdr:row>
      <xdr:rowOff>149352</xdr:rowOff>
    </xdr:to>
    <xdr:cxnSp macro="">
      <xdr:nvCxnSpPr>
        <xdr:cNvPr id="139" name="直線コネクタ 138"/>
        <xdr:cNvCxnSpPr/>
      </xdr:nvCxnSpPr>
      <xdr:spPr>
        <a:xfrm>
          <a:off x="7861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98552</xdr:rowOff>
    </xdr:from>
    <xdr:to>
      <xdr:col>36</xdr:col>
      <xdr:colOff>165100</xdr:colOff>
      <xdr:row>41</xdr:row>
      <xdr:rowOff>28702</xdr:rowOff>
    </xdr:to>
    <xdr:sp macro="" textlink="">
      <xdr:nvSpPr>
        <xdr:cNvPr id="140" name="楕円 139"/>
        <xdr:cNvSpPr/>
      </xdr:nvSpPr>
      <xdr:spPr>
        <a:xfrm>
          <a:off x="6921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149352</xdr:rowOff>
    </xdr:from>
    <xdr:to>
      <xdr:col>41</xdr:col>
      <xdr:colOff>50800</xdr:colOff>
      <xdr:row>40</xdr:row>
      <xdr:rowOff>149352</xdr:rowOff>
    </xdr:to>
    <xdr:cxnSp macro="">
      <xdr:nvCxnSpPr>
        <xdr:cNvPr id="141" name="直線コネクタ 140"/>
        <xdr:cNvCxnSpPr/>
      </xdr:nvCxnSpPr>
      <xdr:spPr>
        <a:xfrm>
          <a:off x="6972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42" name="n_1aveValue【図書館】&#10;一人当たり面積"/>
        <xdr:cNvSpPr txBox="1"/>
      </xdr:nvSpPr>
      <xdr:spPr>
        <a:xfrm>
          <a:off x="93917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43" name="n_2aveValue【図書館】&#10;一人当たり面積"/>
        <xdr:cNvSpPr txBox="1"/>
      </xdr:nvSpPr>
      <xdr:spPr>
        <a:xfrm>
          <a:off x="8515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4" name="n_3aveValue【図書館】&#10;一人当たり面積"/>
        <xdr:cNvSpPr txBox="1"/>
      </xdr:nvSpPr>
      <xdr:spPr>
        <a:xfrm>
          <a:off x="7626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36085</xdr:rowOff>
    </xdr:from>
    <xdr:ext cx="469744" cy="259045"/>
    <xdr:sp macro="" textlink="">
      <xdr:nvSpPr>
        <xdr:cNvPr id="145" name="n_4aveValue【図書館】&#10;一人当たり面積"/>
        <xdr:cNvSpPr txBox="1"/>
      </xdr:nvSpPr>
      <xdr:spPr>
        <a:xfrm>
          <a:off x="6737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19829</xdr:rowOff>
    </xdr:from>
    <xdr:ext cx="469744" cy="259045"/>
    <xdr:sp macro="" textlink="">
      <xdr:nvSpPr>
        <xdr:cNvPr id="146" name="n_1mainValue【図書館】&#10;一人当たり面積"/>
        <xdr:cNvSpPr txBox="1"/>
      </xdr:nvSpPr>
      <xdr:spPr>
        <a:xfrm>
          <a:off x="9391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19829</xdr:rowOff>
    </xdr:from>
    <xdr:ext cx="469744" cy="259045"/>
    <xdr:sp macro="" textlink="">
      <xdr:nvSpPr>
        <xdr:cNvPr id="147" name="n_2mainValue【図書館】&#10;一人当たり面積"/>
        <xdr:cNvSpPr txBox="1"/>
      </xdr:nvSpPr>
      <xdr:spPr>
        <a:xfrm>
          <a:off x="8515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19829</xdr:rowOff>
    </xdr:from>
    <xdr:ext cx="469744" cy="259045"/>
    <xdr:sp macro="" textlink="">
      <xdr:nvSpPr>
        <xdr:cNvPr id="148" name="n_3mainValue【図書館】&#10;一人当たり面積"/>
        <xdr:cNvSpPr txBox="1"/>
      </xdr:nvSpPr>
      <xdr:spPr>
        <a:xfrm>
          <a:off x="7626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19829</xdr:rowOff>
    </xdr:from>
    <xdr:ext cx="469744" cy="259045"/>
    <xdr:sp macro="" textlink="">
      <xdr:nvSpPr>
        <xdr:cNvPr id="149" name="n_4mainValue【図書館】&#10;一人当たり面積"/>
        <xdr:cNvSpPr txBox="1"/>
      </xdr:nvSpPr>
      <xdr:spPr>
        <a:xfrm>
          <a:off x="6737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xdr:cNvCxnSpPr/>
      </xdr:nvCxnSpPr>
      <xdr:spPr>
        <a:xfrm flipV="1">
          <a:off x="4634865" y="953262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xdr:cNvSpPr txBox="1"/>
      </xdr:nvSpPr>
      <xdr:spPr>
        <a:xfrm>
          <a:off x="4673600" y="1092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xdr:cNvCxnSpPr/>
      </xdr:nvCxnSpPr>
      <xdr:spPr>
        <a:xfrm>
          <a:off x="4546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92219</xdr:rowOff>
    </xdr:from>
    <xdr:ext cx="405111" cy="259045"/>
    <xdr:sp macro="" textlink="">
      <xdr:nvSpPr>
        <xdr:cNvPr id="177" name="【体育館・プール】&#10;有形固定資産減価償却率平均値テキスト"/>
        <xdr:cNvSpPr txBox="1"/>
      </xdr:nvSpPr>
      <xdr:spPr>
        <a:xfrm>
          <a:off x="4673600" y="1020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xdr:cNvSpPr/>
      </xdr:nvSpPr>
      <xdr:spPr>
        <a:xfrm>
          <a:off x="45847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xdr:cNvSpPr/>
      </xdr:nvSpPr>
      <xdr:spPr>
        <a:xfrm>
          <a:off x="3746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xdr:cNvSpPr/>
      </xdr:nvSpPr>
      <xdr:spPr>
        <a:xfrm>
          <a:off x="2857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xdr:cNvSpPr/>
      </xdr:nvSpPr>
      <xdr:spPr>
        <a:xfrm>
          <a:off x="1968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xdr:cNvSpPr/>
      </xdr:nvSpPr>
      <xdr:spPr>
        <a:xfrm>
          <a:off x="1079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88" name="楕円 187"/>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89" name="【体育館・プール】&#10;有形固定資産減価償却率該当値テキスト"/>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65786</xdr:rowOff>
    </xdr:from>
    <xdr:to>
      <xdr:col>20</xdr:col>
      <xdr:colOff>38100</xdr:colOff>
      <xdr:row>58</xdr:row>
      <xdr:rowOff>167386</xdr:rowOff>
    </xdr:to>
    <xdr:sp macro="" textlink="">
      <xdr:nvSpPr>
        <xdr:cNvPr id="190" name="楕円 189"/>
        <xdr:cNvSpPr/>
      </xdr:nvSpPr>
      <xdr:spPr>
        <a:xfrm>
          <a:off x="3746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116586</xdr:rowOff>
    </xdr:from>
    <xdr:to>
      <xdr:col>24</xdr:col>
      <xdr:colOff>63500</xdr:colOff>
      <xdr:row>59</xdr:row>
      <xdr:rowOff>0</xdr:rowOff>
    </xdr:to>
    <xdr:cxnSp macro="">
      <xdr:nvCxnSpPr>
        <xdr:cNvPr id="191" name="直線コネクタ 190"/>
        <xdr:cNvCxnSpPr/>
      </xdr:nvCxnSpPr>
      <xdr:spPr>
        <a:xfrm>
          <a:off x="3797300" y="1006068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xdr:rowOff>
    </xdr:from>
    <xdr:to>
      <xdr:col>15</xdr:col>
      <xdr:colOff>101600</xdr:colOff>
      <xdr:row>58</xdr:row>
      <xdr:rowOff>114808</xdr:rowOff>
    </xdr:to>
    <xdr:sp macro="" textlink="">
      <xdr:nvSpPr>
        <xdr:cNvPr id="192" name="楕円 191"/>
        <xdr:cNvSpPr/>
      </xdr:nvSpPr>
      <xdr:spPr>
        <a:xfrm>
          <a:off x="2857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64008</xdr:rowOff>
    </xdr:from>
    <xdr:to>
      <xdr:col>19</xdr:col>
      <xdr:colOff>177800</xdr:colOff>
      <xdr:row>58</xdr:row>
      <xdr:rowOff>116586</xdr:rowOff>
    </xdr:to>
    <xdr:cxnSp macro="">
      <xdr:nvCxnSpPr>
        <xdr:cNvPr id="193" name="直線コネクタ 192"/>
        <xdr:cNvCxnSpPr/>
      </xdr:nvCxnSpPr>
      <xdr:spPr>
        <a:xfrm>
          <a:off x="2908300" y="100081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94" name="楕円 193"/>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64008</xdr:rowOff>
    </xdr:to>
    <xdr:cxnSp macro="">
      <xdr:nvCxnSpPr>
        <xdr:cNvPr id="195" name="直線コネクタ 194"/>
        <xdr:cNvCxnSpPr/>
      </xdr:nvCxnSpPr>
      <xdr:spPr>
        <a:xfrm>
          <a:off x="2019300" y="9989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10922</xdr:rowOff>
    </xdr:from>
    <xdr:to>
      <xdr:col>6</xdr:col>
      <xdr:colOff>38100</xdr:colOff>
      <xdr:row>58</xdr:row>
      <xdr:rowOff>112522</xdr:rowOff>
    </xdr:to>
    <xdr:sp macro="" textlink="">
      <xdr:nvSpPr>
        <xdr:cNvPr id="196" name="楕円 195"/>
        <xdr:cNvSpPr/>
      </xdr:nvSpPr>
      <xdr:spPr>
        <a:xfrm>
          <a:off x="1079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45720</xdr:rowOff>
    </xdr:from>
    <xdr:to>
      <xdr:col>10</xdr:col>
      <xdr:colOff>114300</xdr:colOff>
      <xdr:row>58</xdr:row>
      <xdr:rowOff>61722</xdr:rowOff>
    </xdr:to>
    <xdr:cxnSp macro="">
      <xdr:nvCxnSpPr>
        <xdr:cNvPr id="197" name="直線コネクタ 196"/>
        <xdr:cNvCxnSpPr/>
      </xdr:nvCxnSpPr>
      <xdr:spPr>
        <a:xfrm flipV="1">
          <a:off x="1130300" y="99898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160799</xdr:rowOff>
    </xdr:from>
    <xdr:ext cx="405111" cy="259045"/>
    <xdr:sp macro="" textlink="">
      <xdr:nvSpPr>
        <xdr:cNvPr id="198" name="n_1aveValue【体育館・プール】&#10;有形固定資産減価償却率"/>
        <xdr:cNvSpPr txBox="1"/>
      </xdr:nvSpPr>
      <xdr:spPr>
        <a:xfrm>
          <a:off x="3582044"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158513</xdr:rowOff>
    </xdr:from>
    <xdr:ext cx="405111" cy="259045"/>
    <xdr:sp macro="" textlink="">
      <xdr:nvSpPr>
        <xdr:cNvPr id="199" name="n_2aveValue【体育館・プール】&#10;有形固定資産減価償却率"/>
        <xdr:cNvSpPr txBox="1"/>
      </xdr:nvSpPr>
      <xdr:spPr>
        <a:xfrm>
          <a:off x="2705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5351</xdr:rowOff>
    </xdr:from>
    <xdr:ext cx="405111" cy="259045"/>
    <xdr:sp macro="" textlink="">
      <xdr:nvSpPr>
        <xdr:cNvPr id="200" name="n_3aveValue【体育館・プール】&#10;有形固定資産減価償却率"/>
        <xdr:cNvSpPr txBox="1"/>
      </xdr:nvSpPr>
      <xdr:spPr>
        <a:xfrm>
          <a:off x="1816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163085</xdr:rowOff>
    </xdr:from>
    <xdr:ext cx="405111" cy="259045"/>
    <xdr:sp macro="" textlink="">
      <xdr:nvSpPr>
        <xdr:cNvPr id="201" name="n_4aveValue【体育館・プール】&#10;有形固定資産減価償却率"/>
        <xdr:cNvSpPr txBox="1"/>
      </xdr:nvSpPr>
      <xdr:spPr>
        <a:xfrm>
          <a:off x="927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12463</xdr:rowOff>
    </xdr:from>
    <xdr:ext cx="405111" cy="259045"/>
    <xdr:sp macro="" textlink="">
      <xdr:nvSpPr>
        <xdr:cNvPr id="202" name="n_1mainValue【体育館・プール】&#10;有形固定資産減価償却率"/>
        <xdr:cNvSpPr txBox="1"/>
      </xdr:nvSpPr>
      <xdr:spPr>
        <a:xfrm>
          <a:off x="35820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131335</xdr:rowOff>
    </xdr:from>
    <xdr:ext cx="405111" cy="259045"/>
    <xdr:sp macro="" textlink="">
      <xdr:nvSpPr>
        <xdr:cNvPr id="203" name="n_2mainValue【体育館・プール】&#10;有形固定資産減価償却率"/>
        <xdr:cNvSpPr txBox="1"/>
      </xdr:nvSpPr>
      <xdr:spPr>
        <a:xfrm>
          <a:off x="27057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204" name="n_3mainValue【体育館・プー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129049</xdr:rowOff>
    </xdr:from>
    <xdr:ext cx="405111" cy="259045"/>
    <xdr:sp macro="" textlink="">
      <xdr:nvSpPr>
        <xdr:cNvPr id="205" name="n_4mainValue【体育館・プール】&#10;有形固定資産減価償却率"/>
        <xdr:cNvSpPr txBox="1"/>
      </xdr:nvSpPr>
      <xdr:spPr>
        <a:xfrm>
          <a:off x="927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xdr:cNvCxnSpPr/>
      </xdr:nvCxnSpPr>
      <xdr:spPr>
        <a:xfrm flipV="1">
          <a:off x="10476865" y="9503228"/>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xdr:cNvSpPr txBox="1"/>
      </xdr:nvSpPr>
      <xdr:spPr>
        <a:xfrm>
          <a:off x="10515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xdr:cNvCxnSpPr/>
      </xdr:nvCxnSpPr>
      <xdr:spPr>
        <a:xfrm>
          <a:off x="10388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7" name="【体育館・プール】&#10;一人当たり面積平均値テキスト"/>
        <xdr:cNvSpPr txBox="1"/>
      </xdr:nvSpPr>
      <xdr:spPr>
        <a:xfrm>
          <a:off x="10515600" y="1051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xdr:cNvSpPr/>
      </xdr:nvSpPr>
      <xdr:spPr>
        <a:xfrm>
          <a:off x="9588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xdr:cNvSpPr/>
      </xdr:nvSpPr>
      <xdr:spPr>
        <a:xfrm>
          <a:off x="8699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xdr:cNvSpPr/>
      </xdr:nvSpPr>
      <xdr:spPr>
        <a:xfrm>
          <a:off x="7810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xdr:cNvSpPr/>
      </xdr:nvSpPr>
      <xdr:spPr>
        <a:xfrm>
          <a:off x="6921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66222</xdr:rowOff>
    </xdr:from>
    <xdr:to>
      <xdr:col>55</xdr:col>
      <xdr:colOff>50800</xdr:colOff>
      <xdr:row>63</xdr:row>
      <xdr:rowOff>167822</xdr:rowOff>
    </xdr:to>
    <xdr:sp macro="" textlink="">
      <xdr:nvSpPr>
        <xdr:cNvPr id="248" name="楕円 247"/>
        <xdr:cNvSpPr/>
      </xdr:nvSpPr>
      <xdr:spPr>
        <a:xfrm>
          <a:off x="104267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152599</xdr:rowOff>
    </xdr:from>
    <xdr:ext cx="469744" cy="259045"/>
    <xdr:sp macro="" textlink="">
      <xdr:nvSpPr>
        <xdr:cNvPr id="249" name="【体育館・プール】&#10;一人当たり面積該当値テキスト"/>
        <xdr:cNvSpPr txBox="1"/>
      </xdr:nvSpPr>
      <xdr:spPr>
        <a:xfrm>
          <a:off x="10515600" y="1078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77107</xdr:rowOff>
    </xdr:from>
    <xdr:to>
      <xdr:col>50</xdr:col>
      <xdr:colOff>165100</xdr:colOff>
      <xdr:row>64</xdr:row>
      <xdr:rowOff>7257</xdr:rowOff>
    </xdr:to>
    <xdr:sp macro="" textlink="">
      <xdr:nvSpPr>
        <xdr:cNvPr id="250" name="楕円 249"/>
        <xdr:cNvSpPr/>
      </xdr:nvSpPr>
      <xdr:spPr>
        <a:xfrm>
          <a:off x="9588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117022</xdr:rowOff>
    </xdr:from>
    <xdr:to>
      <xdr:col>55</xdr:col>
      <xdr:colOff>0</xdr:colOff>
      <xdr:row>63</xdr:row>
      <xdr:rowOff>127907</xdr:rowOff>
    </xdr:to>
    <xdr:cxnSp macro="">
      <xdr:nvCxnSpPr>
        <xdr:cNvPr id="251" name="直線コネクタ 250"/>
        <xdr:cNvCxnSpPr/>
      </xdr:nvCxnSpPr>
      <xdr:spPr>
        <a:xfrm flipV="1">
          <a:off x="9639300" y="109183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77107</xdr:rowOff>
    </xdr:from>
    <xdr:to>
      <xdr:col>46</xdr:col>
      <xdr:colOff>38100</xdr:colOff>
      <xdr:row>64</xdr:row>
      <xdr:rowOff>7257</xdr:rowOff>
    </xdr:to>
    <xdr:sp macro="" textlink="">
      <xdr:nvSpPr>
        <xdr:cNvPr id="252" name="楕円 251"/>
        <xdr:cNvSpPr/>
      </xdr:nvSpPr>
      <xdr:spPr>
        <a:xfrm>
          <a:off x="8699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127907</xdr:rowOff>
    </xdr:from>
    <xdr:to>
      <xdr:col>50</xdr:col>
      <xdr:colOff>114300</xdr:colOff>
      <xdr:row>63</xdr:row>
      <xdr:rowOff>127907</xdr:rowOff>
    </xdr:to>
    <xdr:cxnSp macro="">
      <xdr:nvCxnSpPr>
        <xdr:cNvPr id="253" name="直線コネクタ 252"/>
        <xdr:cNvCxnSpPr/>
      </xdr:nvCxnSpPr>
      <xdr:spPr>
        <a:xfrm>
          <a:off x="8750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66222</xdr:rowOff>
    </xdr:from>
    <xdr:to>
      <xdr:col>41</xdr:col>
      <xdr:colOff>101600</xdr:colOff>
      <xdr:row>63</xdr:row>
      <xdr:rowOff>167822</xdr:rowOff>
    </xdr:to>
    <xdr:sp macro="" textlink="">
      <xdr:nvSpPr>
        <xdr:cNvPr id="254" name="楕円 253"/>
        <xdr:cNvSpPr/>
      </xdr:nvSpPr>
      <xdr:spPr>
        <a:xfrm>
          <a:off x="7810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117022</xdr:rowOff>
    </xdr:from>
    <xdr:to>
      <xdr:col>45</xdr:col>
      <xdr:colOff>177800</xdr:colOff>
      <xdr:row>63</xdr:row>
      <xdr:rowOff>127907</xdr:rowOff>
    </xdr:to>
    <xdr:cxnSp macro="">
      <xdr:nvCxnSpPr>
        <xdr:cNvPr id="255" name="直線コネクタ 254"/>
        <xdr:cNvCxnSpPr/>
      </xdr:nvCxnSpPr>
      <xdr:spPr>
        <a:xfrm>
          <a:off x="7861300" y="10918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109765</xdr:rowOff>
    </xdr:from>
    <xdr:to>
      <xdr:col>36</xdr:col>
      <xdr:colOff>165100</xdr:colOff>
      <xdr:row>64</xdr:row>
      <xdr:rowOff>39915</xdr:rowOff>
    </xdr:to>
    <xdr:sp macro="" textlink="">
      <xdr:nvSpPr>
        <xdr:cNvPr id="256" name="楕円 255"/>
        <xdr:cNvSpPr/>
      </xdr:nvSpPr>
      <xdr:spPr>
        <a:xfrm>
          <a:off x="6921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117022</xdr:rowOff>
    </xdr:from>
    <xdr:to>
      <xdr:col>41</xdr:col>
      <xdr:colOff>50800</xdr:colOff>
      <xdr:row>63</xdr:row>
      <xdr:rowOff>160565</xdr:rowOff>
    </xdr:to>
    <xdr:cxnSp macro="">
      <xdr:nvCxnSpPr>
        <xdr:cNvPr id="257" name="直線コネクタ 256"/>
        <xdr:cNvCxnSpPr/>
      </xdr:nvCxnSpPr>
      <xdr:spPr>
        <a:xfrm flipV="1">
          <a:off x="6972300" y="109183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148970</xdr:rowOff>
    </xdr:from>
    <xdr:ext cx="469744" cy="259045"/>
    <xdr:sp macro="" textlink="">
      <xdr:nvSpPr>
        <xdr:cNvPr id="258" name="n_1aveValue【体育館・プール】&#10;一人当たり面積"/>
        <xdr:cNvSpPr txBox="1"/>
      </xdr:nvSpPr>
      <xdr:spPr>
        <a:xfrm>
          <a:off x="9391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159855</xdr:rowOff>
    </xdr:from>
    <xdr:ext cx="469744" cy="259045"/>
    <xdr:sp macro="" textlink="">
      <xdr:nvSpPr>
        <xdr:cNvPr id="259" name="n_2aveValue【体育館・プール】&#10;一人当たり面積"/>
        <xdr:cNvSpPr txBox="1"/>
      </xdr:nvSpPr>
      <xdr:spPr>
        <a:xfrm>
          <a:off x="8515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170742</xdr:rowOff>
    </xdr:from>
    <xdr:ext cx="469744" cy="259045"/>
    <xdr:sp macro="" textlink="">
      <xdr:nvSpPr>
        <xdr:cNvPr id="260" name="n_3aveValue【体育館・プール】&#10;一人当たり面積"/>
        <xdr:cNvSpPr txBox="1"/>
      </xdr:nvSpPr>
      <xdr:spPr>
        <a:xfrm>
          <a:off x="7626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31949</xdr:rowOff>
    </xdr:from>
    <xdr:ext cx="469744" cy="259045"/>
    <xdr:sp macro="" textlink="">
      <xdr:nvSpPr>
        <xdr:cNvPr id="261" name="n_4aveValue【体育館・プール】&#10;一人当たり面積"/>
        <xdr:cNvSpPr txBox="1"/>
      </xdr:nvSpPr>
      <xdr:spPr>
        <a:xfrm>
          <a:off x="6737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169834</xdr:rowOff>
    </xdr:from>
    <xdr:ext cx="469744" cy="259045"/>
    <xdr:sp macro="" textlink="">
      <xdr:nvSpPr>
        <xdr:cNvPr id="262" name="n_1mainValue【体育館・プール】&#10;一人当たり面積"/>
        <xdr:cNvSpPr txBox="1"/>
      </xdr:nvSpPr>
      <xdr:spPr>
        <a:xfrm>
          <a:off x="9391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169834</xdr:rowOff>
    </xdr:from>
    <xdr:ext cx="469744" cy="259045"/>
    <xdr:sp macro="" textlink="">
      <xdr:nvSpPr>
        <xdr:cNvPr id="263" name="n_2mainValue【体育館・プール】&#10;一人当たり面積"/>
        <xdr:cNvSpPr txBox="1"/>
      </xdr:nvSpPr>
      <xdr:spPr>
        <a:xfrm>
          <a:off x="8515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158949</xdr:rowOff>
    </xdr:from>
    <xdr:ext cx="469744" cy="259045"/>
    <xdr:sp macro="" textlink="">
      <xdr:nvSpPr>
        <xdr:cNvPr id="264" name="n_3mainValue【体育館・プール】&#10;一人当たり面積"/>
        <xdr:cNvSpPr txBox="1"/>
      </xdr:nvSpPr>
      <xdr:spPr>
        <a:xfrm>
          <a:off x="7626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31042</xdr:rowOff>
    </xdr:from>
    <xdr:ext cx="469744" cy="259045"/>
    <xdr:sp macro="" textlink="">
      <xdr:nvSpPr>
        <xdr:cNvPr id="265" name="n_4mainValue【体育館・プール】&#10;一人当たり面積"/>
        <xdr:cNvSpPr txBox="1"/>
      </xdr:nvSpPr>
      <xdr:spPr>
        <a:xfrm>
          <a:off x="67374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xdr:cNvCxnSpPr/>
      </xdr:nvCxnSpPr>
      <xdr:spPr>
        <a:xfrm flipV="1">
          <a:off x="4634865" y="13434061"/>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5" name="【福祉施設】&#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xdr:cNvSpPr/>
      </xdr:nvSpPr>
      <xdr:spPr>
        <a:xfrm>
          <a:off x="1968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143511</xdr:rowOff>
    </xdr:from>
    <xdr:to>
      <xdr:col>24</xdr:col>
      <xdr:colOff>114300</xdr:colOff>
      <xdr:row>84</xdr:row>
      <xdr:rowOff>73661</xdr:rowOff>
    </xdr:to>
    <xdr:sp macro="" textlink="">
      <xdr:nvSpPr>
        <xdr:cNvPr id="306" name="楕円 305"/>
        <xdr:cNvSpPr/>
      </xdr:nvSpPr>
      <xdr:spPr>
        <a:xfrm>
          <a:off x="4584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121938</xdr:rowOff>
    </xdr:from>
    <xdr:ext cx="405111" cy="259045"/>
    <xdr:sp macro="" textlink="">
      <xdr:nvSpPr>
        <xdr:cNvPr id="307" name="【福祉施設】&#10;有形固定資産減価償却率該当値テキスト"/>
        <xdr:cNvSpPr txBox="1"/>
      </xdr:nvSpPr>
      <xdr:spPr>
        <a:xfrm>
          <a:off x="4673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308" name="楕円 307"/>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22861</xdr:rowOff>
    </xdr:to>
    <xdr:cxnSp macro="">
      <xdr:nvCxnSpPr>
        <xdr:cNvPr id="309" name="直線コネクタ 308"/>
        <xdr:cNvCxnSpPr/>
      </xdr:nvCxnSpPr>
      <xdr:spPr>
        <a:xfrm>
          <a:off x="3797300" y="143560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17780</xdr:rowOff>
    </xdr:from>
    <xdr:to>
      <xdr:col>15</xdr:col>
      <xdr:colOff>101600</xdr:colOff>
      <xdr:row>83</xdr:row>
      <xdr:rowOff>119380</xdr:rowOff>
    </xdr:to>
    <xdr:sp macro="" textlink="">
      <xdr:nvSpPr>
        <xdr:cNvPr id="310" name="楕円 309"/>
        <xdr:cNvSpPr/>
      </xdr:nvSpPr>
      <xdr:spPr>
        <a:xfrm>
          <a:off x="2857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125730</xdr:rowOff>
    </xdr:to>
    <xdr:cxnSp macro="">
      <xdr:nvCxnSpPr>
        <xdr:cNvPr id="311" name="直線コネクタ 310"/>
        <xdr:cNvCxnSpPr/>
      </xdr:nvCxnSpPr>
      <xdr:spPr>
        <a:xfrm>
          <a:off x="2908300" y="14298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2" name="楕円 311"/>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68580</xdr:rowOff>
    </xdr:to>
    <xdr:cxnSp macro="">
      <xdr:nvCxnSpPr>
        <xdr:cNvPr id="313" name="直線コネクタ 312"/>
        <xdr:cNvCxnSpPr/>
      </xdr:nvCxnSpPr>
      <xdr:spPr>
        <a:xfrm>
          <a:off x="2019300" y="141998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14" name="楕円 313"/>
        <xdr:cNvSpPr/>
      </xdr:nvSpPr>
      <xdr:spPr>
        <a:xfrm>
          <a:off x="107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140970</xdr:rowOff>
    </xdr:to>
    <xdr:cxnSp macro="">
      <xdr:nvCxnSpPr>
        <xdr:cNvPr id="315" name="直線コネクタ 314"/>
        <xdr:cNvCxnSpPr/>
      </xdr:nvCxnSpPr>
      <xdr:spPr>
        <a:xfrm>
          <a:off x="1130300" y="14119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143527</xdr:rowOff>
    </xdr:from>
    <xdr:ext cx="405111" cy="259045"/>
    <xdr:sp macro="" textlink="">
      <xdr:nvSpPr>
        <xdr:cNvPr id="316" name="n_1aveValue【福祉施設】&#10;有形固定資産減価償却率"/>
        <xdr:cNvSpPr txBox="1"/>
      </xdr:nvSpPr>
      <xdr:spPr>
        <a:xfrm>
          <a:off x="3582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17" name="n_2aveValue【福祉施設】&#10;有形固定資産減価償却率"/>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18" name="n_3aveValue【福祉施設】&#10;有形固定資産減価償却率"/>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19" name="n_4aveValue【福祉施設】&#10;有形固定資産減価償却率"/>
        <xdr:cNvSpPr txBox="1"/>
      </xdr:nvSpPr>
      <xdr:spPr>
        <a:xfrm>
          <a:off x="927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20" name="n_1mainValue【福祉施設】&#10;有形固定資産減価償却率"/>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21" name="n_2mainValue【福祉施設】&#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322" name="n_3mainValue【福祉施設】&#10;有形固定資産減価償却率"/>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102888</xdr:rowOff>
    </xdr:from>
    <xdr:ext cx="405111" cy="259045"/>
    <xdr:sp macro="" textlink="">
      <xdr:nvSpPr>
        <xdr:cNvPr id="323" name="n_4mainValue【福祉施設】&#10;有形固定資産減価償却率"/>
        <xdr:cNvSpPr txBox="1"/>
      </xdr:nvSpPr>
      <xdr:spPr>
        <a:xfrm>
          <a:off x="927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xdr:cNvCxnSpPr/>
      </xdr:nvCxnSpPr>
      <xdr:spPr>
        <a:xfrm flipV="1">
          <a:off x="10476865" y="1339160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54"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xdr:cNvSpPr/>
      </xdr:nvSpPr>
      <xdr:spPr>
        <a:xfrm>
          <a:off x="9588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xdr:cNvSpPr/>
      </xdr:nvSpPr>
      <xdr:spPr>
        <a:xfrm>
          <a:off x="8699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xdr:cNvSpPr/>
      </xdr:nvSpPr>
      <xdr:spPr>
        <a:xfrm>
          <a:off x="6921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65" name="楕円 364"/>
        <xdr:cNvSpPr/>
      </xdr:nvSpPr>
      <xdr:spPr>
        <a:xfrm>
          <a:off x="10426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111051</xdr:rowOff>
    </xdr:from>
    <xdr:ext cx="469744" cy="259045"/>
    <xdr:sp macro="" textlink="">
      <xdr:nvSpPr>
        <xdr:cNvPr id="366" name="【福祉施設】&#10;一人当たり面積該当値テキスト"/>
        <xdr:cNvSpPr txBox="1"/>
      </xdr:nvSpPr>
      <xdr:spPr>
        <a:xfrm>
          <a:off x="10515600"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129358</xdr:rowOff>
    </xdr:from>
    <xdr:to>
      <xdr:col>50</xdr:col>
      <xdr:colOff>165100</xdr:colOff>
      <xdr:row>86</xdr:row>
      <xdr:rowOff>59508</xdr:rowOff>
    </xdr:to>
    <xdr:sp macro="" textlink="">
      <xdr:nvSpPr>
        <xdr:cNvPr id="367" name="楕円 366"/>
        <xdr:cNvSpPr/>
      </xdr:nvSpPr>
      <xdr:spPr>
        <a:xfrm>
          <a:off x="9588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xdr:rowOff>
    </xdr:from>
    <xdr:to>
      <xdr:col>55</xdr:col>
      <xdr:colOff>0</xdr:colOff>
      <xdr:row>86</xdr:row>
      <xdr:rowOff>11974</xdr:rowOff>
    </xdr:to>
    <xdr:cxnSp macro="">
      <xdr:nvCxnSpPr>
        <xdr:cNvPr id="368" name="直線コネクタ 367"/>
        <xdr:cNvCxnSpPr/>
      </xdr:nvCxnSpPr>
      <xdr:spPr>
        <a:xfrm>
          <a:off x="9639300" y="1475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69" name="楕円 368"/>
        <xdr:cNvSpPr/>
      </xdr:nvSpPr>
      <xdr:spPr>
        <a:xfrm>
          <a:off x="8699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8708</xdr:rowOff>
    </xdr:from>
    <xdr:to>
      <xdr:col>50</xdr:col>
      <xdr:colOff>114300</xdr:colOff>
      <xdr:row>86</xdr:row>
      <xdr:rowOff>8708</xdr:rowOff>
    </xdr:to>
    <xdr:cxnSp macro="">
      <xdr:nvCxnSpPr>
        <xdr:cNvPr id="370" name="直線コネクタ 369"/>
        <xdr:cNvCxnSpPr/>
      </xdr:nvCxnSpPr>
      <xdr:spPr>
        <a:xfrm>
          <a:off x="8750300" y="1475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126093</xdr:rowOff>
    </xdr:from>
    <xdr:to>
      <xdr:col>41</xdr:col>
      <xdr:colOff>101600</xdr:colOff>
      <xdr:row>86</xdr:row>
      <xdr:rowOff>56243</xdr:rowOff>
    </xdr:to>
    <xdr:sp macro="" textlink="">
      <xdr:nvSpPr>
        <xdr:cNvPr id="371" name="楕円 370"/>
        <xdr:cNvSpPr/>
      </xdr:nvSpPr>
      <xdr:spPr>
        <a:xfrm>
          <a:off x="781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8708</xdr:rowOff>
    </xdr:to>
    <xdr:cxnSp macro="">
      <xdr:nvCxnSpPr>
        <xdr:cNvPr id="372" name="直線コネクタ 371"/>
        <xdr:cNvCxnSpPr/>
      </xdr:nvCxnSpPr>
      <xdr:spPr>
        <a:xfrm>
          <a:off x="7861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122827</xdr:rowOff>
    </xdr:from>
    <xdr:to>
      <xdr:col>36</xdr:col>
      <xdr:colOff>165100</xdr:colOff>
      <xdr:row>86</xdr:row>
      <xdr:rowOff>52977</xdr:rowOff>
    </xdr:to>
    <xdr:sp macro="" textlink="">
      <xdr:nvSpPr>
        <xdr:cNvPr id="373" name="楕円 372"/>
        <xdr:cNvSpPr/>
      </xdr:nvSpPr>
      <xdr:spPr>
        <a:xfrm>
          <a:off x="6921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2177</xdr:rowOff>
    </xdr:from>
    <xdr:to>
      <xdr:col>41</xdr:col>
      <xdr:colOff>50800</xdr:colOff>
      <xdr:row>86</xdr:row>
      <xdr:rowOff>5443</xdr:rowOff>
    </xdr:to>
    <xdr:cxnSp macro="">
      <xdr:nvCxnSpPr>
        <xdr:cNvPr id="374" name="直線コネクタ 373"/>
        <xdr:cNvCxnSpPr/>
      </xdr:nvCxnSpPr>
      <xdr:spPr>
        <a:xfrm>
          <a:off x="6972300" y="1474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116857</xdr:rowOff>
    </xdr:from>
    <xdr:ext cx="469744" cy="259045"/>
    <xdr:sp macro="" textlink="">
      <xdr:nvSpPr>
        <xdr:cNvPr id="375" name="n_1aveValue【福祉施設】&#10;一人当たり面積"/>
        <xdr:cNvSpPr txBox="1"/>
      </xdr:nvSpPr>
      <xdr:spPr>
        <a:xfrm>
          <a:off x="9391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103795</xdr:rowOff>
    </xdr:from>
    <xdr:ext cx="469744" cy="259045"/>
    <xdr:sp macro="" textlink="">
      <xdr:nvSpPr>
        <xdr:cNvPr id="376" name="n_2aveValue【福祉施設】&#10;一人当たり面積"/>
        <xdr:cNvSpPr txBox="1"/>
      </xdr:nvSpPr>
      <xdr:spPr>
        <a:xfrm>
          <a:off x="8515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7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139716</xdr:rowOff>
    </xdr:from>
    <xdr:ext cx="469744" cy="259045"/>
    <xdr:sp macro="" textlink="">
      <xdr:nvSpPr>
        <xdr:cNvPr id="378" name="n_4aveValue【福祉施設】&#10;一人当たり面積"/>
        <xdr:cNvSpPr txBox="1"/>
      </xdr:nvSpPr>
      <xdr:spPr>
        <a:xfrm>
          <a:off x="6737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50635</xdr:rowOff>
    </xdr:from>
    <xdr:ext cx="469744" cy="259045"/>
    <xdr:sp macro="" textlink="">
      <xdr:nvSpPr>
        <xdr:cNvPr id="379" name="n_1mainValue【福祉施設】&#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50635</xdr:rowOff>
    </xdr:from>
    <xdr:ext cx="469744" cy="259045"/>
    <xdr:sp macro="" textlink="">
      <xdr:nvSpPr>
        <xdr:cNvPr id="380" name="n_2mainValue【福祉施設】&#10;一人当たり面積"/>
        <xdr:cNvSpPr txBox="1"/>
      </xdr:nvSpPr>
      <xdr:spPr>
        <a:xfrm>
          <a:off x="8515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47370</xdr:rowOff>
    </xdr:from>
    <xdr:ext cx="469744" cy="259045"/>
    <xdr:sp macro="" textlink="">
      <xdr:nvSpPr>
        <xdr:cNvPr id="381" name="n_3mainValue【福祉施設】&#10;一人当たり面積"/>
        <xdr:cNvSpPr txBox="1"/>
      </xdr:nvSpPr>
      <xdr:spPr>
        <a:xfrm>
          <a:off x="7626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44104</xdr:rowOff>
    </xdr:from>
    <xdr:ext cx="469744" cy="259045"/>
    <xdr:sp macro="" textlink="">
      <xdr:nvSpPr>
        <xdr:cNvPr id="382" name="n_4mainValue【福祉施設】&#10;一人当たり面積"/>
        <xdr:cNvSpPr txBox="1"/>
      </xdr:nvSpPr>
      <xdr:spPr>
        <a:xfrm>
          <a:off x="6737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xdr:cNvCxnSpPr/>
      </xdr:nvCxnSpPr>
      <xdr:spPr>
        <a:xfrm flipV="1">
          <a:off x="4634865" y="173640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xdr:cNvSpPr txBox="1"/>
      </xdr:nvSpPr>
      <xdr:spPr>
        <a:xfrm>
          <a:off x="4673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xdr:cNvCxnSpPr/>
      </xdr:nvCxnSpPr>
      <xdr:spPr>
        <a:xfrm>
          <a:off x="4546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78122</xdr:rowOff>
    </xdr:from>
    <xdr:ext cx="405111" cy="259045"/>
    <xdr:sp macro="" textlink="">
      <xdr:nvSpPr>
        <xdr:cNvPr id="411" name="【市民会館】&#10;有形固定資産減価償却率平均値テキスト"/>
        <xdr:cNvSpPr txBox="1"/>
      </xdr:nvSpPr>
      <xdr:spPr>
        <a:xfrm>
          <a:off x="4673600" y="1808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xdr:cNvSpPr/>
      </xdr:nvSpPr>
      <xdr:spPr>
        <a:xfrm>
          <a:off x="4584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xdr:cNvSpPr/>
      </xdr:nvSpPr>
      <xdr:spPr>
        <a:xfrm>
          <a:off x="3746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xdr:cNvSpPr/>
      </xdr:nvSpPr>
      <xdr:spPr>
        <a:xfrm>
          <a:off x="196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xdr:cNvSpPr/>
      </xdr:nvSpPr>
      <xdr:spPr>
        <a:xfrm>
          <a:off x="107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38736</xdr:rowOff>
    </xdr:from>
    <xdr:to>
      <xdr:col>24</xdr:col>
      <xdr:colOff>114300</xdr:colOff>
      <xdr:row>105</xdr:row>
      <xdr:rowOff>140336</xdr:rowOff>
    </xdr:to>
    <xdr:sp macro="" textlink="">
      <xdr:nvSpPr>
        <xdr:cNvPr id="422" name="楕円 421"/>
        <xdr:cNvSpPr/>
      </xdr:nvSpPr>
      <xdr:spPr>
        <a:xfrm>
          <a:off x="4584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61613</xdr:rowOff>
    </xdr:from>
    <xdr:ext cx="405111" cy="259045"/>
    <xdr:sp macro="" textlink="">
      <xdr:nvSpPr>
        <xdr:cNvPr id="423" name="【市民会館】&#10;有形固定資産減価償却率該当値テキスト"/>
        <xdr:cNvSpPr txBox="1"/>
      </xdr:nvSpPr>
      <xdr:spPr>
        <a:xfrm>
          <a:off x="4673600" y="1789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158750</xdr:rowOff>
    </xdr:from>
    <xdr:to>
      <xdr:col>20</xdr:col>
      <xdr:colOff>38100</xdr:colOff>
      <xdr:row>105</xdr:row>
      <xdr:rowOff>88900</xdr:rowOff>
    </xdr:to>
    <xdr:sp macro="" textlink="">
      <xdr:nvSpPr>
        <xdr:cNvPr id="424" name="楕円 423"/>
        <xdr:cNvSpPr/>
      </xdr:nvSpPr>
      <xdr:spPr>
        <a:xfrm>
          <a:off x="3746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38100</xdr:rowOff>
    </xdr:from>
    <xdr:to>
      <xdr:col>24</xdr:col>
      <xdr:colOff>63500</xdr:colOff>
      <xdr:row>105</xdr:row>
      <xdr:rowOff>89536</xdr:rowOff>
    </xdr:to>
    <xdr:cxnSp macro="">
      <xdr:nvCxnSpPr>
        <xdr:cNvPr id="425" name="直線コネクタ 424"/>
        <xdr:cNvCxnSpPr/>
      </xdr:nvCxnSpPr>
      <xdr:spPr>
        <a:xfrm>
          <a:off x="3797300" y="180403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101600</xdr:rowOff>
    </xdr:from>
    <xdr:to>
      <xdr:col>15</xdr:col>
      <xdr:colOff>101600</xdr:colOff>
      <xdr:row>105</xdr:row>
      <xdr:rowOff>31750</xdr:rowOff>
    </xdr:to>
    <xdr:sp macro="" textlink="">
      <xdr:nvSpPr>
        <xdr:cNvPr id="426" name="楕円 425"/>
        <xdr:cNvSpPr/>
      </xdr:nvSpPr>
      <xdr:spPr>
        <a:xfrm>
          <a:off x="2857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38100</xdr:rowOff>
    </xdr:to>
    <xdr:cxnSp macro="">
      <xdr:nvCxnSpPr>
        <xdr:cNvPr id="427" name="直線コネクタ 426"/>
        <xdr:cNvCxnSpPr/>
      </xdr:nvCxnSpPr>
      <xdr:spPr>
        <a:xfrm>
          <a:off x="2908300" y="17983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50164</xdr:rowOff>
    </xdr:from>
    <xdr:to>
      <xdr:col>10</xdr:col>
      <xdr:colOff>165100</xdr:colOff>
      <xdr:row>104</xdr:row>
      <xdr:rowOff>151764</xdr:rowOff>
    </xdr:to>
    <xdr:sp macro="" textlink="">
      <xdr:nvSpPr>
        <xdr:cNvPr id="428" name="楕円 427"/>
        <xdr:cNvSpPr/>
      </xdr:nvSpPr>
      <xdr:spPr>
        <a:xfrm>
          <a:off x="1968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100964</xdr:rowOff>
    </xdr:from>
    <xdr:to>
      <xdr:col>15</xdr:col>
      <xdr:colOff>50800</xdr:colOff>
      <xdr:row>104</xdr:row>
      <xdr:rowOff>152400</xdr:rowOff>
    </xdr:to>
    <xdr:cxnSp macro="">
      <xdr:nvCxnSpPr>
        <xdr:cNvPr id="429" name="直線コネクタ 428"/>
        <xdr:cNvCxnSpPr/>
      </xdr:nvCxnSpPr>
      <xdr:spPr>
        <a:xfrm>
          <a:off x="2019300" y="179317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168275</xdr:rowOff>
    </xdr:from>
    <xdr:to>
      <xdr:col>6</xdr:col>
      <xdr:colOff>38100</xdr:colOff>
      <xdr:row>104</xdr:row>
      <xdr:rowOff>98425</xdr:rowOff>
    </xdr:to>
    <xdr:sp macro="" textlink="">
      <xdr:nvSpPr>
        <xdr:cNvPr id="430" name="楕円 429"/>
        <xdr:cNvSpPr/>
      </xdr:nvSpPr>
      <xdr:spPr>
        <a:xfrm>
          <a:off x="1079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47625</xdr:rowOff>
    </xdr:from>
    <xdr:to>
      <xdr:col>10</xdr:col>
      <xdr:colOff>114300</xdr:colOff>
      <xdr:row>104</xdr:row>
      <xdr:rowOff>100964</xdr:rowOff>
    </xdr:to>
    <xdr:cxnSp macro="">
      <xdr:nvCxnSpPr>
        <xdr:cNvPr id="431" name="直線コネクタ 430"/>
        <xdr:cNvCxnSpPr/>
      </xdr:nvCxnSpPr>
      <xdr:spPr>
        <a:xfrm>
          <a:off x="1130300" y="178784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432" name="n_1aveValue【市民会館】&#10;有形固定資産減価償却率"/>
        <xdr:cNvSpPr txBox="1"/>
      </xdr:nvSpPr>
      <xdr:spPr>
        <a:xfrm>
          <a:off x="3582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市民会館】&#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4" name="n_3aveValue【市民会館】&#10;有形固定資産減価償却率"/>
        <xdr:cNvSpPr txBox="1"/>
      </xdr:nvSpPr>
      <xdr:spPr>
        <a:xfrm>
          <a:off x="1816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123841</xdr:rowOff>
    </xdr:from>
    <xdr:ext cx="405111" cy="259045"/>
    <xdr:sp macro="" textlink="">
      <xdr:nvSpPr>
        <xdr:cNvPr id="435" name="n_4aveValue【市民会館】&#10;有形固定資産減価償却率"/>
        <xdr:cNvSpPr txBox="1"/>
      </xdr:nvSpPr>
      <xdr:spPr>
        <a:xfrm>
          <a:off x="927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105427</xdr:rowOff>
    </xdr:from>
    <xdr:ext cx="405111" cy="259045"/>
    <xdr:sp macro="" textlink="">
      <xdr:nvSpPr>
        <xdr:cNvPr id="436" name="n_1mainValue【市民会館】&#10;有形固定資産減価償却率"/>
        <xdr:cNvSpPr txBox="1"/>
      </xdr:nvSpPr>
      <xdr:spPr>
        <a:xfrm>
          <a:off x="3582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48277</xdr:rowOff>
    </xdr:from>
    <xdr:ext cx="405111" cy="259045"/>
    <xdr:sp macro="" textlink="">
      <xdr:nvSpPr>
        <xdr:cNvPr id="437" name="n_2mainValue【市民会館】&#10;有形固定資産減価償却率"/>
        <xdr:cNvSpPr txBox="1"/>
      </xdr:nvSpPr>
      <xdr:spPr>
        <a:xfrm>
          <a:off x="2705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168291</xdr:rowOff>
    </xdr:from>
    <xdr:ext cx="405111" cy="259045"/>
    <xdr:sp macro="" textlink="">
      <xdr:nvSpPr>
        <xdr:cNvPr id="438" name="n_3mainValue【市民会館】&#10;有形固定資産減価償却率"/>
        <xdr:cNvSpPr txBox="1"/>
      </xdr:nvSpPr>
      <xdr:spPr>
        <a:xfrm>
          <a:off x="1816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114952</xdr:rowOff>
    </xdr:from>
    <xdr:ext cx="405111" cy="259045"/>
    <xdr:sp macro="" textlink="">
      <xdr:nvSpPr>
        <xdr:cNvPr id="439" name="n_4mainValue【市民会館】&#10;有形固定資産減価償却率"/>
        <xdr:cNvSpPr txBox="1"/>
      </xdr:nvSpPr>
      <xdr:spPr>
        <a:xfrm>
          <a:off x="927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xdr:cNvCxnSpPr/>
      </xdr:nvCxnSpPr>
      <xdr:spPr>
        <a:xfrm flipV="1">
          <a:off x="10476865" y="17152620"/>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8"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79" name="楕円 478"/>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80"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81" name="楕円 480"/>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53339</xdr:rowOff>
    </xdr:from>
    <xdr:to>
      <xdr:col>55</xdr:col>
      <xdr:colOff>0</xdr:colOff>
      <xdr:row>108</xdr:row>
      <xdr:rowOff>53339</xdr:rowOff>
    </xdr:to>
    <xdr:cxnSp macro="">
      <xdr:nvCxnSpPr>
        <xdr:cNvPr id="482" name="直線コネクタ 481"/>
        <xdr:cNvCxnSpPr/>
      </xdr:nvCxnSpPr>
      <xdr:spPr>
        <a:xfrm>
          <a:off x="9639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83" name="楕円 482"/>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53339</xdr:rowOff>
    </xdr:to>
    <xdr:cxnSp macro="">
      <xdr:nvCxnSpPr>
        <xdr:cNvPr id="484" name="直線コネクタ 483"/>
        <xdr:cNvCxnSpPr/>
      </xdr:nvCxnSpPr>
      <xdr:spPr>
        <a:xfrm>
          <a:off x="8750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2539</xdr:rowOff>
    </xdr:from>
    <xdr:to>
      <xdr:col>41</xdr:col>
      <xdr:colOff>101600</xdr:colOff>
      <xdr:row>108</xdr:row>
      <xdr:rowOff>104139</xdr:rowOff>
    </xdr:to>
    <xdr:sp macro="" textlink="">
      <xdr:nvSpPr>
        <xdr:cNvPr id="485" name="楕円 484"/>
        <xdr:cNvSpPr/>
      </xdr:nvSpPr>
      <xdr:spPr>
        <a:xfrm>
          <a:off x="781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53339</xdr:rowOff>
    </xdr:from>
    <xdr:to>
      <xdr:col>45</xdr:col>
      <xdr:colOff>177800</xdr:colOff>
      <xdr:row>108</xdr:row>
      <xdr:rowOff>53339</xdr:rowOff>
    </xdr:to>
    <xdr:cxnSp macro="">
      <xdr:nvCxnSpPr>
        <xdr:cNvPr id="486" name="直線コネクタ 485"/>
        <xdr:cNvCxnSpPr/>
      </xdr:nvCxnSpPr>
      <xdr:spPr>
        <a:xfrm>
          <a:off x="7861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2539</xdr:rowOff>
    </xdr:from>
    <xdr:to>
      <xdr:col>36</xdr:col>
      <xdr:colOff>165100</xdr:colOff>
      <xdr:row>108</xdr:row>
      <xdr:rowOff>104139</xdr:rowOff>
    </xdr:to>
    <xdr:sp macro="" textlink="">
      <xdr:nvSpPr>
        <xdr:cNvPr id="487" name="楕円 486"/>
        <xdr:cNvSpPr/>
      </xdr:nvSpPr>
      <xdr:spPr>
        <a:xfrm>
          <a:off x="692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53339</xdr:rowOff>
    </xdr:from>
    <xdr:to>
      <xdr:col>41</xdr:col>
      <xdr:colOff>50800</xdr:colOff>
      <xdr:row>108</xdr:row>
      <xdr:rowOff>53339</xdr:rowOff>
    </xdr:to>
    <xdr:cxnSp macro="">
      <xdr:nvCxnSpPr>
        <xdr:cNvPr id="488" name="直線コネクタ 487"/>
        <xdr:cNvCxnSpPr/>
      </xdr:nvCxnSpPr>
      <xdr:spPr>
        <a:xfrm>
          <a:off x="6972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89"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90"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91"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92"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93"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94"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95266</xdr:rowOff>
    </xdr:from>
    <xdr:ext cx="469744" cy="259045"/>
    <xdr:sp macro="" textlink="">
      <xdr:nvSpPr>
        <xdr:cNvPr id="495" name="n_3mainValue【市民会館】&#10;一人当たり面積"/>
        <xdr:cNvSpPr txBox="1"/>
      </xdr:nvSpPr>
      <xdr:spPr>
        <a:xfrm>
          <a:off x="7626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95266</xdr:rowOff>
    </xdr:from>
    <xdr:ext cx="469744" cy="259045"/>
    <xdr:sp macro="" textlink="">
      <xdr:nvSpPr>
        <xdr:cNvPr id="496" name="n_4mainValue【市民会館】&#10;一人当たり面積"/>
        <xdr:cNvSpPr txBox="1"/>
      </xdr:nvSpPr>
      <xdr:spPr>
        <a:xfrm>
          <a:off x="6737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xdr:cNvCxnSpPr/>
      </xdr:nvCxnSpPr>
      <xdr:spPr>
        <a:xfrm flipV="1">
          <a:off x="16318864" y="7143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xdr:cNvSpPr txBox="1"/>
      </xdr:nvSpPr>
      <xdr:spPr>
        <a:xfrm>
          <a:off x="16357600" y="724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xdr:cNvSpPr txBox="1"/>
      </xdr:nvSpPr>
      <xdr:spPr>
        <a:xfrm>
          <a:off x="1635760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xdr:cNvCxnSpPr/>
      </xdr:nvCxnSpPr>
      <xdr:spPr>
        <a:xfrm>
          <a:off x="16230600" y="714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xdr:cNvSpPr txBox="1"/>
      </xdr:nvSpPr>
      <xdr:spPr>
        <a:xfrm>
          <a:off x="16357600" y="699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xdr:cNvSpPr/>
      </xdr:nvSpPr>
      <xdr:spPr>
        <a:xfrm>
          <a:off x="162687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xdr:cNvSpPr/>
      </xdr:nvSpPr>
      <xdr:spPr>
        <a:xfrm>
          <a:off x="1454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xdr:cNvSpPr/>
      </xdr:nvSpPr>
      <xdr:spPr>
        <a:xfrm>
          <a:off x="12763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xdr:cNvSpPr txBox="1"/>
      </xdr:nvSpPr>
      <xdr:spPr>
        <a:xfrm>
          <a:off x="16357600" y="712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xdr:cNvCxnSpPr/>
      </xdr:nvCxnSpPr>
      <xdr:spPr>
        <a:xfrm>
          <a:off x="15481300" y="7048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xdr:cNvCxnSpPr/>
      </xdr:nvCxnSpPr>
      <xdr:spPr>
        <a:xfrm>
          <a:off x="14592300" y="681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xdr:cNvCxnSpPr/>
      </xdr:nvCxnSpPr>
      <xdr:spPr>
        <a:xfrm>
          <a:off x="13703300" y="6324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xdr:cNvSpPr/>
      </xdr:nvSpPr>
      <xdr:spPr>
        <a:xfrm>
          <a:off x="1276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xdr:cNvCxnSpPr/>
      </xdr:nvCxnSpPr>
      <xdr:spPr>
        <a:xfrm>
          <a:off x="12814300" y="5791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xdr:cNvSpPr txBox="1"/>
      </xdr:nvSpPr>
      <xdr:spPr>
        <a:xfrm>
          <a:off x="13500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xdr:cNvSpPr txBox="1"/>
      </xdr:nvSpPr>
      <xdr:spPr>
        <a:xfrm>
          <a:off x="126117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xdr:cNvSpPr txBox="1"/>
      </xdr:nvSpPr>
      <xdr:spPr>
        <a:xfrm>
          <a:off x="14389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xdr:cNvSpPr txBox="1"/>
      </xdr:nvSpPr>
      <xdr:spPr>
        <a:xfrm>
          <a:off x="12611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xdr:cNvCxnSpPr/>
      </xdr:nvCxnSpPr>
      <xdr:spPr>
        <a:xfrm flipV="1">
          <a:off x="22160864" y="5777385"/>
          <a:ext cx="0" cy="1461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xdr:cNvSpPr txBox="1"/>
      </xdr:nvSpPr>
      <xdr:spPr>
        <a:xfrm>
          <a:off x="22199600" y="7242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xdr:cNvCxnSpPr/>
      </xdr:nvCxnSpPr>
      <xdr:spPr>
        <a:xfrm>
          <a:off x="22072600" y="723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xdr:cNvSpPr txBox="1"/>
      </xdr:nvSpPr>
      <xdr:spPr>
        <a:xfrm>
          <a:off x="22199600" y="555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xdr:cNvCxnSpPr/>
      </xdr:nvCxnSpPr>
      <xdr:spPr>
        <a:xfrm>
          <a:off x="22072600" y="577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44749</xdr:rowOff>
    </xdr:from>
    <xdr:ext cx="534377" cy="259045"/>
    <xdr:sp macro="" textlink="">
      <xdr:nvSpPr>
        <xdr:cNvPr id="583" name="【一般廃棄物処理施設】&#10;一人当たり有形固定資産（償却資産）額平均値テキスト"/>
        <xdr:cNvSpPr txBox="1"/>
      </xdr:nvSpPr>
      <xdr:spPr>
        <a:xfrm>
          <a:off x="22199600" y="6559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xdr:cNvSpPr/>
      </xdr:nvSpPr>
      <xdr:spPr>
        <a:xfrm>
          <a:off x="22110700" y="67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xdr:cNvSpPr/>
      </xdr:nvSpPr>
      <xdr:spPr>
        <a:xfrm>
          <a:off x="21272500" y="668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xdr:cNvSpPr/>
      </xdr:nvSpPr>
      <xdr:spPr>
        <a:xfrm>
          <a:off x="20383500" y="66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xdr:cNvSpPr/>
      </xdr:nvSpPr>
      <xdr:spPr>
        <a:xfrm>
          <a:off x="19494500" y="669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xdr:cNvSpPr/>
      </xdr:nvSpPr>
      <xdr:spPr>
        <a:xfrm>
          <a:off x="18605500" y="6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46180</xdr:rowOff>
    </xdr:from>
    <xdr:to>
      <xdr:col>116</xdr:col>
      <xdr:colOff>114300</xdr:colOff>
      <xdr:row>39</xdr:row>
      <xdr:rowOff>147780</xdr:rowOff>
    </xdr:to>
    <xdr:sp macro="" textlink="">
      <xdr:nvSpPr>
        <xdr:cNvPr id="594" name="楕円 593"/>
        <xdr:cNvSpPr/>
      </xdr:nvSpPr>
      <xdr:spPr>
        <a:xfrm>
          <a:off x="22110700" y="67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24607</xdr:rowOff>
    </xdr:from>
    <xdr:ext cx="534377" cy="259045"/>
    <xdr:sp macro="" textlink="">
      <xdr:nvSpPr>
        <xdr:cNvPr id="595" name="【一般廃棄物処理施設】&#10;一人当たり有形固定資産（償却資産）額該当値テキスト"/>
        <xdr:cNvSpPr txBox="1"/>
      </xdr:nvSpPr>
      <xdr:spPr>
        <a:xfrm>
          <a:off x="22199600" y="671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6190</xdr:rowOff>
    </xdr:from>
    <xdr:to>
      <xdr:col>112</xdr:col>
      <xdr:colOff>38100</xdr:colOff>
      <xdr:row>39</xdr:row>
      <xdr:rowOff>107790</xdr:rowOff>
    </xdr:to>
    <xdr:sp macro="" textlink="">
      <xdr:nvSpPr>
        <xdr:cNvPr id="596" name="楕円 595"/>
        <xdr:cNvSpPr/>
      </xdr:nvSpPr>
      <xdr:spPr>
        <a:xfrm>
          <a:off x="21272500" y="66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56990</xdr:rowOff>
    </xdr:from>
    <xdr:to>
      <xdr:col>116</xdr:col>
      <xdr:colOff>63500</xdr:colOff>
      <xdr:row>39</xdr:row>
      <xdr:rowOff>96980</xdr:rowOff>
    </xdr:to>
    <xdr:cxnSp macro="">
      <xdr:nvCxnSpPr>
        <xdr:cNvPr id="597" name="直線コネクタ 596"/>
        <xdr:cNvCxnSpPr/>
      </xdr:nvCxnSpPr>
      <xdr:spPr>
        <a:xfrm>
          <a:off x="21323300" y="6743540"/>
          <a:ext cx="838200" cy="3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16873</xdr:rowOff>
    </xdr:from>
    <xdr:to>
      <xdr:col>107</xdr:col>
      <xdr:colOff>101600</xdr:colOff>
      <xdr:row>39</xdr:row>
      <xdr:rowOff>118473</xdr:rowOff>
    </xdr:to>
    <xdr:sp macro="" textlink="">
      <xdr:nvSpPr>
        <xdr:cNvPr id="598" name="楕円 597"/>
        <xdr:cNvSpPr/>
      </xdr:nvSpPr>
      <xdr:spPr>
        <a:xfrm>
          <a:off x="20383500" y="67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56990</xdr:rowOff>
    </xdr:from>
    <xdr:to>
      <xdr:col>111</xdr:col>
      <xdr:colOff>177800</xdr:colOff>
      <xdr:row>39</xdr:row>
      <xdr:rowOff>67673</xdr:rowOff>
    </xdr:to>
    <xdr:cxnSp macro="">
      <xdr:nvCxnSpPr>
        <xdr:cNvPr id="599" name="直線コネクタ 598"/>
        <xdr:cNvCxnSpPr/>
      </xdr:nvCxnSpPr>
      <xdr:spPr>
        <a:xfrm flipV="1">
          <a:off x="20434300" y="6743540"/>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11616</xdr:rowOff>
    </xdr:from>
    <xdr:to>
      <xdr:col>102</xdr:col>
      <xdr:colOff>165100</xdr:colOff>
      <xdr:row>39</xdr:row>
      <xdr:rowOff>113216</xdr:rowOff>
    </xdr:to>
    <xdr:sp macro="" textlink="">
      <xdr:nvSpPr>
        <xdr:cNvPr id="600" name="楕円 599"/>
        <xdr:cNvSpPr/>
      </xdr:nvSpPr>
      <xdr:spPr>
        <a:xfrm>
          <a:off x="19494500" y="66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62416</xdr:rowOff>
    </xdr:from>
    <xdr:to>
      <xdr:col>107</xdr:col>
      <xdr:colOff>50800</xdr:colOff>
      <xdr:row>39</xdr:row>
      <xdr:rowOff>67673</xdr:rowOff>
    </xdr:to>
    <xdr:cxnSp macro="">
      <xdr:nvCxnSpPr>
        <xdr:cNvPr id="601" name="直線コネクタ 600"/>
        <xdr:cNvCxnSpPr/>
      </xdr:nvCxnSpPr>
      <xdr:spPr>
        <a:xfrm>
          <a:off x="19545300" y="6748966"/>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9093</xdr:rowOff>
    </xdr:from>
    <xdr:to>
      <xdr:col>98</xdr:col>
      <xdr:colOff>38100</xdr:colOff>
      <xdr:row>39</xdr:row>
      <xdr:rowOff>110693</xdr:rowOff>
    </xdr:to>
    <xdr:sp macro="" textlink="">
      <xdr:nvSpPr>
        <xdr:cNvPr id="602" name="楕円 601"/>
        <xdr:cNvSpPr/>
      </xdr:nvSpPr>
      <xdr:spPr>
        <a:xfrm>
          <a:off x="18605500" y="66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59893</xdr:rowOff>
    </xdr:from>
    <xdr:to>
      <xdr:col>102</xdr:col>
      <xdr:colOff>114300</xdr:colOff>
      <xdr:row>39</xdr:row>
      <xdr:rowOff>62416</xdr:rowOff>
    </xdr:to>
    <xdr:cxnSp macro="">
      <xdr:nvCxnSpPr>
        <xdr:cNvPr id="603" name="直線コネクタ 602"/>
        <xdr:cNvCxnSpPr/>
      </xdr:nvCxnSpPr>
      <xdr:spPr>
        <a:xfrm>
          <a:off x="18656300" y="6746443"/>
          <a:ext cx="8890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113786</xdr:rowOff>
    </xdr:from>
    <xdr:ext cx="534377" cy="259045"/>
    <xdr:sp macro="" textlink="">
      <xdr:nvSpPr>
        <xdr:cNvPr id="604" name="n_1aveValue【一般廃棄物処理施設】&#10;一人当たり有形固定資産（償却資産）額"/>
        <xdr:cNvSpPr txBox="1"/>
      </xdr:nvSpPr>
      <xdr:spPr>
        <a:xfrm>
          <a:off x="21043411" y="64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123646</xdr:rowOff>
    </xdr:from>
    <xdr:ext cx="534377" cy="259045"/>
    <xdr:sp macro="" textlink="">
      <xdr:nvSpPr>
        <xdr:cNvPr id="605" name="n_2aveValue【一般廃棄物処理施設】&#10;一人当たり有形固定資産（償却資産）額"/>
        <xdr:cNvSpPr txBox="1"/>
      </xdr:nvSpPr>
      <xdr:spPr>
        <a:xfrm>
          <a:off x="20167111" y="646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127228</xdr:rowOff>
    </xdr:from>
    <xdr:ext cx="534377" cy="259045"/>
    <xdr:sp macro="" textlink="">
      <xdr:nvSpPr>
        <xdr:cNvPr id="606" name="n_3aveValue【一般廃棄物処理施設】&#10;一人当たり有形固定資産（償却資産）額"/>
        <xdr:cNvSpPr txBox="1"/>
      </xdr:nvSpPr>
      <xdr:spPr>
        <a:xfrm>
          <a:off x="19278111" y="64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64972</xdr:rowOff>
    </xdr:from>
    <xdr:ext cx="534377" cy="259045"/>
    <xdr:sp macro="" textlink="">
      <xdr:nvSpPr>
        <xdr:cNvPr id="607" name="n_4aveValue【一般廃棄物処理施設】&#10;一人当たり有形固定資産（償却資産）額"/>
        <xdr:cNvSpPr txBox="1"/>
      </xdr:nvSpPr>
      <xdr:spPr>
        <a:xfrm>
          <a:off x="18389111" y="6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98917</xdr:rowOff>
    </xdr:from>
    <xdr:ext cx="534377" cy="259045"/>
    <xdr:sp macro="" textlink="">
      <xdr:nvSpPr>
        <xdr:cNvPr id="608" name="n_1mainValue【一般廃棄物処理施設】&#10;一人当たり有形固定資産（償却資産）額"/>
        <xdr:cNvSpPr txBox="1"/>
      </xdr:nvSpPr>
      <xdr:spPr>
        <a:xfrm>
          <a:off x="21043411" y="678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109600</xdr:rowOff>
    </xdr:from>
    <xdr:ext cx="534377" cy="259045"/>
    <xdr:sp macro="" textlink="">
      <xdr:nvSpPr>
        <xdr:cNvPr id="609" name="n_2mainValue【一般廃棄物処理施設】&#10;一人当たり有形固定資産（償却資産）額"/>
        <xdr:cNvSpPr txBox="1"/>
      </xdr:nvSpPr>
      <xdr:spPr>
        <a:xfrm>
          <a:off x="20167111" y="679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104343</xdr:rowOff>
    </xdr:from>
    <xdr:ext cx="534377" cy="259045"/>
    <xdr:sp macro="" textlink="">
      <xdr:nvSpPr>
        <xdr:cNvPr id="610" name="n_3mainValue【一般廃棄物処理施設】&#10;一人当たり有形固定資産（償却資産）額"/>
        <xdr:cNvSpPr txBox="1"/>
      </xdr:nvSpPr>
      <xdr:spPr>
        <a:xfrm>
          <a:off x="19278111" y="67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101820</xdr:rowOff>
    </xdr:from>
    <xdr:ext cx="534377" cy="259045"/>
    <xdr:sp macro="" textlink="">
      <xdr:nvSpPr>
        <xdr:cNvPr id="611" name="n_4mainValue【一般廃棄物処理施設】&#10;一人当たり有形固定資産（償却資産）額"/>
        <xdr:cNvSpPr txBox="1"/>
      </xdr:nvSpPr>
      <xdr:spPr>
        <a:xfrm>
          <a:off x="18389111" y="678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7" name="直線コネクタ 636"/>
        <xdr:cNvCxnSpPr/>
      </xdr:nvCxnSpPr>
      <xdr:spPr>
        <a:xfrm flipV="1">
          <a:off x="16318864" y="9535885"/>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8" name="【保健センター・保健所】&#10;有形固定資産減価償却率最小値テキスト"/>
        <xdr:cNvSpPr txBox="1"/>
      </xdr:nvSpPr>
      <xdr:spPr>
        <a:xfrm>
          <a:off x="16357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9" name="直線コネクタ 638"/>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0"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1" name="直線コネクタ 640"/>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42" name="【保健センター・保健所】&#10;有形固定資産減価償却率平均値テキスト"/>
        <xdr:cNvSpPr txBox="1"/>
      </xdr:nvSpPr>
      <xdr:spPr>
        <a:xfrm>
          <a:off x="16357600" y="10072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3" name="フローチャート: 判断 642"/>
        <xdr:cNvSpPr/>
      </xdr:nvSpPr>
      <xdr:spPr>
        <a:xfrm>
          <a:off x="16268700" y="1022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4" name="フローチャート: 判断 643"/>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5" name="フローチャート: 判断 644"/>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6" name="フローチャート: 判断 645"/>
        <xdr:cNvSpPr/>
      </xdr:nvSpPr>
      <xdr:spPr>
        <a:xfrm>
          <a:off x="13652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7" name="フローチャート: 判断 646"/>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653" name="楕円 652"/>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654" name="【保健センター・保健所】&#10;有形固定資産減価償却率該当値テキスト"/>
        <xdr:cNvSpPr txBox="1"/>
      </xdr:nvSpPr>
      <xdr:spPr>
        <a:xfrm>
          <a:off x="16357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655" name="楕円 654"/>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71846</xdr:rowOff>
    </xdr:to>
    <xdr:cxnSp macro="">
      <xdr:nvCxnSpPr>
        <xdr:cNvPr id="656" name="直線コネクタ 655"/>
        <xdr:cNvCxnSpPr/>
      </xdr:nvCxnSpPr>
      <xdr:spPr>
        <a:xfrm>
          <a:off x="15481300" y="1032945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136978</xdr:rowOff>
    </xdr:from>
    <xdr:to>
      <xdr:col>76</xdr:col>
      <xdr:colOff>165100</xdr:colOff>
      <xdr:row>60</xdr:row>
      <xdr:rowOff>67128</xdr:rowOff>
    </xdr:to>
    <xdr:sp macro="" textlink="">
      <xdr:nvSpPr>
        <xdr:cNvPr id="657" name="楕円 656"/>
        <xdr:cNvSpPr/>
      </xdr:nvSpPr>
      <xdr:spPr>
        <a:xfrm>
          <a:off x="14541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xdr:rowOff>
    </xdr:from>
    <xdr:to>
      <xdr:col>81</xdr:col>
      <xdr:colOff>50800</xdr:colOff>
      <xdr:row>60</xdr:row>
      <xdr:rowOff>42454</xdr:rowOff>
    </xdr:to>
    <xdr:cxnSp macro="">
      <xdr:nvCxnSpPr>
        <xdr:cNvPr id="658" name="直線コネクタ 657"/>
        <xdr:cNvCxnSpPr/>
      </xdr:nvCxnSpPr>
      <xdr:spPr>
        <a:xfrm>
          <a:off x="14592300" y="103033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125549</xdr:rowOff>
    </xdr:from>
    <xdr:to>
      <xdr:col>72</xdr:col>
      <xdr:colOff>38100</xdr:colOff>
      <xdr:row>60</xdr:row>
      <xdr:rowOff>55699</xdr:rowOff>
    </xdr:to>
    <xdr:sp macro="" textlink="">
      <xdr:nvSpPr>
        <xdr:cNvPr id="659" name="楕円 658"/>
        <xdr:cNvSpPr/>
      </xdr:nvSpPr>
      <xdr:spPr>
        <a:xfrm>
          <a:off x="13652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4899</xdr:rowOff>
    </xdr:from>
    <xdr:to>
      <xdr:col>76</xdr:col>
      <xdr:colOff>114300</xdr:colOff>
      <xdr:row>60</xdr:row>
      <xdr:rowOff>16328</xdr:rowOff>
    </xdr:to>
    <xdr:cxnSp macro="">
      <xdr:nvCxnSpPr>
        <xdr:cNvPr id="660" name="直線コネクタ 659"/>
        <xdr:cNvCxnSpPr/>
      </xdr:nvCxnSpPr>
      <xdr:spPr>
        <a:xfrm>
          <a:off x="13703300" y="102918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104322</xdr:rowOff>
    </xdr:from>
    <xdr:to>
      <xdr:col>67</xdr:col>
      <xdr:colOff>101600</xdr:colOff>
      <xdr:row>60</xdr:row>
      <xdr:rowOff>34472</xdr:rowOff>
    </xdr:to>
    <xdr:sp macro="" textlink="">
      <xdr:nvSpPr>
        <xdr:cNvPr id="661" name="楕円 660"/>
        <xdr:cNvSpPr/>
      </xdr:nvSpPr>
      <xdr:spPr>
        <a:xfrm>
          <a:off x="12763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155122</xdr:rowOff>
    </xdr:from>
    <xdr:to>
      <xdr:col>71</xdr:col>
      <xdr:colOff>177800</xdr:colOff>
      <xdr:row>60</xdr:row>
      <xdr:rowOff>4899</xdr:rowOff>
    </xdr:to>
    <xdr:cxnSp macro="">
      <xdr:nvCxnSpPr>
        <xdr:cNvPr id="662" name="直線コネクタ 661"/>
        <xdr:cNvCxnSpPr/>
      </xdr:nvCxnSpPr>
      <xdr:spPr>
        <a:xfrm>
          <a:off x="12814300" y="1027067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663"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4"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61521</xdr:rowOff>
    </xdr:from>
    <xdr:ext cx="405111" cy="259045"/>
    <xdr:sp macro="" textlink="">
      <xdr:nvSpPr>
        <xdr:cNvPr id="665" name="n_3aveValue【保健センター・保健所】&#10;有形固定資産減価償却率"/>
        <xdr:cNvSpPr txBox="1"/>
      </xdr:nvSpPr>
      <xdr:spPr>
        <a:xfrm>
          <a:off x="13500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25599</xdr:rowOff>
    </xdr:from>
    <xdr:ext cx="405111" cy="259045"/>
    <xdr:sp macro="" textlink="">
      <xdr:nvSpPr>
        <xdr:cNvPr id="666" name="n_4aveValue【保健センター・保健所】&#10;有形固定資産減価償却率"/>
        <xdr:cNvSpPr txBox="1"/>
      </xdr:nvSpPr>
      <xdr:spPr>
        <a:xfrm>
          <a:off x="12611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109781</xdr:rowOff>
    </xdr:from>
    <xdr:ext cx="405111" cy="259045"/>
    <xdr:sp macro="" textlink="">
      <xdr:nvSpPr>
        <xdr:cNvPr id="667" name="n_1main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58255</xdr:rowOff>
    </xdr:from>
    <xdr:ext cx="405111" cy="259045"/>
    <xdr:sp macro="" textlink="">
      <xdr:nvSpPr>
        <xdr:cNvPr id="668" name="n_2mainValue【保健センター・保健所】&#10;有形固定資産減価償却率"/>
        <xdr:cNvSpPr txBox="1"/>
      </xdr:nvSpPr>
      <xdr:spPr>
        <a:xfrm>
          <a:off x="14389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72226</xdr:rowOff>
    </xdr:from>
    <xdr:ext cx="405111" cy="259045"/>
    <xdr:sp macro="" textlink="">
      <xdr:nvSpPr>
        <xdr:cNvPr id="669" name="n_3mainValue【保健センター・保健所】&#10;有形固定資産減価償却率"/>
        <xdr:cNvSpPr txBox="1"/>
      </xdr:nvSpPr>
      <xdr:spPr>
        <a:xfrm>
          <a:off x="13500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70" name="n_4mainValue【保健センター・保健所】&#10;有形固定資産減価償却率"/>
        <xdr:cNvSpPr txBox="1"/>
      </xdr:nvSpPr>
      <xdr:spPr>
        <a:xfrm>
          <a:off x="12611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4" name="直線コネクタ 693"/>
        <xdr:cNvCxnSpPr/>
      </xdr:nvCxnSpPr>
      <xdr:spPr>
        <a:xfrm flipV="1">
          <a:off x="22160864" y="94678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6" name="直線コネクタ 69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7" name="【保健センター・保健所】&#10;一人当たり面積最大値テキスト"/>
        <xdr:cNvSpPr txBox="1"/>
      </xdr:nvSpPr>
      <xdr:spPr>
        <a:xfrm>
          <a:off x="221996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8" name="直線コネクタ 697"/>
        <xdr:cNvCxnSpPr/>
      </xdr:nvCxnSpPr>
      <xdr:spPr>
        <a:xfrm>
          <a:off x="22072600" y="946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99" name="【保健センター・保健所】&#10;一人当たり面積平均値テキスト"/>
        <xdr:cNvSpPr txBox="1"/>
      </xdr:nvSpPr>
      <xdr:spPr>
        <a:xfrm>
          <a:off x="22199600" y="1065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0" name="フローチャート: 判断 699"/>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701" name="フローチャート: 判断 700"/>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2" name="フローチャート: 判断 701"/>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3" name="フローチャート: 判断 702"/>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4" name="フローチャート: 判断 703"/>
        <xdr:cNvSpPr/>
      </xdr:nvSpPr>
      <xdr:spPr>
        <a:xfrm>
          <a:off x="18605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710" name="楕円 709"/>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162577</xdr:rowOff>
    </xdr:from>
    <xdr:ext cx="469744" cy="259045"/>
    <xdr:sp macro="" textlink="">
      <xdr:nvSpPr>
        <xdr:cNvPr id="711" name="【保健センター・保健所】&#10;一人当たり面積該当値テキスト"/>
        <xdr:cNvSpPr txBox="1"/>
      </xdr:nvSpPr>
      <xdr:spPr>
        <a:xfrm>
          <a:off x="22199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712" name="楕円 711"/>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19050</xdr:rowOff>
    </xdr:to>
    <xdr:cxnSp macro="">
      <xdr:nvCxnSpPr>
        <xdr:cNvPr id="713" name="直線コネクタ 712"/>
        <xdr:cNvCxnSpPr/>
      </xdr:nvCxnSpPr>
      <xdr:spPr>
        <a:xfrm>
          <a:off x="21323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714" name="楕円 713"/>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19050</xdr:rowOff>
    </xdr:to>
    <xdr:cxnSp macro="">
      <xdr:nvCxnSpPr>
        <xdr:cNvPr id="715" name="直線コネクタ 714"/>
        <xdr:cNvCxnSpPr/>
      </xdr:nvCxnSpPr>
      <xdr:spPr>
        <a:xfrm>
          <a:off x="20434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716" name="楕円 715"/>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19050</xdr:rowOff>
    </xdr:to>
    <xdr:cxnSp macro="">
      <xdr:nvCxnSpPr>
        <xdr:cNvPr id="717" name="直線コネクタ 716"/>
        <xdr:cNvCxnSpPr/>
      </xdr:nvCxnSpPr>
      <xdr:spPr>
        <a:xfrm>
          <a:off x="19545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139700</xdr:rowOff>
    </xdr:from>
    <xdr:to>
      <xdr:col>98</xdr:col>
      <xdr:colOff>38100</xdr:colOff>
      <xdr:row>62</xdr:row>
      <xdr:rowOff>69850</xdr:rowOff>
    </xdr:to>
    <xdr:sp macro="" textlink="">
      <xdr:nvSpPr>
        <xdr:cNvPr id="718" name="楕円 717"/>
        <xdr:cNvSpPr/>
      </xdr:nvSpPr>
      <xdr:spPr>
        <a:xfrm>
          <a:off x="18605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19050</xdr:rowOff>
    </xdr:to>
    <xdr:cxnSp macro="">
      <xdr:nvCxnSpPr>
        <xdr:cNvPr id="719" name="直線コネクタ 718"/>
        <xdr:cNvCxnSpPr/>
      </xdr:nvCxnSpPr>
      <xdr:spPr>
        <a:xfrm>
          <a:off x="18656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720" name="n_1ave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1"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22" name="n_3ave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3" name="n_4ave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86377</xdr:rowOff>
    </xdr:from>
    <xdr:ext cx="469744" cy="259045"/>
    <xdr:sp macro="" textlink="">
      <xdr:nvSpPr>
        <xdr:cNvPr id="724" name="n_1mainValue【保健センター・保健所】&#10;一人当たり面積"/>
        <xdr:cNvSpPr txBox="1"/>
      </xdr:nvSpPr>
      <xdr:spPr>
        <a:xfrm>
          <a:off x="21075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725" name="n_2mainValue【保健センター・保健所】&#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726" name="n_3mainValue【保健センター・保健所】&#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727" name="n_4mainValue【保健センター・保健所】&#10;一人当たり面積"/>
        <xdr:cNvSpPr txBox="1"/>
      </xdr:nvSpPr>
      <xdr:spPr>
        <a:xfrm>
          <a:off x="18421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9" name="正方形/長方形 72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30" name="正方形/長方形 72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31" name="正方形/長方形 73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32" name="正方形/長方形 73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5" name="正方形/長方形 73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6" name="正方形/長方形 73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7" name="正方形/長方形 73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8" name="正方形/長方形 73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2" name="テキスト ボックス 7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62" name="直線コネクタ 761"/>
        <xdr:cNvCxnSpPr/>
      </xdr:nvCxnSpPr>
      <xdr:spPr>
        <a:xfrm flipV="1">
          <a:off x="16318864" y="17189196"/>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3" name="【庁舎】&#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4" name="直線コネクタ 763"/>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5" name="【庁舎】&#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6" name="直線コネクタ 765"/>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64279</xdr:rowOff>
    </xdr:from>
    <xdr:ext cx="405111" cy="259045"/>
    <xdr:sp macro="" textlink="">
      <xdr:nvSpPr>
        <xdr:cNvPr id="767" name="【庁舎】&#10;有形固定資産減価償却率平均値テキスト"/>
        <xdr:cNvSpPr txBox="1"/>
      </xdr:nvSpPr>
      <xdr:spPr>
        <a:xfrm>
          <a:off x="16357600" y="17723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8" name="フローチャート: 判断 767"/>
        <xdr:cNvSpPr/>
      </xdr:nvSpPr>
      <xdr:spPr>
        <a:xfrm>
          <a:off x="162687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9" name="フローチャート: 判断 768"/>
        <xdr:cNvSpPr/>
      </xdr:nvSpPr>
      <xdr:spPr>
        <a:xfrm>
          <a:off x="15430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70" name="フローチャート: 判断 769"/>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フローチャート: 判断 770"/>
        <xdr:cNvSpPr/>
      </xdr:nvSpPr>
      <xdr:spPr>
        <a:xfrm>
          <a:off x="13652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72" name="フローチャート: 判断 771"/>
        <xdr:cNvSpPr/>
      </xdr:nvSpPr>
      <xdr:spPr>
        <a:xfrm>
          <a:off x="12763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778" name="楕円 777"/>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779" name="【庁舎】&#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96265</xdr:rowOff>
    </xdr:from>
    <xdr:to>
      <xdr:col>81</xdr:col>
      <xdr:colOff>101600</xdr:colOff>
      <xdr:row>105</xdr:row>
      <xdr:rowOff>26415</xdr:rowOff>
    </xdr:to>
    <xdr:sp macro="" textlink="">
      <xdr:nvSpPr>
        <xdr:cNvPr id="780" name="楕円 779"/>
        <xdr:cNvSpPr/>
      </xdr:nvSpPr>
      <xdr:spPr>
        <a:xfrm>
          <a:off x="15430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147065</xdr:rowOff>
    </xdr:from>
    <xdr:to>
      <xdr:col>85</xdr:col>
      <xdr:colOff>127000</xdr:colOff>
      <xdr:row>105</xdr:row>
      <xdr:rowOff>30480</xdr:rowOff>
    </xdr:to>
    <xdr:cxnSp macro="">
      <xdr:nvCxnSpPr>
        <xdr:cNvPr id="781" name="直線コネクタ 780"/>
        <xdr:cNvCxnSpPr/>
      </xdr:nvCxnSpPr>
      <xdr:spPr>
        <a:xfrm>
          <a:off x="15481300" y="1797786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45974</xdr:rowOff>
    </xdr:from>
    <xdr:to>
      <xdr:col>76</xdr:col>
      <xdr:colOff>165100</xdr:colOff>
      <xdr:row>104</xdr:row>
      <xdr:rowOff>147574</xdr:rowOff>
    </xdr:to>
    <xdr:sp macro="" textlink="">
      <xdr:nvSpPr>
        <xdr:cNvPr id="782" name="楕円 781"/>
        <xdr:cNvSpPr/>
      </xdr:nvSpPr>
      <xdr:spPr>
        <a:xfrm>
          <a:off x="14541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96774</xdr:rowOff>
    </xdr:from>
    <xdr:to>
      <xdr:col>81</xdr:col>
      <xdr:colOff>50800</xdr:colOff>
      <xdr:row>104</xdr:row>
      <xdr:rowOff>147065</xdr:rowOff>
    </xdr:to>
    <xdr:cxnSp macro="">
      <xdr:nvCxnSpPr>
        <xdr:cNvPr id="783" name="直線コネクタ 782"/>
        <xdr:cNvCxnSpPr/>
      </xdr:nvCxnSpPr>
      <xdr:spPr>
        <a:xfrm>
          <a:off x="14592300" y="179275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xdr:rowOff>
    </xdr:from>
    <xdr:to>
      <xdr:col>72</xdr:col>
      <xdr:colOff>38100</xdr:colOff>
      <xdr:row>104</xdr:row>
      <xdr:rowOff>106426</xdr:rowOff>
    </xdr:to>
    <xdr:sp macro="" textlink="">
      <xdr:nvSpPr>
        <xdr:cNvPr id="784" name="楕円 783"/>
        <xdr:cNvSpPr/>
      </xdr:nvSpPr>
      <xdr:spPr>
        <a:xfrm>
          <a:off x="13652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55626</xdr:rowOff>
    </xdr:from>
    <xdr:to>
      <xdr:col>76</xdr:col>
      <xdr:colOff>114300</xdr:colOff>
      <xdr:row>104</xdr:row>
      <xdr:rowOff>96774</xdr:rowOff>
    </xdr:to>
    <xdr:cxnSp macro="">
      <xdr:nvCxnSpPr>
        <xdr:cNvPr id="785" name="直線コネクタ 784"/>
        <xdr:cNvCxnSpPr/>
      </xdr:nvCxnSpPr>
      <xdr:spPr>
        <a:xfrm>
          <a:off x="13703300" y="178864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139700</xdr:rowOff>
    </xdr:from>
    <xdr:to>
      <xdr:col>67</xdr:col>
      <xdr:colOff>101600</xdr:colOff>
      <xdr:row>104</xdr:row>
      <xdr:rowOff>69850</xdr:rowOff>
    </xdr:to>
    <xdr:sp macro="" textlink="">
      <xdr:nvSpPr>
        <xdr:cNvPr id="786" name="楕円 785"/>
        <xdr:cNvSpPr/>
      </xdr:nvSpPr>
      <xdr:spPr>
        <a:xfrm>
          <a:off x="1276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55626</xdr:rowOff>
    </xdr:to>
    <xdr:cxnSp macro="">
      <xdr:nvCxnSpPr>
        <xdr:cNvPr id="787" name="直線コネクタ 786"/>
        <xdr:cNvCxnSpPr/>
      </xdr:nvCxnSpPr>
      <xdr:spPr>
        <a:xfrm>
          <a:off x="12814300" y="178498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134383</xdr:rowOff>
    </xdr:from>
    <xdr:ext cx="405111" cy="259045"/>
    <xdr:sp macro="" textlink="">
      <xdr:nvSpPr>
        <xdr:cNvPr id="788" name="n_1aveValue【庁舎】&#10;有形固定資産減価償却率"/>
        <xdr:cNvSpPr txBox="1"/>
      </xdr:nvSpPr>
      <xdr:spPr>
        <a:xfrm>
          <a:off x="152660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789"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90" name="n_3aveValue【庁舎】&#10;有形固定資産減価償却率"/>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791" name="n_4aveValue【庁舎】&#10;有形固定資産減価償却率"/>
        <xdr:cNvSpPr txBox="1"/>
      </xdr:nvSpPr>
      <xdr:spPr>
        <a:xfrm>
          <a:off x="12611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17542</xdr:rowOff>
    </xdr:from>
    <xdr:ext cx="405111" cy="259045"/>
    <xdr:sp macro="" textlink="">
      <xdr:nvSpPr>
        <xdr:cNvPr id="792" name="n_1mainValue【庁舎】&#10;有形固定資産減価償却率"/>
        <xdr:cNvSpPr txBox="1"/>
      </xdr:nvSpPr>
      <xdr:spPr>
        <a:xfrm>
          <a:off x="152660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138701</xdr:rowOff>
    </xdr:from>
    <xdr:ext cx="405111" cy="259045"/>
    <xdr:sp macro="" textlink="">
      <xdr:nvSpPr>
        <xdr:cNvPr id="793" name="n_2mainValue【庁舎】&#10;有形固定資産減価償却率"/>
        <xdr:cNvSpPr txBox="1"/>
      </xdr:nvSpPr>
      <xdr:spPr>
        <a:xfrm>
          <a:off x="1438974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122953</xdr:rowOff>
    </xdr:from>
    <xdr:ext cx="405111" cy="259045"/>
    <xdr:sp macro="" textlink="">
      <xdr:nvSpPr>
        <xdr:cNvPr id="794" name="n_3mainValue【庁舎】&#10;有形固定資産減価償却率"/>
        <xdr:cNvSpPr txBox="1"/>
      </xdr:nvSpPr>
      <xdr:spPr>
        <a:xfrm>
          <a:off x="13500744" y="1761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795" name="n_4main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9" name="直線コネクタ 818"/>
        <xdr:cNvCxnSpPr/>
      </xdr:nvCxnSpPr>
      <xdr:spPr>
        <a:xfrm flipV="1">
          <a:off x="22160864" y="170345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0"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21" name="直線コネクタ 820"/>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22" name="【庁舎】&#10;一人当たり面積最大値テキスト"/>
        <xdr:cNvSpPr txBox="1"/>
      </xdr:nvSpPr>
      <xdr:spPr>
        <a:xfrm>
          <a:off x="221996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3" name="直線コネクタ 822"/>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24" name="【庁舎】&#10;一人当たり面積平均値テキスト"/>
        <xdr:cNvSpPr txBox="1"/>
      </xdr:nvSpPr>
      <xdr:spPr>
        <a:xfrm>
          <a:off x="221996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5" name="フローチャート: 判断 824"/>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6" name="フローチャート: 判断 825"/>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7" name="フローチャート: 判断 826"/>
        <xdr:cNvSpPr/>
      </xdr:nvSpPr>
      <xdr:spPr>
        <a:xfrm>
          <a:off x="20383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8" name="フローチャート: 判断 827"/>
        <xdr:cNvSpPr/>
      </xdr:nvSpPr>
      <xdr:spPr>
        <a:xfrm>
          <a:off x="19494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9" name="フローチャート: 判断 828"/>
        <xdr:cNvSpPr/>
      </xdr:nvSpPr>
      <xdr:spPr>
        <a:xfrm>
          <a:off x="18605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835" name="楕円 834"/>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836" name="【庁舎】&#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74930</xdr:rowOff>
    </xdr:from>
    <xdr:to>
      <xdr:col>112</xdr:col>
      <xdr:colOff>38100</xdr:colOff>
      <xdr:row>107</xdr:row>
      <xdr:rowOff>5080</xdr:rowOff>
    </xdr:to>
    <xdr:sp macro="" textlink="">
      <xdr:nvSpPr>
        <xdr:cNvPr id="837" name="楕円 836"/>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125730</xdr:rowOff>
    </xdr:to>
    <xdr:cxnSp macro="">
      <xdr:nvCxnSpPr>
        <xdr:cNvPr id="838" name="直線コネクタ 837"/>
        <xdr:cNvCxnSpPr/>
      </xdr:nvCxnSpPr>
      <xdr:spPr>
        <a:xfrm flipV="1">
          <a:off x="21323300" y="1829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74930</xdr:rowOff>
    </xdr:from>
    <xdr:to>
      <xdr:col>107</xdr:col>
      <xdr:colOff>101600</xdr:colOff>
      <xdr:row>107</xdr:row>
      <xdr:rowOff>5080</xdr:rowOff>
    </xdr:to>
    <xdr:sp macro="" textlink="">
      <xdr:nvSpPr>
        <xdr:cNvPr id="839" name="楕円 838"/>
        <xdr:cNvSpPr/>
      </xdr:nvSpPr>
      <xdr:spPr>
        <a:xfrm>
          <a:off x="20383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125730</xdr:rowOff>
    </xdr:from>
    <xdr:to>
      <xdr:col>111</xdr:col>
      <xdr:colOff>177800</xdr:colOff>
      <xdr:row>106</xdr:row>
      <xdr:rowOff>125730</xdr:rowOff>
    </xdr:to>
    <xdr:cxnSp macro="">
      <xdr:nvCxnSpPr>
        <xdr:cNvPr id="840" name="直線コネクタ 839"/>
        <xdr:cNvCxnSpPr/>
      </xdr:nvCxnSpPr>
      <xdr:spPr>
        <a:xfrm>
          <a:off x="20434300" y="1829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841" name="楕円 840"/>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125730</xdr:rowOff>
    </xdr:to>
    <xdr:cxnSp macro="">
      <xdr:nvCxnSpPr>
        <xdr:cNvPr id="842" name="直線コネクタ 841"/>
        <xdr:cNvCxnSpPr/>
      </xdr:nvCxnSpPr>
      <xdr:spPr>
        <a:xfrm>
          <a:off x="19545300" y="1829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67311</xdr:rowOff>
    </xdr:from>
    <xdr:to>
      <xdr:col>98</xdr:col>
      <xdr:colOff>38100</xdr:colOff>
      <xdr:row>106</xdr:row>
      <xdr:rowOff>168911</xdr:rowOff>
    </xdr:to>
    <xdr:sp macro="" textlink="">
      <xdr:nvSpPr>
        <xdr:cNvPr id="843" name="楕円 842"/>
        <xdr:cNvSpPr/>
      </xdr:nvSpPr>
      <xdr:spPr>
        <a:xfrm>
          <a:off x="18605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118111</xdr:rowOff>
    </xdr:from>
    <xdr:to>
      <xdr:col>102</xdr:col>
      <xdr:colOff>114300</xdr:colOff>
      <xdr:row>106</xdr:row>
      <xdr:rowOff>121920</xdr:rowOff>
    </xdr:to>
    <xdr:cxnSp macro="">
      <xdr:nvCxnSpPr>
        <xdr:cNvPr id="844" name="直線コネクタ 843"/>
        <xdr:cNvCxnSpPr/>
      </xdr:nvCxnSpPr>
      <xdr:spPr>
        <a:xfrm>
          <a:off x="18656300" y="1829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45" name="n_1ave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78757</xdr:rowOff>
    </xdr:from>
    <xdr:ext cx="469744" cy="259045"/>
    <xdr:sp macro="" textlink="">
      <xdr:nvSpPr>
        <xdr:cNvPr id="846" name="n_2aveValue【庁舎】&#10;一人当たり面積"/>
        <xdr:cNvSpPr txBox="1"/>
      </xdr:nvSpPr>
      <xdr:spPr>
        <a:xfrm>
          <a:off x="20199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93997</xdr:rowOff>
    </xdr:from>
    <xdr:ext cx="469744" cy="259045"/>
    <xdr:sp macro="" textlink="">
      <xdr:nvSpPr>
        <xdr:cNvPr id="847" name="n_3aveValue【庁舎】&#10;一人当たり面積"/>
        <xdr:cNvSpPr txBox="1"/>
      </xdr:nvSpPr>
      <xdr:spPr>
        <a:xfrm>
          <a:off x="19310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109238</xdr:rowOff>
    </xdr:from>
    <xdr:ext cx="469744" cy="259045"/>
    <xdr:sp macro="" textlink="">
      <xdr:nvSpPr>
        <xdr:cNvPr id="848" name="n_4aveValue【庁舎】&#10;一人当たり面積"/>
        <xdr:cNvSpPr txBox="1"/>
      </xdr:nvSpPr>
      <xdr:spPr>
        <a:xfrm>
          <a:off x="18421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167657</xdr:rowOff>
    </xdr:from>
    <xdr:ext cx="469744" cy="259045"/>
    <xdr:sp macro="" textlink="">
      <xdr:nvSpPr>
        <xdr:cNvPr id="849" name="n_1mainValue【庁舎】&#10;一人当たり面積"/>
        <xdr:cNvSpPr txBox="1"/>
      </xdr:nvSpPr>
      <xdr:spPr>
        <a:xfrm>
          <a:off x="21075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850" name="n_2mainValue【庁舎】&#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851" name="n_3mainValue【庁舎】&#10;一人当たり面積"/>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160038</xdr:rowOff>
    </xdr:from>
    <xdr:ext cx="469744" cy="259045"/>
    <xdr:sp macro="" textlink="">
      <xdr:nvSpPr>
        <xdr:cNvPr id="852" name="n_4mainValue【庁舎】&#10;一人当たり面積"/>
        <xdr:cNvSpPr txBox="1"/>
      </xdr:nvSpPr>
      <xdr:spPr>
        <a:xfrm>
          <a:off x="18421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図書館については、令和２年度に中央図書館を長寿命化改修、令和３年度には永福図書館を移転改築したことで、有形固定資産減価償却率が下がっている。築</a:t>
          </a:r>
          <a:r>
            <a:rPr lang="en-US" altLang="ja-JP" sz="1200">
              <a:solidFill>
                <a:schemeClr val="dk1"/>
              </a:solidFill>
              <a:effectLst/>
              <a:latin typeface="+mn-lt"/>
              <a:ea typeface="+mn-ea"/>
              <a:cs typeface="+mn-cs"/>
            </a:rPr>
            <a:t>50</a:t>
          </a:r>
          <a:r>
            <a:rPr lang="ja-JP" altLang="ja-JP" sz="1200">
              <a:solidFill>
                <a:schemeClr val="dk1"/>
              </a:solidFill>
              <a:effectLst/>
              <a:latin typeface="+mn-lt"/>
              <a:ea typeface="+mn-ea"/>
              <a:cs typeface="+mn-cs"/>
            </a:rPr>
            <a:t>年を超え、老朽化した施設も残っていることから、引き続き更新等の対応を進めていく必要がある。</a:t>
          </a:r>
          <a:endParaRPr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体育館・プールについては、老朽化した体育館の改築等を進めてきたことにより、他の施設類型や類似団体と比較して有形固定資産減価償却率は低い状態となっている。</a:t>
          </a:r>
          <a:endParaRPr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そのほかの福祉施設や市民会館、保健センター等については、特段の改築等の動きがなかったことから、有形固定資産減価償却率は、上昇傾向にある。</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569,703
554,500
34.06
249,336,644
235,794,002
13,196,423
127,632,072
33,020,187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前年度</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同様</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0.62</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a:p>
          <a:pPr eaLnBrk="1" fontAlgn="base"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区は、平成</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年３月に策定した「杉並区総合計画」の中で</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行財政改革基本方針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を定め、特別区民税等の収納率の向上など歳入の確保に努めるとともに、職員数の削減や事業の民営化・民間委託、区民との協働の推進などにより歳出の効率化に取り組んできた。</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また、</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令和４年２月に</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新たな</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「杉並区総合計画」を策定し</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を定めたところだが、今後とも、財源の確保や、事業運営・執行方法の見直しなどに引き続き取組み、財政の健全化に努めていく。</a:t>
          </a:r>
          <a:endParaRPr lang="ja-JP" altLang="ja-JP" sz="12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民間委託の進展に伴う物件費</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や保育関連経費の増大に伴う扶助費</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の増により分子である歳出が増となった</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ものの、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特別区財政交付金（普通交付金）や地方</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消費税</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交付金の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増</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収により分母である歳入が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増</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となったことから、対前年度比</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82.8</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に示した「財政健全化と持続可能な財政運営を確保するための考え方」に</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おいて</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行政コスト対税収等比率</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100</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％を超えないよう努める</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としているところであり</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、今度とも財政構造の弾力性について留意する。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10704</xdr:rowOff>
    </xdr:from>
    <xdr:to>
      <xdr:col>23</xdr:col>
      <xdr:colOff>133350</xdr:colOff>
      <xdr:row>65</xdr:row>
      <xdr:rowOff>154033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26254"/>
          <a:ext cx="0" cy="11720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126110</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2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154033</xdr:rowOff>
    </xdr:from>
    <xdr:to>
      <xdr:col>24</xdr:col>
      <xdr:colOff>12700</xdr:colOff>
      <xdr:row>65</xdr:row>
      <xdr:rowOff>154033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29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97081</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10704</xdr:rowOff>
    </xdr:from>
    <xdr:to>
      <xdr:col>24</xdr:col>
      <xdr:colOff>12700</xdr:colOff>
      <xdr:row>59</xdr:row>
      <xdr:rowOff>10704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16147</xdr:rowOff>
    </xdr:from>
    <xdr:to>
      <xdr:col>23</xdr:col>
      <xdr:colOff>133350</xdr:colOff>
      <xdr:row>66</xdr:row>
      <xdr:rowOff>92891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1160397"/>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49003</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678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139337</xdr:rowOff>
    </xdr:from>
    <xdr:to>
      <xdr:col>19</xdr:col>
      <xdr:colOff>133350</xdr:colOff>
      <xdr:row>66</xdr:row>
      <xdr:rowOff>92891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1112137"/>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88537</xdr:rowOff>
    </xdr:from>
    <xdr:to>
      <xdr:col>19</xdr:col>
      <xdr:colOff>184150</xdr:colOff>
      <xdr:row>65</xdr:row>
      <xdr:rowOff>18687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06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28864</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830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64</xdr:row>
      <xdr:rowOff>139337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08456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53159</xdr:rowOff>
    </xdr:from>
    <xdr:to>
      <xdr:col>15</xdr:col>
      <xdr:colOff>133350</xdr:colOff>
      <xdr:row>63</xdr:row>
      <xdr:rowOff>154759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164936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2359</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flipV="1">
          <a:off x="1447800" y="1108456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66947</xdr:rowOff>
    </xdr:from>
    <xdr:to>
      <xdr:col>11</xdr:col>
      <xdr:colOff>82550</xdr:colOff>
      <xdr:row>63</xdr:row>
      <xdr:rowOff>168547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7274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136797</xdr:rowOff>
    </xdr:from>
    <xdr:to>
      <xdr:col>23</xdr:col>
      <xdr:colOff>184150</xdr:colOff>
      <xdr:row>65</xdr:row>
      <xdr:rowOff>66947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108874</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42091</xdr:rowOff>
    </xdr:from>
    <xdr:to>
      <xdr:col>19</xdr:col>
      <xdr:colOff>184150</xdr:colOff>
      <xdr:row>66</xdr:row>
      <xdr:rowOff>143691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128468</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444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88537</xdr:rowOff>
    </xdr:from>
    <xdr:to>
      <xdr:col>15</xdr:col>
      <xdr:colOff>133350</xdr:colOff>
      <xdr:row>65</xdr:row>
      <xdr:rowOff>18687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3464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123009</xdr:rowOff>
    </xdr:from>
    <xdr:to>
      <xdr:col>7</xdr:col>
      <xdr:colOff>31750</xdr:colOff>
      <xdr:row>65</xdr:row>
      <xdr:rowOff>53159</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37936</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行財政改革基本方針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等に基づき、職員数の削減、事務事業の見直しや民営化・民間委託、区民・ＮＰＯとの協働の推進等を着実に進めてきた結果、類似団体平均に比べ低くなっている。</a:t>
          </a:r>
          <a:endParaRPr lang="ja-JP" altLang="ja-JP" sz="1200">
            <a:effectLst/>
            <a:latin typeface="ＭＳ 明朝" panose="02020609040205080304" pitchFamily="17" charset="-128"/>
            <a:ea typeface="ＭＳ 明朝" panose="02020609040205080304" pitchFamily="17" charset="-128"/>
          </a:endParaRPr>
        </a:p>
        <a:p>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に基づき、引き続き経費の抑制に</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取り組み</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、効率的な行財政運営に努めていく。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30528</xdr:rowOff>
    </xdr:from>
    <xdr:to>
      <xdr:col>23</xdr:col>
      <xdr:colOff>133350</xdr:colOff>
      <xdr:row>81</xdr:row>
      <xdr:rowOff>95707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17978"/>
          <a:ext cx="838200" cy="6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80485</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7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2868</xdr:rowOff>
    </xdr:from>
    <xdr:to>
      <xdr:col>19</xdr:col>
      <xdr:colOff>133350</xdr:colOff>
      <xdr:row>81</xdr:row>
      <xdr:rowOff>30528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890318"/>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167050</xdr:rowOff>
    </xdr:from>
    <xdr:to>
      <xdr:col>15</xdr:col>
      <xdr:colOff>82550</xdr:colOff>
      <xdr:row>81</xdr:row>
      <xdr:rowOff>2868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83050"/>
          <a:ext cx="8890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167050</xdr:rowOff>
    </xdr:from>
    <xdr:to>
      <xdr:col>11</xdr:col>
      <xdr:colOff>31750</xdr:colOff>
      <xdr:row>80</xdr:row>
      <xdr:rowOff>170971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883050"/>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44907</xdr:rowOff>
    </xdr:from>
    <xdr:to>
      <xdr:col>23</xdr:col>
      <xdr:colOff>184150</xdr:colOff>
      <xdr:row>81</xdr:row>
      <xdr:rowOff>146507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137634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151178</xdr:rowOff>
    </xdr:from>
    <xdr:to>
      <xdr:col>19</xdr:col>
      <xdr:colOff>184150</xdr:colOff>
      <xdr:row>81</xdr:row>
      <xdr:rowOff>81328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91505</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3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123518</xdr:rowOff>
    </xdr:from>
    <xdr:to>
      <xdr:col>15</xdr:col>
      <xdr:colOff>133350</xdr:colOff>
      <xdr:row>81</xdr:row>
      <xdr:rowOff>53668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63845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0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116250</xdr:rowOff>
    </xdr:from>
    <xdr:to>
      <xdr:col>11</xdr:col>
      <xdr:colOff>82550</xdr:colOff>
      <xdr:row>81</xdr:row>
      <xdr:rowOff>46400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56577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0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120171</xdr:rowOff>
    </xdr:from>
    <xdr:to>
      <xdr:col>7</xdr:col>
      <xdr:colOff>31750</xdr:colOff>
      <xdr:row>81</xdr:row>
      <xdr:rowOff>50321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3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60498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令和元年度以降、ラスパイレス指数は９９．０前後である。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類似団体平均、全国市平均とほぼ同水準にあるが、引き続き職員給与の適正化に努めていく。</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30843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85</xdr:row>
      <xdr:rowOff>169636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4326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87</xdr:row>
      <xdr:rowOff>68036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7428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89098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人口千人当たり職員数は、類似団体平均より</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0.35</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人少ない</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5.95</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人となっている。これは、事務事業の見直し等により、職員数の適正管理に努めてきた結果である。</a:t>
          </a:r>
          <a:endParaRPr lang="ja-JP" altLang="ja-JP" sz="1200">
            <a:effectLst/>
            <a:latin typeface="ＭＳ 明朝" panose="02020609040205080304" pitchFamily="17" charset="-128"/>
            <a:ea typeface="ＭＳ 明朝" panose="02020609040205080304" pitchFamily="17" charset="-128"/>
          </a:endParaRPr>
        </a:p>
        <a:p>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今後も、</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令和４年１月に新たに策定した</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定数管理方針</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に基づき、</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増大する行政需要への対応と組織の活性化を図りつつ、職員数の適正管理に努めていく。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a:extLst>
            <a:ext uri="{FF2B5EF4-FFF2-40B4-BE49-F238E27FC236}">
              <a16:creationId xmlns:a16="http://schemas.microsoft.com/office/drawing/2014/main" id="{00000000-0008-0000-0300-00004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4" name="定員管理の状況最小値テキスト">
          <a:extLst>
            <a:ext uri="{FF2B5EF4-FFF2-40B4-BE49-F238E27FC236}">
              <a16:creationId xmlns:a16="http://schemas.microsoft.com/office/drawing/2014/main" id="{00000000-0008-0000-0300-000044010000}"/>
            </a:ext>
          </a:extLst>
        </xdr:cNvPr>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6" name="定員管理の状況最大値テキスト">
          <a:extLst>
            <a:ext uri="{FF2B5EF4-FFF2-40B4-BE49-F238E27FC236}">
              <a16:creationId xmlns:a16="http://schemas.microsoft.com/office/drawing/2014/main" id="{00000000-0008-0000-0300-000046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152037</xdr:rowOff>
    </xdr:from>
    <xdr:to>
      <xdr:col>81</xdr:col>
      <xdr:colOff>44450</xdr:colOff>
      <xdr:row>59</xdr:row>
      <xdr:rowOff>156633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179800" y="10267587"/>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141410</xdr:rowOff>
    </xdr:from>
    <xdr:ext cx="762000" cy="259045"/>
    <xdr:sp macro="" textlink="">
      <xdr:nvSpPr>
        <xdr:cNvPr id="329" name="定員管理の状況平均値テキスト">
          <a:extLst>
            <a:ext uri="{FF2B5EF4-FFF2-40B4-BE49-F238E27FC236}">
              <a16:creationId xmlns:a16="http://schemas.microsoft.com/office/drawing/2014/main" id="{00000000-0008-0000-0300-000049010000}"/>
            </a:ext>
          </a:extLst>
        </xdr:cNvPr>
        <xdr:cNvSpPr txBox="1"/>
      </xdr:nvSpPr>
      <xdr:spPr>
        <a:xfrm>
          <a:off x="17106900" y="1025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155484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5290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155484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4401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152037</xdr:rowOff>
    </xdr:from>
    <xdr:to>
      <xdr:col>68</xdr:col>
      <xdr:colOff>152400</xdr:colOff>
      <xdr:row>59</xdr:row>
      <xdr:rowOff>158931</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flipV="1">
          <a:off x="13512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27110</xdr:rowOff>
    </xdr:from>
    <xdr:ext cx="762000" cy="259045"/>
    <xdr:sp macro="" textlink="">
      <xdr:nvSpPr>
        <xdr:cNvPr id="348" name="定員管理の状況該当値テキスト">
          <a:extLst>
            <a:ext uri="{FF2B5EF4-FFF2-40B4-BE49-F238E27FC236}">
              <a16:creationId xmlns:a16="http://schemas.microsoft.com/office/drawing/2014/main" id="{00000000-0008-0000-0300-00005C010000}"/>
            </a:ext>
          </a:extLst>
        </xdr:cNvPr>
        <xdr:cNvSpPr txBox="1"/>
      </xdr:nvSpPr>
      <xdr:spPr>
        <a:xfrm>
          <a:off x="17106900" y="1014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101237</xdr:rowOff>
    </xdr:from>
    <xdr:to>
      <xdr:col>77</xdr:col>
      <xdr:colOff>95250</xdr:colOff>
      <xdr:row>60</xdr:row>
      <xdr:rowOff>31387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41564</xdr:rowOff>
    </xdr:from>
    <xdr:ext cx="7366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104684</xdr:rowOff>
    </xdr:from>
    <xdr:to>
      <xdr:col>73</xdr:col>
      <xdr:colOff>44450</xdr:colOff>
      <xdr:row>60</xdr:row>
      <xdr:rowOff>34834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5240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45011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909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101237</xdr:rowOff>
    </xdr:from>
    <xdr:to>
      <xdr:col>68</xdr:col>
      <xdr:colOff>203200</xdr:colOff>
      <xdr:row>60</xdr:row>
      <xdr:rowOff>31387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41564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108131</xdr:rowOff>
    </xdr:from>
    <xdr:to>
      <xdr:col>64</xdr:col>
      <xdr:colOff>152400</xdr:colOff>
      <xdr:row>60</xdr:row>
      <xdr:rowOff>38281</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3462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48458</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131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老朽施設の改築・改修や公園の整備等の経費の増に伴い、区債残高は増加傾向にあるものの、基金と区債をバランスよく活用した財政運営に努めている結果、類似団体内において上位となっている。</a:t>
          </a:r>
          <a:endParaRPr lang="ja-JP" altLang="ja-JP" sz="1200">
            <a:effectLst/>
            <a:latin typeface="ＭＳ 明朝" panose="02020609040205080304" pitchFamily="17" charset="-128"/>
            <a:ea typeface="ＭＳ 明朝" panose="02020609040205080304" pitchFamily="17" charset="-128"/>
          </a:endParaRPr>
        </a:p>
        <a:p>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今後も、区債は、原則として赤字区債は発行せず、建設債についても、財政状況を踏まえつつ、必要性を十分検討して発行する。また、金利動向等を見据え繰上償還を行い、公債費の軽減に努めていく。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110490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576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37</xdr:row>
      <xdr:rowOff>13970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2611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40640</xdr:rowOff>
    </xdr:from>
    <xdr:to>
      <xdr:col>72</xdr:col>
      <xdr:colOff>203200</xdr:colOff>
      <xdr:row>36</xdr:row>
      <xdr:rowOff>88900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2128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163830</xdr:rowOff>
    </xdr:from>
    <xdr:to>
      <xdr:col>68</xdr:col>
      <xdr:colOff>152400</xdr:colOff>
      <xdr:row>36</xdr:row>
      <xdr:rowOff>40640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16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152417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161290</xdr:rowOff>
    </xdr:from>
    <xdr:to>
      <xdr:col>68</xdr:col>
      <xdr:colOff>203200</xdr:colOff>
      <xdr:row>36</xdr:row>
      <xdr:rowOff>91440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101617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113030</xdr:rowOff>
    </xdr:from>
    <xdr:to>
      <xdr:col>64</xdr:col>
      <xdr:colOff>152400</xdr:colOff>
      <xdr:row>36</xdr:row>
      <xdr:rowOff>43180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53357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将来負担比率は、将来負担額よりも充当可能財源等が大きいため、連続して生じていない。</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569,703
554,500
34.06
249,336,644
235,794,002
13,196,423
127,632,072
33,020,187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今後も、事業運営の改善や執行方法の見直し、ＡＩ（人口知能）など新たな技術の活用の検討、民間事業者等の多様な主体を活用したサービス提供を進めるなど、効率的な行政運営に努めていく。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41</xdr:row>
      <xdr:rowOff>44450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63500</xdr:rowOff>
    </xdr:from>
    <xdr:to>
      <xdr:col>24</xdr:col>
      <xdr:colOff>25400</xdr:colOff>
      <xdr:row>41</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215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127000</xdr:rowOff>
    </xdr:from>
    <xdr:to>
      <xdr:col>19</xdr:col>
      <xdr:colOff>187325</xdr:colOff>
      <xdr:row>41</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85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139700</xdr:rowOff>
    </xdr:from>
    <xdr:to>
      <xdr:col>20</xdr:col>
      <xdr:colOff>38100</xdr:colOff>
      <xdr:row>39</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40</xdr:row>
      <xdr:rowOff>139700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146050</xdr:rowOff>
    </xdr:from>
    <xdr:to>
      <xdr:col>15</xdr:col>
      <xdr:colOff>149225</xdr:colOff>
      <xdr:row>38</xdr:row>
      <xdr:rowOff>76200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139700</xdr:rowOff>
    </xdr:from>
    <xdr:to>
      <xdr:col>11</xdr:col>
      <xdr:colOff>9525</xdr:colOff>
      <xdr:row>41</xdr:row>
      <xdr:rowOff>82550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9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12700</xdr:rowOff>
    </xdr:from>
    <xdr:to>
      <xdr:col>24</xdr:col>
      <xdr:colOff>76200</xdr:colOff>
      <xdr:row>40</xdr:row>
      <xdr:rowOff>114300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82550</xdr:rowOff>
    </xdr:from>
    <xdr:to>
      <xdr:col>20</xdr:col>
      <xdr:colOff>38100</xdr:colOff>
      <xdr:row>42</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88900</xdr:rowOff>
    </xdr:from>
    <xdr:to>
      <xdr:col>11</xdr:col>
      <xdr:colOff>60325</xdr:colOff>
      <xdr:row>41</xdr:row>
      <xdr:rowOff>19050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31750</xdr:rowOff>
    </xdr:from>
    <xdr:to>
      <xdr:col>6</xdr:col>
      <xdr:colOff>171450</xdr:colOff>
      <xdr:row>41</xdr:row>
      <xdr:rowOff>133350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118127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これまでの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民営化・民間委託の推進</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により、増加傾向にある</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が、今後の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民営化・民間委託</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の活用については、これまでの取組等の検証を踏まえ、方針を決定する。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035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61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07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29029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135363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64606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6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「待機児童ゼロ」の継続・「希望する全ての子どもが認可保育所に入所できる環境」を</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実現</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するための認可保育所の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運営</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に伴う保育関連経費や、障害者の社会参加をさらに促進するための移動支援事業等の見直しに伴う障害者福祉費の増などにより、扶助費は今後も増加することが見込まれる。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77470</xdr:rowOff>
    </xdr:from>
    <xdr:to>
      <xdr:col>24</xdr:col>
      <xdr:colOff>25400</xdr:colOff>
      <xdr:row>59</xdr:row>
      <xdr:rowOff>92710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93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77470</xdr:rowOff>
    </xdr:from>
    <xdr:to>
      <xdr:col>19</xdr:col>
      <xdr:colOff>187325</xdr:colOff>
      <xdr:row>59</xdr:row>
      <xdr:rowOff>92710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9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77470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1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1270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26670</xdr:rowOff>
    </xdr:from>
    <xdr:to>
      <xdr:col>24</xdr:col>
      <xdr:colOff>76200</xdr:colOff>
      <xdr:row>59</xdr:row>
      <xdr:rowOff>128270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170197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41910</xdr:rowOff>
    </xdr:from>
    <xdr:to>
      <xdr:col>20</xdr:col>
      <xdr:colOff>38100</xdr:colOff>
      <xdr:row>59</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26670</xdr:rowOff>
    </xdr:from>
    <xdr:to>
      <xdr:col>15</xdr:col>
      <xdr:colOff>149225</xdr:colOff>
      <xdr:row>59</xdr:row>
      <xdr:rowOff>128270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113047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62247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維持補修費や</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特別</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会計への繰出金の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などにより、対前年度比</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10.1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127000</xdr:rowOff>
    </xdr:from>
    <xdr:to>
      <xdr:col>82</xdr:col>
      <xdr:colOff>107950</xdr:colOff>
      <xdr:row>61</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425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61</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99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61</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99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107950</xdr:rowOff>
    </xdr:from>
    <xdr:to>
      <xdr:col>69</xdr:col>
      <xdr:colOff>92075</xdr:colOff>
      <xdr:row>61</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94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76200</xdr:rowOff>
    </xdr:from>
    <xdr:to>
      <xdr:col>82</xdr:col>
      <xdr:colOff>158750</xdr:colOff>
      <xdr:row>60</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38100</xdr:rowOff>
    </xdr:from>
    <xdr:to>
      <xdr:col>78</xdr:col>
      <xdr:colOff>120650</xdr:colOff>
      <xdr:row>61</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133350</xdr:rowOff>
    </xdr:from>
    <xdr:to>
      <xdr:col>69</xdr:col>
      <xdr:colOff>142875</xdr:colOff>
      <xdr:row>61</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57150</xdr:rowOff>
    </xdr:from>
    <xdr:to>
      <xdr:col>65</xdr:col>
      <xdr:colOff>53975</xdr:colOff>
      <xdr:row>60</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補助費等はこの間減少傾向にあるが、補助金については、補助金検証・評価シートや事務事業評価による効果検証を徹底し、絶えず見直しに取り組むとともに、事務の適正執行に努めていく。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93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58420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「財政健全化と持続可能な財政運営を確保するための考え方」に基づき、区債の発行にあたっては財政状況を踏まえつつ、必要性を十分検討して行う</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こととしており、今後とも基金と区債のバランスの取れた活用により、増加する施設の更新需要に対応する。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104139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34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104139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人件費・物件費等の増などにより、類似団体の平均を</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ポイント上回っている。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今後も</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防災・減災対策や</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保育待機児童</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ゼロ</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継続など</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足元の行政需要に着実に応えつつ、事業の効率的な執行により経費の縮減に努める。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81</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6829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100330</xdr:rowOff>
    </xdr:from>
    <xdr:to>
      <xdr:col>78</xdr:col>
      <xdr:colOff>69850</xdr:colOff>
      <xdr:row>81</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6448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79</xdr:row>
      <xdr:rowOff>100330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62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79</xdr:row>
      <xdr:rowOff>153670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62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167657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103062</xdr:rowOff>
    </xdr:from>
    <xdr:to>
      <xdr:col>29</xdr:col>
      <xdr:colOff>127000</xdr:colOff>
      <xdr:row>18</xdr:row>
      <xdr:rowOff>104053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6787"/>
          <a:ext cx="6477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104053</xdr:rowOff>
    </xdr:from>
    <xdr:to>
      <xdr:col>26</xdr:col>
      <xdr:colOff>50800</xdr:colOff>
      <xdr:row>18</xdr:row>
      <xdr:rowOff>117878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7778"/>
          <a:ext cx="698500" cy="1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110236</xdr:rowOff>
    </xdr:from>
    <xdr:to>
      <xdr:col>22</xdr:col>
      <xdr:colOff>114300</xdr:colOff>
      <xdr:row>18</xdr:row>
      <xdr:rowOff>117878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43961"/>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97043</xdr:rowOff>
    </xdr:from>
    <xdr:to>
      <xdr:col>18</xdr:col>
      <xdr:colOff>177800</xdr:colOff>
      <xdr:row>18</xdr:row>
      <xdr:rowOff>110236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0768"/>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52262</xdr:rowOff>
    </xdr:from>
    <xdr:to>
      <xdr:col>29</xdr:col>
      <xdr:colOff>177800</xdr:colOff>
      <xdr:row>18</xdr:row>
      <xdr:rowOff>153862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5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24339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53253</xdr:rowOff>
    </xdr:from>
    <xdr:to>
      <xdr:col>26</xdr:col>
      <xdr:colOff>101600</xdr:colOff>
      <xdr:row>18</xdr:row>
      <xdr:rowOff>154853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139630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67078</xdr:rowOff>
    </xdr:from>
    <xdr:to>
      <xdr:col>22</xdr:col>
      <xdr:colOff>165100</xdr:colOff>
      <xdr:row>18</xdr:row>
      <xdr:rowOff>168678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153455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59436</xdr:rowOff>
    </xdr:from>
    <xdr:to>
      <xdr:col>19</xdr:col>
      <xdr:colOff>38100</xdr:colOff>
      <xdr:row>18</xdr:row>
      <xdr:rowOff>161036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171213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46243</xdr:rowOff>
    </xdr:from>
    <xdr:to>
      <xdr:col>15</xdr:col>
      <xdr:colOff>101600</xdr:colOff>
      <xdr:row>18</xdr:row>
      <xdr:rowOff>147843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158020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87376</xdr:rowOff>
    </xdr:from>
    <xdr:to>
      <xdr:col>29</xdr:col>
      <xdr:colOff>127000</xdr:colOff>
      <xdr:row>37</xdr:row>
      <xdr:rowOff>128143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12076"/>
          <a:ext cx="647700" cy="4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128143</xdr:rowOff>
    </xdr:from>
    <xdr:to>
      <xdr:col>26</xdr:col>
      <xdr:colOff>50800</xdr:colOff>
      <xdr:row>37</xdr:row>
      <xdr:rowOff>129057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52843"/>
          <a:ext cx="6985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129057</xdr:rowOff>
    </xdr:from>
    <xdr:to>
      <xdr:col>22</xdr:col>
      <xdr:colOff>114300</xdr:colOff>
      <xdr:row>37</xdr:row>
      <xdr:rowOff>209906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253757"/>
          <a:ext cx="698500" cy="8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209906</xdr:rowOff>
    </xdr:from>
    <xdr:to>
      <xdr:col>18</xdr:col>
      <xdr:colOff>177800</xdr:colOff>
      <xdr:row>37</xdr:row>
      <xdr:rowOff>245034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334606"/>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36576</xdr:rowOff>
    </xdr:from>
    <xdr:to>
      <xdr:col>29</xdr:col>
      <xdr:colOff>177800</xdr:colOff>
      <xdr:row>37</xdr:row>
      <xdr:rowOff>138176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6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8653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3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77343</xdr:rowOff>
    </xdr:from>
    <xdr:to>
      <xdr:col>26</xdr:col>
      <xdr:colOff>101600</xdr:colOff>
      <xdr:row>37</xdr:row>
      <xdr:rowOff>178943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0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163720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8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78257</xdr:rowOff>
    </xdr:from>
    <xdr:to>
      <xdr:col>22</xdr:col>
      <xdr:colOff>165100</xdr:colOff>
      <xdr:row>37</xdr:row>
      <xdr:rowOff>179857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0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164634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159106</xdr:rowOff>
    </xdr:from>
    <xdr:to>
      <xdr:col>19</xdr:col>
      <xdr:colOff>38100</xdr:colOff>
      <xdr:row>37</xdr:row>
      <xdr:rowOff>260706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8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245483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194234</xdr:rowOff>
    </xdr:from>
    <xdr:to>
      <xdr:col>15</xdr:col>
      <xdr:colOff>101600</xdr:colOff>
      <xdr:row>37</xdr:row>
      <xdr:rowOff>295834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1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280611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4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569,703
554,500
34.06
249,336,644
235,794,002
13,196,423
127,632,072
33,020,187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48390</xdr:rowOff>
    </xdr:from>
    <xdr:to>
      <xdr:col>24</xdr:col>
      <xdr:colOff>63500</xdr:colOff>
      <xdr:row>37</xdr:row>
      <xdr:rowOff>61606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92040"/>
          <a:ext cx="8382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48390</xdr:rowOff>
    </xdr:from>
    <xdr:to>
      <xdr:col>19</xdr:col>
      <xdr:colOff>177800</xdr:colOff>
      <xdr:row>37</xdr:row>
      <xdr:rowOff>64436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92040"/>
          <a:ext cx="889000" cy="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64436</xdr:rowOff>
    </xdr:from>
    <xdr:to>
      <xdr:col>15</xdr:col>
      <xdr:colOff>50800</xdr:colOff>
      <xdr:row>37</xdr:row>
      <xdr:rowOff>69966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08086"/>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62357</xdr:rowOff>
    </xdr:from>
    <xdr:to>
      <xdr:col>10</xdr:col>
      <xdr:colOff>114300</xdr:colOff>
      <xdr:row>37</xdr:row>
      <xdr:rowOff>69966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0600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10806</xdr:rowOff>
    </xdr:from>
    <xdr:to>
      <xdr:col>24</xdr:col>
      <xdr:colOff>114300</xdr:colOff>
      <xdr:row>37</xdr:row>
      <xdr:rowOff>112406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33683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169040</xdr:rowOff>
    </xdr:from>
    <xdr:to>
      <xdr:col>20</xdr:col>
      <xdr:colOff>38100</xdr:colOff>
      <xdr:row>37</xdr:row>
      <xdr:rowOff>99190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115717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13636</xdr:rowOff>
    </xdr:from>
    <xdr:to>
      <xdr:col>15</xdr:col>
      <xdr:colOff>101600</xdr:colOff>
      <xdr:row>37</xdr:row>
      <xdr:rowOff>115236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131763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19166</xdr:rowOff>
    </xdr:from>
    <xdr:to>
      <xdr:col>10</xdr:col>
      <xdr:colOff>165100</xdr:colOff>
      <xdr:row>37</xdr:row>
      <xdr:rowOff>120766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137293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11557</xdr:rowOff>
    </xdr:from>
    <xdr:to>
      <xdr:col>6</xdr:col>
      <xdr:colOff>38100</xdr:colOff>
      <xdr:row>37</xdr:row>
      <xdr:rowOff>113157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129684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150810</xdr:rowOff>
    </xdr:from>
    <xdr:to>
      <xdr:col>24</xdr:col>
      <xdr:colOff>63500</xdr:colOff>
      <xdr:row>58</xdr:row>
      <xdr:rowOff>102415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23460"/>
          <a:ext cx="838200" cy="12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58810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0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102415</xdr:rowOff>
    </xdr:from>
    <xdr:to>
      <xdr:col>19</xdr:col>
      <xdr:colOff>177800</xdr:colOff>
      <xdr:row>58</xdr:row>
      <xdr:rowOff>141918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46515"/>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99722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141918</xdr:rowOff>
    </xdr:from>
    <xdr:to>
      <xdr:col>15</xdr:col>
      <xdr:colOff>50800</xdr:colOff>
      <xdr:row>58</xdr:row>
      <xdr:rowOff>160258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86018"/>
          <a:ext cx="889000" cy="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125752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158955</xdr:rowOff>
    </xdr:from>
    <xdr:to>
      <xdr:col>10</xdr:col>
      <xdr:colOff>114300</xdr:colOff>
      <xdr:row>58</xdr:row>
      <xdr:rowOff>160258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103055"/>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6324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100010</xdr:rowOff>
    </xdr:from>
    <xdr:to>
      <xdr:col>24</xdr:col>
      <xdr:colOff>114300</xdr:colOff>
      <xdr:row>58</xdr:row>
      <xdr:rowOff>30160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14937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51615</xdr:rowOff>
    </xdr:from>
    <xdr:to>
      <xdr:col>20</xdr:col>
      <xdr:colOff>38100</xdr:colOff>
      <xdr:row>58</xdr:row>
      <xdr:rowOff>153215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9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144342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8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91118</xdr:rowOff>
    </xdr:from>
    <xdr:to>
      <xdr:col>15</xdr:col>
      <xdr:colOff>101600</xdr:colOff>
      <xdr:row>59</xdr:row>
      <xdr:rowOff>21268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109458</xdr:rowOff>
    </xdr:from>
    <xdr:to>
      <xdr:col>10</xdr:col>
      <xdr:colOff>165100</xdr:colOff>
      <xdr:row>59</xdr:row>
      <xdr:rowOff>39608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30735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108155</xdr:rowOff>
    </xdr:from>
    <xdr:to>
      <xdr:col>6</xdr:col>
      <xdr:colOff>38100</xdr:colOff>
      <xdr:row>59</xdr:row>
      <xdr:rowOff>38305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29432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23495</xdr:rowOff>
    </xdr:from>
    <xdr:to>
      <xdr:col>24</xdr:col>
      <xdr:colOff>63500</xdr:colOff>
      <xdr:row>78</xdr:row>
      <xdr:rowOff>41935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96595"/>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23495</xdr:rowOff>
    </xdr:from>
    <xdr:to>
      <xdr:col>19</xdr:col>
      <xdr:colOff>177800</xdr:colOff>
      <xdr:row>78</xdr:row>
      <xdr:rowOff>40260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96595"/>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40260</xdr:rowOff>
    </xdr:from>
    <xdr:to>
      <xdr:col>15</xdr:col>
      <xdr:colOff>50800</xdr:colOff>
      <xdr:row>78</xdr:row>
      <xdr:rowOff>45669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13360"/>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45669</xdr:rowOff>
    </xdr:from>
    <xdr:to>
      <xdr:col>10</xdr:col>
      <xdr:colOff>114300</xdr:colOff>
      <xdr:row>78</xdr:row>
      <xdr:rowOff>57480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876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162585</xdr:rowOff>
    </xdr:from>
    <xdr:to>
      <xdr:col>24</xdr:col>
      <xdr:colOff>114300</xdr:colOff>
      <xdr:row>78</xdr:row>
      <xdr:rowOff>92735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141012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144145</xdr:rowOff>
    </xdr:from>
    <xdr:to>
      <xdr:col>20</xdr:col>
      <xdr:colOff>38100</xdr:colOff>
      <xdr:row>78</xdr:row>
      <xdr:rowOff>74295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65422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160910</xdr:rowOff>
    </xdr:from>
    <xdr:to>
      <xdr:col>15</xdr:col>
      <xdr:colOff>101600</xdr:colOff>
      <xdr:row>78</xdr:row>
      <xdr:rowOff>91060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82187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166319</xdr:rowOff>
    </xdr:from>
    <xdr:to>
      <xdr:col>10</xdr:col>
      <xdr:colOff>165100</xdr:colOff>
      <xdr:row>78</xdr:row>
      <xdr:rowOff>96469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87596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6680</xdr:rowOff>
    </xdr:from>
    <xdr:to>
      <xdr:col>6</xdr:col>
      <xdr:colOff>38100</xdr:colOff>
      <xdr:row>78</xdr:row>
      <xdr:rowOff>108280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99407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170484</xdr:rowOff>
    </xdr:from>
    <xdr:to>
      <xdr:col>24</xdr:col>
      <xdr:colOff>62865</xdr:colOff>
      <xdr:row>97</xdr:row>
      <xdr:rowOff>18605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00984"/>
          <a:ext cx="1270" cy="104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22432</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18605</xdr:rowOff>
    </xdr:from>
    <xdr:to>
      <xdr:col>24</xdr:col>
      <xdr:colOff>152400</xdr:colOff>
      <xdr:row>97</xdr:row>
      <xdr:rowOff>18605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117161</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170484</xdr:rowOff>
    </xdr:from>
    <xdr:to>
      <xdr:col>24</xdr:col>
      <xdr:colOff>152400</xdr:colOff>
      <xdr:row>90</xdr:row>
      <xdr:rowOff>170484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94145</xdr:rowOff>
    </xdr:from>
    <xdr:to>
      <xdr:col>24</xdr:col>
      <xdr:colOff>63500</xdr:colOff>
      <xdr:row>97</xdr:row>
      <xdr:rowOff>145962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53345"/>
          <a:ext cx="838200" cy="2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24489</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69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xdr:rowOff>
    </xdr:from>
    <xdr:to>
      <xdr:col>24</xdr:col>
      <xdr:colOff>114300</xdr:colOff>
      <xdr:row>94</xdr:row>
      <xdr:rowOff>103212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145962</xdr:rowOff>
    </xdr:from>
    <xdr:to>
      <xdr:col>19</xdr:col>
      <xdr:colOff>177800</xdr:colOff>
      <xdr:row>98</xdr:row>
      <xdr:rowOff>66357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76612"/>
          <a:ext cx="889000" cy="9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104484</xdr:rowOff>
    </xdr:from>
    <xdr:to>
      <xdr:col>20</xdr:col>
      <xdr:colOff>38100</xdr:colOff>
      <xdr:row>96</xdr:row>
      <xdr:rowOff>34634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51161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6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66357</xdr:rowOff>
    </xdr:from>
    <xdr:to>
      <xdr:col>15</xdr:col>
      <xdr:colOff>50800</xdr:colOff>
      <xdr:row>98</xdr:row>
      <xdr:rowOff>147535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68457"/>
          <a:ext cx="889000" cy="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24561</xdr:rowOff>
    </xdr:from>
    <xdr:to>
      <xdr:col>15</xdr:col>
      <xdr:colOff>101600</xdr:colOff>
      <xdr:row>96</xdr:row>
      <xdr:rowOff>126161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142688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147535</xdr:rowOff>
    </xdr:from>
    <xdr:to>
      <xdr:col>10</xdr:col>
      <xdr:colOff>114300</xdr:colOff>
      <xdr:row>99</xdr:row>
      <xdr:rowOff>5156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49635"/>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78880</xdr:rowOff>
    </xdr:from>
    <xdr:to>
      <xdr:col>10</xdr:col>
      <xdr:colOff>165100</xdr:colOff>
      <xdr:row>97</xdr:row>
      <xdr:rowOff>9030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25557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1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88379</xdr:rowOff>
    </xdr:from>
    <xdr:to>
      <xdr:col>6</xdr:col>
      <xdr:colOff>38100</xdr:colOff>
      <xdr:row>97</xdr:row>
      <xdr:rowOff>18529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4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35056</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32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43345</xdr:rowOff>
    </xdr:from>
    <xdr:to>
      <xdr:col>24</xdr:col>
      <xdr:colOff>114300</xdr:colOff>
      <xdr:row>96</xdr:row>
      <xdr:rowOff>144945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129722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1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95162</xdr:rowOff>
    </xdr:from>
    <xdr:to>
      <xdr:col>20</xdr:col>
      <xdr:colOff>38100</xdr:colOff>
      <xdr:row>98</xdr:row>
      <xdr:rowOff>25312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16439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1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15557</xdr:rowOff>
    </xdr:from>
    <xdr:to>
      <xdr:col>15</xdr:col>
      <xdr:colOff>101600</xdr:colOff>
      <xdr:row>98</xdr:row>
      <xdr:rowOff>117157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108284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9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96735</xdr:rowOff>
    </xdr:from>
    <xdr:to>
      <xdr:col>10</xdr:col>
      <xdr:colOff>165100</xdr:colOff>
      <xdr:row>99</xdr:row>
      <xdr:rowOff>26885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18012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125806</xdr:rowOff>
    </xdr:from>
    <xdr:to>
      <xdr:col>6</xdr:col>
      <xdr:colOff>38100</xdr:colOff>
      <xdr:row>99</xdr:row>
      <xdr:rowOff>55956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47083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27953</xdr:rowOff>
    </xdr:from>
    <xdr:to>
      <xdr:col>55</xdr:col>
      <xdr:colOff>0</xdr:colOff>
      <xdr:row>37</xdr:row>
      <xdr:rowOff>118504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171453"/>
          <a:ext cx="838200" cy="129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27953</xdr:rowOff>
    </xdr:from>
    <xdr:to>
      <xdr:col>50</xdr:col>
      <xdr:colOff>114300</xdr:colOff>
      <xdr:row>37</xdr:row>
      <xdr:rowOff>158483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171453"/>
          <a:ext cx="889000" cy="13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158483</xdr:rowOff>
    </xdr:from>
    <xdr:to>
      <xdr:col>45</xdr:col>
      <xdr:colOff>177800</xdr:colOff>
      <xdr:row>37</xdr:row>
      <xdr:rowOff>165722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0213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165722</xdr:rowOff>
    </xdr:from>
    <xdr:to>
      <xdr:col>41</xdr:col>
      <xdr:colOff>50800</xdr:colOff>
      <xdr:row>38</xdr:row>
      <xdr:rowOff>18428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09372"/>
          <a:ext cx="8890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67704</xdr:rowOff>
    </xdr:from>
    <xdr:to>
      <xdr:col>55</xdr:col>
      <xdr:colOff>50800</xdr:colOff>
      <xdr:row>37</xdr:row>
      <xdr:rowOff>169304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154081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2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148603</xdr:rowOff>
    </xdr:from>
    <xdr:to>
      <xdr:col>50</xdr:col>
      <xdr:colOff>165100</xdr:colOff>
      <xdr:row>30</xdr:row>
      <xdr:rowOff>78753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2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69880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1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107683</xdr:rowOff>
    </xdr:from>
    <xdr:to>
      <xdr:col>46</xdr:col>
      <xdr:colOff>38100</xdr:colOff>
      <xdr:row>38</xdr:row>
      <xdr:rowOff>37833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28960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114922</xdr:rowOff>
    </xdr:from>
    <xdr:to>
      <xdr:col>41</xdr:col>
      <xdr:colOff>101600</xdr:colOff>
      <xdr:row>38</xdr:row>
      <xdr:rowOff>45072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36199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139078</xdr:rowOff>
    </xdr:from>
    <xdr:to>
      <xdr:col>36</xdr:col>
      <xdr:colOff>165100</xdr:colOff>
      <xdr:row>38</xdr:row>
      <xdr:rowOff>69228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60355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152424</xdr:rowOff>
    </xdr:from>
    <xdr:to>
      <xdr:col>55</xdr:col>
      <xdr:colOff>0</xdr:colOff>
      <xdr:row>57</xdr:row>
      <xdr:rowOff>169441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25074"/>
          <a:ext cx="8382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104244</xdr:rowOff>
    </xdr:from>
    <xdr:to>
      <xdr:col>50</xdr:col>
      <xdr:colOff>114300</xdr:colOff>
      <xdr:row>57</xdr:row>
      <xdr:rowOff>169441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76894"/>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104244</xdr:rowOff>
    </xdr:from>
    <xdr:to>
      <xdr:col>45</xdr:col>
      <xdr:colOff>177800</xdr:colOff>
      <xdr:row>57</xdr:row>
      <xdr:rowOff>119931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76894"/>
          <a:ext cx="8890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117846</xdr:rowOff>
    </xdr:from>
    <xdr:to>
      <xdr:col>41</xdr:col>
      <xdr:colOff>50800</xdr:colOff>
      <xdr:row>57</xdr:row>
      <xdr:rowOff>119931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90496"/>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101624</xdr:rowOff>
    </xdr:from>
    <xdr:to>
      <xdr:col>55</xdr:col>
      <xdr:colOff>50800</xdr:colOff>
      <xdr:row>58</xdr:row>
      <xdr:rowOff>31774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16551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118641</xdr:rowOff>
    </xdr:from>
    <xdr:to>
      <xdr:col>50</xdr:col>
      <xdr:colOff>165100</xdr:colOff>
      <xdr:row>58</xdr:row>
      <xdr:rowOff>48791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39918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53444</xdr:rowOff>
    </xdr:from>
    <xdr:to>
      <xdr:col>46</xdr:col>
      <xdr:colOff>38100</xdr:colOff>
      <xdr:row>57</xdr:row>
      <xdr:rowOff>155044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146171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1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69131</xdr:rowOff>
    </xdr:from>
    <xdr:to>
      <xdr:col>41</xdr:col>
      <xdr:colOff>101600</xdr:colOff>
      <xdr:row>57</xdr:row>
      <xdr:rowOff>170731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161858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67046</xdr:rowOff>
    </xdr:from>
    <xdr:to>
      <xdr:col>36</xdr:col>
      <xdr:colOff>165100</xdr:colOff>
      <xdr:row>57</xdr:row>
      <xdr:rowOff>168646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159773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3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58165</xdr:rowOff>
    </xdr:from>
    <xdr:to>
      <xdr:col>55</xdr:col>
      <xdr:colOff>0</xdr:colOff>
      <xdr:row>78</xdr:row>
      <xdr:rowOff>114001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31265"/>
          <a:ext cx="838200" cy="5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114001</xdr:rowOff>
    </xdr:from>
    <xdr:to>
      <xdr:col>50</xdr:col>
      <xdr:colOff>114300</xdr:colOff>
      <xdr:row>78</xdr:row>
      <xdr:rowOff>168314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87101"/>
          <a:ext cx="889000" cy="5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136352</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04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168314</xdr:rowOff>
    </xdr:from>
    <xdr:to>
      <xdr:col>45</xdr:col>
      <xdr:colOff>177800</xdr:colOff>
      <xdr:row>79</xdr:row>
      <xdr:rowOff>16656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41414"/>
          <a:ext cx="8890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101791</xdr:rowOff>
    </xdr:from>
    <xdr:to>
      <xdr:col>41</xdr:col>
      <xdr:colOff>50800</xdr:colOff>
      <xdr:row>79</xdr:row>
      <xdr:rowOff>16656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74891"/>
          <a:ext cx="889000" cy="8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7365</xdr:rowOff>
    </xdr:from>
    <xdr:to>
      <xdr:col>55</xdr:col>
      <xdr:colOff>50800</xdr:colOff>
      <xdr:row>78</xdr:row>
      <xdr:rowOff>108965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157242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5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63201</xdr:rowOff>
    </xdr:from>
    <xdr:to>
      <xdr:col>50</xdr:col>
      <xdr:colOff>165100</xdr:colOff>
      <xdr:row>78</xdr:row>
      <xdr:rowOff>164801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155928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2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117514</xdr:rowOff>
    </xdr:from>
    <xdr:to>
      <xdr:col>46</xdr:col>
      <xdr:colOff>38100</xdr:colOff>
      <xdr:row>79</xdr:row>
      <xdr:rowOff>47664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38791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137306</xdr:rowOff>
    </xdr:from>
    <xdr:to>
      <xdr:col>41</xdr:col>
      <xdr:colOff>101600</xdr:colOff>
      <xdr:row>79</xdr:row>
      <xdr:rowOff>67456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58583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0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50991</xdr:rowOff>
    </xdr:from>
    <xdr:to>
      <xdr:col>36</xdr:col>
      <xdr:colOff>165100</xdr:colOff>
      <xdr:row>78</xdr:row>
      <xdr:rowOff>152591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143718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1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39058</xdr:rowOff>
    </xdr:from>
    <xdr:to>
      <xdr:col>55</xdr:col>
      <xdr:colOff>0</xdr:colOff>
      <xdr:row>97</xdr:row>
      <xdr:rowOff>54699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69708"/>
          <a:ext cx="838200" cy="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63139</xdr:rowOff>
    </xdr:from>
    <xdr:to>
      <xdr:col>50</xdr:col>
      <xdr:colOff>114300</xdr:colOff>
      <xdr:row>97</xdr:row>
      <xdr:rowOff>39058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522339"/>
          <a:ext cx="889000" cy="1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63139</xdr:rowOff>
    </xdr:from>
    <xdr:to>
      <xdr:col>45</xdr:col>
      <xdr:colOff>177800</xdr:colOff>
      <xdr:row>96</xdr:row>
      <xdr:rowOff>64281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52233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64281</xdr:rowOff>
    </xdr:from>
    <xdr:to>
      <xdr:col>41</xdr:col>
      <xdr:colOff>50800</xdr:colOff>
      <xdr:row>97</xdr:row>
      <xdr:rowOff>44069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23481"/>
          <a:ext cx="889000" cy="15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3899</xdr:rowOff>
    </xdr:from>
    <xdr:to>
      <xdr:col>55</xdr:col>
      <xdr:colOff>50800</xdr:colOff>
      <xdr:row>97</xdr:row>
      <xdr:rowOff>105499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153776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159708</xdr:rowOff>
    </xdr:from>
    <xdr:to>
      <xdr:col>50</xdr:col>
      <xdr:colOff>165100</xdr:colOff>
      <xdr:row>97</xdr:row>
      <xdr:rowOff>89858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80985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12339</xdr:rowOff>
    </xdr:from>
    <xdr:to>
      <xdr:col>46</xdr:col>
      <xdr:colOff>38100</xdr:colOff>
      <xdr:row>96</xdr:row>
      <xdr:rowOff>113939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105066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13481</xdr:rowOff>
    </xdr:from>
    <xdr:to>
      <xdr:col>41</xdr:col>
      <xdr:colOff>101600</xdr:colOff>
      <xdr:row>96</xdr:row>
      <xdr:rowOff>115081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106208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5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164719</xdr:rowOff>
    </xdr:from>
    <xdr:to>
      <xdr:col>36</xdr:col>
      <xdr:colOff>165100</xdr:colOff>
      <xdr:row>97</xdr:row>
      <xdr:rowOff>94869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85996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158750</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024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158750</xdr:rowOff>
    </xdr:from>
    <xdr:to>
      <xdr:col>76</xdr:col>
      <xdr:colOff>114300</xdr:colOff>
      <xdr:row>39</xdr:row>
      <xdr:rowOff>87993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024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87993</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74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107950</xdr:rowOff>
    </xdr:from>
    <xdr:to>
      <xdr:col>76</xdr:col>
      <xdr:colOff>165100</xdr:colOff>
      <xdr:row>38</xdr:row>
      <xdr:rowOff>38100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29227</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54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37193</xdr:rowOff>
    </xdr:from>
    <xdr:to>
      <xdr:col>72</xdr:col>
      <xdr:colOff>38100</xdr:colOff>
      <xdr:row>39</xdr:row>
      <xdr:rowOff>138793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129920</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816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75147</xdr:rowOff>
    </xdr:from>
    <xdr:to>
      <xdr:col>85</xdr:col>
      <xdr:colOff>127000</xdr:colOff>
      <xdr:row>75</xdr:row>
      <xdr:rowOff>164737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248097"/>
          <a:ext cx="838200" cy="77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75147</xdr:rowOff>
    </xdr:from>
    <xdr:to>
      <xdr:col>81</xdr:col>
      <xdr:colOff>50800</xdr:colOff>
      <xdr:row>76</xdr:row>
      <xdr:rowOff>84945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248097"/>
          <a:ext cx="889000" cy="86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84945</xdr:rowOff>
    </xdr:from>
    <xdr:to>
      <xdr:col>76</xdr:col>
      <xdr:colOff>114300</xdr:colOff>
      <xdr:row>76</xdr:row>
      <xdr:rowOff>116839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15145"/>
          <a:ext cx="889000" cy="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116839</xdr:rowOff>
    </xdr:from>
    <xdr:to>
      <xdr:col>71</xdr:col>
      <xdr:colOff>177800</xdr:colOff>
      <xdr:row>76</xdr:row>
      <xdr:rowOff>150259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47039"/>
          <a:ext cx="8890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113937</xdr:rowOff>
    </xdr:from>
    <xdr:to>
      <xdr:col>85</xdr:col>
      <xdr:colOff>177800</xdr:colOff>
      <xdr:row>76</xdr:row>
      <xdr:rowOff>44087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92364</xdr:rowOff>
    </xdr:from>
    <xdr:ext cx="469744"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5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24347</xdr:rowOff>
    </xdr:from>
    <xdr:to>
      <xdr:col>81</xdr:col>
      <xdr:colOff>101600</xdr:colOff>
      <xdr:row>71</xdr:row>
      <xdr:rowOff>125947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1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142474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197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34145</xdr:rowOff>
    </xdr:from>
    <xdr:to>
      <xdr:col>76</xdr:col>
      <xdr:colOff>165100</xdr:colOff>
      <xdr:row>76</xdr:row>
      <xdr:rowOff>135745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126872</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57428" y="1315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66039</xdr:rowOff>
    </xdr:from>
    <xdr:to>
      <xdr:col>72</xdr:col>
      <xdr:colOff>38100</xdr:colOff>
      <xdr:row>76</xdr:row>
      <xdr:rowOff>167639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158766</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68428"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99459</xdr:rowOff>
    </xdr:from>
    <xdr:to>
      <xdr:col>67</xdr:col>
      <xdr:colOff>101600</xdr:colOff>
      <xdr:row>77</xdr:row>
      <xdr:rowOff>29609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20736</xdr:rowOff>
    </xdr:from>
    <xdr:ext cx="469744"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79428" y="1322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2932</xdr:rowOff>
    </xdr:from>
    <xdr:to>
      <xdr:col>85</xdr:col>
      <xdr:colOff>127000</xdr:colOff>
      <xdr:row>98</xdr:row>
      <xdr:rowOff>106373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290682"/>
          <a:ext cx="838200" cy="61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158984</xdr:rowOff>
    </xdr:from>
    <xdr:to>
      <xdr:col>81</xdr:col>
      <xdr:colOff>50800</xdr:colOff>
      <xdr:row>98</xdr:row>
      <xdr:rowOff>106373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789634"/>
          <a:ext cx="889000" cy="1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158984</xdr:rowOff>
    </xdr:from>
    <xdr:to>
      <xdr:col>76</xdr:col>
      <xdr:colOff>114300</xdr:colOff>
      <xdr:row>98</xdr:row>
      <xdr:rowOff>26445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89634"/>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135978</xdr:rowOff>
    </xdr:from>
    <xdr:to>
      <xdr:col>71</xdr:col>
      <xdr:colOff>177800</xdr:colOff>
      <xdr:row>98</xdr:row>
      <xdr:rowOff>26445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766628"/>
          <a:ext cx="889000" cy="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123582</xdr:rowOff>
    </xdr:from>
    <xdr:to>
      <xdr:col>85</xdr:col>
      <xdr:colOff>177800</xdr:colOff>
      <xdr:row>95</xdr:row>
      <xdr:rowOff>53732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2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146459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0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55573</xdr:rowOff>
    </xdr:from>
    <xdr:to>
      <xdr:col>81</xdr:col>
      <xdr:colOff>101600</xdr:colOff>
      <xdr:row>98</xdr:row>
      <xdr:rowOff>157173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148300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5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108184</xdr:rowOff>
    </xdr:from>
    <xdr:to>
      <xdr:col>76</xdr:col>
      <xdr:colOff>165100</xdr:colOff>
      <xdr:row>98</xdr:row>
      <xdr:rowOff>38334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29461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3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147095</xdr:rowOff>
    </xdr:from>
    <xdr:to>
      <xdr:col>72</xdr:col>
      <xdr:colOff>38100</xdr:colOff>
      <xdr:row>98</xdr:row>
      <xdr:rowOff>77245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68372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87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85178</xdr:rowOff>
    </xdr:from>
    <xdr:to>
      <xdr:col>67</xdr:col>
      <xdr:colOff>101600</xdr:colOff>
      <xdr:row>98</xdr:row>
      <xdr:rowOff>15328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1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6455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8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82550</xdr:rowOff>
    </xdr:from>
    <xdr:to>
      <xdr:col>116</xdr:col>
      <xdr:colOff>63500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2547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124477</xdr:rowOff>
    </xdr:from>
    <xdr:ext cx="249299"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8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82550</xdr:rowOff>
    </xdr:from>
    <xdr:to>
      <xdr:col>107</xdr:col>
      <xdr:colOff>50800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254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82550</xdr:rowOff>
    </xdr:from>
    <xdr:to>
      <xdr:col>102</xdr:col>
      <xdr:colOff>114300</xdr:colOff>
      <xdr:row>38</xdr:row>
      <xdr:rowOff>25400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254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156227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156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31750</xdr:rowOff>
    </xdr:from>
    <xdr:to>
      <xdr:col>102</xdr:col>
      <xdr:colOff>165100</xdr:colOff>
      <xdr:row>36</xdr:row>
      <xdr:rowOff>133350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124477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296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91367</xdr:rowOff>
    </xdr:from>
    <xdr:to>
      <xdr:col>116</xdr:col>
      <xdr:colOff>63500</xdr:colOff>
      <xdr:row>59</xdr:row>
      <xdr:rowOff>93435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06917"/>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91367</xdr:rowOff>
    </xdr:from>
    <xdr:to>
      <xdr:col>111</xdr:col>
      <xdr:colOff>177800</xdr:colOff>
      <xdr:row>59</xdr:row>
      <xdr:rowOff>93871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206917"/>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93871</xdr:rowOff>
    </xdr:from>
    <xdr:to>
      <xdr:col>107</xdr:col>
      <xdr:colOff>50800</xdr:colOff>
      <xdr:row>59</xdr:row>
      <xdr:rowOff>94415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20942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68290</xdr:rowOff>
    </xdr:from>
    <xdr:to>
      <xdr:col>102</xdr:col>
      <xdr:colOff>114300</xdr:colOff>
      <xdr:row>59</xdr:row>
      <xdr:rowOff>94415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8384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42635</xdr:rowOff>
    </xdr:from>
    <xdr:to>
      <xdr:col>116</xdr:col>
      <xdr:colOff>114300</xdr:colOff>
      <xdr:row>59</xdr:row>
      <xdr:rowOff>144235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129012</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3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40567</xdr:rowOff>
    </xdr:from>
    <xdr:to>
      <xdr:col>112</xdr:col>
      <xdr:colOff>38100</xdr:colOff>
      <xdr:row>59</xdr:row>
      <xdr:rowOff>142167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133294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48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43071</xdr:rowOff>
    </xdr:from>
    <xdr:to>
      <xdr:col>107</xdr:col>
      <xdr:colOff>101600</xdr:colOff>
      <xdr:row>59</xdr:row>
      <xdr:rowOff>144671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5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135798</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2513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43615</xdr:rowOff>
    </xdr:from>
    <xdr:to>
      <xdr:col>102</xdr:col>
      <xdr:colOff>165100</xdr:colOff>
      <xdr:row>59</xdr:row>
      <xdr:rowOff>145215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136342</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251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17490</xdr:rowOff>
    </xdr:from>
    <xdr:to>
      <xdr:col>98</xdr:col>
      <xdr:colOff>38100</xdr:colOff>
      <xdr:row>59</xdr:row>
      <xdr:rowOff>119090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110217</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22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37440</xdr:rowOff>
    </xdr:from>
    <xdr:to>
      <xdr:col>116</xdr:col>
      <xdr:colOff>63500</xdr:colOff>
      <xdr:row>77</xdr:row>
      <xdr:rowOff>41326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67640"/>
          <a:ext cx="838200" cy="1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146524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33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37440</xdr:rowOff>
    </xdr:from>
    <xdr:to>
      <xdr:col>111</xdr:col>
      <xdr:colOff>177800</xdr:colOff>
      <xdr:row>76</xdr:row>
      <xdr:rowOff>90703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67640"/>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56490</xdr:rowOff>
    </xdr:from>
    <xdr:to>
      <xdr:col>107</xdr:col>
      <xdr:colOff>50800</xdr:colOff>
      <xdr:row>76</xdr:row>
      <xdr:rowOff>90703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86690"/>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16680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56490</xdr:rowOff>
    </xdr:from>
    <xdr:to>
      <xdr:col>102</xdr:col>
      <xdr:colOff>114300</xdr:colOff>
      <xdr:row>77</xdr:row>
      <xdr:rowOff>40182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86690"/>
          <a:ext cx="889000" cy="1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39387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7764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161976</xdr:rowOff>
    </xdr:from>
    <xdr:to>
      <xdr:col>116</xdr:col>
      <xdr:colOff>114300</xdr:colOff>
      <xdr:row>77</xdr:row>
      <xdr:rowOff>92126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140403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158090</xdr:rowOff>
    </xdr:from>
    <xdr:to>
      <xdr:col>112</xdr:col>
      <xdr:colOff>38100</xdr:colOff>
      <xdr:row>76</xdr:row>
      <xdr:rowOff>88240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79367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0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39903</xdr:rowOff>
    </xdr:from>
    <xdr:to>
      <xdr:col>107</xdr:col>
      <xdr:colOff>101600</xdr:colOff>
      <xdr:row>76</xdr:row>
      <xdr:rowOff>141503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132630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5690</xdr:rowOff>
    </xdr:from>
    <xdr:to>
      <xdr:col>102</xdr:col>
      <xdr:colOff>165100</xdr:colOff>
      <xdr:row>76</xdr:row>
      <xdr:rowOff>107290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98417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160832</xdr:rowOff>
    </xdr:from>
    <xdr:to>
      <xdr:col>98</xdr:col>
      <xdr:colOff>38100</xdr:colOff>
      <xdr:row>77</xdr:row>
      <xdr:rowOff>90982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82109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歳出決算総額は、住民一人当たり　</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413,889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円となり、前年度より</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37,240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これは、</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国事業の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定額給付金給付事業</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の皆減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等により歳出総額が大幅</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になったことによるものであり、同じ理由により補助費等も大幅</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減と</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なっている。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一方で、同じく国事業のコロナワクチン接種や子育て世帯への臨時給付等により、物件費や扶助費は増となっている。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また、ワクチン接種をはじめとしたコロナ対策経費に係る国庫支出金の歳入により生じた一般財源の残や、特別区税や特別区財政交付金（普通交付金）など歳入が当初想定を上回った財源を基金に積み立てたため、積立金も増加した。</a:t>
          </a:r>
          <a:endParaRPr lang="ja-JP" altLang="ja-JP" sz="1200">
            <a:effectLst/>
            <a:latin typeface="ＭＳ 明朝" panose="02020609040205080304" pitchFamily="17" charset="-128"/>
            <a:ea typeface="ＭＳ 明朝" panose="02020609040205080304" pitchFamily="17" charset="-128"/>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なお</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、公債費は、</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令和２年度の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用地会計にお</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ける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満期一括償還</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が皆減となったことにより</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大幅</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となっている</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今後も、保育関連経費</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や障害者施策</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など扶助費の増や老朽施設の改築・改修経費など歳出増が見込まれるが、区民サービスの向上を図りつつ、より効率的な行財政運営に努めていく。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569,703
554,500
34.06
249,336,644
235,794,002
13,196,423
127,632,072
33,020,187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84074</xdr:rowOff>
    </xdr:from>
    <xdr:to>
      <xdr:col>24</xdr:col>
      <xdr:colOff>63500</xdr:colOff>
      <xdr:row>37</xdr:row>
      <xdr:rowOff>91503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27724"/>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84074</xdr:rowOff>
    </xdr:from>
    <xdr:to>
      <xdr:col>19</xdr:col>
      <xdr:colOff>177800</xdr:colOff>
      <xdr:row>37</xdr:row>
      <xdr:rowOff>86551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772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85979</xdr:rowOff>
    </xdr:from>
    <xdr:to>
      <xdr:col>15</xdr:col>
      <xdr:colOff>50800</xdr:colOff>
      <xdr:row>37</xdr:row>
      <xdr:rowOff>86551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2962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81407</xdr:rowOff>
    </xdr:from>
    <xdr:to>
      <xdr:col>10</xdr:col>
      <xdr:colOff>114300</xdr:colOff>
      <xdr:row>37</xdr:row>
      <xdr:rowOff>85979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250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40703</xdr:rowOff>
    </xdr:from>
    <xdr:to>
      <xdr:col>24</xdr:col>
      <xdr:colOff>114300</xdr:colOff>
      <xdr:row>37</xdr:row>
      <xdr:rowOff>142303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146956</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33274</xdr:rowOff>
    </xdr:from>
    <xdr:to>
      <xdr:col>20</xdr:col>
      <xdr:colOff>38100</xdr:colOff>
      <xdr:row>37</xdr:row>
      <xdr:rowOff>134874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126001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35751</xdr:rowOff>
    </xdr:from>
    <xdr:to>
      <xdr:col>15</xdr:col>
      <xdr:colOff>101600</xdr:colOff>
      <xdr:row>37</xdr:row>
      <xdr:rowOff>137351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128478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7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35179</xdr:rowOff>
    </xdr:from>
    <xdr:to>
      <xdr:col>10</xdr:col>
      <xdr:colOff>165100</xdr:colOff>
      <xdr:row>37</xdr:row>
      <xdr:rowOff>136779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127906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7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30607</xdr:rowOff>
    </xdr:from>
    <xdr:to>
      <xdr:col>6</xdr:col>
      <xdr:colOff>38100</xdr:colOff>
      <xdr:row>37</xdr:row>
      <xdr:rowOff>132207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123334</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125108</xdr:rowOff>
    </xdr:from>
    <xdr:to>
      <xdr:col>24</xdr:col>
      <xdr:colOff>63500</xdr:colOff>
      <xdr:row>55</xdr:row>
      <xdr:rowOff>83579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697608"/>
          <a:ext cx="838200" cy="8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124172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2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125108</xdr:rowOff>
    </xdr:from>
    <xdr:to>
      <xdr:col>19</xdr:col>
      <xdr:colOff>177800</xdr:colOff>
      <xdr:row>57</xdr:row>
      <xdr:rowOff>126454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697608"/>
          <a:ext cx="889000" cy="120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126454</xdr:rowOff>
    </xdr:from>
    <xdr:to>
      <xdr:col>15</xdr:col>
      <xdr:colOff>50800</xdr:colOff>
      <xdr:row>58</xdr:row>
      <xdr:rowOff>43117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9104"/>
          <a:ext cx="889000" cy="8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14012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171221</xdr:rowOff>
    </xdr:from>
    <xdr:to>
      <xdr:col>10</xdr:col>
      <xdr:colOff>114300</xdr:colOff>
      <xdr:row>58</xdr:row>
      <xdr:rowOff>43117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3871"/>
          <a:ext cx="889000" cy="4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60076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32779</xdr:rowOff>
    </xdr:from>
    <xdr:to>
      <xdr:col>24</xdr:col>
      <xdr:colOff>114300</xdr:colOff>
      <xdr:row>55</xdr:row>
      <xdr:rowOff>134379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55656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74308</xdr:rowOff>
    </xdr:from>
    <xdr:to>
      <xdr:col>20</xdr:col>
      <xdr:colOff>38100</xdr:colOff>
      <xdr:row>51</xdr:row>
      <xdr:rowOff>4458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167035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73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75654</xdr:rowOff>
    </xdr:from>
    <xdr:to>
      <xdr:col>15</xdr:col>
      <xdr:colOff>101600</xdr:colOff>
      <xdr:row>58</xdr:row>
      <xdr:rowOff>5804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22331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163767</xdr:rowOff>
    </xdr:from>
    <xdr:to>
      <xdr:col>10</xdr:col>
      <xdr:colOff>165100</xdr:colOff>
      <xdr:row>58</xdr:row>
      <xdr:rowOff>93917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85044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120421</xdr:rowOff>
    </xdr:from>
    <xdr:to>
      <xdr:col>6</xdr:col>
      <xdr:colOff>38100</xdr:colOff>
      <xdr:row>58</xdr:row>
      <xdr:rowOff>50571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67098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43795</xdr:rowOff>
    </xdr:from>
    <xdr:to>
      <xdr:col>24</xdr:col>
      <xdr:colOff>62865</xdr:colOff>
      <xdr:row>77</xdr:row>
      <xdr:rowOff>39162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16745"/>
          <a:ext cx="1270" cy="102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42989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4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39162</xdr:rowOff>
    </xdr:from>
    <xdr:to>
      <xdr:col>24</xdr:col>
      <xdr:colOff>152400</xdr:colOff>
      <xdr:row>77</xdr:row>
      <xdr:rowOff>39162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4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161922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9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43795</xdr:rowOff>
    </xdr:from>
    <xdr:to>
      <xdr:col>24</xdr:col>
      <xdr:colOff>152400</xdr:colOff>
      <xdr:row>71</xdr:row>
      <xdr:rowOff>43795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1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114165</xdr:rowOff>
    </xdr:from>
    <xdr:to>
      <xdr:col>24</xdr:col>
      <xdr:colOff>63500</xdr:colOff>
      <xdr:row>77</xdr:row>
      <xdr:rowOff>82176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44365"/>
          <a:ext cx="838200" cy="13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27340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14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4463</xdr:rowOff>
    </xdr:from>
    <xdr:to>
      <xdr:col>24</xdr:col>
      <xdr:colOff>114300</xdr:colOff>
      <xdr:row>75</xdr:row>
      <xdr:rowOff>106063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6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82176</xdr:rowOff>
    </xdr:from>
    <xdr:to>
      <xdr:col>19</xdr:col>
      <xdr:colOff>177800</xdr:colOff>
      <xdr:row>77</xdr:row>
      <xdr:rowOff>110691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83826"/>
          <a:ext cx="889000" cy="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171394</xdr:rowOff>
    </xdr:from>
    <xdr:to>
      <xdr:col>20</xdr:col>
      <xdr:colOff>38100</xdr:colOff>
      <xdr:row>76</xdr:row>
      <xdr:rowOff>101544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118071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110691</xdr:rowOff>
    </xdr:from>
    <xdr:to>
      <xdr:col>15</xdr:col>
      <xdr:colOff>50800</xdr:colOff>
      <xdr:row>77</xdr:row>
      <xdr:rowOff>145506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2341"/>
          <a:ext cx="8890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35263</xdr:rowOff>
    </xdr:from>
    <xdr:to>
      <xdr:col>15</xdr:col>
      <xdr:colOff>101600</xdr:colOff>
      <xdr:row>76</xdr:row>
      <xdr:rowOff>136863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153390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145506</xdr:rowOff>
    </xdr:from>
    <xdr:to>
      <xdr:col>10</xdr:col>
      <xdr:colOff>114300</xdr:colOff>
      <xdr:row>77</xdr:row>
      <xdr:rowOff>162232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47156"/>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98668</xdr:rowOff>
    </xdr:from>
    <xdr:to>
      <xdr:col>10</xdr:col>
      <xdr:colOff>165100</xdr:colOff>
      <xdr:row>77</xdr:row>
      <xdr:rowOff>28818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45346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109268</xdr:rowOff>
    </xdr:from>
    <xdr:to>
      <xdr:col>6</xdr:col>
      <xdr:colOff>38100</xdr:colOff>
      <xdr:row>77</xdr:row>
      <xdr:rowOff>39418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55946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63365</xdr:rowOff>
    </xdr:from>
    <xdr:to>
      <xdr:col>24</xdr:col>
      <xdr:colOff>114300</xdr:colOff>
      <xdr:row>76</xdr:row>
      <xdr:rowOff>164965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149742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0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31376</xdr:rowOff>
    </xdr:from>
    <xdr:to>
      <xdr:col>20</xdr:col>
      <xdr:colOff>38100</xdr:colOff>
      <xdr:row>77</xdr:row>
      <xdr:rowOff>132976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3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124103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2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59891</xdr:rowOff>
    </xdr:from>
    <xdr:to>
      <xdr:col>15</xdr:col>
      <xdr:colOff>101600</xdr:colOff>
      <xdr:row>77</xdr:row>
      <xdr:rowOff>161491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152618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94706</xdr:rowOff>
    </xdr:from>
    <xdr:to>
      <xdr:col>10</xdr:col>
      <xdr:colOff>165100</xdr:colOff>
      <xdr:row>78</xdr:row>
      <xdr:rowOff>24856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15983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111432</xdr:rowOff>
    </xdr:from>
    <xdr:to>
      <xdr:col>6</xdr:col>
      <xdr:colOff>38100</xdr:colOff>
      <xdr:row>78</xdr:row>
      <xdr:rowOff>41582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32709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0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61813</xdr:rowOff>
    </xdr:from>
    <xdr:to>
      <xdr:col>24</xdr:col>
      <xdr:colOff>63500</xdr:colOff>
      <xdr:row>98</xdr:row>
      <xdr:rowOff>101149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2463"/>
          <a:ext cx="838200" cy="21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101149</xdr:rowOff>
    </xdr:from>
    <xdr:to>
      <xdr:col>19</xdr:col>
      <xdr:colOff>177800</xdr:colOff>
      <xdr:row>99</xdr:row>
      <xdr:rowOff>34576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3249"/>
          <a:ext cx="889000" cy="10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32928</xdr:rowOff>
    </xdr:from>
    <xdr:to>
      <xdr:col>15</xdr:col>
      <xdr:colOff>50800</xdr:colOff>
      <xdr:row>99</xdr:row>
      <xdr:rowOff>34576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06478"/>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23473</xdr:rowOff>
    </xdr:from>
    <xdr:to>
      <xdr:col>10</xdr:col>
      <xdr:colOff>114300</xdr:colOff>
      <xdr:row>99</xdr:row>
      <xdr:rowOff>32928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7023"/>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11013</xdr:rowOff>
    </xdr:from>
    <xdr:to>
      <xdr:col>24</xdr:col>
      <xdr:colOff>114300</xdr:colOff>
      <xdr:row>97</xdr:row>
      <xdr:rowOff>112613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97390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50349</xdr:rowOff>
    </xdr:from>
    <xdr:to>
      <xdr:col>20</xdr:col>
      <xdr:colOff>38100</xdr:colOff>
      <xdr:row>98</xdr:row>
      <xdr:rowOff>151949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143076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155226</xdr:rowOff>
    </xdr:from>
    <xdr:to>
      <xdr:col>15</xdr:col>
      <xdr:colOff>101600</xdr:colOff>
      <xdr:row>99</xdr:row>
      <xdr:rowOff>85376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76503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153578</xdr:rowOff>
    </xdr:from>
    <xdr:to>
      <xdr:col>10</xdr:col>
      <xdr:colOff>165100</xdr:colOff>
      <xdr:row>99</xdr:row>
      <xdr:rowOff>83728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74855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144123</xdr:rowOff>
    </xdr:from>
    <xdr:to>
      <xdr:col>6</xdr:col>
      <xdr:colOff>38100</xdr:colOff>
      <xdr:row>99</xdr:row>
      <xdr:rowOff>74273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65400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99924</xdr:rowOff>
    </xdr:from>
    <xdr:to>
      <xdr:col>55</xdr:col>
      <xdr:colOff>0</xdr:colOff>
      <xdr:row>36</xdr:row>
      <xdr:rowOff>74320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757774"/>
          <a:ext cx="838200" cy="48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99924</xdr:rowOff>
    </xdr:from>
    <xdr:to>
      <xdr:col>50</xdr:col>
      <xdr:colOff>114300</xdr:colOff>
      <xdr:row>35</xdr:row>
      <xdr:rowOff>21285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757774"/>
          <a:ext cx="889000" cy="26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21285</xdr:rowOff>
    </xdr:from>
    <xdr:to>
      <xdr:col>45</xdr:col>
      <xdr:colOff>177800</xdr:colOff>
      <xdr:row>36</xdr:row>
      <xdr:rowOff>8026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022035"/>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82093</xdr:rowOff>
    </xdr:from>
    <xdr:to>
      <xdr:col>41</xdr:col>
      <xdr:colOff>50800</xdr:colOff>
      <xdr:row>36</xdr:row>
      <xdr:rowOff>8026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911393"/>
          <a:ext cx="8890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9720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23520</xdr:rowOff>
    </xdr:from>
    <xdr:to>
      <xdr:col>55</xdr:col>
      <xdr:colOff>50800</xdr:colOff>
      <xdr:row>36</xdr:row>
      <xdr:rowOff>125120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46397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47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49124</xdr:rowOff>
    </xdr:from>
    <xdr:to>
      <xdr:col>50</xdr:col>
      <xdr:colOff>165100</xdr:colOff>
      <xdr:row>33</xdr:row>
      <xdr:rowOff>150724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7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167251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48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141935</xdr:rowOff>
    </xdr:from>
    <xdr:to>
      <xdr:col>46</xdr:col>
      <xdr:colOff>38100</xdr:colOff>
      <xdr:row>35</xdr:row>
      <xdr:rowOff>72085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88612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7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128676</xdr:rowOff>
    </xdr:from>
    <xdr:to>
      <xdr:col>41</xdr:col>
      <xdr:colOff>101600</xdr:colOff>
      <xdr:row>36</xdr:row>
      <xdr:rowOff>58826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75353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9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31293</xdr:rowOff>
    </xdr:from>
    <xdr:to>
      <xdr:col>36</xdr:col>
      <xdr:colOff>165100</xdr:colOff>
      <xdr:row>34</xdr:row>
      <xdr:rowOff>132893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149420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52832</xdr:rowOff>
    </xdr:from>
    <xdr:to>
      <xdr:col>54</xdr:col>
      <xdr:colOff>189865</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9311132"/>
          <a:ext cx="1270" cy="77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170959</xdr:rowOff>
    </xdr:from>
    <xdr:ext cx="469744"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908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52832</xdr:rowOff>
    </xdr:from>
    <xdr:to>
      <xdr:col>55</xdr:col>
      <xdr:colOff>88900</xdr:colOff>
      <xdr:row>54</xdr:row>
      <xdr:rowOff>52832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31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132385</xdr:rowOff>
    </xdr:from>
    <xdr:to>
      <xdr:col>55</xdr:col>
      <xdr:colOff>0</xdr:colOff>
      <xdr:row>58</xdr:row>
      <xdr:rowOff>33630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05035"/>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2963</xdr:rowOff>
    </xdr:from>
    <xdr:ext cx="378565"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75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151536</xdr:rowOff>
    </xdr:from>
    <xdr:to>
      <xdr:col>55</xdr:col>
      <xdr:colOff>50800</xdr:colOff>
      <xdr:row>58</xdr:row>
      <xdr:rowOff>81686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132385</xdr:rowOff>
    </xdr:from>
    <xdr:to>
      <xdr:col>50</xdr:col>
      <xdr:colOff>114300</xdr:colOff>
      <xdr:row>58</xdr:row>
      <xdr:rowOff>38202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05035"/>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148793</xdr:rowOff>
    </xdr:from>
    <xdr:to>
      <xdr:col>50</xdr:col>
      <xdr:colOff>165100</xdr:colOff>
      <xdr:row>58</xdr:row>
      <xdr:rowOff>78943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70070</xdr:rowOff>
    </xdr:from>
    <xdr:ext cx="378565"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50017" y="1001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15342</xdr:rowOff>
    </xdr:from>
    <xdr:to>
      <xdr:col>45</xdr:col>
      <xdr:colOff>177800</xdr:colOff>
      <xdr:row>58</xdr:row>
      <xdr:rowOff>38202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8930742"/>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162966</xdr:rowOff>
    </xdr:from>
    <xdr:to>
      <xdr:col>46</xdr:col>
      <xdr:colOff>38100</xdr:colOff>
      <xdr:row>58</xdr:row>
      <xdr:rowOff>93116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84243</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61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15342</xdr:rowOff>
    </xdr:from>
    <xdr:to>
      <xdr:col>41</xdr:col>
      <xdr:colOff>50800</xdr:colOff>
      <xdr:row>58</xdr:row>
      <xdr:rowOff>32715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8930742"/>
          <a:ext cx="889000" cy="10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121362</xdr:rowOff>
    </xdr:from>
    <xdr:to>
      <xdr:col>41</xdr:col>
      <xdr:colOff>101600</xdr:colOff>
      <xdr:row>58</xdr:row>
      <xdr:rowOff>51512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42639</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2017" y="9986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20777</xdr:rowOff>
    </xdr:from>
    <xdr:to>
      <xdr:col>36</xdr:col>
      <xdr:colOff>165100</xdr:colOff>
      <xdr:row>58</xdr:row>
      <xdr:rowOff>122377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113504</xdr:rowOff>
    </xdr:from>
    <xdr:ext cx="378565"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3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154280</xdr:rowOff>
    </xdr:from>
    <xdr:to>
      <xdr:col>55</xdr:col>
      <xdr:colOff>50800</xdr:colOff>
      <xdr:row>58</xdr:row>
      <xdr:rowOff>84430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129964</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02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81585</xdr:rowOff>
    </xdr:from>
    <xdr:to>
      <xdr:col>50</xdr:col>
      <xdr:colOff>165100</xdr:colOff>
      <xdr:row>58</xdr:row>
      <xdr:rowOff>11735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28262</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629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158852</xdr:rowOff>
    </xdr:from>
    <xdr:to>
      <xdr:col>46</xdr:col>
      <xdr:colOff>38100</xdr:colOff>
      <xdr:row>58</xdr:row>
      <xdr:rowOff>89002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105529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706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135992</xdr:rowOff>
    </xdr:from>
    <xdr:to>
      <xdr:col>41</xdr:col>
      <xdr:colOff>101600</xdr:colOff>
      <xdr:row>52</xdr:row>
      <xdr:rowOff>66142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82669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865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153365</xdr:rowOff>
    </xdr:from>
    <xdr:to>
      <xdr:col>36</xdr:col>
      <xdr:colOff>165100</xdr:colOff>
      <xdr:row>58</xdr:row>
      <xdr:rowOff>83515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100042</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70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21056</xdr:rowOff>
    </xdr:from>
    <xdr:to>
      <xdr:col>55</xdr:col>
      <xdr:colOff>0</xdr:colOff>
      <xdr:row>78</xdr:row>
      <xdr:rowOff>24119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94156"/>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18907</xdr:rowOff>
    </xdr:from>
    <xdr:to>
      <xdr:col>50</xdr:col>
      <xdr:colOff>114300</xdr:colOff>
      <xdr:row>78</xdr:row>
      <xdr:rowOff>24119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92007"/>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18907</xdr:rowOff>
    </xdr:from>
    <xdr:to>
      <xdr:col>45</xdr:col>
      <xdr:colOff>177800</xdr:colOff>
      <xdr:row>78</xdr:row>
      <xdr:rowOff>65084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9200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170196</xdr:rowOff>
    </xdr:from>
    <xdr:to>
      <xdr:col>41</xdr:col>
      <xdr:colOff>50800</xdr:colOff>
      <xdr:row>78</xdr:row>
      <xdr:rowOff>65084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71846"/>
          <a:ext cx="8890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141706</xdr:rowOff>
    </xdr:from>
    <xdr:to>
      <xdr:col>55</xdr:col>
      <xdr:colOff>50800</xdr:colOff>
      <xdr:row>78</xdr:row>
      <xdr:rowOff>71856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56633</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5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144769</xdr:rowOff>
    </xdr:from>
    <xdr:to>
      <xdr:col>50</xdr:col>
      <xdr:colOff>165100</xdr:colOff>
      <xdr:row>78</xdr:row>
      <xdr:rowOff>74919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66046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139557</xdr:rowOff>
    </xdr:from>
    <xdr:to>
      <xdr:col>46</xdr:col>
      <xdr:colOff>38100</xdr:colOff>
      <xdr:row>78</xdr:row>
      <xdr:rowOff>69707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60834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14284</xdr:rowOff>
    </xdr:from>
    <xdr:to>
      <xdr:col>41</xdr:col>
      <xdr:colOff>101600</xdr:colOff>
      <xdr:row>78</xdr:row>
      <xdr:rowOff>115884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107011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8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119396</xdr:rowOff>
    </xdr:from>
    <xdr:to>
      <xdr:col>36</xdr:col>
      <xdr:colOff>165100</xdr:colOff>
      <xdr:row>78</xdr:row>
      <xdr:rowOff>49546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40673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165836</xdr:rowOff>
    </xdr:from>
    <xdr:to>
      <xdr:col>55</xdr:col>
      <xdr:colOff>0</xdr:colOff>
      <xdr:row>98</xdr:row>
      <xdr:rowOff>35317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96486"/>
          <a:ext cx="8382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143032</xdr:rowOff>
    </xdr:from>
    <xdr:to>
      <xdr:col>50</xdr:col>
      <xdr:colOff>114300</xdr:colOff>
      <xdr:row>98</xdr:row>
      <xdr:rowOff>35317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73682"/>
          <a:ext cx="889000" cy="6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143032</xdr:rowOff>
    </xdr:from>
    <xdr:to>
      <xdr:col>45</xdr:col>
      <xdr:colOff>177800</xdr:colOff>
      <xdr:row>98</xdr:row>
      <xdr:rowOff>46268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73682"/>
          <a:ext cx="889000" cy="7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8255</xdr:rowOff>
    </xdr:from>
    <xdr:to>
      <xdr:col>41</xdr:col>
      <xdr:colOff>50800</xdr:colOff>
      <xdr:row>98</xdr:row>
      <xdr:rowOff>46268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10355"/>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115036</xdr:rowOff>
    </xdr:from>
    <xdr:to>
      <xdr:col>55</xdr:col>
      <xdr:colOff>50800</xdr:colOff>
      <xdr:row>98</xdr:row>
      <xdr:rowOff>45186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29963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155967</xdr:rowOff>
    </xdr:from>
    <xdr:to>
      <xdr:col>50</xdr:col>
      <xdr:colOff>165100</xdr:colOff>
      <xdr:row>98</xdr:row>
      <xdr:rowOff>86117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77244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92232</xdr:rowOff>
    </xdr:from>
    <xdr:to>
      <xdr:col>46</xdr:col>
      <xdr:colOff>38100</xdr:colOff>
      <xdr:row>98</xdr:row>
      <xdr:rowOff>22382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1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166918</xdr:rowOff>
    </xdr:from>
    <xdr:to>
      <xdr:col>41</xdr:col>
      <xdr:colOff>101600</xdr:colOff>
      <xdr:row>98</xdr:row>
      <xdr:rowOff>97068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88195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128905</xdr:rowOff>
    </xdr:from>
    <xdr:to>
      <xdr:col>36</xdr:col>
      <xdr:colOff>165100</xdr:colOff>
      <xdr:row>98</xdr:row>
      <xdr:rowOff>59055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50182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116566</xdr:rowOff>
    </xdr:from>
    <xdr:to>
      <xdr:col>85</xdr:col>
      <xdr:colOff>127000</xdr:colOff>
      <xdr:row>37</xdr:row>
      <xdr:rowOff>160182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60216"/>
          <a:ext cx="8382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160182</xdr:rowOff>
    </xdr:from>
    <xdr:to>
      <xdr:col>81</xdr:col>
      <xdr:colOff>50800</xdr:colOff>
      <xdr:row>37</xdr:row>
      <xdr:rowOff>162560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0383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162560</xdr:rowOff>
    </xdr:from>
    <xdr:to>
      <xdr:col>76</xdr:col>
      <xdr:colOff>114300</xdr:colOff>
      <xdr:row>38</xdr:row>
      <xdr:rowOff>5283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0621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113548</xdr:rowOff>
    </xdr:from>
    <xdr:to>
      <xdr:col>71</xdr:col>
      <xdr:colOff>177800</xdr:colOff>
      <xdr:row>38</xdr:row>
      <xdr:rowOff>5283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457198"/>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65766</xdr:rowOff>
    </xdr:from>
    <xdr:to>
      <xdr:col>85</xdr:col>
      <xdr:colOff>177800</xdr:colOff>
      <xdr:row>37</xdr:row>
      <xdr:rowOff>167366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44193</xdr:rowOff>
    </xdr:from>
    <xdr:ext cx="469744"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8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109382</xdr:rowOff>
    </xdr:from>
    <xdr:to>
      <xdr:col>81</xdr:col>
      <xdr:colOff>101600</xdr:colOff>
      <xdr:row>38</xdr:row>
      <xdr:rowOff>39532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30659</xdr:rowOff>
    </xdr:from>
    <xdr:ext cx="469744"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46428" y="65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111760</xdr:rowOff>
    </xdr:from>
    <xdr:to>
      <xdr:col>76</xdr:col>
      <xdr:colOff>165100</xdr:colOff>
      <xdr:row>38</xdr:row>
      <xdr:rowOff>41910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33037</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57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125933</xdr:rowOff>
    </xdr:from>
    <xdr:to>
      <xdr:col>72</xdr:col>
      <xdr:colOff>38100</xdr:colOff>
      <xdr:row>38</xdr:row>
      <xdr:rowOff>56083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47210</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68428" y="656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62748</xdr:rowOff>
    </xdr:from>
    <xdr:to>
      <xdr:col>67</xdr:col>
      <xdr:colOff>101600</xdr:colOff>
      <xdr:row>37</xdr:row>
      <xdr:rowOff>164348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0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155475</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79428" y="649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128509</xdr:rowOff>
    </xdr:from>
    <xdr:to>
      <xdr:col>85</xdr:col>
      <xdr:colOff>127000</xdr:colOff>
      <xdr:row>58</xdr:row>
      <xdr:rowOff>129935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10072609"/>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111941</xdr:rowOff>
    </xdr:from>
    <xdr:to>
      <xdr:col>81</xdr:col>
      <xdr:colOff>50800</xdr:colOff>
      <xdr:row>58</xdr:row>
      <xdr:rowOff>128509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10056041"/>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88526</xdr:rowOff>
    </xdr:from>
    <xdr:to>
      <xdr:col>76</xdr:col>
      <xdr:colOff>114300</xdr:colOff>
      <xdr:row>58</xdr:row>
      <xdr:rowOff>111941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10032626"/>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88526</xdr:rowOff>
    </xdr:from>
    <xdr:to>
      <xdr:col>71</xdr:col>
      <xdr:colOff>177800</xdr:colOff>
      <xdr:row>58</xdr:row>
      <xdr:rowOff>162353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32626"/>
          <a:ext cx="889000" cy="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79135</xdr:rowOff>
    </xdr:from>
    <xdr:to>
      <xdr:col>85</xdr:col>
      <xdr:colOff>177800</xdr:colOff>
      <xdr:row>59</xdr:row>
      <xdr:rowOff>9285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100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165512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77709</xdr:rowOff>
    </xdr:from>
    <xdr:to>
      <xdr:col>81</xdr:col>
      <xdr:colOff>101600</xdr:colOff>
      <xdr:row>59</xdr:row>
      <xdr:rowOff>7859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170436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11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61141</xdr:rowOff>
    </xdr:from>
    <xdr:to>
      <xdr:col>76</xdr:col>
      <xdr:colOff>165100</xdr:colOff>
      <xdr:row>58</xdr:row>
      <xdr:rowOff>162741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1000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153868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9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37726</xdr:rowOff>
    </xdr:from>
    <xdr:to>
      <xdr:col>72</xdr:col>
      <xdr:colOff>38100</xdr:colOff>
      <xdr:row>58</xdr:row>
      <xdr:rowOff>139326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130453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111553</xdr:rowOff>
    </xdr:from>
    <xdr:to>
      <xdr:col>67</xdr:col>
      <xdr:colOff>101600</xdr:colOff>
      <xdr:row>59</xdr:row>
      <xdr:rowOff>41703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32830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158750</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360400"/>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158750</xdr:rowOff>
    </xdr:from>
    <xdr:to>
      <xdr:col>76</xdr:col>
      <xdr:colOff>114300</xdr:colOff>
      <xdr:row>79</xdr:row>
      <xdr:rowOff>87993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3604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87993</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25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107950</xdr:rowOff>
    </xdr:from>
    <xdr:to>
      <xdr:col>76</xdr:col>
      <xdr:colOff>165100</xdr:colOff>
      <xdr:row>78</xdr:row>
      <xdr:rowOff>38100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29227</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402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37193</xdr:rowOff>
    </xdr:from>
    <xdr:to>
      <xdr:col>72</xdr:col>
      <xdr:colOff>38100</xdr:colOff>
      <xdr:row>79</xdr:row>
      <xdr:rowOff>138793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129920</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74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73951</xdr:rowOff>
    </xdr:from>
    <xdr:to>
      <xdr:col>85</xdr:col>
      <xdr:colOff>127000</xdr:colOff>
      <xdr:row>95</xdr:row>
      <xdr:rowOff>163866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5675901"/>
          <a:ext cx="838200" cy="77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73951</xdr:rowOff>
    </xdr:from>
    <xdr:to>
      <xdr:col>81</xdr:col>
      <xdr:colOff>50800</xdr:colOff>
      <xdr:row>96</xdr:row>
      <xdr:rowOff>84510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675901"/>
          <a:ext cx="889000" cy="86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84510</xdr:rowOff>
    </xdr:from>
    <xdr:to>
      <xdr:col>76</xdr:col>
      <xdr:colOff>114300</xdr:colOff>
      <xdr:row>96</xdr:row>
      <xdr:rowOff>115315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43710"/>
          <a:ext cx="889000" cy="3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115315</xdr:rowOff>
    </xdr:from>
    <xdr:to>
      <xdr:col>71</xdr:col>
      <xdr:colOff>177800</xdr:colOff>
      <xdr:row>96</xdr:row>
      <xdr:rowOff>149171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74515"/>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113066</xdr:rowOff>
    </xdr:from>
    <xdr:to>
      <xdr:col>85</xdr:col>
      <xdr:colOff>177800</xdr:colOff>
      <xdr:row>96</xdr:row>
      <xdr:rowOff>43216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91493</xdr:rowOff>
    </xdr:from>
    <xdr:ext cx="469744"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7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23151</xdr:rowOff>
    </xdr:from>
    <xdr:to>
      <xdr:col>81</xdr:col>
      <xdr:colOff>101600</xdr:colOff>
      <xdr:row>91</xdr:row>
      <xdr:rowOff>124751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6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141278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40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33710</xdr:rowOff>
    </xdr:from>
    <xdr:to>
      <xdr:col>76</xdr:col>
      <xdr:colOff>165100</xdr:colOff>
      <xdr:row>96</xdr:row>
      <xdr:rowOff>135310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126437</xdr:rowOff>
    </xdr:from>
    <xdr:ext cx="469744"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57428" y="1658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64515</xdr:rowOff>
    </xdr:from>
    <xdr:to>
      <xdr:col>72</xdr:col>
      <xdr:colOff>38100</xdr:colOff>
      <xdr:row>96</xdr:row>
      <xdr:rowOff>166115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157242</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68428" y="1661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98371</xdr:rowOff>
    </xdr:from>
    <xdr:to>
      <xdr:col>67</xdr:col>
      <xdr:colOff>101600</xdr:colOff>
      <xdr:row>97</xdr:row>
      <xdr:rowOff>28521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19648</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79428" y="1665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住民一人当たりコスト</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413,889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円のうち、最も大きい民生費は、保育関連経費などの増により右肩上がりの傾向となっている。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２番目に大きい総務費は、国事業の定額給付金給付事業等の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皆減等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により、対前年度比</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64,230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円の大幅</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また、衛生費は、コロナ</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ワクチン接種経費</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等により、対前年度比</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12,909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円の増となっている。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なお、公債費は、令和２年度の用地会計における満期一括償還が皆減となったことにより大幅減となっている</a:t>
          </a:r>
          <a:r>
            <a:rPr kumimoji="0" lang="ja-JP" altLang="en-US" sz="1200">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実質収支比率は、分子の実質収支額が増となり、対前年度比</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ポイント増の</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10.3</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また、財政調整基金残高について</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、令和２年度はコロナ対策の財源として活用し前年度比減となったものの、令和３年度は、コロナ対策経費に係る国庫支出金の歳入や、一般財源が当初想定を上回った財源を財政調整基金に積み立てた結果</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、標準財政規模に占める割合は</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上昇</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した。</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連結実質収支が黒字であるため、連結実質赤字比率は連続して生じていない。</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60" zoomScaleNormal="7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
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
81</v>
      </c>
      <c r="C2" s="179"/>
      <c r="D2" s="180"/>
    </row>
    <row r="3" spans="1:119" ht="18.75" customHeight="1" thickBot="1" x14ac:dyDescent="0.25">
      <c r="A3" s="178"/>
      <c r="B3" s="632" t="s">
        <v>
82</v>
      </c>
      <c r="C3" s="633"/>
      <c r="D3" s="633"/>
      <c r="E3" s="634"/>
      <c r="F3" s="634"/>
      <c r="G3" s="634"/>
      <c r="H3" s="634"/>
      <c r="I3" s="634"/>
      <c r="J3" s="634"/>
      <c r="K3" s="634"/>
      <c r="L3" s="634" t="s">
        <v>
83</v>
      </c>
      <c r="M3" s="634"/>
      <c r="N3" s="634"/>
      <c r="O3" s="634"/>
      <c r="P3" s="634"/>
      <c r="Q3" s="634"/>
      <c r="R3" s="637"/>
      <c r="S3" s="637"/>
      <c r="T3" s="637"/>
      <c r="U3" s="637"/>
      <c r="V3" s="638"/>
      <c r="W3" s="528" t="s">
        <v>
84</v>
      </c>
      <c r="X3" s="529"/>
      <c r="Y3" s="529"/>
      <c r="Z3" s="529"/>
      <c r="AA3" s="529"/>
      <c r="AB3" s="633"/>
      <c r="AC3" s="637" t="s">
        <v>
85</v>
      </c>
      <c r="AD3" s="529"/>
      <c r="AE3" s="529"/>
      <c r="AF3" s="529"/>
      <c r="AG3" s="529"/>
      <c r="AH3" s="529"/>
      <c r="AI3" s="529"/>
      <c r="AJ3" s="529"/>
      <c r="AK3" s="529"/>
      <c r="AL3" s="599"/>
      <c r="AM3" s="528" t="s">
        <v>
86</v>
      </c>
      <c r="AN3" s="529"/>
      <c r="AO3" s="529"/>
      <c r="AP3" s="529"/>
      <c r="AQ3" s="529"/>
      <c r="AR3" s="529"/>
      <c r="AS3" s="529"/>
      <c r="AT3" s="529"/>
      <c r="AU3" s="529"/>
      <c r="AV3" s="529"/>
      <c r="AW3" s="529"/>
      <c r="AX3" s="599"/>
      <c r="AY3" s="591" t="s">
        <v>
1</v>
      </c>
      <c r="AZ3" s="592"/>
      <c r="BA3" s="592"/>
      <c r="BB3" s="592"/>
      <c r="BC3" s="592"/>
      <c r="BD3" s="592"/>
      <c r="BE3" s="592"/>
      <c r="BF3" s="592"/>
      <c r="BG3" s="592"/>
      <c r="BH3" s="592"/>
      <c r="BI3" s="592"/>
      <c r="BJ3" s="592"/>
      <c r="BK3" s="592"/>
      <c r="BL3" s="592"/>
      <c r="BM3" s="641"/>
      <c r="BN3" s="528" t="s">
        <v>
87</v>
      </c>
      <c r="BO3" s="529"/>
      <c r="BP3" s="529"/>
      <c r="BQ3" s="529"/>
      <c r="BR3" s="529"/>
      <c r="BS3" s="529"/>
      <c r="BT3" s="529"/>
      <c r="BU3" s="599"/>
      <c r="BV3" s="528" t="s">
        <v>
88</v>
      </c>
      <c r="BW3" s="529"/>
      <c r="BX3" s="529"/>
      <c r="BY3" s="529"/>
      <c r="BZ3" s="529"/>
      <c r="CA3" s="529"/>
      <c r="CB3" s="529"/>
      <c r="CC3" s="599"/>
      <c r="CD3" s="591" t="s">
        <v>
1</v>
      </c>
      <c r="CE3" s="592"/>
      <c r="CF3" s="592"/>
      <c r="CG3" s="592"/>
      <c r="CH3" s="592"/>
      <c r="CI3" s="592"/>
      <c r="CJ3" s="592"/>
      <c r="CK3" s="592"/>
      <c r="CL3" s="592"/>
      <c r="CM3" s="592"/>
      <c r="CN3" s="592"/>
      <c r="CO3" s="592"/>
      <c r="CP3" s="592"/>
      <c r="CQ3" s="592"/>
      <c r="CR3" s="592"/>
      <c r="CS3" s="641"/>
      <c r="CT3" s="528" t="s">
        <v>
89</v>
      </c>
      <c r="CU3" s="529"/>
      <c r="CV3" s="529"/>
      <c r="CW3" s="529"/>
      <c r="CX3" s="529"/>
      <c r="CY3" s="529"/>
      <c r="CZ3" s="529"/>
      <c r="DA3" s="599"/>
      <c r="DB3" s="528" t="s">
        <v>
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
91</v>
      </c>
      <c r="AZ4" s="486"/>
      <c r="BA4" s="486"/>
      <c r="BB4" s="486"/>
      <c r="BC4" s="486"/>
      <c r="BD4" s="486"/>
      <c r="BE4" s="486"/>
      <c r="BF4" s="486"/>
      <c r="BG4" s="486"/>
      <c r="BH4" s="486"/>
      <c r="BI4" s="486"/>
      <c r="BJ4" s="486"/>
      <c r="BK4" s="486"/>
      <c r="BL4" s="486"/>
      <c r="BM4" s="487"/>
      <c r="BN4" s="488">
        <v>
249336644</v>
      </c>
      <c r="BO4" s="489"/>
      <c r="BP4" s="489"/>
      <c r="BQ4" s="489"/>
      <c r="BR4" s="489"/>
      <c r="BS4" s="489"/>
      <c r="BT4" s="489"/>
      <c r="BU4" s="490"/>
      <c r="BV4" s="488">
        <v>
270587110</v>
      </c>
      <c r="BW4" s="489"/>
      <c r="BX4" s="489"/>
      <c r="BY4" s="489"/>
      <c r="BZ4" s="489"/>
      <c r="CA4" s="489"/>
      <c r="CB4" s="489"/>
      <c r="CC4" s="490"/>
      <c r="CD4" s="625" t="s">
        <v>
92</v>
      </c>
      <c r="CE4" s="626"/>
      <c r="CF4" s="626"/>
      <c r="CG4" s="626"/>
      <c r="CH4" s="626"/>
      <c r="CI4" s="626"/>
      <c r="CJ4" s="626"/>
      <c r="CK4" s="626"/>
      <c r="CL4" s="626"/>
      <c r="CM4" s="626"/>
      <c r="CN4" s="626"/>
      <c r="CO4" s="626"/>
      <c r="CP4" s="626"/>
      <c r="CQ4" s="626"/>
      <c r="CR4" s="626"/>
      <c r="CS4" s="627"/>
      <c r="CT4" s="628">
        <v>
10.3</v>
      </c>
      <c r="CU4" s="629"/>
      <c r="CV4" s="629"/>
      <c r="CW4" s="629"/>
      <c r="CX4" s="629"/>
      <c r="CY4" s="629"/>
      <c r="CZ4" s="629"/>
      <c r="DA4" s="630"/>
      <c r="DB4" s="628">
        <v>
9.3000000000000007</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
93</v>
      </c>
      <c r="AN5" s="416"/>
      <c r="AO5" s="416"/>
      <c r="AP5" s="416"/>
      <c r="AQ5" s="416"/>
      <c r="AR5" s="416"/>
      <c r="AS5" s="416"/>
      <c r="AT5" s="417"/>
      <c r="AU5" s="517" t="s">
        <v>
94</v>
      </c>
      <c r="AV5" s="518"/>
      <c r="AW5" s="518"/>
      <c r="AX5" s="518"/>
      <c r="AY5" s="473" t="s">
        <v>
95</v>
      </c>
      <c r="AZ5" s="474"/>
      <c r="BA5" s="474"/>
      <c r="BB5" s="474"/>
      <c r="BC5" s="474"/>
      <c r="BD5" s="474"/>
      <c r="BE5" s="474"/>
      <c r="BF5" s="474"/>
      <c r="BG5" s="474"/>
      <c r="BH5" s="474"/>
      <c r="BI5" s="474"/>
      <c r="BJ5" s="474"/>
      <c r="BK5" s="474"/>
      <c r="BL5" s="474"/>
      <c r="BM5" s="475"/>
      <c r="BN5" s="459">
        <v>
235794002</v>
      </c>
      <c r="BO5" s="460"/>
      <c r="BP5" s="460"/>
      <c r="BQ5" s="460"/>
      <c r="BR5" s="460"/>
      <c r="BS5" s="460"/>
      <c r="BT5" s="460"/>
      <c r="BU5" s="461"/>
      <c r="BV5" s="459">
        <v>
258724404</v>
      </c>
      <c r="BW5" s="460"/>
      <c r="BX5" s="460"/>
      <c r="BY5" s="460"/>
      <c r="BZ5" s="460"/>
      <c r="CA5" s="460"/>
      <c r="CB5" s="460"/>
      <c r="CC5" s="461"/>
      <c r="CD5" s="499" t="s">
        <v>
96</v>
      </c>
      <c r="CE5" s="419"/>
      <c r="CF5" s="419"/>
      <c r="CG5" s="419"/>
      <c r="CH5" s="419"/>
      <c r="CI5" s="419"/>
      <c r="CJ5" s="419"/>
      <c r="CK5" s="419"/>
      <c r="CL5" s="419"/>
      <c r="CM5" s="419"/>
      <c r="CN5" s="419"/>
      <c r="CO5" s="419"/>
      <c r="CP5" s="419"/>
      <c r="CQ5" s="419"/>
      <c r="CR5" s="419"/>
      <c r="CS5" s="500"/>
      <c r="CT5" s="456">
        <v>
82.8</v>
      </c>
      <c r="CU5" s="457"/>
      <c r="CV5" s="457"/>
      <c r="CW5" s="457"/>
      <c r="CX5" s="457"/>
      <c r="CY5" s="457"/>
      <c r="CZ5" s="457"/>
      <c r="DA5" s="458"/>
      <c r="DB5" s="456">
        <v>
86.4</v>
      </c>
      <c r="DC5" s="457"/>
      <c r="DD5" s="457"/>
      <c r="DE5" s="457"/>
      <c r="DF5" s="457"/>
      <c r="DG5" s="457"/>
      <c r="DH5" s="457"/>
      <c r="DI5" s="458"/>
    </row>
    <row r="6" spans="1:119" ht="18.75" customHeight="1" x14ac:dyDescent="0.2">
      <c r="A6" s="178"/>
      <c r="B6" s="605" t="s">
        <v>
97</v>
      </c>
      <c r="C6" s="446"/>
      <c r="D6" s="446"/>
      <c r="E6" s="606"/>
      <c r="F6" s="606"/>
      <c r="G6" s="606"/>
      <c r="H6" s="606"/>
      <c r="I6" s="606"/>
      <c r="J6" s="606"/>
      <c r="K6" s="606"/>
      <c r="L6" s="606" t="s">
        <v>
98</v>
      </c>
      <c r="M6" s="606"/>
      <c r="N6" s="606"/>
      <c r="O6" s="606"/>
      <c r="P6" s="606"/>
      <c r="Q6" s="606"/>
      <c r="R6" s="444"/>
      <c r="S6" s="444"/>
      <c r="T6" s="444"/>
      <c r="U6" s="444"/>
      <c r="V6" s="612"/>
      <c r="W6" s="549" t="s">
        <v>
99</v>
      </c>
      <c r="X6" s="445"/>
      <c r="Y6" s="445"/>
      <c r="Z6" s="445"/>
      <c r="AA6" s="445"/>
      <c r="AB6" s="446"/>
      <c r="AC6" s="617" t="s">
        <v>
100</v>
      </c>
      <c r="AD6" s="618"/>
      <c r="AE6" s="618"/>
      <c r="AF6" s="618"/>
      <c r="AG6" s="618"/>
      <c r="AH6" s="618"/>
      <c r="AI6" s="618"/>
      <c r="AJ6" s="618"/>
      <c r="AK6" s="618"/>
      <c r="AL6" s="619"/>
      <c r="AM6" s="516" t="s">
        <v>
101</v>
      </c>
      <c r="AN6" s="416"/>
      <c r="AO6" s="416"/>
      <c r="AP6" s="416"/>
      <c r="AQ6" s="416"/>
      <c r="AR6" s="416"/>
      <c r="AS6" s="416"/>
      <c r="AT6" s="417"/>
      <c r="AU6" s="517" t="s">
        <v>
102</v>
      </c>
      <c r="AV6" s="518"/>
      <c r="AW6" s="518"/>
      <c r="AX6" s="518"/>
      <c r="AY6" s="473" t="s">
        <v>
103</v>
      </c>
      <c r="AZ6" s="474"/>
      <c r="BA6" s="474"/>
      <c r="BB6" s="474"/>
      <c r="BC6" s="474"/>
      <c r="BD6" s="474"/>
      <c r="BE6" s="474"/>
      <c r="BF6" s="474"/>
      <c r="BG6" s="474"/>
      <c r="BH6" s="474"/>
      <c r="BI6" s="474"/>
      <c r="BJ6" s="474"/>
      <c r="BK6" s="474"/>
      <c r="BL6" s="474"/>
      <c r="BM6" s="475"/>
      <c r="BN6" s="459">
        <v>
13542642</v>
      </c>
      <c r="BO6" s="460"/>
      <c r="BP6" s="460"/>
      <c r="BQ6" s="460"/>
      <c r="BR6" s="460"/>
      <c r="BS6" s="460"/>
      <c r="BT6" s="460"/>
      <c r="BU6" s="461"/>
      <c r="BV6" s="459">
        <v>
11862706</v>
      </c>
      <c r="BW6" s="460"/>
      <c r="BX6" s="460"/>
      <c r="BY6" s="460"/>
      <c r="BZ6" s="460"/>
      <c r="CA6" s="460"/>
      <c r="CB6" s="460"/>
      <c r="CC6" s="461"/>
      <c r="CD6" s="499" t="s">
        <v>
104</v>
      </c>
      <c r="CE6" s="419"/>
      <c r="CF6" s="419"/>
      <c r="CG6" s="419"/>
      <c r="CH6" s="419"/>
      <c r="CI6" s="419"/>
      <c r="CJ6" s="419"/>
      <c r="CK6" s="419"/>
      <c r="CL6" s="419"/>
      <c r="CM6" s="419"/>
      <c r="CN6" s="419"/>
      <c r="CO6" s="419"/>
      <c r="CP6" s="419"/>
      <c r="CQ6" s="419"/>
      <c r="CR6" s="419"/>
      <c r="CS6" s="500"/>
      <c r="CT6" s="602">
        <v>
82.8</v>
      </c>
      <c r="CU6" s="603"/>
      <c r="CV6" s="603"/>
      <c r="CW6" s="603"/>
      <c r="CX6" s="603"/>
      <c r="CY6" s="603"/>
      <c r="CZ6" s="603"/>
      <c r="DA6" s="604"/>
      <c r="DB6" s="602">
        <v>
86.4</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
105</v>
      </c>
      <c r="AN7" s="416"/>
      <c r="AO7" s="416"/>
      <c r="AP7" s="416"/>
      <c r="AQ7" s="416"/>
      <c r="AR7" s="416"/>
      <c r="AS7" s="416"/>
      <c r="AT7" s="417"/>
      <c r="AU7" s="517" t="s">
        <v>
106</v>
      </c>
      <c r="AV7" s="518"/>
      <c r="AW7" s="518"/>
      <c r="AX7" s="518"/>
      <c r="AY7" s="473" t="s">
        <v>
107</v>
      </c>
      <c r="AZ7" s="474"/>
      <c r="BA7" s="474"/>
      <c r="BB7" s="474"/>
      <c r="BC7" s="474"/>
      <c r="BD7" s="474"/>
      <c r="BE7" s="474"/>
      <c r="BF7" s="474"/>
      <c r="BG7" s="474"/>
      <c r="BH7" s="474"/>
      <c r="BI7" s="474"/>
      <c r="BJ7" s="474"/>
      <c r="BK7" s="474"/>
      <c r="BL7" s="474"/>
      <c r="BM7" s="475"/>
      <c r="BN7" s="459">
        <v>
346219</v>
      </c>
      <c r="BO7" s="460"/>
      <c r="BP7" s="460"/>
      <c r="BQ7" s="460"/>
      <c r="BR7" s="460"/>
      <c r="BS7" s="460"/>
      <c r="BT7" s="460"/>
      <c r="BU7" s="461"/>
      <c r="BV7" s="459">
        <v>
217218</v>
      </c>
      <c r="BW7" s="460"/>
      <c r="BX7" s="460"/>
      <c r="BY7" s="460"/>
      <c r="BZ7" s="460"/>
      <c r="CA7" s="460"/>
      <c r="CB7" s="460"/>
      <c r="CC7" s="461"/>
      <c r="CD7" s="499" t="s">
        <v>
108</v>
      </c>
      <c r="CE7" s="419"/>
      <c r="CF7" s="419"/>
      <c r="CG7" s="419"/>
      <c r="CH7" s="419"/>
      <c r="CI7" s="419"/>
      <c r="CJ7" s="419"/>
      <c r="CK7" s="419"/>
      <c r="CL7" s="419"/>
      <c r="CM7" s="419"/>
      <c r="CN7" s="419"/>
      <c r="CO7" s="419"/>
      <c r="CP7" s="419"/>
      <c r="CQ7" s="419"/>
      <c r="CR7" s="419"/>
      <c r="CS7" s="500"/>
      <c r="CT7" s="459">
        <v>
127632072</v>
      </c>
      <c r="CU7" s="460"/>
      <c r="CV7" s="460"/>
      <c r="CW7" s="460"/>
      <c r="CX7" s="460"/>
      <c r="CY7" s="460"/>
      <c r="CZ7" s="460"/>
      <c r="DA7" s="461"/>
      <c r="DB7" s="459">
        <v>
125014524</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
109</v>
      </c>
      <c r="AN8" s="416"/>
      <c r="AO8" s="416"/>
      <c r="AP8" s="416"/>
      <c r="AQ8" s="416"/>
      <c r="AR8" s="416"/>
      <c r="AS8" s="416"/>
      <c r="AT8" s="417"/>
      <c r="AU8" s="517" t="s">
        <v>
110</v>
      </c>
      <c r="AV8" s="518"/>
      <c r="AW8" s="518"/>
      <c r="AX8" s="518"/>
      <c r="AY8" s="473" t="s">
        <v>
111</v>
      </c>
      <c r="AZ8" s="474"/>
      <c r="BA8" s="474"/>
      <c r="BB8" s="474"/>
      <c r="BC8" s="474"/>
      <c r="BD8" s="474"/>
      <c r="BE8" s="474"/>
      <c r="BF8" s="474"/>
      <c r="BG8" s="474"/>
      <c r="BH8" s="474"/>
      <c r="BI8" s="474"/>
      <c r="BJ8" s="474"/>
      <c r="BK8" s="474"/>
      <c r="BL8" s="474"/>
      <c r="BM8" s="475"/>
      <c r="BN8" s="459">
        <v>
13196423</v>
      </c>
      <c r="BO8" s="460"/>
      <c r="BP8" s="460"/>
      <c r="BQ8" s="460"/>
      <c r="BR8" s="460"/>
      <c r="BS8" s="460"/>
      <c r="BT8" s="460"/>
      <c r="BU8" s="461"/>
      <c r="BV8" s="459">
        <v>
11645488</v>
      </c>
      <c r="BW8" s="460"/>
      <c r="BX8" s="460"/>
      <c r="BY8" s="460"/>
      <c r="BZ8" s="460"/>
      <c r="CA8" s="460"/>
      <c r="CB8" s="460"/>
      <c r="CC8" s="461"/>
      <c r="CD8" s="499" t="s">
        <v>
112</v>
      </c>
      <c r="CE8" s="419"/>
      <c r="CF8" s="419"/>
      <c r="CG8" s="419"/>
      <c r="CH8" s="419"/>
      <c r="CI8" s="419"/>
      <c r="CJ8" s="419"/>
      <c r="CK8" s="419"/>
      <c r="CL8" s="419"/>
      <c r="CM8" s="419"/>
      <c r="CN8" s="419"/>
      <c r="CO8" s="419"/>
      <c r="CP8" s="419"/>
      <c r="CQ8" s="419"/>
      <c r="CR8" s="419"/>
      <c r="CS8" s="500"/>
      <c r="CT8" s="562">
        <v>
0.62</v>
      </c>
      <c r="CU8" s="563"/>
      <c r="CV8" s="563"/>
      <c r="CW8" s="563"/>
      <c r="CX8" s="563"/>
      <c r="CY8" s="563"/>
      <c r="CZ8" s="563"/>
      <c r="DA8" s="564"/>
      <c r="DB8" s="562">
        <v>
0.62</v>
      </c>
      <c r="DC8" s="563"/>
      <c r="DD8" s="563"/>
      <c r="DE8" s="563"/>
      <c r="DF8" s="563"/>
      <c r="DG8" s="563"/>
      <c r="DH8" s="563"/>
      <c r="DI8" s="564"/>
    </row>
    <row r="9" spans="1:119" ht="18.75" customHeight="1" thickBot="1" x14ac:dyDescent="0.25">
      <c r="A9" s="178"/>
      <c r="B9" s="591" t="s">
        <v>
113</v>
      </c>
      <c r="C9" s="592"/>
      <c r="D9" s="592"/>
      <c r="E9" s="592"/>
      <c r="F9" s="592"/>
      <c r="G9" s="592"/>
      <c r="H9" s="592"/>
      <c r="I9" s="592"/>
      <c r="J9" s="592"/>
      <c r="K9" s="510"/>
      <c r="L9" s="593" t="s">
        <v>
114</v>
      </c>
      <c r="M9" s="594"/>
      <c r="N9" s="594"/>
      <c r="O9" s="594"/>
      <c r="P9" s="594"/>
      <c r="Q9" s="595"/>
      <c r="R9" s="596">
        <v>
591108</v>
      </c>
      <c r="S9" s="597"/>
      <c r="T9" s="597"/>
      <c r="U9" s="597"/>
      <c r="V9" s="598"/>
      <c r="W9" s="528" t="s">
        <v>
115</v>
      </c>
      <c r="X9" s="529"/>
      <c r="Y9" s="529"/>
      <c r="Z9" s="529"/>
      <c r="AA9" s="529"/>
      <c r="AB9" s="529"/>
      <c r="AC9" s="529"/>
      <c r="AD9" s="529"/>
      <c r="AE9" s="529"/>
      <c r="AF9" s="529"/>
      <c r="AG9" s="529"/>
      <c r="AH9" s="529"/>
      <c r="AI9" s="529"/>
      <c r="AJ9" s="529"/>
      <c r="AK9" s="529"/>
      <c r="AL9" s="599"/>
      <c r="AM9" s="516" t="s">
        <v>
116</v>
      </c>
      <c r="AN9" s="416"/>
      <c r="AO9" s="416"/>
      <c r="AP9" s="416"/>
      <c r="AQ9" s="416"/>
      <c r="AR9" s="416"/>
      <c r="AS9" s="416"/>
      <c r="AT9" s="417"/>
      <c r="AU9" s="517" t="s">
        <v>
117</v>
      </c>
      <c r="AV9" s="518"/>
      <c r="AW9" s="518"/>
      <c r="AX9" s="518"/>
      <c r="AY9" s="473" t="s">
        <v>
118</v>
      </c>
      <c r="AZ9" s="474"/>
      <c r="BA9" s="474"/>
      <c r="BB9" s="474"/>
      <c r="BC9" s="474"/>
      <c r="BD9" s="474"/>
      <c r="BE9" s="474"/>
      <c r="BF9" s="474"/>
      <c r="BG9" s="474"/>
      <c r="BH9" s="474"/>
      <c r="BI9" s="474"/>
      <c r="BJ9" s="474"/>
      <c r="BK9" s="474"/>
      <c r="BL9" s="474"/>
      <c r="BM9" s="475"/>
      <c r="BN9" s="459">
        <v>
1550935</v>
      </c>
      <c r="BO9" s="460"/>
      <c r="BP9" s="460"/>
      <c r="BQ9" s="460"/>
      <c r="BR9" s="460"/>
      <c r="BS9" s="460"/>
      <c r="BT9" s="460"/>
      <c r="BU9" s="461"/>
      <c r="BV9" s="459">
        <v>
4886856</v>
      </c>
      <c r="BW9" s="460"/>
      <c r="BX9" s="460"/>
      <c r="BY9" s="460"/>
      <c r="BZ9" s="460"/>
      <c r="CA9" s="460"/>
      <c r="CB9" s="460"/>
      <c r="CC9" s="461"/>
      <c r="CD9" s="499" t="s">
        <v>
119</v>
      </c>
      <c r="CE9" s="419"/>
      <c r="CF9" s="419"/>
      <c r="CG9" s="419"/>
      <c r="CH9" s="419"/>
      <c r="CI9" s="419"/>
      <c r="CJ9" s="419"/>
      <c r="CK9" s="419"/>
      <c r="CL9" s="419"/>
      <c r="CM9" s="419"/>
      <c r="CN9" s="419"/>
      <c r="CO9" s="419"/>
      <c r="CP9" s="419"/>
      <c r="CQ9" s="419"/>
      <c r="CR9" s="419"/>
      <c r="CS9" s="500"/>
      <c r="CT9" s="456">
        <v>
1.9</v>
      </c>
      <c r="CU9" s="457"/>
      <c r="CV9" s="457"/>
      <c r="CW9" s="457"/>
      <c r="CX9" s="457"/>
      <c r="CY9" s="457"/>
      <c r="CZ9" s="457"/>
      <c r="DA9" s="458"/>
      <c r="DB9" s="456">
        <v>
4.9000000000000004</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
120</v>
      </c>
      <c r="M10" s="416"/>
      <c r="N10" s="416"/>
      <c r="O10" s="416"/>
      <c r="P10" s="416"/>
      <c r="Q10" s="417"/>
      <c r="R10" s="412">
        <v>
563997</v>
      </c>
      <c r="S10" s="413"/>
      <c r="T10" s="413"/>
      <c r="U10" s="413"/>
      <c r="V10" s="472"/>
      <c r="W10" s="600"/>
      <c r="X10" s="410"/>
      <c r="Y10" s="410"/>
      <c r="Z10" s="410"/>
      <c r="AA10" s="410"/>
      <c r="AB10" s="410"/>
      <c r="AC10" s="410"/>
      <c r="AD10" s="410"/>
      <c r="AE10" s="410"/>
      <c r="AF10" s="410"/>
      <c r="AG10" s="410"/>
      <c r="AH10" s="410"/>
      <c r="AI10" s="410"/>
      <c r="AJ10" s="410"/>
      <c r="AK10" s="410"/>
      <c r="AL10" s="601"/>
      <c r="AM10" s="516" t="s">
        <v>
121</v>
      </c>
      <c r="AN10" s="416"/>
      <c r="AO10" s="416"/>
      <c r="AP10" s="416"/>
      <c r="AQ10" s="416"/>
      <c r="AR10" s="416"/>
      <c r="AS10" s="416"/>
      <c r="AT10" s="417"/>
      <c r="AU10" s="517" t="s">
        <v>
117</v>
      </c>
      <c r="AV10" s="518"/>
      <c r="AW10" s="518"/>
      <c r="AX10" s="518"/>
      <c r="AY10" s="473" t="s">
        <v>
122</v>
      </c>
      <c r="AZ10" s="474"/>
      <c r="BA10" s="474"/>
      <c r="BB10" s="474"/>
      <c r="BC10" s="474"/>
      <c r="BD10" s="474"/>
      <c r="BE10" s="474"/>
      <c r="BF10" s="474"/>
      <c r="BG10" s="474"/>
      <c r="BH10" s="474"/>
      <c r="BI10" s="474"/>
      <c r="BJ10" s="474"/>
      <c r="BK10" s="474"/>
      <c r="BL10" s="474"/>
      <c r="BM10" s="475"/>
      <c r="BN10" s="459">
        <v>
21072622</v>
      </c>
      <c r="BO10" s="460"/>
      <c r="BP10" s="460"/>
      <c r="BQ10" s="460"/>
      <c r="BR10" s="460"/>
      <c r="BS10" s="460"/>
      <c r="BT10" s="460"/>
      <c r="BU10" s="461"/>
      <c r="BV10" s="459">
        <v>
1413580</v>
      </c>
      <c r="BW10" s="460"/>
      <c r="BX10" s="460"/>
      <c r="BY10" s="460"/>
      <c r="BZ10" s="460"/>
      <c r="CA10" s="460"/>
      <c r="CB10" s="460"/>
      <c r="CC10" s="461"/>
      <c r="CD10" s="181" t="s">
        <v>
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
124</v>
      </c>
      <c r="M11" s="421"/>
      <c r="N11" s="421"/>
      <c r="O11" s="421"/>
      <c r="P11" s="421"/>
      <c r="Q11" s="422"/>
      <c r="R11" s="588" t="s">
        <v>
125</v>
      </c>
      <c r="S11" s="589"/>
      <c r="T11" s="589"/>
      <c r="U11" s="589"/>
      <c r="V11" s="590"/>
      <c r="W11" s="600"/>
      <c r="X11" s="410"/>
      <c r="Y11" s="410"/>
      <c r="Z11" s="410"/>
      <c r="AA11" s="410"/>
      <c r="AB11" s="410"/>
      <c r="AC11" s="410"/>
      <c r="AD11" s="410"/>
      <c r="AE11" s="410"/>
      <c r="AF11" s="410"/>
      <c r="AG11" s="410"/>
      <c r="AH11" s="410"/>
      <c r="AI11" s="410"/>
      <c r="AJ11" s="410"/>
      <c r="AK11" s="410"/>
      <c r="AL11" s="601"/>
      <c r="AM11" s="516" t="s">
        <v>
126</v>
      </c>
      <c r="AN11" s="416"/>
      <c r="AO11" s="416"/>
      <c r="AP11" s="416"/>
      <c r="AQ11" s="416"/>
      <c r="AR11" s="416"/>
      <c r="AS11" s="416"/>
      <c r="AT11" s="417"/>
      <c r="AU11" s="517" t="s">
        <v>
110</v>
      </c>
      <c r="AV11" s="518"/>
      <c r="AW11" s="518"/>
      <c r="AX11" s="518"/>
      <c r="AY11" s="473" t="s">
        <v>
127</v>
      </c>
      <c r="AZ11" s="474"/>
      <c r="BA11" s="474"/>
      <c r="BB11" s="474"/>
      <c r="BC11" s="474"/>
      <c r="BD11" s="474"/>
      <c r="BE11" s="474"/>
      <c r="BF11" s="474"/>
      <c r="BG11" s="474"/>
      <c r="BH11" s="474"/>
      <c r="BI11" s="474"/>
      <c r="BJ11" s="474"/>
      <c r="BK11" s="474"/>
      <c r="BL11" s="474"/>
      <c r="BM11" s="475"/>
      <c r="BN11" s="459">
        <v>
0</v>
      </c>
      <c r="BO11" s="460"/>
      <c r="BP11" s="460"/>
      <c r="BQ11" s="460"/>
      <c r="BR11" s="460"/>
      <c r="BS11" s="460"/>
      <c r="BT11" s="460"/>
      <c r="BU11" s="461"/>
      <c r="BV11" s="459">
        <v>
0</v>
      </c>
      <c r="BW11" s="460"/>
      <c r="BX11" s="460"/>
      <c r="BY11" s="460"/>
      <c r="BZ11" s="460"/>
      <c r="CA11" s="460"/>
      <c r="CB11" s="460"/>
      <c r="CC11" s="461"/>
      <c r="CD11" s="499" t="s">
        <v>
128</v>
      </c>
      <c r="CE11" s="419"/>
      <c r="CF11" s="419"/>
      <c r="CG11" s="419"/>
      <c r="CH11" s="419"/>
      <c r="CI11" s="419"/>
      <c r="CJ11" s="419"/>
      <c r="CK11" s="419"/>
      <c r="CL11" s="419"/>
      <c r="CM11" s="419"/>
      <c r="CN11" s="419"/>
      <c r="CO11" s="419"/>
      <c r="CP11" s="419"/>
      <c r="CQ11" s="419"/>
      <c r="CR11" s="419"/>
      <c r="CS11" s="500"/>
      <c r="CT11" s="562" t="s">
        <v>
129</v>
      </c>
      <c r="CU11" s="563"/>
      <c r="CV11" s="563"/>
      <c r="CW11" s="563"/>
      <c r="CX11" s="563"/>
      <c r="CY11" s="563"/>
      <c r="CZ11" s="563"/>
      <c r="DA11" s="564"/>
      <c r="DB11" s="562" t="s">
        <v>
129</v>
      </c>
      <c r="DC11" s="563"/>
      <c r="DD11" s="563"/>
      <c r="DE11" s="563"/>
      <c r="DF11" s="563"/>
      <c r="DG11" s="563"/>
      <c r="DH11" s="563"/>
      <c r="DI11" s="564"/>
    </row>
    <row r="12" spans="1:119" ht="18.75" customHeight="1" x14ac:dyDescent="0.2">
      <c r="A12" s="178"/>
      <c r="B12" s="565" t="s">
        <v>
130</v>
      </c>
      <c r="C12" s="566"/>
      <c r="D12" s="566"/>
      <c r="E12" s="566"/>
      <c r="F12" s="566"/>
      <c r="G12" s="566"/>
      <c r="H12" s="566"/>
      <c r="I12" s="566"/>
      <c r="J12" s="566"/>
      <c r="K12" s="567"/>
      <c r="L12" s="574" t="s">
        <v>
131</v>
      </c>
      <c r="M12" s="575"/>
      <c r="N12" s="575"/>
      <c r="O12" s="575"/>
      <c r="P12" s="575"/>
      <c r="Q12" s="576"/>
      <c r="R12" s="577">
        <v>
569703</v>
      </c>
      <c r="S12" s="578"/>
      <c r="T12" s="578"/>
      <c r="U12" s="578"/>
      <c r="V12" s="579"/>
      <c r="W12" s="580" t="s">
        <v>
1</v>
      </c>
      <c r="X12" s="518"/>
      <c r="Y12" s="518"/>
      <c r="Z12" s="518"/>
      <c r="AA12" s="518"/>
      <c r="AB12" s="581"/>
      <c r="AC12" s="582" t="s">
        <v>
132</v>
      </c>
      <c r="AD12" s="583"/>
      <c r="AE12" s="583"/>
      <c r="AF12" s="583"/>
      <c r="AG12" s="584"/>
      <c r="AH12" s="582" t="s">
        <v>
133</v>
      </c>
      <c r="AI12" s="583"/>
      <c r="AJ12" s="583"/>
      <c r="AK12" s="583"/>
      <c r="AL12" s="585"/>
      <c r="AM12" s="516" t="s">
        <v>
134</v>
      </c>
      <c r="AN12" s="416"/>
      <c r="AO12" s="416"/>
      <c r="AP12" s="416"/>
      <c r="AQ12" s="416"/>
      <c r="AR12" s="416"/>
      <c r="AS12" s="416"/>
      <c r="AT12" s="417"/>
      <c r="AU12" s="517" t="s">
        <v>
94</v>
      </c>
      <c r="AV12" s="518"/>
      <c r="AW12" s="518"/>
      <c r="AX12" s="518"/>
      <c r="AY12" s="473" t="s">
        <v>
135</v>
      </c>
      <c r="AZ12" s="474"/>
      <c r="BA12" s="474"/>
      <c r="BB12" s="474"/>
      <c r="BC12" s="474"/>
      <c r="BD12" s="474"/>
      <c r="BE12" s="474"/>
      <c r="BF12" s="474"/>
      <c r="BG12" s="474"/>
      <c r="BH12" s="474"/>
      <c r="BI12" s="474"/>
      <c r="BJ12" s="474"/>
      <c r="BK12" s="474"/>
      <c r="BL12" s="474"/>
      <c r="BM12" s="475"/>
      <c r="BN12" s="459">
        <v>
13355444</v>
      </c>
      <c r="BO12" s="460"/>
      <c r="BP12" s="460"/>
      <c r="BQ12" s="460"/>
      <c r="BR12" s="460"/>
      <c r="BS12" s="460"/>
      <c r="BT12" s="460"/>
      <c r="BU12" s="461"/>
      <c r="BV12" s="459">
        <v>
6378318</v>
      </c>
      <c r="BW12" s="460"/>
      <c r="BX12" s="460"/>
      <c r="BY12" s="460"/>
      <c r="BZ12" s="460"/>
      <c r="CA12" s="460"/>
      <c r="CB12" s="460"/>
      <c r="CC12" s="461"/>
      <c r="CD12" s="499" t="s">
        <v>
136</v>
      </c>
      <c r="CE12" s="419"/>
      <c r="CF12" s="419"/>
      <c r="CG12" s="419"/>
      <c r="CH12" s="419"/>
      <c r="CI12" s="419"/>
      <c r="CJ12" s="419"/>
      <c r="CK12" s="419"/>
      <c r="CL12" s="419"/>
      <c r="CM12" s="419"/>
      <c r="CN12" s="419"/>
      <c r="CO12" s="419"/>
      <c r="CP12" s="419"/>
      <c r="CQ12" s="419"/>
      <c r="CR12" s="419"/>
      <c r="CS12" s="500"/>
      <c r="CT12" s="562" t="s">
        <v>
137</v>
      </c>
      <c r="CU12" s="563"/>
      <c r="CV12" s="563"/>
      <c r="CW12" s="563"/>
      <c r="CX12" s="563"/>
      <c r="CY12" s="563"/>
      <c r="CZ12" s="563"/>
      <c r="DA12" s="564"/>
      <c r="DB12" s="562" t="s">
        <v>
137</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
138</v>
      </c>
      <c r="N13" s="544"/>
      <c r="O13" s="544"/>
      <c r="P13" s="544"/>
      <c r="Q13" s="545"/>
      <c r="R13" s="546">
        <v>
554500</v>
      </c>
      <c r="S13" s="547"/>
      <c r="T13" s="547"/>
      <c r="U13" s="547"/>
      <c r="V13" s="548"/>
      <c r="W13" s="549" t="s">
        <v>
139</v>
      </c>
      <c r="X13" s="445"/>
      <c r="Y13" s="445"/>
      <c r="Z13" s="445"/>
      <c r="AA13" s="445"/>
      <c r="AB13" s="446"/>
      <c r="AC13" s="412">
        <v>
463</v>
      </c>
      <c r="AD13" s="413"/>
      <c r="AE13" s="413"/>
      <c r="AF13" s="413"/>
      <c r="AG13" s="414"/>
      <c r="AH13" s="412">
        <v>
469</v>
      </c>
      <c r="AI13" s="413"/>
      <c r="AJ13" s="413"/>
      <c r="AK13" s="413"/>
      <c r="AL13" s="472"/>
      <c r="AM13" s="516" t="s">
        <v>
140</v>
      </c>
      <c r="AN13" s="416"/>
      <c r="AO13" s="416"/>
      <c r="AP13" s="416"/>
      <c r="AQ13" s="416"/>
      <c r="AR13" s="416"/>
      <c r="AS13" s="416"/>
      <c r="AT13" s="417"/>
      <c r="AU13" s="517" t="s">
        <v>
102</v>
      </c>
      <c r="AV13" s="518"/>
      <c r="AW13" s="518"/>
      <c r="AX13" s="518"/>
      <c r="AY13" s="473" t="s">
        <v>
141</v>
      </c>
      <c r="AZ13" s="474"/>
      <c r="BA13" s="474"/>
      <c r="BB13" s="474"/>
      <c r="BC13" s="474"/>
      <c r="BD13" s="474"/>
      <c r="BE13" s="474"/>
      <c r="BF13" s="474"/>
      <c r="BG13" s="474"/>
      <c r="BH13" s="474"/>
      <c r="BI13" s="474"/>
      <c r="BJ13" s="474"/>
      <c r="BK13" s="474"/>
      <c r="BL13" s="474"/>
      <c r="BM13" s="475"/>
      <c r="BN13" s="459">
        <v>
9268113</v>
      </c>
      <c r="BO13" s="460"/>
      <c r="BP13" s="460"/>
      <c r="BQ13" s="460"/>
      <c r="BR13" s="460"/>
      <c r="BS13" s="460"/>
      <c r="BT13" s="460"/>
      <c r="BU13" s="461"/>
      <c r="BV13" s="459">
        <v>
-77882</v>
      </c>
      <c r="BW13" s="460"/>
      <c r="BX13" s="460"/>
      <c r="BY13" s="460"/>
      <c r="BZ13" s="460"/>
      <c r="CA13" s="460"/>
      <c r="CB13" s="460"/>
      <c r="CC13" s="461"/>
      <c r="CD13" s="499" t="s">
        <v>
142</v>
      </c>
      <c r="CE13" s="419"/>
      <c r="CF13" s="419"/>
      <c r="CG13" s="419"/>
      <c r="CH13" s="419"/>
      <c r="CI13" s="419"/>
      <c r="CJ13" s="419"/>
      <c r="CK13" s="419"/>
      <c r="CL13" s="419"/>
      <c r="CM13" s="419"/>
      <c r="CN13" s="419"/>
      <c r="CO13" s="419"/>
      <c r="CP13" s="419"/>
      <c r="CQ13" s="419"/>
      <c r="CR13" s="419"/>
      <c r="CS13" s="500"/>
      <c r="CT13" s="456">
        <v>
-5.2</v>
      </c>
      <c r="CU13" s="457"/>
      <c r="CV13" s="457"/>
      <c r="CW13" s="457"/>
      <c r="CX13" s="457"/>
      <c r="CY13" s="457"/>
      <c r="CZ13" s="457"/>
      <c r="DA13" s="458"/>
      <c r="DB13" s="456">
        <v>
-5.6</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
143</v>
      </c>
      <c r="M14" s="586"/>
      <c r="N14" s="586"/>
      <c r="O14" s="586"/>
      <c r="P14" s="586"/>
      <c r="Q14" s="587"/>
      <c r="R14" s="546">
        <v>
573504</v>
      </c>
      <c r="S14" s="547"/>
      <c r="T14" s="547"/>
      <c r="U14" s="547"/>
      <c r="V14" s="548"/>
      <c r="W14" s="550"/>
      <c r="X14" s="448"/>
      <c r="Y14" s="448"/>
      <c r="Z14" s="448"/>
      <c r="AA14" s="448"/>
      <c r="AB14" s="449"/>
      <c r="AC14" s="539">
        <v>
0.2</v>
      </c>
      <c r="AD14" s="540"/>
      <c r="AE14" s="540"/>
      <c r="AF14" s="540"/>
      <c r="AG14" s="541"/>
      <c r="AH14" s="539">
        <v>
0.2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
144</v>
      </c>
      <c r="CE14" s="497"/>
      <c r="CF14" s="497"/>
      <c r="CG14" s="497"/>
      <c r="CH14" s="497"/>
      <c r="CI14" s="497"/>
      <c r="CJ14" s="497"/>
      <c r="CK14" s="497"/>
      <c r="CL14" s="497"/>
      <c r="CM14" s="497"/>
      <c r="CN14" s="497"/>
      <c r="CO14" s="497"/>
      <c r="CP14" s="497"/>
      <c r="CQ14" s="497"/>
      <c r="CR14" s="497"/>
      <c r="CS14" s="498"/>
      <c r="CT14" s="556" t="s">
        <v>
145</v>
      </c>
      <c r="CU14" s="557"/>
      <c r="CV14" s="557"/>
      <c r="CW14" s="557"/>
      <c r="CX14" s="557"/>
      <c r="CY14" s="557"/>
      <c r="CZ14" s="557"/>
      <c r="DA14" s="558"/>
      <c r="DB14" s="556" t="s">
        <v>
137</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
138</v>
      </c>
      <c r="N15" s="544"/>
      <c r="O15" s="544"/>
      <c r="P15" s="544"/>
      <c r="Q15" s="545"/>
      <c r="R15" s="546">
        <v>
556769</v>
      </c>
      <c r="S15" s="547"/>
      <c r="T15" s="547"/>
      <c r="U15" s="547"/>
      <c r="V15" s="548"/>
      <c r="W15" s="549" t="s">
        <v>
146</v>
      </c>
      <c r="X15" s="445"/>
      <c r="Y15" s="445"/>
      <c r="Z15" s="445"/>
      <c r="AA15" s="445"/>
      <c r="AB15" s="446"/>
      <c r="AC15" s="412">
        <v>
26961</v>
      </c>
      <c r="AD15" s="413"/>
      <c r="AE15" s="413"/>
      <c r="AF15" s="413"/>
      <c r="AG15" s="414"/>
      <c r="AH15" s="412">
        <v>
27407</v>
      </c>
      <c r="AI15" s="413"/>
      <c r="AJ15" s="413"/>
      <c r="AK15" s="413"/>
      <c r="AL15" s="472"/>
      <c r="AM15" s="516"/>
      <c r="AN15" s="416"/>
      <c r="AO15" s="416"/>
      <c r="AP15" s="416"/>
      <c r="AQ15" s="416"/>
      <c r="AR15" s="416"/>
      <c r="AS15" s="416"/>
      <c r="AT15" s="417"/>
      <c r="AU15" s="517"/>
      <c r="AV15" s="518"/>
      <c r="AW15" s="518"/>
      <c r="AX15" s="518"/>
      <c r="AY15" s="485" t="s">
        <v>
147</v>
      </c>
      <c r="AZ15" s="486"/>
      <c r="BA15" s="486"/>
      <c r="BB15" s="486"/>
      <c r="BC15" s="486"/>
      <c r="BD15" s="486"/>
      <c r="BE15" s="486"/>
      <c r="BF15" s="486"/>
      <c r="BG15" s="486"/>
      <c r="BH15" s="486"/>
      <c r="BI15" s="486"/>
      <c r="BJ15" s="486"/>
      <c r="BK15" s="486"/>
      <c r="BL15" s="486"/>
      <c r="BM15" s="487"/>
      <c r="BN15" s="488">
        <v>
70604104</v>
      </c>
      <c r="BO15" s="489"/>
      <c r="BP15" s="489"/>
      <c r="BQ15" s="489"/>
      <c r="BR15" s="489"/>
      <c r="BS15" s="489"/>
      <c r="BT15" s="489"/>
      <c r="BU15" s="490"/>
      <c r="BV15" s="488">
        <v>
72196314</v>
      </c>
      <c r="BW15" s="489"/>
      <c r="BX15" s="489"/>
      <c r="BY15" s="489"/>
      <c r="BZ15" s="489"/>
      <c r="CA15" s="489"/>
      <c r="CB15" s="489"/>
      <c r="CC15" s="490"/>
      <c r="CD15" s="559" t="s">
        <v>
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
149</v>
      </c>
      <c r="M16" s="534"/>
      <c r="N16" s="534"/>
      <c r="O16" s="534"/>
      <c r="P16" s="534"/>
      <c r="Q16" s="535"/>
      <c r="R16" s="536" t="s">
        <v>
150</v>
      </c>
      <c r="S16" s="537"/>
      <c r="T16" s="537"/>
      <c r="U16" s="537"/>
      <c r="V16" s="538"/>
      <c r="W16" s="550"/>
      <c r="X16" s="448"/>
      <c r="Y16" s="448"/>
      <c r="Z16" s="448"/>
      <c r="AA16" s="448"/>
      <c r="AB16" s="449"/>
      <c r="AC16" s="539">
        <v>
11.1</v>
      </c>
      <c r="AD16" s="540"/>
      <c r="AE16" s="540"/>
      <c r="AF16" s="540"/>
      <c r="AG16" s="541"/>
      <c r="AH16" s="539">
        <v>
12.6</v>
      </c>
      <c r="AI16" s="540"/>
      <c r="AJ16" s="540"/>
      <c r="AK16" s="540"/>
      <c r="AL16" s="542"/>
      <c r="AM16" s="516"/>
      <c r="AN16" s="416"/>
      <c r="AO16" s="416"/>
      <c r="AP16" s="416"/>
      <c r="AQ16" s="416"/>
      <c r="AR16" s="416"/>
      <c r="AS16" s="416"/>
      <c r="AT16" s="417"/>
      <c r="AU16" s="517"/>
      <c r="AV16" s="518"/>
      <c r="AW16" s="518"/>
      <c r="AX16" s="518"/>
      <c r="AY16" s="473" t="s">
        <v>
151</v>
      </c>
      <c r="AZ16" s="474"/>
      <c r="BA16" s="474"/>
      <c r="BB16" s="474"/>
      <c r="BC16" s="474"/>
      <c r="BD16" s="474"/>
      <c r="BE16" s="474"/>
      <c r="BF16" s="474"/>
      <c r="BG16" s="474"/>
      <c r="BH16" s="474"/>
      <c r="BI16" s="474"/>
      <c r="BJ16" s="474"/>
      <c r="BK16" s="474"/>
      <c r="BL16" s="474"/>
      <c r="BM16" s="475"/>
      <c r="BN16" s="459">
        <v>
116393157</v>
      </c>
      <c r="BO16" s="460"/>
      <c r="BP16" s="460"/>
      <c r="BQ16" s="460"/>
      <c r="BR16" s="460"/>
      <c r="BS16" s="460"/>
      <c r="BT16" s="460"/>
      <c r="BU16" s="461"/>
      <c r="BV16" s="459">
        <v>
113362768</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
152</v>
      </c>
      <c r="N17" s="553"/>
      <c r="O17" s="553"/>
      <c r="P17" s="553"/>
      <c r="Q17" s="554"/>
      <c r="R17" s="536" t="s">
        <v>
153</v>
      </c>
      <c r="S17" s="537"/>
      <c r="T17" s="537"/>
      <c r="U17" s="537"/>
      <c r="V17" s="538"/>
      <c r="W17" s="549" t="s">
        <v>
154</v>
      </c>
      <c r="X17" s="445"/>
      <c r="Y17" s="445"/>
      <c r="Z17" s="445"/>
      <c r="AA17" s="445"/>
      <c r="AB17" s="446"/>
      <c r="AC17" s="412">
        <v>
216291</v>
      </c>
      <c r="AD17" s="413"/>
      <c r="AE17" s="413"/>
      <c r="AF17" s="413"/>
      <c r="AG17" s="414"/>
      <c r="AH17" s="412">
        <v>
189732</v>
      </c>
      <c r="AI17" s="413"/>
      <c r="AJ17" s="413"/>
      <c r="AK17" s="413"/>
      <c r="AL17" s="472"/>
      <c r="AM17" s="516"/>
      <c r="AN17" s="416"/>
      <c r="AO17" s="416"/>
      <c r="AP17" s="416"/>
      <c r="AQ17" s="416"/>
      <c r="AR17" s="416"/>
      <c r="AS17" s="416"/>
      <c r="AT17" s="417"/>
      <c r="AU17" s="517"/>
      <c r="AV17" s="518"/>
      <c r="AW17" s="518"/>
      <c r="AX17" s="518"/>
      <c r="AY17" s="473" t="s">
        <v>
155</v>
      </c>
      <c r="AZ17" s="474"/>
      <c r="BA17" s="474"/>
      <c r="BB17" s="474"/>
      <c r="BC17" s="474"/>
      <c r="BD17" s="474"/>
      <c r="BE17" s="474"/>
      <c r="BF17" s="474"/>
      <c r="BG17" s="474"/>
      <c r="BH17" s="474"/>
      <c r="BI17" s="474"/>
      <c r="BJ17" s="474"/>
      <c r="BK17" s="474"/>
      <c r="BL17" s="474"/>
      <c r="BM17" s="475"/>
      <c r="BN17" s="459">
        <v>
127632072</v>
      </c>
      <c r="BO17" s="460"/>
      <c r="BP17" s="460"/>
      <c r="BQ17" s="460"/>
      <c r="BR17" s="460"/>
      <c r="BS17" s="460"/>
      <c r="BT17" s="460"/>
      <c r="BU17" s="461"/>
      <c r="BV17" s="459">
        <v>
125014524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
156</v>
      </c>
      <c r="C18" s="510"/>
      <c r="D18" s="510"/>
      <c r="E18" s="511"/>
      <c r="F18" s="511"/>
      <c r="G18" s="511"/>
      <c r="H18" s="511"/>
      <c r="I18" s="511"/>
      <c r="J18" s="511"/>
      <c r="K18" s="511"/>
      <c r="L18" s="512">
        <v>
34.06</v>
      </c>
      <c r="M18" s="512"/>
      <c r="N18" s="512"/>
      <c r="O18" s="512"/>
      <c r="P18" s="512"/>
      <c r="Q18" s="512"/>
      <c r="R18" s="513"/>
      <c r="S18" s="513"/>
      <c r="T18" s="513"/>
      <c r="U18" s="513"/>
      <c r="V18" s="514"/>
      <c r="W18" s="530"/>
      <c r="X18" s="531"/>
      <c r="Y18" s="531"/>
      <c r="Z18" s="531"/>
      <c r="AA18" s="531"/>
      <c r="AB18" s="555"/>
      <c r="AC18" s="429">
        <v>
88.7</v>
      </c>
      <c r="AD18" s="430"/>
      <c r="AE18" s="430"/>
      <c r="AF18" s="430"/>
      <c r="AG18" s="515"/>
      <c r="AH18" s="429">
        <v>
87.2</v>
      </c>
      <c r="AI18" s="430"/>
      <c r="AJ18" s="430"/>
      <c r="AK18" s="430"/>
      <c r="AL18" s="431"/>
      <c r="AM18" s="516"/>
      <c r="AN18" s="416"/>
      <c r="AO18" s="416"/>
      <c r="AP18" s="416"/>
      <c r="AQ18" s="416"/>
      <c r="AR18" s="416"/>
      <c r="AS18" s="416"/>
      <c r="AT18" s="417"/>
      <c r="AU18" s="517"/>
      <c r="AV18" s="518"/>
      <c r="AW18" s="518"/>
      <c r="AX18" s="518"/>
      <c r="AY18" s="473" t="s">
        <v>
157</v>
      </c>
      <c r="AZ18" s="474"/>
      <c r="BA18" s="474"/>
      <c r="BB18" s="474"/>
      <c r="BC18" s="474"/>
      <c r="BD18" s="474"/>
      <c r="BE18" s="474"/>
      <c r="BF18" s="474"/>
      <c r="BG18" s="474"/>
      <c r="BH18" s="474"/>
      <c r="BI18" s="474"/>
      <c r="BJ18" s="474"/>
      <c r="BK18" s="474"/>
      <c r="BL18" s="474"/>
      <c r="BM18" s="475"/>
      <c r="BN18" s="459">
        <v>
110539378</v>
      </c>
      <c r="BO18" s="460"/>
      <c r="BP18" s="460"/>
      <c r="BQ18" s="460"/>
      <c r="BR18" s="460"/>
      <c r="BS18" s="460"/>
      <c r="BT18" s="460"/>
      <c r="BU18" s="461"/>
      <c r="BV18" s="459">
        <v>
108725188</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
158</v>
      </c>
      <c r="C19" s="510"/>
      <c r="D19" s="510"/>
      <c r="E19" s="511"/>
      <c r="F19" s="511"/>
      <c r="G19" s="511"/>
      <c r="H19" s="511"/>
      <c r="I19" s="511"/>
      <c r="J19" s="511"/>
      <c r="K19" s="511"/>
      <c r="L19" s="519">
        <v>
17355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
159</v>
      </c>
      <c r="AZ19" s="474"/>
      <c r="BA19" s="474"/>
      <c r="BB19" s="474"/>
      <c r="BC19" s="474"/>
      <c r="BD19" s="474"/>
      <c r="BE19" s="474"/>
      <c r="BF19" s="474"/>
      <c r="BG19" s="474"/>
      <c r="BH19" s="474"/>
      <c r="BI19" s="474"/>
      <c r="BJ19" s="474"/>
      <c r="BK19" s="474"/>
      <c r="BL19" s="474"/>
      <c r="BM19" s="475"/>
      <c r="BN19" s="459">
        <v>
166344017</v>
      </c>
      <c r="BO19" s="460"/>
      <c r="BP19" s="460"/>
      <c r="BQ19" s="460"/>
      <c r="BR19" s="460"/>
      <c r="BS19" s="460"/>
      <c r="BT19" s="460"/>
      <c r="BU19" s="461"/>
      <c r="BV19" s="459">
        <v>
150739901</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
160</v>
      </c>
      <c r="C20" s="510"/>
      <c r="D20" s="510"/>
      <c r="E20" s="511"/>
      <c r="F20" s="511"/>
      <c r="G20" s="511"/>
      <c r="H20" s="511"/>
      <c r="I20" s="511"/>
      <c r="J20" s="511"/>
      <c r="K20" s="511"/>
      <c r="L20" s="519">
        <v>
336339</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
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
162</v>
      </c>
      <c r="C22" s="436"/>
      <c r="D22" s="437"/>
      <c r="E22" s="444" t="s">
        <v>
1</v>
      </c>
      <c r="F22" s="445"/>
      <c r="G22" s="445"/>
      <c r="H22" s="445"/>
      <c r="I22" s="445"/>
      <c r="J22" s="445"/>
      <c r="K22" s="446"/>
      <c r="L22" s="444" t="s">
        <v>
163</v>
      </c>
      <c r="M22" s="445"/>
      <c r="N22" s="445"/>
      <c r="O22" s="445"/>
      <c r="P22" s="446"/>
      <c r="Q22" s="450" t="s">
        <v>
164</v>
      </c>
      <c r="R22" s="451"/>
      <c r="S22" s="451"/>
      <c r="T22" s="451"/>
      <c r="U22" s="451"/>
      <c r="V22" s="452"/>
      <c r="W22" s="501" t="s">
        <v>
165</v>
      </c>
      <c r="X22" s="436"/>
      <c r="Y22" s="437"/>
      <c r="Z22" s="444" t="s">
        <v>
1</v>
      </c>
      <c r="AA22" s="445"/>
      <c r="AB22" s="445"/>
      <c r="AC22" s="445"/>
      <c r="AD22" s="445"/>
      <c r="AE22" s="445"/>
      <c r="AF22" s="445"/>
      <c r="AG22" s="446"/>
      <c r="AH22" s="462" t="s">
        <v>
166</v>
      </c>
      <c r="AI22" s="445"/>
      <c r="AJ22" s="445"/>
      <c r="AK22" s="445"/>
      <c r="AL22" s="446"/>
      <c r="AM22" s="462" t="s">
        <v>
167</v>
      </c>
      <c r="AN22" s="463"/>
      <c r="AO22" s="463"/>
      <c r="AP22" s="463"/>
      <c r="AQ22" s="463"/>
      <c r="AR22" s="464"/>
      <c r="AS22" s="450" t="s">
        <v>
164</v>
      </c>
      <c r="AT22" s="451"/>
      <c r="AU22" s="451"/>
      <c r="AV22" s="451"/>
      <c r="AW22" s="451"/>
      <c r="AX22" s="468"/>
      <c r="AY22" s="485" t="s">
        <v>
168</v>
      </c>
      <c r="AZ22" s="486"/>
      <c r="BA22" s="486"/>
      <c r="BB22" s="486"/>
      <c r="BC22" s="486"/>
      <c r="BD22" s="486"/>
      <c r="BE22" s="486"/>
      <c r="BF22" s="486"/>
      <c r="BG22" s="486"/>
      <c r="BH22" s="486"/>
      <c r="BI22" s="486"/>
      <c r="BJ22" s="486"/>
      <c r="BK22" s="486"/>
      <c r="BL22" s="486"/>
      <c r="BM22" s="487"/>
      <c r="BN22" s="488">
        <v>
33020187</v>
      </c>
      <c r="BO22" s="489"/>
      <c r="BP22" s="489"/>
      <c r="BQ22" s="489"/>
      <c r="BR22" s="489"/>
      <c r="BS22" s="489"/>
      <c r="BT22" s="489"/>
      <c r="BU22" s="490"/>
      <c r="BV22" s="488">
        <v>
32090647</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
169</v>
      </c>
      <c r="AZ23" s="474"/>
      <c r="BA23" s="474"/>
      <c r="BB23" s="474"/>
      <c r="BC23" s="474"/>
      <c r="BD23" s="474"/>
      <c r="BE23" s="474"/>
      <c r="BF23" s="474"/>
      <c r="BG23" s="474"/>
      <c r="BH23" s="474"/>
      <c r="BI23" s="474"/>
      <c r="BJ23" s="474"/>
      <c r="BK23" s="474"/>
      <c r="BL23" s="474"/>
      <c r="BM23" s="475"/>
      <c r="BN23" s="459">
        <v>
23527390</v>
      </c>
      <c r="BO23" s="460"/>
      <c r="BP23" s="460"/>
      <c r="BQ23" s="460"/>
      <c r="BR23" s="460"/>
      <c r="BS23" s="460"/>
      <c r="BT23" s="460"/>
      <c r="BU23" s="461"/>
      <c r="BV23" s="459">
        <v>
23004406</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
170</v>
      </c>
      <c r="F24" s="416"/>
      <c r="G24" s="416"/>
      <c r="H24" s="416"/>
      <c r="I24" s="416"/>
      <c r="J24" s="416"/>
      <c r="K24" s="417"/>
      <c r="L24" s="412">
        <v>
1</v>
      </c>
      <c r="M24" s="413"/>
      <c r="N24" s="413"/>
      <c r="O24" s="413"/>
      <c r="P24" s="414"/>
      <c r="Q24" s="412">
        <v>
11130</v>
      </c>
      <c r="R24" s="413"/>
      <c r="S24" s="413"/>
      <c r="T24" s="413"/>
      <c r="U24" s="413"/>
      <c r="V24" s="414"/>
      <c r="W24" s="502"/>
      <c r="X24" s="439"/>
      <c r="Y24" s="440"/>
      <c r="Z24" s="415" t="s">
        <v>
171</v>
      </c>
      <c r="AA24" s="416"/>
      <c r="AB24" s="416"/>
      <c r="AC24" s="416"/>
      <c r="AD24" s="416"/>
      <c r="AE24" s="416"/>
      <c r="AF24" s="416"/>
      <c r="AG24" s="417"/>
      <c r="AH24" s="412">
        <v>
3286</v>
      </c>
      <c r="AI24" s="413"/>
      <c r="AJ24" s="413"/>
      <c r="AK24" s="413"/>
      <c r="AL24" s="414"/>
      <c r="AM24" s="412">
        <v>
9782422</v>
      </c>
      <c r="AN24" s="413"/>
      <c r="AO24" s="413"/>
      <c r="AP24" s="413"/>
      <c r="AQ24" s="413"/>
      <c r="AR24" s="414"/>
      <c r="AS24" s="412">
        <v>
2977</v>
      </c>
      <c r="AT24" s="413"/>
      <c r="AU24" s="413"/>
      <c r="AV24" s="413"/>
      <c r="AW24" s="413"/>
      <c r="AX24" s="472"/>
      <c r="AY24" s="432" t="s">
        <v>
172</v>
      </c>
      <c r="AZ24" s="433"/>
      <c r="BA24" s="433"/>
      <c r="BB24" s="433"/>
      <c r="BC24" s="433"/>
      <c r="BD24" s="433"/>
      <c r="BE24" s="433"/>
      <c r="BF24" s="433"/>
      <c r="BG24" s="433"/>
      <c r="BH24" s="433"/>
      <c r="BI24" s="433"/>
      <c r="BJ24" s="433"/>
      <c r="BK24" s="433"/>
      <c r="BL24" s="433"/>
      <c r="BM24" s="434"/>
      <c r="BN24" s="459">
        <v>
33020187</v>
      </c>
      <c r="BO24" s="460"/>
      <c r="BP24" s="460"/>
      <c r="BQ24" s="460"/>
      <c r="BR24" s="460"/>
      <c r="BS24" s="460"/>
      <c r="BT24" s="460"/>
      <c r="BU24" s="461"/>
      <c r="BV24" s="459">
        <v>
32090647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
173</v>
      </c>
      <c r="F25" s="416"/>
      <c r="G25" s="416"/>
      <c r="H25" s="416"/>
      <c r="I25" s="416"/>
      <c r="J25" s="416"/>
      <c r="K25" s="417"/>
      <c r="L25" s="412">
        <v>
2</v>
      </c>
      <c r="M25" s="413"/>
      <c r="N25" s="413"/>
      <c r="O25" s="413"/>
      <c r="P25" s="414"/>
      <c r="Q25" s="412">
        <v>
8919</v>
      </c>
      <c r="R25" s="413"/>
      <c r="S25" s="413"/>
      <c r="T25" s="413"/>
      <c r="U25" s="413"/>
      <c r="V25" s="414"/>
      <c r="W25" s="502"/>
      <c r="X25" s="439"/>
      <c r="Y25" s="440"/>
      <c r="Z25" s="415" t="s">
        <v>
174</v>
      </c>
      <c r="AA25" s="416"/>
      <c r="AB25" s="416"/>
      <c r="AC25" s="416"/>
      <c r="AD25" s="416"/>
      <c r="AE25" s="416"/>
      <c r="AF25" s="416"/>
      <c r="AG25" s="417"/>
      <c r="AH25" s="412" t="s">
        <v>
137</v>
      </c>
      <c r="AI25" s="413"/>
      <c r="AJ25" s="413"/>
      <c r="AK25" s="413"/>
      <c r="AL25" s="414"/>
      <c r="AM25" s="412" t="s">
        <v>
137</v>
      </c>
      <c r="AN25" s="413"/>
      <c r="AO25" s="413"/>
      <c r="AP25" s="413"/>
      <c r="AQ25" s="413"/>
      <c r="AR25" s="414"/>
      <c r="AS25" s="412" t="s">
        <v>
137</v>
      </c>
      <c r="AT25" s="413"/>
      <c r="AU25" s="413"/>
      <c r="AV25" s="413"/>
      <c r="AW25" s="413"/>
      <c r="AX25" s="472"/>
      <c r="AY25" s="485" t="s">
        <v>
175</v>
      </c>
      <c r="AZ25" s="486"/>
      <c r="BA25" s="486"/>
      <c r="BB25" s="486"/>
      <c r="BC25" s="486"/>
      <c r="BD25" s="486"/>
      <c r="BE25" s="486"/>
      <c r="BF25" s="486"/>
      <c r="BG25" s="486"/>
      <c r="BH25" s="486"/>
      <c r="BI25" s="486"/>
      <c r="BJ25" s="486"/>
      <c r="BK25" s="486"/>
      <c r="BL25" s="486"/>
      <c r="BM25" s="487"/>
      <c r="BN25" s="488">
        <v>
42191096</v>
      </c>
      <c r="BO25" s="489"/>
      <c r="BP25" s="489"/>
      <c r="BQ25" s="489"/>
      <c r="BR25" s="489"/>
      <c r="BS25" s="489"/>
      <c r="BT25" s="489"/>
      <c r="BU25" s="490"/>
      <c r="BV25" s="488">
        <v>
31484277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
176</v>
      </c>
      <c r="F26" s="416"/>
      <c r="G26" s="416"/>
      <c r="H26" s="416"/>
      <c r="I26" s="416"/>
      <c r="J26" s="416"/>
      <c r="K26" s="417"/>
      <c r="L26" s="412">
        <v>
1</v>
      </c>
      <c r="M26" s="413"/>
      <c r="N26" s="413"/>
      <c r="O26" s="413"/>
      <c r="P26" s="414"/>
      <c r="Q26" s="412">
        <v>
7644</v>
      </c>
      <c r="R26" s="413"/>
      <c r="S26" s="413"/>
      <c r="T26" s="413"/>
      <c r="U26" s="413"/>
      <c r="V26" s="414"/>
      <c r="W26" s="502"/>
      <c r="X26" s="439"/>
      <c r="Y26" s="440"/>
      <c r="Z26" s="415" t="s">
        <v>
177</v>
      </c>
      <c r="AA26" s="470"/>
      <c r="AB26" s="470"/>
      <c r="AC26" s="470"/>
      <c r="AD26" s="470"/>
      <c r="AE26" s="470"/>
      <c r="AF26" s="470"/>
      <c r="AG26" s="471"/>
      <c r="AH26" s="412">
        <v>
310</v>
      </c>
      <c r="AI26" s="413"/>
      <c r="AJ26" s="413"/>
      <c r="AK26" s="413"/>
      <c r="AL26" s="414"/>
      <c r="AM26" s="412">
        <v>
945810</v>
      </c>
      <c r="AN26" s="413"/>
      <c r="AO26" s="413"/>
      <c r="AP26" s="413"/>
      <c r="AQ26" s="413"/>
      <c r="AR26" s="414"/>
      <c r="AS26" s="412">
        <v>
3051</v>
      </c>
      <c r="AT26" s="413"/>
      <c r="AU26" s="413"/>
      <c r="AV26" s="413"/>
      <c r="AW26" s="413"/>
      <c r="AX26" s="472"/>
      <c r="AY26" s="499" t="s">
        <v>
178</v>
      </c>
      <c r="AZ26" s="419"/>
      <c r="BA26" s="419"/>
      <c r="BB26" s="419"/>
      <c r="BC26" s="419"/>
      <c r="BD26" s="419"/>
      <c r="BE26" s="419"/>
      <c r="BF26" s="419"/>
      <c r="BG26" s="419"/>
      <c r="BH26" s="419"/>
      <c r="BI26" s="419"/>
      <c r="BJ26" s="419"/>
      <c r="BK26" s="419"/>
      <c r="BL26" s="419"/>
      <c r="BM26" s="500"/>
      <c r="BN26" s="459">
        <v>
300000</v>
      </c>
      <c r="BO26" s="460"/>
      <c r="BP26" s="460"/>
      <c r="BQ26" s="460"/>
      <c r="BR26" s="460"/>
      <c r="BS26" s="460"/>
      <c r="BT26" s="460"/>
      <c r="BU26" s="461"/>
      <c r="BV26" s="459">
        <v>
200000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
179</v>
      </c>
      <c r="F27" s="416"/>
      <c r="G27" s="416"/>
      <c r="H27" s="416"/>
      <c r="I27" s="416"/>
      <c r="J27" s="416"/>
      <c r="K27" s="417"/>
      <c r="L27" s="412">
        <v>
1</v>
      </c>
      <c r="M27" s="413"/>
      <c r="N27" s="413"/>
      <c r="O27" s="413"/>
      <c r="P27" s="414"/>
      <c r="Q27" s="412">
        <v>
8560</v>
      </c>
      <c r="R27" s="413"/>
      <c r="S27" s="413"/>
      <c r="T27" s="413"/>
      <c r="U27" s="413"/>
      <c r="V27" s="414"/>
      <c r="W27" s="502"/>
      <c r="X27" s="439"/>
      <c r="Y27" s="440"/>
      <c r="Z27" s="415" t="s">
        <v>
180</v>
      </c>
      <c r="AA27" s="416"/>
      <c r="AB27" s="416"/>
      <c r="AC27" s="416"/>
      <c r="AD27" s="416"/>
      <c r="AE27" s="416"/>
      <c r="AF27" s="416"/>
      <c r="AG27" s="417"/>
      <c r="AH27" s="412">
        <v>
106</v>
      </c>
      <c r="AI27" s="413"/>
      <c r="AJ27" s="413"/>
      <c r="AK27" s="413"/>
      <c r="AL27" s="414"/>
      <c r="AM27" s="412">
        <v>
354958</v>
      </c>
      <c r="AN27" s="413"/>
      <c r="AO27" s="413"/>
      <c r="AP27" s="413"/>
      <c r="AQ27" s="413"/>
      <c r="AR27" s="414"/>
      <c r="AS27" s="412">
        <v>
3349</v>
      </c>
      <c r="AT27" s="413"/>
      <c r="AU27" s="413"/>
      <c r="AV27" s="413"/>
      <c r="AW27" s="413"/>
      <c r="AX27" s="472"/>
      <c r="AY27" s="496" t="s">
        <v>
181</v>
      </c>
      <c r="AZ27" s="497"/>
      <c r="BA27" s="497"/>
      <c r="BB27" s="497"/>
      <c r="BC27" s="497"/>
      <c r="BD27" s="497"/>
      <c r="BE27" s="497"/>
      <c r="BF27" s="497"/>
      <c r="BG27" s="497"/>
      <c r="BH27" s="497"/>
      <c r="BI27" s="497"/>
      <c r="BJ27" s="497"/>
      <c r="BK27" s="497"/>
      <c r="BL27" s="497"/>
      <c r="BM27" s="498"/>
      <c r="BN27" s="493" t="s">
        <v>
137</v>
      </c>
      <c r="BO27" s="494"/>
      <c r="BP27" s="494"/>
      <c r="BQ27" s="494"/>
      <c r="BR27" s="494"/>
      <c r="BS27" s="494"/>
      <c r="BT27" s="494"/>
      <c r="BU27" s="495"/>
      <c r="BV27" s="493" t="s">
        <v>
137</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
182</v>
      </c>
      <c r="F28" s="416"/>
      <c r="G28" s="416"/>
      <c r="H28" s="416"/>
      <c r="I28" s="416"/>
      <c r="J28" s="416"/>
      <c r="K28" s="417"/>
      <c r="L28" s="412">
        <v>
1</v>
      </c>
      <c r="M28" s="413"/>
      <c r="N28" s="413"/>
      <c r="O28" s="413"/>
      <c r="P28" s="414"/>
      <c r="Q28" s="412">
        <v>
7746</v>
      </c>
      <c r="R28" s="413"/>
      <c r="S28" s="413"/>
      <c r="T28" s="413"/>
      <c r="U28" s="413"/>
      <c r="V28" s="414"/>
      <c r="W28" s="502"/>
      <c r="X28" s="439"/>
      <c r="Y28" s="440"/>
      <c r="Z28" s="415" t="s">
        <v>
183</v>
      </c>
      <c r="AA28" s="416"/>
      <c r="AB28" s="416"/>
      <c r="AC28" s="416"/>
      <c r="AD28" s="416"/>
      <c r="AE28" s="416"/>
      <c r="AF28" s="416"/>
      <c r="AG28" s="417"/>
      <c r="AH28" s="412" t="s">
        <v>
137</v>
      </c>
      <c r="AI28" s="413"/>
      <c r="AJ28" s="413"/>
      <c r="AK28" s="413"/>
      <c r="AL28" s="414"/>
      <c r="AM28" s="412" t="s">
        <v>
137</v>
      </c>
      <c r="AN28" s="413"/>
      <c r="AO28" s="413"/>
      <c r="AP28" s="413"/>
      <c r="AQ28" s="413"/>
      <c r="AR28" s="414"/>
      <c r="AS28" s="412" t="s">
        <v>
137</v>
      </c>
      <c r="AT28" s="413"/>
      <c r="AU28" s="413"/>
      <c r="AV28" s="413"/>
      <c r="AW28" s="413"/>
      <c r="AX28" s="472"/>
      <c r="AY28" s="476" t="s">
        <v>
184</v>
      </c>
      <c r="AZ28" s="477"/>
      <c r="BA28" s="477"/>
      <c r="BB28" s="478"/>
      <c r="BC28" s="485" t="s">
        <v>
48</v>
      </c>
      <c r="BD28" s="486"/>
      <c r="BE28" s="486"/>
      <c r="BF28" s="486"/>
      <c r="BG28" s="486"/>
      <c r="BH28" s="486"/>
      <c r="BI28" s="486"/>
      <c r="BJ28" s="486"/>
      <c r="BK28" s="486"/>
      <c r="BL28" s="486"/>
      <c r="BM28" s="487"/>
      <c r="BN28" s="488">
        <v>
48558825</v>
      </c>
      <c r="BO28" s="489"/>
      <c r="BP28" s="489"/>
      <c r="BQ28" s="489"/>
      <c r="BR28" s="489"/>
      <c r="BS28" s="489"/>
      <c r="BT28" s="489"/>
      <c r="BU28" s="490"/>
      <c r="BV28" s="488">
        <v>
40841647</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
185</v>
      </c>
      <c r="F29" s="416"/>
      <c r="G29" s="416"/>
      <c r="H29" s="416"/>
      <c r="I29" s="416"/>
      <c r="J29" s="416"/>
      <c r="K29" s="417"/>
      <c r="L29" s="412">
        <v>
46</v>
      </c>
      <c r="M29" s="413"/>
      <c r="N29" s="413"/>
      <c r="O29" s="413"/>
      <c r="P29" s="414"/>
      <c r="Q29" s="412">
        <v>
5957</v>
      </c>
      <c r="R29" s="413"/>
      <c r="S29" s="413"/>
      <c r="T29" s="413"/>
      <c r="U29" s="413"/>
      <c r="V29" s="414"/>
      <c r="W29" s="503"/>
      <c r="X29" s="504"/>
      <c r="Y29" s="505"/>
      <c r="Z29" s="415" t="s">
        <v>
186</v>
      </c>
      <c r="AA29" s="416"/>
      <c r="AB29" s="416"/>
      <c r="AC29" s="416"/>
      <c r="AD29" s="416"/>
      <c r="AE29" s="416"/>
      <c r="AF29" s="416"/>
      <c r="AG29" s="417"/>
      <c r="AH29" s="412">
        <v>
3392</v>
      </c>
      <c r="AI29" s="413"/>
      <c r="AJ29" s="413"/>
      <c r="AK29" s="413"/>
      <c r="AL29" s="414"/>
      <c r="AM29" s="412">
        <v>
10137380</v>
      </c>
      <c r="AN29" s="413"/>
      <c r="AO29" s="413"/>
      <c r="AP29" s="413"/>
      <c r="AQ29" s="413"/>
      <c r="AR29" s="414"/>
      <c r="AS29" s="412">
        <v>
2989</v>
      </c>
      <c r="AT29" s="413"/>
      <c r="AU29" s="413"/>
      <c r="AV29" s="413"/>
      <c r="AW29" s="413"/>
      <c r="AX29" s="472"/>
      <c r="AY29" s="479"/>
      <c r="AZ29" s="480"/>
      <c r="BA29" s="480"/>
      <c r="BB29" s="481"/>
      <c r="BC29" s="473" t="s">
        <v>
187</v>
      </c>
      <c r="BD29" s="474"/>
      <c r="BE29" s="474"/>
      <c r="BF29" s="474"/>
      <c r="BG29" s="474"/>
      <c r="BH29" s="474"/>
      <c r="BI29" s="474"/>
      <c r="BJ29" s="474"/>
      <c r="BK29" s="474"/>
      <c r="BL29" s="474"/>
      <c r="BM29" s="475"/>
      <c r="BN29" s="459">
        <v>
21202</v>
      </c>
      <c r="BO29" s="460"/>
      <c r="BP29" s="460"/>
      <c r="BQ29" s="460"/>
      <c r="BR29" s="460"/>
      <c r="BS29" s="460"/>
      <c r="BT29" s="460"/>
      <c r="BU29" s="461"/>
      <c r="BV29" s="459">
        <v>
18655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
188</v>
      </c>
      <c r="X30" s="427"/>
      <c r="Y30" s="427"/>
      <c r="Z30" s="427"/>
      <c r="AA30" s="427"/>
      <c r="AB30" s="427"/>
      <c r="AC30" s="427"/>
      <c r="AD30" s="427"/>
      <c r="AE30" s="427"/>
      <c r="AF30" s="427"/>
      <c r="AG30" s="428"/>
      <c r="AH30" s="429">
        <v>
98.9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
50</v>
      </c>
      <c r="BD30" s="433"/>
      <c r="BE30" s="433"/>
      <c r="BF30" s="433"/>
      <c r="BG30" s="433"/>
      <c r="BH30" s="433"/>
      <c r="BI30" s="433"/>
      <c r="BJ30" s="433"/>
      <c r="BK30" s="433"/>
      <c r="BL30" s="433"/>
      <c r="BM30" s="434"/>
      <c r="BN30" s="493">
        <v>
18025244</v>
      </c>
      <c r="BO30" s="494"/>
      <c r="BP30" s="494"/>
      <c r="BQ30" s="494"/>
      <c r="BR30" s="494"/>
      <c r="BS30" s="494"/>
      <c r="BT30" s="494"/>
      <c r="BU30" s="495"/>
      <c r="BV30" s="493">
        <v>
14216115</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
189</v>
      </c>
      <c r="D32" s="418"/>
      <c r="E32" s="418"/>
      <c r="F32" s="418"/>
      <c r="G32" s="418"/>
      <c r="H32" s="418"/>
      <c r="I32" s="418"/>
      <c r="J32" s="418"/>
      <c r="K32" s="418"/>
      <c r="L32" s="418"/>
      <c r="M32" s="418"/>
      <c r="N32" s="418"/>
      <c r="O32" s="418"/>
      <c r="P32" s="418"/>
      <c r="Q32" s="418"/>
      <c r="R32" s="418"/>
      <c r="S32" s="418"/>
      <c r="U32" s="419" t="s">
        <v>
190</v>
      </c>
      <c r="V32" s="419"/>
      <c r="W32" s="419"/>
      <c r="X32" s="419"/>
      <c r="Y32" s="419"/>
      <c r="Z32" s="419"/>
      <c r="AA32" s="419"/>
      <c r="AB32" s="419"/>
      <c r="AC32" s="419"/>
      <c r="AD32" s="419"/>
      <c r="AE32" s="419"/>
      <c r="AF32" s="419"/>
      <c r="AG32" s="419"/>
      <c r="AH32" s="419"/>
      <c r="AI32" s="419"/>
      <c r="AJ32" s="419"/>
      <c r="AK32" s="419"/>
      <c r="AM32" s="419" t="s">
        <v>
191</v>
      </c>
      <c r="AN32" s="419"/>
      <c r="AO32" s="419"/>
      <c r="AP32" s="419"/>
      <c r="AQ32" s="419"/>
      <c r="AR32" s="419"/>
      <c r="AS32" s="419"/>
      <c r="AT32" s="419"/>
      <c r="AU32" s="419"/>
      <c r="AV32" s="419"/>
      <c r="AW32" s="419"/>
      <c r="AX32" s="419"/>
      <c r="AY32" s="419"/>
      <c r="AZ32" s="419"/>
      <c r="BA32" s="419"/>
      <c r="BB32" s="419"/>
      <c r="BC32" s="419"/>
      <c r="BE32" s="419" t="s">
        <v>
192</v>
      </c>
      <c r="BF32" s="419"/>
      <c r="BG32" s="419"/>
      <c r="BH32" s="419"/>
      <c r="BI32" s="419"/>
      <c r="BJ32" s="419"/>
      <c r="BK32" s="419"/>
      <c r="BL32" s="419"/>
      <c r="BM32" s="419"/>
      <c r="BN32" s="419"/>
      <c r="BO32" s="419"/>
      <c r="BP32" s="419"/>
      <c r="BQ32" s="419"/>
      <c r="BR32" s="419"/>
      <c r="BS32" s="419"/>
      <c r="BT32" s="419"/>
      <c r="BU32" s="419"/>
      <c r="BW32" s="419" t="s">
        <v>
193</v>
      </c>
      <c r="BX32" s="419"/>
      <c r="BY32" s="419"/>
      <c r="BZ32" s="419"/>
      <c r="CA32" s="419"/>
      <c r="CB32" s="419"/>
      <c r="CC32" s="419"/>
      <c r="CD32" s="419"/>
      <c r="CE32" s="419"/>
      <c r="CF32" s="419"/>
      <c r="CG32" s="419"/>
      <c r="CH32" s="419"/>
      <c r="CI32" s="419"/>
      <c r="CJ32" s="419"/>
      <c r="CK32" s="419"/>
      <c r="CL32" s="419"/>
      <c r="CM32" s="419"/>
      <c r="CO32" s="419" t="s">
        <v>
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
195</v>
      </c>
      <c r="D33" s="411"/>
      <c r="E33" s="410" t="s">
        <v>
196</v>
      </c>
      <c r="F33" s="410"/>
      <c r="G33" s="410"/>
      <c r="H33" s="410"/>
      <c r="I33" s="410"/>
      <c r="J33" s="410"/>
      <c r="K33" s="410"/>
      <c r="L33" s="410"/>
      <c r="M33" s="410"/>
      <c r="N33" s="410"/>
      <c r="O33" s="410"/>
      <c r="P33" s="410"/>
      <c r="Q33" s="410"/>
      <c r="R33" s="410"/>
      <c r="S33" s="410"/>
      <c r="T33" s="203"/>
      <c r="U33" s="411" t="s">
        <v>
195</v>
      </c>
      <c r="V33" s="411"/>
      <c r="W33" s="410" t="s">
        <v>
196</v>
      </c>
      <c r="X33" s="410"/>
      <c r="Y33" s="410"/>
      <c r="Z33" s="410"/>
      <c r="AA33" s="410"/>
      <c r="AB33" s="410"/>
      <c r="AC33" s="410"/>
      <c r="AD33" s="410"/>
      <c r="AE33" s="410"/>
      <c r="AF33" s="410"/>
      <c r="AG33" s="410"/>
      <c r="AH33" s="410"/>
      <c r="AI33" s="410"/>
      <c r="AJ33" s="410"/>
      <c r="AK33" s="410"/>
      <c r="AL33" s="203"/>
      <c r="AM33" s="411" t="s">
        <v>
195</v>
      </c>
      <c r="AN33" s="411"/>
      <c r="AO33" s="410" t="s">
        <v>
196</v>
      </c>
      <c r="AP33" s="410"/>
      <c r="AQ33" s="410"/>
      <c r="AR33" s="410"/>
      <c r="AS33" s="410"/>
      <c r="AT33" s="410"/>
      <c r="AU33" s="410"/>
      <c r="AV33" s="410"/>
      <c r="AW33" s="410"/>
      <c r="AX33" s="410"/>
      <c r="AY33" s="410"/>
      <c r="AZ33" s="410"/>
      <c r="BA33" s="410"/>
      <c r="BB33" s="410"/>
      <c r="BC33" s="410"/>
      <c r="BD33" s="204"/>
      <c r="BE33" s="410" t="s">
        <v>
197</v>
      </c>
      <c r="BF33" s="410"/>
      <c r="BG33" s="410" t="s">
        <v>
198</v>
      </c>
      <c r="BH33" s="410"/>
      <c r="BI33" s="410"/>
      <c r="BJ33" s="410"/>
      <c r="BK33" s="410"/>
      <c r="BL33" s="410"/>
      <c r="BM33" s="410"/>
      <c r="BN33" s="410"/>
      <c r="BO33" s="410"/>
      <c r="BP33" s="410"/>
      <c r="BQ33" s="410"/>
      <c r="BR33" s="410"/>
      <c r="BS33" s="410"/>
      <c r="BT33" s="410"/>
      <c r="BU33" s="410"/>
      <c r="BV33" s="204"/>
      <c r="BW33" s="411" t="s">
        <v>
197</v>
      </c>
      <c r="BX33" s="411"/>
      <c r="BY33" s="410" t="s">
        <v>
199</v>
      </c>
      <c r="BZ33" s="410"/>
      <c r="CA33" s="410"/>
      <c r="CB33" s="410"/>
      <c r="CC33" s="410"/>
      <c r="CD33" s="410"/>
      <c r="CE33" s="410"/>
      <c r="CF33" s="410"/>
      <c r="CG33" s="410"/>
      <c r="CH33" s="410"/>
      <c r="CI33" s="410"/>
      <c r="CJ33" s="410"/>
      <c r="CK33" s="410"/>
      <c r="CL33" s="410"/>
      <c r="CM33" s="410"/>
      <c r="CN33" s="203"/>
      <c r="CO33" s="411" t="s">
        <v>
195</v>
      </c>
      <c r="CP33" s="411"/>
      <c r="CQ33" s="410" t="s">
        <v>
200</v>
      </c>
      <c r="CR33" s="410"/>
      <c r="CS33" s="410"/>
      <c r="CT33" s="410"/>
      <c r="CU33" s="410"/>
      <c r="CV33" s="410"/>
      <c r="CW33" s="410"/>
      <c r="CX33" s="410"/>
      <c r="CY33" s="410"/>
      <c r="CZ33" s="410"/>
      <c r="DA33" s="410"/>
      <c r="DB33" s="410"/>
      <c r="DC33" s="410"/>
      <c r="DD33" s="410"/>
      <c r="DE33" s="410"/>
      <c r="DF33" s="203"/>
      <c r="DG33" s="409" t="s">
        <v>
201</v>
      </c>
      <c r="DH33" s="409"/>
      <c r="DI33" s="205"/>
    </row>
    <row r="34" spans="1:113" ht="32.25" customHeight="1" x14ac:dyDescent="0.2">
      <c r="A34" s="178"/>
      <c r="B34" s="202"/>
      <c r="C34" s="407">
        <f>
IF(E34="","",1)</f>
        <v>
1</v>
      </c>
      <c r="D34" s="407"/>
      <c r="E34" s="408" t="str">
        <f>
IF('各会計、関係団体の財政状況及び健全化判断比率'!B7="","",'各会計、関係団体の財政状況及び健全化判断比率'!B7)</f>
        <v>
一般会計</v>
      </c>
      <c r="F34" s="408"/>
      <c r="G34" s="408"/>
      <c r="H34" s="408"/>
      <c r="I34" s="408"/>
      <c r="J34" s="408"/>
      <c r="K34" s="408"/>
      <c r="L34" s="408"/>
      <c r="M34" s="408"/>
      <c r="N34" s="408"/>
      <c r="O34" s="408"/>
      <c r="P34" s="408"/>
      <c r="Q34" s="408"/>
      <c r="R34" s="408"/>
      <c r="S34" s="408"/>
      <c r="T34" s="178"/>
      <c r="U34" s="407">
        <f>
IF(W34="","",MAX(C34:D43)+1)</f>
        <v>
2</v>
      </c>
      <c r="V34" s="407"/>
      <c r="W34" s="408" t="str">
        <f>
IF('各会計、関係団体の財政状況及び健全化判断比率'!B28="","",'各会計、関係団体の財政状況及び健全化判断比率'!B28)</f>
        <v>
国民健康保険事業会計</v>
      </c>
      <c r="X34" s="408"/>
      <c r="Y34" s="408"/>
      <c r="Z34" s="408"/>
      <c r="AA34" s="408"/>
      <c r="AB34" s="408"/>
      <c r="AC34" s="408"/>
      <c r="AD34" s="408"/>
      <c r="AE34" s="408"/>
      <c r="AF34" s="408"/>
      <c r="AG34" s="408"/>
      <c r="AH34" s="408"/>
      <c r="AI34" s="408"/>
      <c r="AJ34" s="408"/>
      <c r="AK34" s="408"/>
      <c r="AL34" s="178"/>
      <c r="AM34" s="407" t="str">
        <f>
IF(AO34="","",MAX(C34:D43,U34:V43)+1)</f>
        <v/>
      </c>
      <c r="AN34" s="407"/>
      <c r="AO34" s="408"/>
      <c r="AP34" s="408"/>
      <c r="AQ34" s="408"/>
      <c r="AR34" s="408"/>
      <c r="AS34" s="408"/>
      <c r="AT34" s="408"/>
      <c r="AU34" s="408"/>
      <c r="AV34" s="408"/>
      <c r="AW34" s="408"/>
      <c r="AX34" s="408"/>
      <c r="AY34" s="408"/>
      <c r="AZ34" s="408"/>
      <c r="BA34" s="408"/>
      <c r="BB34" s="408"/>
      <c r="BC34" s="408"/>
      <c r="BD34" s="178"/>
      <c r="BE34" s="407" t="str">
        <f>
IF(BG34="","",MAX(C34:D43,U34:V43,AM34:AN43)+1)</f>
        <v/>
      </c>
      <c r="BF34" s="407"/>
      <c r="BG34" s="408"/>
      <c r="BH34" s="408"/>
      <c r="BI34" s="408"/>
      <c r="BJ34" s="408"/>
      <c r="BK34" s="408"/>
      <c r="BL34" s="408"/>
      <c r="BM34" s="408"/>
      <c r="BN34" s="408"/>
      <c r="BO34" s="408"/>
      <c r="BP34" s="408"/>
      <c r="BQ34" s="408"/>
      <c r="BR34" s="408"/>
      <c r="BS34" s="408"/>
      <c r="BT34" s="408"/>
      <c r="BU34" s="408"/>
      <c r="BV34" s="178"/>
      <c r="BW34" s="407">
        <f>
IF(BY34="","",MAX(C34:D43,U34:V43,AM34:AN43,BE34:BF43)+1)</f>
        <v>
5</v>
      </c>
      <c r="BX34" s="407"/>
      <c r="BY34" s="408" t="str">
        <f>
IF('各会計、関係団体の財政状況及び健全化判断比率'!B68="","",'各会計、関係団体の財政状況及び健全化判断比率'!B68)</f>
        <v>
特別区人事・厚生事務組合</v>
      </c>
      <c r="BZ34" s="408"/>
      <c r="CA34" s="408"/>
      <c r="CB34" s="408"/>
      <c r="CC34" s="408"/>
      <c r="CD34" s="408"/>
      <c r="CE34" s="408"/>
      <c r="CF34" s="408"/>
      <c r="CG34" s="408"/>
      <c r="CH34" s="408"/>
      <c r="CI34" s="408"/>
      <c r="CJ34" s="408"/>
      <c r="CK34" s="408"/>
      <c r="CL34" s="408"/>
      <c r="CM34" s="408"/>
      <c r="CN34" s="178"/>
      <c r="CO34" s="407">
        <f>
IF(CQ34="","",MAX(C34:D43,U34:V43,AM34:AN43,BE34:BF43,BW34:BX43)+1)</f>
        <v>
10</v>
      </c>
      <c r="CP34" s="407"/>
      <c r="CQ34" s="408" t="str">
        <f>
IF('各会計、関係団体の財政状況及び健全化判断比率'!BS7="","",'各会計、関係団体の財政状況及び健全化判断比率'!BS7)</f>
        <v>
杉並区スポーツ振興財団</v>
      </c>
      <c r="CR34" s="408"/>
      <c r="CS34" s="408"/>
      <c r="CT34" s="408"/>
      <c r="CU34" s="408"/>
      <c r="CV34" s="408"/>
      <c r="CW34" s="408"/>
      <c r="CX34" s="408"/>
      <c r="CY34" s="408"/>
      <c r="CZ34" s="408"/>
      <c r="DA34" s="408"/>
      <c r="DB34" s="408"/>
      <c r="DC34" s="408"/>
      <c r="DD34" s="408"/>
      <c r="DE34" s="408"/>
      <c r="DG34" s="405" t="str">
        <f>
IF('各会計、関係団体の財政状況及び健全化判断比率'!BR7="","",'各会計、関係団体の財政状況及び健全化判断比率'!BR7)</f>
        <v/>
      </c>
      <c r="DH34" s="405"/>
      <c r="DI34" s="205"/>
    </row>
    <row r="35" spans="1:113" ht="32.25" customHeight="1" x14ac:dyDescent="0.2">
      <c r="A35" s="178"/>
      <c r="B35" s="202"/>
      <c r="C35" s="407" t="str">
        <f>
IF(E35="","",C34+1)</f>
        <v/>
      </c>
      <c r="D35" s="407"/>
      <c r="E35" s="408" t="str">
        <f>
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
IF(W35="","",U34+1)</f>
        <v>
3</v>
      </c>
      <c r="V35" s="407"/>
      <c r="W35" s="408" t="str">
        <f>
IF('各会計、関係団体の財政状況及び健全化判断比率'!B29="","",'各会計、関係団体の財政状況及び健全化判断比率'!B29)</f>
        <v>
介護保険事業会計</v>
      </c>
      <c r="X35" s="408"/>
      <c r="Y35" s="408"/>
      <c r="Z35" s="408"/>
      <c r="AA35" s="408"/>
      <c r="AB35" s="408"/>
      <c r="AC35" s="408"/>
      <c r="AD35" s="408"/>
      <c r="AE35" s="408"/>
      <c r="AF35" s="408"/>
      <c r="AG35" s="408"/>
      <c r="AH35" s="408"/>
      <c r="AI35" s="408"/>
      <c r="AJ35" s="408"/>
      <c r="AK35" s="408"/>
      <c r="AL35" s="178"/>
      <c r="AM35" s="407" t="str">
        <f t="shared" ref="AM35:AM43" si="0">
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
IF(BG35="","",BE34+1)</f>
        <v/>
      </c>
      <c r="BF35" s="407"/>
      <c r="BG35" s="408"/>
      <c r="BH35" s="408"/>
      <c r="BI35" s="408"/>
      <c r="BJ35" s="408"/>
      <c r="BK35" s="408"/>
      <c r="BL35" s="408"/>
      <c r="BM35" s="408"/>
      <c r="BN35" s="408"/>
      <c r="BO35" s="408"/>
      <c r="BP35" s="408"/>
      <c r="BQ35" s="408"/>
      <c r="BR35" s="408"/>
      <c r="BS35" s="408"/>
      <c r="BT35" s="408"/>
      <c r="BU35" s="408"/>
      <c r="BV35" s="178"/>
      <c r="BW35" s="407">
        <f t="shared" ref="BW35:BW43" si="2">
IF(BY35="","",BW34+1)</f>
        <v>
6</v>
      </c>
      <c r="BX35" s="407"/>
      <c r="BY35" s="408" t="str">
        <f>
IF('各会計、関係団体の財政状況及び健全化判断比率'!B69="","",'各会計、関係団体の財政状況及び健全化判断比率'!B69)</f>
        <v>
特別区競馬組合</v>
      </c>
      <c r="BZ35" s="408"/>
      <c r="CA35" s="408"/>
      <c r="CB35" s="408"/>
      <c r="CC35" s="408"/>
      <c r="CD35" s="408"/>
      <c r="CE35" s="408"/>
      <c r="CF35" s="408"/>
      <c r="CG35" s="408"/>
      <c r="CH35" s="408"/>
      <c r="CI35" s="408"/>
      <c r="CJ35" s="408"/>
      <c r="CK35" s="408"/>
      <c r="CL35" s="408"/>
      <c r="CM35" s="408"/>
      <c r="CN35" s="178"/>
      <c r="CO35" s="407">
        <f t="shared" ref="CO35:CO43" si="3">
IF(CQ35="","",CO34+1)</f>
        <v>
11</v>
      </c>
      <c r="CP35" s="407"/>
      <c r="CQ35" s="408" t="str">
        <f>
IF('各会計、関係団体の財政状況及び健全化判断比率'!BS8="","",'各会計、関係団体の財政状況及び健全化判断比率'!BS8)</f>
        <v>
杉並区障害者雇用支援事業団</v>
      </c>
      <c r="CR35" s="408"/>
      <c r="CS35" s="408"/>
      <c r="CT35" s="408"/>
      <c r="CU35" s="408"/>
      <c r="CV35" s="408"/>
      <c r="CW35" s="408"/>
      <c r="CX35" s="408"/>
      <c r="CY35" s="408"/>
      <c r="CZ35" s="408"/>
      <c r="DA35" s="408"/>
      <c r="DB35" s="408"/>
      <c r="DC35" s="408"/>
      <c r="DD35" s="408"/>
      <c r="DE35" s="408"/>
      <c r="DG35" s="405" t="str">
        <f>
IF('各会計、関係団体の財政状況及び健全化判断比率'!BR8="","",'各会計、関係団体の財政状況及び健全化判断比率'!BR8)</f>
        <v/>
      </c>
      <c r="DH35" s="405"/>
      <c r="DI35" s="205"/>
    </row>
    <row r="36" spans="1:113" ht="32.25" customHeight="1" x14ac:dyDescent="0.2">
      <c r="A36" s="178"/>
      <c r="B36" s="202"/>
      <c r="C36" s="407" t="str">
        <f>
IF(E36="","",C35+1)</f>
        <v/>
      </c>
      <c r="D36" s="407"/>
      <c r="E36" s="408" t="str">
        <f>
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
IF(W36="","",U35+1)</f>
        <v>
4</v>
      </c>
      <c r="V36" s="407"/>
      <c r="W36" s="408" t="str">
        <f>
IF('各会計、関係団体の財政状況及び健全化判断比率'!B30="","",'各会計、関係団体の財政状況及び健全化判断比率'!B30)</f>
        <v>
後期高齢者医療事業会計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
7</v>
      </c>
      <c r="BX36" s="407"/>
      <c r="BY36" s="408" t="str">
        <f>
IF('各会計、関係団体の財政状況及び健全化判断比率'!B70="","",'各会計、関係団体の財政状況及び健全化判断比率'!B70)</f>
        <v>
東京二十三区清掃一部事務組合</v>
      </c>
      <c r="BZ36" s="408"/>
      <c r="CA36" s="408"/>
      <c r="CB36" s="408"/>
      <c r="CC36" s="408"/>
      <c r="CD36" s="408"/>
      <c r="CE36" s="408"/>
      <c r="CF36" s="408"/>
      <c r="CG36" s="408"/>
      <c r="CH36" s="408"/>
      <c r="CI36" s="408"/>
      <c r="CJ36" s="408"/>
      <c r="CK36" s="408"/>
      <c r="CL36" s="408"/>
      <c r="CM36" s="408"/>
      <c r="CN36" s="178"/>
      <c r="CO36" s="407">
        <f t="shared" si="3"/>
        <v>
12</v>
      </c>
      <c r="CP36" s="407"/>
      <c r="CQ36" s="408" t="str">
        <f>
IF('各会計、関係団体の財政状況及び健全化判断比率'!BS9="","",'各会計、関係団体の財政状況及び健全化判断比率'!BS9)</f>
        <v>
杉並区土地開発公社</v>
      </c>
      <c r="CR36" s="408"/>
      <c r="CS36" s="408"/>
      <c r="CT36" s="408"/>
      <c r="CU36" s="408"/>
      <c r="CV36" s="408"/>
      <c r="CW36" s="408"/>
      <c r="CX36" s="408"/>
      <c r="CY36" s="408"/>
      <c r="CZ36" s="408"/>
      <c r="DA36" s="408"/>
      <c r="DB36" s="408"/>
      <c r="DC36" s="408"/>
      <c r="DD36" s="408"/>
      <c r="DE36" s="408"/>
      <c r="DG36" s="405" t="str">
        <f>
IF('各会計、関係団体の財政状況及び健全化判断比率'!BR9="","",'各会計、関係団体の財政状況及び健全化判断比率'!BR9)</f>
        <v>
○</v>
      </c>
      <c r="DH36" s="405"/>
      <c r="DI36" s="205"/>
    </row>
    <row r="37" spans="1:113" ht="32.25" customHeight="1" x14ac:dyDescent="0.2">
      <c r="A37" s="178"/>
      <c r="B37" s="202"/>
      <c r="C37" s="407" t="str">
        <f>
IF(E37="","",C36+1)</f>
        <v/>
      </c>
      <c r="D37" s="407"/>
      <c r="E37" s="408" t="str">
        <f>
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
8</v>
      </c>
      <c r="BX37" s="407"/>
      <c r="BY37" s="408" t="str">
        <f>
IF('各会計、関係団体の財政状況及び健全化判断比率'!B71="","",'各会計、関係団体の財政状況及び健全化判断比率'!B71)</f>
        <v>
東京都後期高齢者医療広域連合（一般会計）</v>
      </c>
      <c r="BZ37" s="408"/>
      <c r="CA37" s="408"/>
      <c r="CB37" s="408"/>
      <c r="CC37" s="408"/>
      <c r="CD37" s="408"/>
      <c r="CE37" s="408"/>
      <c r="CF37" s="408"/>
      <c r="CG37" s="408"/>
      <c r="CH37" s="408"/>
      <c r="CI37" s="408"/>
      <c r="CJ37" s="408"/>
      <c r="CK37" s="408"/>
      <c r="CL37" s="408"/>
      <c r="CM37" s="408"/>
      <c r="CN37" s="178"/>
      <c r="CO37" s="407">
        <f t="shared" si="3"/>
        <v>
13</v>
      </c>
      <c r="CP37" s="407"/>
      <c r="CQ37" s="408" t="str">
        <f>
IF('各会計、関係団体の財政状況及び健全化判断比率'!BS10="","",'各会計、関係団体の財政状況及び健全化判断比率'!BS10)</f>
        <v>
下井草駅整備</v>
      </c>
      <c r="CR37" s="408"/>
      <c r="CS37" s="408"/>
      <c r="CT37" s="408"/>
      <c r="CU37" s="408"/>
      <c r="CV37" s="408"/>
      <c r="CW37" s="408"/>
      <c r="CX37" s="408"/>
      <c r="CY37" s="408"/>
      <c r="CZ37" s="408"/>
      <c r="DA37" s="408"/>
      <c r="DB37" s="408"/>
      <c r="DC37" s="408"/>
      <c r="DD37" s="408"/>
      <c r="DE37" s="408"/>
      <c r="DG37" s="405" t="str">
        <f>
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
IF(E38="","",C37+1)</f>
        <v/>
      </c>
      <c r="D38" s="407"/>
      <c r="E38" s="408" t="str">
        <f>
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
9</v>
      </c>
      <c r="BX38" s="407"/>
      <c r="BY38" s="408" t="str">
        <f>
IF('各会計、関係団体の財政状況及び健全化判断比率'!B72="","",'各会計、関係団体の財政状況及び健全化判断比率'!B72)</f>
        <v>
東京都後期高齢者医療広域連合
（後期高齢者医療特別会計）</v>
      </c>
      <c r="BZ38" s="408"/>
      <c r="CA38" s="408"/>
      <c r="CB38" s="408"/>
      <c r="CC38" s="408"/>
      <c r="CD38" s="408"/>
      <c r="CE38" s="408"/>
      <c r="CF38" s="408"/>
      <c r="CG38" s="408"/>
      <c r="CH38" s="408"/>
      <c r="CI38" s="408"/>
      <c r="CJ38" s="408"/>
      <c r="CK38" s="408"/>
      <c r="CL38" s="408"/>
      <c r="CM38" s="408"/>
      <c r="CN38" s="178"/>
      <c r="CO38" s="407">
        <f t="shared" si="3"/>
        <v>
14</v>
      </c>
      <c r="CP38" s="407"/>
      <c r="CQ38" s="408" t="str">
        <f>
IF('各会計、関係団体の財政状況及び健全化判断比率'!BS11="","",'各会計、関係団体の財政状況及び健全化判断比率'!BS11)</f>
        <v>
杉並区成年後見センター</v>
      </c>
      <c r="CR38" s="408"/>
      <c r="CS38" s="408"/>
      <c r="CT38" s="408"/>
      <c r="CU38" s="408"/>
      <c r="CV38" s="408"/>
      <c r="CW38" s="408"/>
      <c r="CX38" s="408"/>
      <c r="CY38" s="408"/>
      <c r="CZ38" s="408"/>
      <c r="DA38" s="408"/>
      <c r="DB38" s="408"/>
      <c r="DC38" s="408"/>
      <c r="DD38" s="408"/>
      <c r="DE38" s="408"/>
      <c r="DG38" s="405" t="str">
        <f>
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
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
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
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
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
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
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
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
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
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
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
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
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
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
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
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
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
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
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
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
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
202</v>
      </c>
      <c r="E46" s="404" t="s">
        <v>
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
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
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
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
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
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
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177" t="s">
        <v>
584</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546</v>
      </c>
      <c r="G33" s="29" t="s">
        <v>
547</v>
      </c>
      <c r="H33" s="29" t="s">
        <v>
548</v>
      </c>
      <c r="I33" s="29" t="s">
        <v>
549</v>
      </c>
      <c r="J33" s="30" t="s">
        <v>
550</v>
      </c>
      <c r="K33" s="22"/>
      <c r="L33" s="22"/>
      <c r="M33" s="22"/>
      <c r="N33" s="22"/>
      <c r="O33" s="22"/>
      <c r="P33" s="22"/>
    </row>
    <row r="34" spans="1:16" ht="39" customHeight="1" x14ac:dyDescent="0.2">
      <c r="A34" s="22"/>
      <c r="B34" s="31"/>
      <c r="C34" s="1216" t="s">
        <v>
552</v>
      </c>
      <c r="D34" s="1216"/>
      <c r="E34" s="1217"/>
      <c r="F34" s="32">
        <v>
7.53</v>
      </c>
      <c r="G34" s="33">
        <v>
6.29</v>
      </c>
      <c r="H34" s="33">
        <v>
5.29</v>
      </c>
      <c r="I34" s="33">
        <v>
9.31</v>
      </c>
      <c r="J34" s="34">
        <v>
10.33</v>
      </c>
      <c r="K34" s="22"/>
      <c r="L34" s="22"/>
      <c r="M34" s="22"/>
      <c r="N34" s="22"/>
      <c r="O34" s="22"/>
      <c r="P34" s="22"/>
    </row>
    <row r="35" spans="1:16" ht="39" customHeight="1" x14ac:dyDescent="0.2">
      <c r="A35" s="22"/>
      <c r="B35" s="35"/>
      <c r="C35" s="1210" t="s">
        <v>
553</v>
      </c>
      <c r="D35" s="1211"/>
      <c r="E35" s="1212"/>
      <c r="F35" s="36">
        <v>
1.54</v>
      </c>
      <c r="G35" s="37">
        <v>
1.32</v>
      </c>
      <c r="H35" s="37">
        <v>
1.22</v>
      </c>
      <c r="I35" s="37">
        <v>
1.97</v>
      </c>
      <c r="J35" s="38">
        <v>
1.19</v>
      </c>
      <c r="K35" s="22"/>
      <c r="L35" s="22"/>
      <c r="M35" s="22"/>
      <c r="N35" s="22"/>
      <c r="O35" s="22"/>
      <c r="P35" s="22"/>
    </row>
    <row r="36" spans="1:16" ht="39" customHeight="1" x14ac:dyDescent="0.2">
      <c r="A36" s="22"/>
      <c r="B36" s="35"/>
      <c r="C36" s="1210" t="s">
        <v>
554</v>
      </c>
      <c r="D36" s="1211"/>
      <c r="E36" s="1212"/>
      <c r="F36" s="36">
        <v>
0.93</v>
      </c>
      <c r="G36" s="37">
        <v>
0.17</v>
      </c>
      <c r="H36" s="37">
        <v>
0.28000000000000003</v>
      </c>
      <c r="I36" s="37">
        <v>
0.92</v>
      </c>
      <c r="J36" s="38">
        <v>
0.94</v>
      </c>
      <c r="K36" s="22"/>
      <c r="L36" s="22"/>
      <c r="M36" s="22"/>
      <c r="N36" s="22"/>
      <c r="O36" s="22"/>
      <c r="P36" s="22"/>
    </row>
    <row r="37" spans="1:16" ht="39" customHeight="1" x14ac:dyDescent="0.2">
      <c r="A37" s="22"/>
      <c r="B37" s="35"/>
      <c r="C37" s="1210" t="s">
        <v>
555</v>
      </c>
      <c r="D37" s="1211"/>
      <c r="E37" s="1212"/>
      <c r="F37" s="36">
        <v>
0.2</v>
      </c>
      <c r="G37" s="37">
        <v>
0.15</v>
      </c>
      <c r="H37" s="37">
        <v>
0.08</v>
      </c>
      <c r="I37" s="37">
        <v>
0.11</v>
      </c>
      <c r="J37" s="38">
        <v>
0.18</v>
      </c>
      <c r="K37" s="22"/>
      <c r="L37" s="22"/>
      <c r="M37" s="22"/>
      <c r="N37" s="22"/>
      <c r="O37" s="22"/>
      <c r="P37" s="22"/>
    </row>
    <row r="38" spans="1:16" ht="39" customHeight="1" x14ac:dyDescent="0.2">
      <c r="A38" s="22"/>
      <c r="B38" s="35"/>
      <c r="C38" s="1210"/>
      <c r="D38" s="1211"/>
      <c r="E38" s="1212"/>
      <c r="F38" s="36"/>
      <c r="G38" s="37"/>
      <c r="H38" s="37"/>
      <c r="I38" s="37"/>
      <c r="J38" s="38"/>
      <c r="K38" s="22"/>
      <c r="L38" s="22"/>
      <c r="M38" s="22"/>
      <c r="N38" s="22"/>
      <c r="O38" s="22"/>
      <c r="P38" s="22"/>
    </row>
    <row r="39" spans="1:16" ht="39" customHeight="1" x14ac:dyDescent="0.2">
      <c r="A39" s="22"/>
      <c r="B39" s="35"/>
      <c r="C39" s="1210"/>
      <c r="D39" s="1211"/>
      <c r="E39" s="1212"/>
      <c r="F39" s="36"/>
      <c r="G39" s="37"/>
      <c r="H39" s="37"/>
      <c r="I39" s="37"/>
      <c r="J39" s="38"/>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
556</v>
      </c>
      <c r="D42" s="1211"/>
      <c r="E42" s="1212"/>
      <c r="F42" s="36" t="s">
        <v>
504</v>
      </c>
      <c r="G42" s="37" t="s">
        <v>
504</v>
      </c>
      <c r="H42" s="37" t="s">
        <v>
504</v>
      </c>
      <c r="I42" s="37" t="s">
        <v>
504</v>
      </c>
      <c r="J42" s="38" t="s">
        <v>
504</v>
      </c>
      <c r="K42" s="22"/>
      <c r="L42" s="22"/>
      <c r="M42" s="22"/>
      <c r="N42" s="22"/>
      <c r="O42" s="22"/>
      <c r="P42" s="22"/>
    </row>
    <row r="43" spans="1:16" ht="39" customHeight="1" thickBot="1" x14ac:dyDescent="0.25">
      <c r="A43" s="22"/>
      <c r="B43" s="40"/>
      <c r="C43" s="1213" t="s">
        <v>
557</v>
      </c>
      <c r="D43" s="1214"/>
      <c r="E43" s="1215"/>
      <c r="F43" s="41">
        <v>
0.03</v>
      </c>
      <c r="G43" s="42">
        <v>
0</v>
      </c>
      <c r="H43" s="42">
        <v>
0</v>
      </c>
      <c r="I43" s="42">
        <v>
0</v>
      </c>
      <c r="J43" s="43" t="s">
        <v>
504</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IuSvW1kn6Y9HI+hAHLMkW53Z1EJPxyUgnCkEBpk+XheN8HfDEKaSZ7C502GQ3NAdtZ6gpazzjHE2oHUyNUVfQ==" saltValue="6xqWN+9KKBwrqqRSkMfK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546</v>
      </c>
      <c r="L44" s="56" t="s">
        <v>
547</v>
      </c>
      <c r="M44" s="56" t="s">
        <v>
548</v>
      </c>
      <c r="N44" s="56" t="s">
        <v>
549</v>
      </c>
      <c r="O44" s="57" t="s">
        <v>
550</v>
      </c>
      <c r="P44" s="48"/>
      <c r="Q44" s="48"/>
      <c r="R44" s="48"/>
      <c r="S44" s="48"/>
      <c r="T44" s="48"/>
      <c r="U44" s="48"/>
    </row>
    <row r="45" spans="1:21" ht="30.75" customHeight="1" x14ac:dyDescent="0.2">
      <c r="A45" s="48"/>
      <c r="B45" s="1236" t="s">
        <v>
11</v>
      </c>
      <c r="C45" s="1237"/>
      <c r="D45" s="58"/>
      <c r="E45" s="1242" t="s">
        <v>
12</v>
      </c>
      <c r="F45" s="1242"/>
      <c r="G45" s="1242"/>
      <c r="H45" s="1242"/>
      <c r="I45" s="1242"/>
      <c r="J45" s="1243"/>
      <c r="K45" s="59">
        <v>
1523</v>
      </c>
      <c r="L45" s="60">
        <v>
1658</v>
      </c>
      <c r="M45" s="60">
        <v>
1700</v>
      </c>
      <c r="N45" s="60">
        <v>
1741</v>
      </c>
      <c r="O45" s="61">
        <v>
1828</v>
      </c>
      <c r="P45" s="48"/>
      <c r="Q45" s="48"/>
      <c r="R45" s="48"/>
      <c r="S45" s="48"/>
      <c r="T45" s="48"/>
      <c r="U45" s="48"/>
    </row>
    <row r="46" spans="1:21" ht="30.75" customHeight="1" x14ac:dyDescent="0.2">
      <c r="A46" s="48"/>
      <c r="B46" s="1238"/>
      <c r="C46" s="1239"/>
      <c r="D46" s="62"/>
      <c r="E46" s="1220" t="s">
        <v>
13</v>
      </c>
      <c r="F46" s="1220"/>
      <c r="G46" s="1220"/>
      <c r="H46" s="1220"/>
      <c r="I46" s="1220"/>
      <c r="J46" s="1221"/>
      <c r="K46" s="63" t="s">
        <v>
504</v>
      </c>
      <c r="L46" s="64" t="s">
        <v>
504</v>
      </c>
      <c r="M46" s="64" t="s">
        <v>
504</v>
      </c>
      <c r="N46" s="64" t="s">
        <v>
504</v>
      </c>
      <c r="O46" s="65" t="s">
        <v>
504</v>
      </c>
      <c r="P46" s="48"/>
      <c r="Q46" s="48"/>
      <c r="R46" s="48"/>
      <c r="S46" s="48"/>
      <c r="T46" s="48"/>
      <c r="U46" s="48"/>
    </row>
    <row r="47" spans="1:21" ht="30.75" customHeight="1" x14ac:dyDescent="0.2">
      <c r="A47" s="48"/>
      <c r="B47" s="1238"/>
      <c r="C47" s="1239"/>
      <c r="D47" s="62"/>
      <c r="E47" s="1220" t="s">
        <v>
14</v>
      </c>
      <c r="F47" s="1220"/>
      <c r="G47" s="1220"/>
      <c r="H47" s="1220"/>
      <c r="I47" s="1220"/>
      <c r="J47" s="1221"/>
      <c r="K47" s="63">
        <v>
146</v>
      </c>
      <c r="L47" s="64">
        <v>
194</v>
      </c>
      <c r="M47" s="64">
        <v>
233</v>
      </c>
      <c r="N47" s="64">
        <v>
314</v>
      </c>
      <c r="O47" s="65">
        <v>
349</v>
      </c>
      <c r="P47" s="48"/>
      <c r="Q47" s="48"/>
      <c r="R47" s="48"/>
      <c r="S47" s="48"/>
      <c r="T47" s="48"/>
      <c r="U47" s="48"/>
    </row>
    <row r="48" spans="1:21" ht="30.75" customHeight="1" x14ac:dyDescent="0.2">
      <c r="A48" s="48"/>
      <c r="B48" s="1238"/>
      <c r="C48" s="1239"/>
      <c r="D48" s="62"/>
      <c r="E48" s="1220" t="s">
        <v>
15</v>
      </c>
      <c r="F48" s="1220"/>
      <c r="G48" s="1220"/>
      <c r="H48" s="1220"/>
      <c r="I48" s="1220"/>
      <c r="J48" s="1221"/>
      <c r="K48" s="63" t="s">
        <v>
504</v>
      </c>
      <c r="L48" s="64" t="s">
        <v>
504</v>
      </c>
      <c r="M48" s="64" t="s">
        <v>
504</v>
      </c>
      <c r="N48" s="64" t="s">
        <v>
504</v>
      </c>
      <c r="O48" s="65" t="s">
        <v>
504</v>
      </c>
      <c r="P48" s="48"/>
      <c r="Q48" s="48"/>
      <c r="R48" s="48"/>
      <c r="S48" s="48"/>
      <c r="T48" s="48"/>
      <c r="U48" s="48"/>
    </row>
    <row r="49" spans="1:21" ht="30.75" customHeight="1" x14ac:dyDescent="0.2">
      <c r="A49" s="48"/>
      <c r="B49" s="1238"/>
      <c r="C49" s="1239"/>
      <c r="D49" s="62"/>
      <c r="E49" s="1220" t="s">
        <v>
16</v>
      </c>
      <c r="F49" s="1220"/>
      <c r="G49" s="1220"/>
      <c r="H49" s="1220"/>
      <c r="I49" s="1220"/>
      <c r="J49" s="1221"/>
      <c r="K49" s="63">
        <v>
125</v>
      </c>
      <c r="L49" s="64">
        <v>
138</v>
      </c>
      <c r="M49" s="64">
        <v>
141</v>
      </c>
      <c r="N49" s="64">
        <v>
158</v>
      </c>
      <c r="O49" s="65">
        <v>
149</v>
      </c>
      <c r="P49" s="48"/>
      <c r="Q49" s="48"/>
      <c r="R49" s="48"/>
      <c r="S49" s="48"/>
      <c r="T49" s="48"/>
      <c r="U49" s="48"/>
    </row>
    <row r="50" spans="1:21" ht="30.75" customHeight="1" x14ac:dyDescent="0.2">
      <c r="A50" s="48"/>
      <c r="B50" s="1238"/>
      <c r="C50" s="1239"/>
      <c r="D50" s="62"/>
      <c r="E50" s="1220" t="s">
        <v>
17</v>
      </c>
      <c r="F50" s="1220"/>
      <c r="G50" s="1220"/>
      <c r="H50" s="1220"/>
      <c r="I50" s="1220"/>
      <c r="J50" s="1221"/>
      <c r="K50" s="63">
        <v>
823</v>
      </c>
      <c r="L50" s="64">
        <v>
656</v>
      </c>
      <c r="M50" s="64">
        <v>
981</v>
      </c>
      <c r="N50" s="64">
        <v>
720</v>
      </c>
      <c r="O50" s="65">
        <v>
658</v>
      </c>
      <c r="P50" s="48"/>
      <c r="Q50" s="48"/>
      <c r="R50" s="48"/>
      <c r="S50" s="48"/>
      <c r="T50" s="48"/>
      <c r="U50" s="48"/>
    </row>
    <row r="51" spans="1:21" ht="30.75" customHeight="1" x14ac:dyDescent="0.2">
      <c r="A51" s="48"/>
      <c r="B51" s="1240"/>
      <c r="C51" s="1241"/>
      <c r="D51" s="66"/>
      <c r="E51" s="1220" t="s">
        <v>
18</v>
      </c>
      <c r="F51" s="1220"/>
      <c r="G51" s="1220"/>
      <c r="H51" s="1220"/>
      <c r="I51" s="1220"/>
      <c r="J51" s="1221"/>
      <c r="K51" s="63" t="s">
        <v>
504</v>
      </c>
      <c r="L51" s="64" t="s">
        <v>
504</v>
      </c>
      <c r="M51" s="64" t="s">
        <v>
504</v>
      </c>
      <c r="N51" s="64" t="s">
        <v>
504</v>
      </c>
      <c r="O51" s="65" t="s">
        <v>
504</v>
      </c>
      <c r="P51" s="48"/>
      <c r="Q51" s="48"/>
      <c r="R51" s="48"/>
      <c r="S51" s="48"/>
      <c r="T51" s="48"/>
      <c r="U51" s="48"/>
    </row>
    <row r="52" spans="1:21" ht="30.75" customHeight="1" x14ac:dyDescent="0.2">
      <c r="A52" s="48"/>
      <c r="B52" s="1218" t="s">
        <v>
19</v>
      </c>
      <c r="C52" s="1219"/>
      <c r="D52" s="66"/>
      <c r="E52" s="1220" t="s">
        <v>
20</v>
      </c>
      <c r="F52" s="1220"/>
      <c r="G52" s="1220"/>
      <c r="H52" s="1220"/>
      <c r="I52" s="1220"/>
      <c r="J52" s="1221"/>
      <c r="K52" s="63">
        <v>
9701</v>
      </c>
      <c r="L52" s="64">
        <v>
9525</v>
      </c>
      <c r="M52" s="64">
        <v>
9386</v>
      </c>
      <c r="N52" s="64">
        <v>
9250</v>
      </c>
      <c r="O52" s="65">
        <v>
8953</v>
      </c>
      <c r="P52" s="48"/>
      <c r="Q52" s="48"/>
      <c r="R52" s="48"/>
      <c r="S52" s="48"/>
      <c r="T52" s="48"/>
      <c r="U52" s="48"/>
    </row>
    <row r="53" spans="1:21" ht="30.75" customHeight="1" thickBot="1" x14ac:dyDescent="0.25">
      <c r="A53" s="48"/>
      <c r="B53" s="1222" t="s">
        <v>
21</v>
      </c>
      <c r="C53" s="1223"/>
      <c r="D53" s="67"/>
      <c r="E53" s="1224" t="s">
        <v>
22</v>
      </c>
      <c r="F53" s="1224"/>
      <c r="G53" s="1224"/>
      <c r="H53" s="1224"/>
      <c r="I53" s="1224"/>
      <c r="J53" s="1225"/>
      <c r="K53" s="68">
        <v>
-7084</v>
      </c>
      <c r="L53" s="69">
        <v>
-6879</v>
      </c>
      <c r="M53" s="69">
        <v>
-6331</v>
      </c>
      <c r="N53" s="69">
        <v>
-6317</v>
      </c>
      <c r="O53" s="70">
        <v>
-5969</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558</v>
      </c>
      <c r="P55" s="48"/>
      <c r="Q55" s="48"/>
      <c r="R55" s="48"/>
      <c r="S55" s="48"/>
      <c r="T55" s="48"/>
      <c r="U55" s="48"/>
    </row>
    <row r="56" spans="1:21" ht="31.5" customHeight="1" thickBot="1" x14ac:dyDescent="0.25">
      <c r="A56" s="48"/>
      <c r="B56" s="76"/>
      <c r="C56" s="77"/>
      <c r="D56" s="77"/>
      <c r="E56" s="78"/>
      <c r="F56" s="78"/>
      <c r="G56" s="78"/>
      <c r="H56" s="78"/>
      <c r="I56" s="78"/>
      <c r="J56" s="79" t="s">
        <v>
2</v>
      </c>
      <c r="K56" s="80" t="s">
        <v>
559</v>
      </c>
      <c r="L56" s="81" t="s">
        <v>
560</v>
      </c>
      <c r="M56" s="81" t="s">
        <v>
561</v>
      </c>
      <c r="N56" s="81" t="s">
        <v>
562</v>
      </c>
      <c r="O56" s="82" t="s">
        <v>
563</v>
      </c>
      <c r="P56" s="48"/>
      <c r="Q56" s="48"/>
      <c r="R56" s="48"/>
      <c r="S56" s="48"/>
      <c r="T56" s="48"/>
      <c r="U56" s="48"/>
    </row>
    <row r="57" spans="1:21" ht="31.5" customHeight="1" x14ac:dyDescent="0.2">
      <c r="B57" s="1226" t="s">
        <v>
25</v>
      </c>
      <c r="C57" s="1227"/>
      <c r="D57" s="1230" t="s">
        <v>
26</v>
      </c>
      <c r="E57" s="1231"/>
      <c r="F57" s="1231"/>
      <c r="G57" s="1231"/>
      <c r="H57" s="1231"/>
      <c r="I57" s="1231"/>
      <c r="J57" s="1232"/>
      <c r="K57" s="83">
        <v>
1318</v>
      </c>
      <c r="L57" s="84">
        <v>
678</v>
      </c>
      <c r="M57" s="84">
        <v>
1631</v>
      </c>
      <c r="N57" s="84">
        <v>
2649</v>
      </c>
      <c r="O57" s="85">
        <v>
3690</v>
      </c>
    </row>
    <row r="58" spans="1:21" ht="31.5" customHeight="1" thickBot="1" x14ac:dyDescent="0.25">
      <c r="B58" s="1228"/>
      <c r="C58" s="1229"/>
      <c r="D58" s="1233" t="s">
        <v>
27</v>
      </c>
      <c r="E58" s="1234"/>
      <c r="F58" s="1234"/>
      <c r="G58" s="1234"/>
      <c r="H58" s="1234"/>
      <c r="I58" s="1234"/>
      <c r="J58" s="1235"/>
      <c r="K58" s="86">
        <v>
217</v>
      </c>
      <c r="L58" s="87">
        <v>
110</v>
      </c>
      <c r="M58" s="87">
        <v>
304</v>
      </c>
      <c r="N58" s="87">
        <v>
537</v>
      </c>
      <c r="O58" s="88">
        <v>
838</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1HKZJK0GIJbFiHKlIQr9SLf93a4TduKimIHF786MnFLNZQYFL+9K0Aw+54Sr5AdZLRGCnp73eTqkbLjdtbA==" saltValue="/GdVWLh+eEOp8IekhMKY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546</v>
      </c>
      <c r="J40" s="100" t="s">
        <v>
547</v>
      </c>
      <c r="K40" s="100" t="s">
        <v>
548</v>
      </c>
      <c r="L40" s="100" t="s">
        <v>
549</v>
      </c>
      <c r="M40" s="101" t="s">
        <v>
550</v>
      </c>
    </row>
    <row r="41" spans="2:13" ht="27.75" customHeight="1" x14ac:dyDescent="0.2">
      <c r="B41" s="1256" t="s">
        <v>
30</v>
      </c>
      <c r="C41" s="1257"/>
      <c r="D41" s="102"/>
      <c r="E41" s="1258" t="s">
        <v>
31</v>
      </c>
      <c r="F41" s="1258"/>
      <c r="G41" s="1258"/>
      <c r="H41" s="1259"/>
      <c r="I41" s="358">
        <v>
30088</v>
      </c>
      <c r="J41" s="359">
        <v>
32239</v>
      </c>
      <c r="K41" s="359">
        <v>
35998</v>
      </c>
      <c r="L41" s="359">
        <v>
35762</v>
      </c>
      <c r="M41" s="360">
        <v>
35606</v>
      </c>
    </row>
    <row r="42" spans="2:13" ht="27.75" customHeight="1" x14ac:dyDescent="0.2">
      <c r="B42" s="1246"/>
      <c r="C42" s="1247"/>
      <c r="D42" s="103"/>
      <c r="E42" s="1250" t="s">
        <v>
32</v>
      </c>
      <c r="F42" s="1250"/>
      <c r="G42" s="1250"/>
      <c r="H42" s="1251"/>
      <c r="I42" s="361">
        <v>
10877</v>
      </c>
      <c r="J42" s="362">
        <v>
14299</v>
      </c>
      <c r="K42" s="362">
        <v>
11886</v>
      </c>
      <c r="L42" s="362">
        <v>
11297</v>
      </c>
      <c r="M42" s="363">
        <v>
10102</v>
      </c>
    </row>
    <row r="43" spans="2:13" ht="27.75" customHeight="1" x14ac:dyDescent="0.2">
      <c r="B43" s="1246"/>
      <c r="C43" s="1247"/>
      <c r="D43" s="103"/>
      <c r="E43" s="1250" t="s">
        <v>
33</v>
      </c>
      <c r="F43" s="1250"/>
      <c r="G43" s="1250"/>
      <c r="H43" s="1251"/>
      <c r="I43" s="361" t="s">
        <v>
504</v>
      </c>
      <c r="J43" s="362" t="s">
        <v>
504</v>
      </c>
      <c r="K43" s="362" t="s">
        <v>
504</v>
      </c>
      <c r="L43" s="362" t="s">
        <v>
504</v>
      </c>
      <c r="M43" s="363" t="s">
        <v>
504</v>
      </c>
    </row>
    <row r="44" spans="2:13" ht="27.75" customHeight="1" x14ac:dyDescent="0.2">
      <c r="B44" s="1246"/>
      <c r="C44" s="1247"/>
      <c r="D44" s="103"/>
      <c r="E44" s="1250" t="s">
        <v>
34</v>
      </c>
      <c r="F44" s="1250"/>
      <c r="G44" s="1250"/>
      <c r="H44" s="1251"/>
      <c r="I44" s="361">
        <v>
1728</v>
      </c>
      <c r="J44" s="362">
        <v>
1716</v>
      </c>
      <c r="K44" s="362">
        <v>
1755</v>
      </c>
      <c r="L44" s="362">
        <v>
2069</v>
      </c>
      <c r="M44" s="363">
        <v>
2337</v>
      </c>
    </row>
    <row r="45" spans="2:13" ht="27.75" customHeight="1" x14ac:dyDescent="0.2">
      <c r="B45" s="1246"/>
      <c r="C45" s="1247"/>
      <c r="D45" s="103"/>
      <c r="E45" s="1250" t="s">
        <v>
35</v>
      </c>
      <c r="F45" s="1250"/>
      <c r="G45" s="1250"/>
      <c r="H45" s="1251"/>
      <c r="I45" s="361">
        <v>
26713</v>
      </c>
      <c r="J45" s="362">
        <v>
26124</v>
      </c>
      <c r="K45" s="362">
        <v>
24575</v>
      </c>
      <c r="L45" s="362">
        <v>
21787</v>
      </c>
      <c r="M45" s="363">
        <v>
22775</v>
      </c>
    </row>
    <row r="46" spans="2:13" ht="27.75" customHeight="1" x14ac:dyDescent="0.2">
      <c r="B46" s="1246"/>
      <c r="C46" s="1247"/>
      <c r="D46" s="104"/>
      <c r="E46" s="1250" t="s">
        <v>
36</v>
      </c>
      <c r="F46" s="1250"/>
      <c r="G46" s="1250"/>
      <c r="H46" s="1251"/>
      <c r="I46" s="361" t="s">
        <v>
504</v>
      </c>
      <c r="J46" s="362" t="s">
        <v>
504</v>
      </c>
      <c r="K46" s="362" t="s">
        <v>
504</v>
      </c>
      <c r="L46" s="362" t="s">
        <v>
504</v>
      </c>
      <c r="M46" s="363" t="s">
        <v>
504</v>
      </c>
    </row>
    <row r="47" spans="2:13" ht="27.75" customHeight="1" x14ac:dyDescent="0.2">
      <c r="B47" s="1246"/>
      <c r="C47" s="1247"/>
      <c r="D47" s="105"/>
      <c r="E47" s="1260" t="s">
        <v>
37</v>
      </c>
      <c r="F47" s="1261"/>
      <c r="G47" s="1261"/>
      <c r="H47" s="1262"/>
      <c r="I47" s="361" t="s">
        <v>
504</v>
      </c>
      <c r="J47" s="362" t="s">
        <v>
504</v>
      </c>
      <c r="K47" s="362" t="s">
        <v>
504</v>
      </c>
      <c r="L47" s="362" t="s">
        <v>
504</v>
      </c>
      <c r="M47" s="363" t="s">
        <v>
504</v>
      </c>
    </row>
    <row r="48" spans="2:13" ht="27.75" customHeight="1" x14ac:dyDescent="0.2">
      <c r="B48" s="1246"/>
      <c r="C48" s="1247"/>
      <c r="D48" s="103"/>
      <c r="E48" s="1250" t="s">
        <v>
38</v>
      </c>
      <c r="F48" s="1250"/>
      <c r="G48" s="1250"/>
      <c r="H48" s="1251"/>
      <c r="I48" s="361" t="s">
        <v>
504</v>
      </c>
      <c r="J48" s="362" t="s">
        <v>
504</v>
      </c>
      <c r="K48" s="362" t="s">
        <v>
504</v>
      </c>
      <c r="L48" s="362" t="s">
        <v>
504</v>
      </c>
      <c r="M48" s="363" t="s">
        <v>
504</v>
      </c>
    </row>
    <row r="49" spans="2:13" ht="27.75" customHeight="1" x14ac:dyDescent="0.2">
      <c r="B49" s="1248"/>
      <c r="C49" s="1249"/>
      <c r="D49" s="103"/>
      <c r="E49" s="1250" t="s">
        <v>
39</v>
      </c>
      <c r="F49" s="1250"/>
      <c r="G49" s="1250"/>
      <c r="H49" s="1251"/>
      <c r="I49" s="361" t="s">
        <v>
504</v>
      </c>
      <c r="J49" s="362" t="s">
        <v>
504</v>
      </c>
      <c r="K49" s="362" t="s">
        <v>
504</v>
      </c>
      <c r="L49" s="362" t="s">
        <v>
504</v>
      </c>
      <c r="M49" s="363" t="s">
        <v>
504</v>
      </c>
    </row>
    <row r="50" spans="2:13" ht="27.75" customHeight="1" x14ac:dyDescent="0.2">
      <c r="B50" s="1244" t="s">
        <v>
40</v>
      </c>
      <c r="C50" s="1245"/>
      <c r="D50" s="106"/>
      <c r="E50" s="1250" t="s">
        <v>
41</v>
      </c>
      <c r="F50" s="1250"/>
      <c r="G50" s="1250"/>
      <c r="H50" s="1251"/>
      <c r="I50" s="361">
        <v>
52306</v>
      </c>
      <c r="J50" s="362">
        <v>
58457</v>
      </c>
      <c r="K50" s="362">
        <v>
64732</v>
      </c>
      <c r="L50" s="362">
        <v>
63559</v>
      </c>
      <c r="M50" s="363">
        <v>
74908</v>
      </c>
    </row>
    <row r="51" spans="2:13" ht="27.75" customHeight="1" x14ac:dyDescent="0.2">
      <c r="B51" s="1246"/>
      <c r="C51" s="1247"/>
      <c r="D51" s="103"/>
      <c r="E51" s="1250" t="s">
        <v>
42</v>
      </c>
      <c r="F51" s="1250"/>
      <c r="G51" s="1250"/>
      <c r="H51" s="1251"/>
      <c r="I51" s="361">
        <v>
486</v>
      </c>
      <c r="J51" s="362">
        <v>
1213</v>
      </c>
      <c r="K51" s="362">
        <v>
566</v>
      </c>
      <c r="L51" s="362">
        <v>
926</v>
      </c>
      <c r="M51" s="363">
        <v>
879</v>
      </c>
    </row>
    <row r="52" spans="2:13" ht="27.75" customHeight="1" x14ac:dyDescent="0.2">
      <c r="B52" s="1248"/>
      <c r="C52" s="1249"/>
      <c r="D52" s="103"/>
      <c r="E52" s="1250" t="s">
        <v>
43</v>
      </c>
      <c r="F52" s="1250"/>
      <c r="G52" s="1250"/>
      <c r="H52" s="1251"/>
      <c r="I52" s="361">
        <v>
96235</v>
      </c>
      <c r="J52" s="362">
        <v>
88014</v>
      </c>
      <c r="K52" s="362">
        <v>
80469</v>
      </c>
      <c r="L52" s="362">
        <v>
74461</v>
      </c>
      <c r="M52" s="363">
        <v>
76868</v>
      </c>
    </row>
    <row r="53" spans="2:13" ht="27.75" customHeight="1" thickBot="1" x14ac:dyDescent="0.25">
      <c r="B53" s="1252" t="s">
        <v>
44</v>
      </c>
      <c r="C53" s="1253"/>
      <c r="D53" s="107"/>
      <c r="E53" s="1254" t="s">
        <v>
45</v>
      </c>
      <c r="F53" s="1254"/>
      <c r="G53" s="1254"/>
      <c r="H53" s="1255"/>
      <c r="I53" s="364">
        <v>
-79622</v>
      </c>
      <c r="J53" s="365">
        <v>
-73307</v>
      </c>
      <c r="K53" s="365">
        <v>
-71554</v>
      </c>
      <c r="L53" s="365">
        <v>
-68031</v>
      </c>
      <c r="M53" s="366">
        <v>
-81836</v>
      </c>
    </row>
    <row r="54" spans="2:13" ht="27.75" customHeight="1" x14ac:dyDescent="0.2">
      <c r="B54" s="108" t="s">
        <v>
46</v>
      </c>
      <c r="C54" s="109"/>
      <c r="D54" s="109"/>
      <c r="E54" s="110"/>
      <c r="F54" s="110"/>
      <c r="G54" s="110"/>
      <c r="H54" s="110"/>
      <c r="I54" s="111"/>
      <c r="J54" s="111"/>
      <c r="K54" s="111"/>
      <c r="L54" s="111"/>
      <c r="M54" s="111"/>
    </row>
    <row r="55" spans="2:13" ht="13.2" x14ac:dyDescent="0.2"/>
  </sheetData>
  <sheetProtection algorithmName="SHA-512" hashValue="d7tJqu+FubnbvV6HAzQqsmoCd6I2YkLydSsa0MCAsTyI3DzwRwcsoY4GzwwZghOU95zC5kDW/+TM0q6y8DA8+A==" saltValue="G8DKO7EroKl4x68ePbHn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9" zoomScaleNormal="49"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47</v>
      </c>
    </row>
    <row r="54" spans="2:8" ht="29.25" customHeight="1" thickBot="1" x14ac:dyDescent="0.3">
      <c r="B54" s="113" t="s">
        <v>
1</v>
      </c>
      <c r="C54" s="114"/>
      <c r="D54" s="114"/>
      <c r="E54" s="115" t="s">
        <v>
2</v>
      </c>
      <c r="F54" s="116" t="s">
        <v>
548</v>
      </c>
      <c r="G54" s="116" t="s">
        <v>
549</v>
      </c>
      <c r="H54" s="117" t="s">
        <v>
550</v>
      </c>
    </row>
    <row r="55" spans="2:8" ht="52.5" customHeight="1" x14ac:dyDescent="0.2">
      <c r="B55" s="118"/>
      <c r="C55" s="1271" t="s">
        <v>
48</v>
      </c>
      <c r="D55" s="1271"/>
      <c r="E55" s="1272"/>
      <c r="F55" s="119">
        <v>
45806</v>
      </c>
      <c r="G55" s="119">
        <v>
40842</v>
      </c>
      <c r="H55" s="120">
        <v>
48559</v>
      </c>
    </row>
    <row r="56" spans="2:8" ht="52.5" customHeight="1" x14ac:dyDescent="0.2">
      <c r="B56" s="121"/>
      <c r="C56" s="1273" t="s">
        <v>
49</v>
      </c>
      <c r="D56" s="1273"/>
      <c r="E56" s="1274"/>
      <c r="F56" s="122">
        <v>
17</v>
      </c>
      <c r="G56" s="122">
        <v>
19</v>
      </c>
      <c r="H56" s="123">
        <v>
21</v>
      </c>
    </row>
    <row r="57" spans="2:8" ht="53.25" customHeight="1" x14ac:dyDescent="0.2">
      <c r="B57" s="121"/>
      <c r="C57" s="1275" t="s">
        <v>
50</v>
      </c>
      <c r="D57" s="1275"/>
      <c r="E57" s="1276"/>
      <c r="F57" s="124">
        <v>
12111</v>
      </c>
      <c r="G57" s="124">
        <v>
14216</v>
      </c>
      <c r="H57" s="125">
        <v>
18025</v>
      </c>
    </row>
    <row r="58" spans="2:8" ht="45.75" customHeight="1" x14ac:dyDescent="0.2">
      <c r="B58" s="126"/>
      <c r="C58" s="1263" t="s">
        <v>
577</v>
      </c>
      <c r="D58" s="1264"/>
      <c r="E58" s="1265"/>
      <c r="F58" s="127">
        <v>
8971</v>
      </c>
      <c r="G58" s="127">
        <v>
10874</v>
      </c>
      <c r="H58" s="128">
        <v>
14565</v>
      </c>
    </row>
    <row r="59" spans="2:8" ht="45.75" customHeight="1" x14ac:dyDescent="0.2">
      <c r="B59" s="126"/>
      <c r="C59" s="1263" t="s">
        <v>
578</v>
      </c>
      <c r="D59" s="1264"/>
      <c r="E59" s="1265"/>
      <c r="F59" s="127">
        <v>
2368</v>
      </c>
      <c r="G59" s="127">
        <v>
2397</v>
      </c>
      <c r="H59" s="128">
        <v>
2464</v>
      </c>
    </row>
    <row r="60" spans="2:8" ht="45.75" customHeight="1" x14ac:dyDescent="0.2">
      <c r="B60" s="126"/>
      <c r="C60" s="1263" t="s">
        <v>
579</v>
      </c>
      <c r="D60" s="1264"/>
      <c r="E60" s="1265"/>
      <c r="F60" s="127">
        <v>
632</v>
      </c>
      <c r="G60" s="127">
        <v>
787</v>
      </c>
      <c r="H60" s="128">
        <v>
803</v>
      </c>
    </row>
    <row r="61" spans="2:8" ht="45.75" customHeight="1" x14ac:dyDescent="0.2">
      <c r="B61" s="126"/>
      <c r="C61" s="1263" t="s">
        <v>
580</v>
      </c>
      <c r="D61" s="1264"/>
      <c r="E61" s="1265"/>
      <c r="F61" s="127">
        <v>
100</v>
      </c>
      <c r="G61" s="127">
        <v>
104</v>
      </c>
      <c r="H61" s="128">
        <v>
115</v>
      </c>
    </row>
    <row r="62" spans="2:8" ht="45.75" customHeight="1" thickBot="1" x14ac:dyDescent="0.25">
      <c r="B62" s="129"/>
      <c r="C62" s="1266" t="s">
        <v>
581</v>
      </c>
      <c r="D62" s="1267"/>
      <c r="E62" s="1268"/>
      <c r="F62" s="130">
        <v>
32</v>
      </c>
      <c r="G62" s="130">
        <v>
37</v>
      </c>
      <c r="H62" s="131">
        <v>
55</v>
      </c>
    </row>
    <row r="63" spans="2:8" ht="52.5" customHeight="1" thickBot="1" x14ac:dyDescent="0.25">
      <c r="B63" s="132"/>
      <c r="C63" s="1269" t="s">
        <v>
51</v>
      </c>
      <c r="D63" s="1269"/>
      <c r="E63" s="1270"/>
      <c r="F63" s="133">
        <v>
57935</v>
      </c>
      <c r="G63" s="133">
        <v>
55076</v>
      </c>
      <c r="H63" s="134">
        <v>
66605</v>
      </c>
    </row>
    <row r="64" spans="2:8" ht="13.2" x14ac:dyDescent="0.2"/>
  </sheetData>
  <sheetProtection algorithmName="SHA-512" hashValue="f2/G4sr9ZCWk0Qg3ovesE7MUG7SVb67FNblUltcO6OmV6ibPoW9o+43l/wj7y6DsoHUfTrq0tYqh9DvuwCe+OA==" saltValue="VLzZIyUuu+j/yh1pVuYD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view="pageBreakPreview" zoomScale="57" zoomScaleNormal="100" zoomScaleSheetLayoutView="57" workbookViewId="0"/>
  </sheetViews>
  <sheetFormatPr defaultColWidth="0" defaultRowHeight="13.5" customHeight="1" zeroHeight="1" x14ac:dyDescent="0.2"/>
  <cols>
    <col min="1" max="1" width="6.33203125" style="369" customWidth="1"/>
    <col min="2" max="107" width="2.44140625" style="369" customWidth="1"/>
    <col min="108" max="108" width="6.109375" style="377" customWidth="1"/>
    <col min="109" max="109" width="5.88671875" style="376"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371"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371"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371"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371"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371"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371"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371"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371"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371"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371"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371"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371"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371"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371"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371"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69"/>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69"/>
    </row>
    <row r="41" spans="2:109" ht="16.2" x14ac:dyDescent="0.2">
      <c r="B41" s="382" t="s">
        <v>
585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
586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310" t="s">
        <v>
594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76"/>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76"/>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76"/>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76"/>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69" t="s">
        <v>
587</v>
      </c>
    </row>
    <row r="50" spans="1:109" ht="13.2" x14ac:dyDescent="0.2">
      <c r="B50" s="376"/>
      <c r="G50" s="1301"/>
      <c r="H50" s="1301"/>
      <c r="I50" s="1301"/>
      <c r="J50" s="1301"/>
      <c r="K50" s="386"/>
      <c r="L50" s="386"/>
      <c r="M50" s="387"/>
      <c r="N50" s="387"/>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3" t="s">
        <v>
546</v>
      </c>
      <c r="BQ50" s="1304"/>
      <c r="BR50" s="1304"/>
      <c r="BS50" s="1304"/>
      <c r="BT50" s="1304"/>
      <c r="BU50" s="1304"/>
      <c r="BV50" s="1304"/>
      <c r="BW50" s="1305"/>
      <c r="BX50" s="1303" t="s">
        <v>
547</v>
      </c>
      <c r="BY50" s="1304"/>
      <c r="BZ50" s="1304"/>
      <c r="CA50" s="1304"/>
      <c r="CB50" s="1304"/>
      <c r="CC50" s="1304"/>
      <c r="CD50" s="1304"/>
      <c r="CE50" s="1305"/>
      <c r="CF50" s="1303" t="s">
        <v>
548</v>
      </c>
      <c r="CG50" s="1304"/>
      <c r="CH50" s="1304"/>
      <c r="CI50" s="1304"/>
      <c r="CJ50" s="1304"/>
      <c r="CK50" s="1304"/>
      <c r="CL50" s="1304"/>
      <c r="CM50" s="1305"/>
      <c r="CN50" s="1303" t="s">
        <v>
549</v>
      </c>
      <c r="CO50" s="1304"/>
      <c r="CP50" s="1304"/>
      <c r="CQ50" s="1304"/>
      <c r="CR50" s="1304"/>
      <c r="CS50" s="1304"/>
      <c r="CT50" s="1304"/>
      <c r="CU50" s="1305"/>
      <c r="CV50" s="1303" t="s">
        <v>
550</v>
      </c>
      <c r="CW50" s="1304"/>
      <c r="CX50" s="1304"/>
      <c r="CY50" s="1304"/>
      <c r="CZ50" s="1304"/>
      <c r="DA50" s="1304"/>
      <c r="DB50" s="1304"/>
      <c r="DC50" s="1305"/>
    </row>
    <row r="51" spans="1:109" ht="13.5" customHeight="1" x14ac:dyDescent="0.2">
      <c r="B51" s="376"/>
      <c r="G51" s="1306"/>
      <c r="H51" s="1306"/>
      <c r="I51" s="1306"/>
      <c r="J51" s="1306"/>
      <c r="K51" s="1302"/>
      <c r="L51" s="1302"/>
      <c r="M51" s="1302"/>
      <c r="N51" s="1302"/>
      <c r="AM51" s="385"/>
      <c r="AN51" s="1285" t="s">
        <v>
588</v>
      </c>
      <c r="AO51" s="1286"/>
      <c r="AP51" s="1286"/>
      <c r="AQ51" s="1286"/>
      <c r="AR51" s="1286"/>
      <c r="AS51" s="1286"/>
      <c r="AT51" s="1286"/>
      <c r="AU51" s="1286"/>
      <c r="AV51" s="1286"/>
      <c r="AW51" s="1286"/>
      <c r="AX51" s="1286"/>
      <c r="AY51" s="1286"/>
      <c r="AZ51" s="1286"/>
      <c r="BA51" s="1287"/>
      <c r="BB51" s="1285" t="s">
        <v>
589</v>
      </c>
      <c r="BC51" s="1286"/>
      <c r="BD51" s="1286"/>
      <c r="BE51" s="1286"/>
      <c r="BF51" s="1286"/>
      <c r="BG51" s="1286"/>
      <c r="BH51" s="1286"/>
      <c r="BI51" s="1286"/>
      <c r="BJ51" s="1286"/>
      <c r="BK51" s="1286"/>
      <c r="BL51" s="1286"/>
      <c r="BM51" s="1286"/>
      <c r="BN51" s="1286"/>
      <c r="BO51" s="1287"/>
      <c r="BP51" s="1277"/>
      <c r="BQ51" s="1278"/>
      <c r="BR51" s="1278"/>
      <c r="BS51" s="1278"/>
      <c r="BT51" s="1278"/>
      <c r="BU51" s="1278"/>
      <c r="BV51" s="1278"/>
      <c r="BW51" s="1279"/>
      <c r="BX51" s="1277"/>
      <c r="BY51" s="1278"/>
      <c r="BZ51" s="1278"/>
      <c r="CA51" s="1278"/>
      <c r="CB51" s="1278"/>
      <c r="CC51" s="1278"/>
      <c r="CD51" s="1278"/>
      <c r="CE51" s="1279"/>
      <c r="CF51" s="1277"/>
      <c r="CG51" s="1278"/>
      <c r="CH51" s="1278"/>
      <c r="CI51" s="1278"/>
      <c r="CJ51" s="1278"/>
      <c r="CK51" s="1278"/>
      <c r="CL51" s="1278"/>
      <c r="CM51" s="1279"/>
      <c r="CN51" s="1277"/>
      <c r="CO51" s="1278"/>
      <c r="CP51" s="1278"/>
      <c r="CQ51" s="1278"/>
      <c r="CR51" s="1278"/>
      <c r="CS51" s="1278"/>
      <c r="CT51" s="1278"/>
      <c r="CU51" s="1279"/>
      <c r="CV51" s="1277"/>
      <c r="CW51" s="1278"/>
      <c r="CX51" s="1278"/>
      <c r="CY51" s="1278"/>
      <c r="CZ51" s="1278"/>
      <c r="DA51" s="1278"/>
      <c r="DB51" s="1278"/>
      <c r="DC51" s="1279"/>
    </row>
    <row r="52" spans="1:109" ht="13.2" x14ac:dyDescent="0.2">
      <c r="B52" s="376"/>
      <c r="G52" s="1306"/>
      <c r="H52" s="1306"/>
      <c r="I52" s="1306"/>
      <c r="J52" s="1306"/>
      <c r="K52" s="1302"/>
      <c r="L52" s="1302"/>
      <c r="M52" s="1302"/>
      <c r="N52" s="1302"/>
      <c r="AM52" s="385"/>
      <c r="AN52" s="1307"/>
      <c r="AO52" s="1308"/>
      <c r="AP52" s="1308"/>
      <c r="AQ52" s="1308"/>
      <c r="AR52" s="1308"/>
      <c r="AS52" s="1308"/>
      <c r="AT52" s="1308"/>
      <c r="AU52" s="1308"/>
      <c r="AV52" s="1308"/>
      <c r="AW52" s="1308"/>
      <c r="AX52" s="1308"/>
      <c r="AY52" s="1308"/>
      <c r="AZ52" s="1308"/>
      <c r="BA52" s="1309"/>
      <c r="BB52" s="1288"/>
      <c r="BC52" s="1289"/>
      <c r="BD52" s="1289"/>
      <c r="BE52" s="1289"/>
      <c r="BF52" s="1289"/>
      <c r="BG52" s="1289"/>
      <c r="BH52" s="1289"/>
      <c r="BI52" s="1289"/>
      <c r="BJ52" s="1289"/>
      <c r="BK52" s="1289"/>
      <c r="BL52" s="1289"/>
      <c r="BM52" s="1289"/>
      <c r="BN52" s="1289"/>
      <c r="BO52" s="1290"/>
      <c r="BP52" s="1280"/>
      <c r="BQ52" s="1281"/>
      <c r="BR52" s="1281"/>
      <c r="BS52" s="1281"/>
      <c r="BT52" s="1281"/>
      <c r="BU52" s="1281"/>
      <c r="BV52" s="1281"/>
      <c r="BW52" s="1282"/>
      <c r="BX52" s="1280"/>
      <c r="BY52" s="1281"/>
      <c r="BZ52" s="1281"/>
      <c r="CA52" s="1281"/>
      <c r="CB52" s="1281"/>
      <c r="CC52" s="1281"/>
      <c r="CD52" s="1281"/>
      <c r="CE52" s="1282"/>
      <c r="CF52" s="1280"/>
      <c r="CG52" s="1281"/>
      <c r="CH52" s="1281"/>
      <c r="CI52" s="1281"/>
      <c r="CJ52" s="1281"/>
      <c r="CK52" s="1281"/>
      <c r="CL52" s="1281"/>
      <c r="CM52" s="1282"/>
      <c r="CN52" s="1280"/>
      <c r="CO52" s="1281"/>
      <c r="CP52" s="1281"/>
      <c r="CQ52" s="1281"/>
      <c r="CR52" s="1281"/>
      <c r="CS52" s="1281"/>
      <c r="CT52" s="1281"/>
      <c r="CU52" s="1282"/>
      <c r="CV52" s="1280"/>
      <c r="CW52" s="1281"/>
      <c r="CX52" s="1281"/>
      <c r="CY52" s="1281"/>
      <c r="CZ52" s="1281"/>
      <c r="DA52" s="1281"/>
      <c r="DB52" s="1281"/>
      <c r="DC52" s="1282"/>
    </row>
    <row r="53" spans="1:109" ht="13.5" customHeight="1" x14ac:dyDescent="0.2">
      <c r="A53" s="384"/>
      <c r="B53" s="376"/>
      <c r="G53" s="1306"/>
      <c r="H53" s="1306"/>
      <c r="I53" s="1301"/>
      <c r="J53" s="1301"/>
      <c r="K53" s="1302"/>
      <c r="L53" s="1302"/>
      <c r="M53" s="1302"/>
      <c r="N53" s="1302"/>
      <c r="AM53" s="385"/>
      <c r="AN53" s="1307"/>
      <c r="AO53" s="1308"/>
      <c r="AP53" s="1308"/>
      <c r="AQ53" s="1308"/>
      <c r="AR53" s="1308"/>
      <c r="AS53" s="1308"/>
      <c r="AT53" s="1308"/>
      <c r="AU53" s="1308"/>
      <c r="AV53" s="1308"/>
      <c r="AW53" s="1308"/>
      <c r="AX53" s="1308"/>
      <c r="AY53" s="1308"/>
      <c r="AZ53" s="1308"/>
      <c r="BA53" s="1309"/>
      <c r="BB53" s="1285" t="s">
        <v>
590</v>
      </c>
      <c r="BC53" s="1286"/>
      <c r="BD53" s="1286"/>
      <c r="BE53" s="1286"/>
      <c r="BF53" s="1286"/>
      <c r="BG53" s="1286"/>
      <c r="BH53" s="1286"/>
      <c r="BI53" s="1286"/>
      <c r="BJ53" s="1286"/>
      <c r="BK53" s="1286"/>
      <c r="BL53" s="1286"/>
      <c r="BM53" s="1286"/>
      <c r="BN53" s="1286"/>
      <c r="BO53" s="1287"/>
      <c r="BP53" s="1277">
        <v>
62.7</v>
      </c>
      <c r="BQ53" s="1278"/>
      <c r="BR53" s="1278"/>
      <c r="BS53" s="1278"/>
      <c r="BT53" s="1278"/>
      <c r="BU53" s="1278"/>
      <c r="BV53" s="1278"/>
      <c r="BW53" s="1279"/>
      <c r="BX53" s="1277">
        <v>
62.3</v>
      </c>
      <c r="BY53" s="1278"/>
      <c r="BZ53" s="1278"/>
      <c r="CA53" s="1278"/>
      <c r="CB53" s="1278"/>
      <c r="CC53" s="1278"/>
      <c r="CD53" s="1278"/>
      <c r="CE53" s="1279"/>
      <c r="CF53" s="1277">
        <v>
61.3</v>
      </c>
      <c r="CG53" s="1278"/>
      <c r="CH53" s="1278"/>
      <c r="CI53" s="1278"/>
      <c r="CJ53" s="1278"/>
      <c r="CK53" s="1278"/>
      <c r="CL53" s="1278"/>
      <c r="CM53" s="1279"/>
      <c r="CN53" s="1277">
        <v>
61</v>
      </c>
      <c r="CO53" s="1278"/>
      <c r="CP53" s="1278"/>
      <c r="CQ53" s="1278"/>
      <c r="CR53" s="1278"/>
      <c r="CS53" s="1278"/>
      <c r="CT53" s="1278"/>
      <c r="CU53" s="1279"/>
      <c r="CV53" s="1277">
        <v>
61.5</v>
      </c>
      <c r="CW53" s="1278"/>
      <c r="CX53" s="1278"/>
      <c r="CY53" s="1278"/>
      <c r="CZ53" s="1278"/>
      <c r="DA53" s="1278"/>
      <c r="DB53" s="1278"/>
      <c r="DC53" s="1279"/>
    </row>
    <row r="54" spans="1:109" ht="13.2" x14ac:dyDescent="0.2">
      <c r="A54" s="384"/>
      <c r="B54" s="376"/>
      <c r="G54" s="1306"/>
      <c r="H54" s="1306"/>
      <c r="I54" s="1301"/>
      <c r="J54" s="1301"/>
      <c r="K54" s="1302"/>
      <c r="L54" s="1302"/>
      <c r="M54" s="1302"/>
      <c r="N54" s="1302"/>
      <c r="AM54" s="385"/>
      <c r="AN54" s="1288"/>
      <c r="AO54" s="1289"/>
      <c r="AP54" s="1289"/>
      <c r="AQ54" s="1289"/>
      <c r="AR54" s="1289"/>
      <c r="AS54" s="1289"/>
      <c r="AT54" s="1289"/>
      <c r="AU54" s="1289"/>
      <c r="AV54" s="1289"/>
      <c r="AW54" s="1289"/>
      <c r="AX54" s="1289"/>
      <c r="AY54" s="1289"/>
      <c r="AZ54" s="1289"/>
      <c r="BA54" s="1290"/>
      <c r="BB54" s="1288"/>
      <c r="BC54" s="1289"/>
      <c r="BD54" s="1289"/>
      <c r="BE54" s="1289"/>
      <c r="BF54" s="1289"/>
      <c r="BG54" s="1289"/>
      <c r="BH54" s="1289"/>
      <c r="BI54" s="1289"/>
      <c r="BJ54" s="1289"/>
      <c r="BK54" s="1289"/>
      <c r="BL54" s="1289"/>
      <c r="BM54" s="1289"/>
      <c r="BN54" s="1289"/>
      <c r="BO54" s="1290"/>
      <c r="BP54" s="1280"/>
      <c r="BQ54" s="1281"/>
      <c r="BR54" s="1281"/>
      <c r="BS54" s="1281"/>
      <c r="BT54" s="1281"/>
      <c r="BU54" s="1281"/>
      <c r="BV54" s="1281"/>
      <c r="BW54" s="1282"/>
      <c r="BX54" s="1280"/>
      <c r="BY54" s="1281"/>
      <c r="BZ54" s="1281"/>
      <c r="CA54" s="1281"/>
      <c r="CB54" s="1281"/>
      <c r="CC54" s="1281"/>
      <c r="CD54" s="1281"/>
      <c r="CE54" s="1282"/>
      <c r="CF54" s="1280"/>
      <c r="CG54" s="1281"/>
      <c r="CH54" s="1281"/>
      <c r="CI54" s="1281"/>
      <c r="CJ54" s="1281"/>
      <c r="CK54" s="1281"/>
      <c r="CL54" s="1281"/>
      <c r="CM54" s="1282"/>
      <c r="CN54" s="1280"/>
      <c r="CO54" s="1281"/>
      <c r="CP54" s="1281"/>
      <c r="CQ54" s="1281"/>
      <c r="CR54" s="1281"/>
      <c r="CS54" s="1281"/>
      <c r="CT54" s="1281"/>
      <c r="CU54" s="1282"/>
      <c r="CV54" s="1280"/>
      <c r="CW54" s="1281"/>
      <c r="CX54" s="1281"/>
      <c r="CY54" s="1281"/>
      <c r="CZ54" s="1281"/>
      <c r="DA54" s="1281"/>
      <c r="DB54" s="1281"/>
      <c r="DC54" s="1282"/>
    </row>
    <row r="55" spans="1:109" ht="13.5" customHeight="1" x14ac:dyDescent="0.2">
      <c r="A55" s="384"/>
      <c r="B55" s="376"/>
      <c r="G55" s="1301"/>
      <c r="H55" s="1301"/>
      <c r="I55" s="1301"/>
      <c r="J55" s="1301"/>
      <c r="K55" s="1302"/>
      <c r="L55" s="1302"/>
      <c r="M55" s="1302"/>
      <c r="N55" s="1302"/>
      <c r="AN55" s="1292" t="s">
        <v>
591</v>
      </c>
      <c r="AO55" s="1293"/>
      <c r="AP55" s="1293"/>
      <c r="AQ55" s="1293"/>
      <c r="AR55" s="1293"/>
      <c r="AS55" s="1293"/>
      <c r="AT55" s="1293"/>
      <c r="AU55" s="1293"/>
      <c r="AV55" s="1293"/>
      <c r="AW55" s="1293"/>
      <c r="AX55" s="1293"/>
      <c r="AY55" s="1293"/>
      <c r="AZ55" s="1293"/>
      <c r="BA55" s="1294"/>
      <c r="BB55" s="1285" t="s">
        <v>
589</v>
      </c>
      <c r="BC55" s="1286"/>
      <c r="BD55" s="1286"/>
      <c r="BE55" s="1286"/>
      <c r="BF55" s="1286"/>
      <c r="BG55" s="1286"/>
      <c r="BH55" s="1286"/>
      <c r="BI55" s="1286"/>
      <c r="BJ55" s="1286"/>
      <c r="BK55" s="1286"/>
      <c r="BL55" s="1286"/>
      <c r="BM55" s="1286"/>
      <c r="BN55" s="1286"/>
      <c r="BO55" s="1287"/>
      <c r="BP55" s="1277">
        <v>
0</v>
      </c>
      <c r="BQ55" s="1278"/>
      <c r="BR55" s="1278"/>
      <c r="BS55" s="1278"/>
      <c r="BT55" s="1278"/>
      <c r="BU55" s="1278"/>
      <c r="BV55" s="1278"/>
      <c r="BW55" s="1279"/>
      <c r="BX55" s="1277">
        <v>
0</v>
      </c>
      <c r="BY55" s="1278"/>
      <c r="BZ55" s="1278"/>
      <c r="CA55" s="1278"/>
      <c r="CB55" s="1278"/>
      <c r="CC55" s="1278"/>
      <c r="CD55" s="1278"/>
      <c r="CE55" s="1279"/>
      <c r="CF55" s="1277">
        <v>
0</v>
      </c>
      <c r="CG55" s="1278"/>
      <c r="CH55" s="1278"/>
      <c r="CI55" s="1278"/>
      <c r="CJ55" s="1278"/>
      <c r="CK55" s="1278"/>
      <c r="CL55" s="1278"/>
      <c r="CM55" s="1279"/>
      <c r="CN55" s="1277">
        <v>
0</v>
      </c>
      <c r="CO55" s="1278"/>
      <c r="CP55" s="1278"/>
      <c r="CQ55" s="1278"/>
      <c r="CR55" s="1278"/>
      <c r="CS55" s="1278"/>
      <c r="CT55" s="1278"/>
      <c r="CU55" s="1279"/>
      <c r="CV55" s="1277">
        <v>
0</v>
      </c>
      <c r="CW55" s="1278"/>
      <c r="CX55" s="1278"/>
      <c r="CY55" s="1278"/>
      <c r="CZ55" s="1278"/>
      <c r="DA55" s="1278"/>
      <c r="DB55" s="1278"/>
      <c r="DC55" s="1279"/>
    </row>
    <row r="56" spans="1:109" ht="13.2" x14ac:dyDescent="0.2">
      <c r="A56" s="384"/>
      <c r="B56" s="376"/>
      <c r="G56" s="1301"/>
      <c r="H56" s="1301"/>
      <c r="I56" s="1301"/>
      <c r="J56" s="1301"/>
      <c r="K56" s="1302"/>
      <c r="L56" s="1302"/>
      <c r="M56" s="1302"/>
      <c r="N56" s="1302"/>
      <c r="AN56" s="1295"/>
      <c r="AO56" s="1296"/>
      <c r="AP56" s="1296"/>
      <c r="AQ56" s="1296"/>
      <c r="AR56" s="1296"/>
      <c r="AS56" s="1296"/>
      <c r="AT56" s="1296"/>
      <c r="AU56" s="1296"/>
      <c r="AV56" s="1296"/>
      <c r="AW56" s="1296"/>
      <c r="AX56" s="1296"/>
      <c r="AY56" s="1296"/>
      <c r="AZ56" s="1296"/>
      <c r="BA56" s="1297"/>
      <c r="BB56" s="1288"/>
      <c r="BC56" s="1289"/>
      <c r="BD56" s="1289"/>
      <c r="BE56" s="1289"/>
      <c r="BF56" s="1289"/>
      <c r="BG56" s="1289"/>
      <c r="BH56" s="1289"/>
      <c r="BI56" s="1289"/>
      <c r="BJ56" s="1289"/>
      <c r="BK56" s="1289"/>
      <c r="BL56" s="1289"/>
      <c r="BM56" s="1289"/>
      <c r="BN56" s="1289"/>
      <c r="BO56" s="1290"/>
      <c r="BP56" s="1280"/>
      <c r="BQ56" s="1281"/>
      <c r="BR56" s="1281"/>
      <c r="BS56" s="1281"/>
      <c r="BT56" s="1281"/>
      <c r="BU56" s="1281"/>
      <c r="BV56" s="1281"/>
      <c r="BW56" s="1282"/>
      <c r="BX56" s="1280"/>
      <c r="BY56" s="1281"/>
      <c r="BZ56" s="1281"/>
      <c r="CA56" s="1281"/>
      <c r="CB56" s="1281"/>
      <c r="CC56" s="1281"/>
      <c r="CD56" s="1281"/>
      <c r="CE56" s="1282"/>
      <c r="CF56" s="1280"/>
      <c r="CG56" s="1281"/>
      <c r="CH56" s="1281"/>
      <c r="CI56" s="1281"/>
      <c r="CJ56" s="1281"/>
      <c r="CK56" s="1281"/>
      <c r="CL56" s="1281"/>
      <c r="CM56" s="1282"/>
      <c r="CN56" s="1280"/>
      <c r="CO56" s="1281"/>
      <c r="CP56" s="1281"/>
      <c r="CQ56" s="1281"/>
      <c r="CR56" s="1281"/>
      <c r="CS56" s="1281"/>
      <c r="CT56" s="1281"/>
      <c r="CU56" s="1282"/>
      <c r="CV56" s="1280"/>
      <c r="CW56" s="1281"/>
      <c r="CX56" s="1281"/>
      <c r="CY56" s="1281"/>
      <c r="CZ56" s="1281"/>
      <c r="DA56" s="1281"/>
      <c r="DB56" s="1281"/>
      <c r="DC56" s="1282"/>
    </row>
    <row r="57" spans="1:109" s="384" customFormat="1" ht="13.5" customHeight="1" x14ac:dyDescent="0.2">
      <c r="B57" s="388"/>
      <c r="G57" s="1301"/>
      <c r="H57" s="1301"/>
      <c r="I57" s="1283"/>
      <c r="J57" s="1283"/>
      <c r="K57" s="1302"/>
      <c r="L57" s="1302"/>
      <c r="M57" s="1302"/>
      <c r="N57" s="1302"/>
      <c r="AM57" s="369"/>
      <c r="AN57" s="1295"/>
      <c r="AO57" s="1296"/>
      <c r="AP57" s="1296"/>
      <c r="AQ57" s="1296"/>
      <c r="AR57" s="1296"/>
      <c r="AS57" s="1296"/>
      <c r="AT57" s="1296"/>
      <c r="AU57" s="1296"/>
      <c r="AV57" s="1296"/>
      <c r="AW57" s="1296"/>
      <c r="AX57" s="1296"/>
      <c r="AY57" s="1296"/>
      <c r="AZ57" s="1296"/>
      <c r="BA57" s="1297"/>
      <c r="BB57" s="1285" t="s">
        <v>
590</v>
      </c>
      <c r="BC57" s="1286"/>
      <c r="BD57" s="1286"/>
      <c r="BE57" s="1286"/>
      <c r="BF57" s="1286"/>
      <c r="BG57" s="1286"/>
      <c r="BH57" s="1286"/>
      <c r="BI57" s="1286"/>
      <c r="BJ57" s="1286"/>
      <c r="BK57" s="1286"/>
      <c r="BL57" s="1286"/>
      <c r="BM57" s="1286"/>
      <c r="BN57" s="1286"/>
      <c r="BO57" s="1287"/>
      <c r="BP57" s="1277">
        <v>
56.9</v>
      </c>
      <c r="BQ57" s="1278"/>
      <c r="BR57" s="1278"/>
      <c r="BS57" s="1278"/>
      <c r="BT57" s="1278"/>
      <c r="BU57" s="1278"/>
      <c r="BV57" s="1278"/>
      <c r="BW57" s="1279"/>
      <c r="BX57" s="1277">
        <v>
57.7</v>
      </c>
      <c r="BY57" s="1278"/>
      <c r="BZ57" s="1278"/>
      <c r="CA57" s="1278"/>
      <c r="CB57" s="1278"/>
      <c r="CC57" s="1278"/>
      <c r="CD57" s="1278"/>
      <c r="CE57" s="1279"/>
      <c r="CF57" s="1277">
        <v>
56.3</v>
      </c>
      <c r="CG57" s="1278"/>
      <c r="CH57" s="1278"/>
      <c r="CI57" s="1278"/>
      <c r="CJ57" s="1278"/>
      <c r="CK57" s="1278"/>
      <c r="CL57" s="1278"/>
      <c r="CM57" s="1279"/>
      <c r="CN57" s="1277">
        <v>
56.4</v>
      </c>
      <c r="CO57" s="1278"/>
      <c r="CP57" s="1278"/>
      <c r="CQ57" s="1278"/>
      <c r="CR57" s="1278"/>
      <c r="CS57" s="1278"/>
      <c r="CT57" s="1278"/>
      <c r="CU57" s="1279"/>
      <c r="CV57" s="1277">
        <v>
56</v>
      </c>
      <c r="CW57" s="1278"/>
      <c r="CX57" s="1278"/>
      <c r="CY57" s="1278"/>
      <c r="CZ57" s="1278"/>
      <c r="DA57" s="1278"/>
      <c r="DB57" s="1278"/>
      <c r="DC57" s="1279"/>
      <c r="DD57" s="389"/>
      <c r="DE57" s="388"/>
    </row>
    <row r="58" spans="1:109" s="384" customFormat="1" ht="13.2" x14ac:dyDescent="0.2">
      <c r="A58" s="369"/>
      <c r="B58" s="388"/>
      <c r="G58" s="1301"/>
      <c r="H58" s="1301"/>
      <c r="I58" s="1283"/>
      <c r="J58" s="1283"/>
      <c r="K58" s="1302"/>
      <c r="L58" s="1302"/>
      <c r="M58" s="1302"/>
      <c r="N58" s="1302"/>
      <c r="AM58" s="369"/>
      <c r="AN58" s="1298"/>
      <c r="AO58" s="1299"/>
      <c r="AP58" s="1299"/>
      <c r="AQ58" s="1299"/>
      <c r="AR58" s="1299"/>
      <c r="AS58" s="1299"/>
      <c r="AT58" s="1299"/>
      <c r="AU58" s="1299"/>
      <c r="AV58" s="1299"/>
      <c r="AW58" s="1299"/>
      <c r="AX58" s="1299"/>
      <c r="AY58" s="1299"/>
      <c r="AZ58" s="1299"/>
      <c r="BA58" s="1300"/>
      <c r="BB58" s="1288"/>
      <c r="BC58" s="1289"/>
      <c r="BD58" s="1289"/>
      <c r="BE58" s="1289"/>
      <c r="BF58" s="1289"/>
      <c r="BG58" s="1289"/>
      <c r="BH58" s="1289"/>
      <c r="BI58" s="1289"/>
      <c r="BJ58" s="1289"/>
      <c r="BK58" s="1289"/>
      <c r="BL58" s="1289"/>
      <c r="BM58" s="1289"/>
      <c r="BN58" s="1289"/>
      <c r="BO58" s="1290"/>
      <c r="BP58" s="1280"/>
      <c r="BQ58" s="1281"/>
      <c r="BR58" s="1281"/>
      <c r="BS58" s="1281"/>
      <c r="BT58" s="1281"/>
      <c r="BU58" s="1281"/>
      <c r="BV58" s="1281"/>
      <c r="BW58" s="1282"/>
      <c r="BX58" s="1280"/>
      <c r="BY58" s="1281"/>
      <c r="BZ58" s="1281"/>
      <c r="CA58" s="1281"/>
      <c r="CB58" s="1281"/>
      <c r="CC58" s="1281"/>
      <c r="CD58" s="1281"/>
      <c r="CE58" s="1282"/>
      <c r="CF58" s="1280"/>
      <c r="CG58" s="1281"/>
      <c r="CH58" s="1281"/>
      <c r="CI58" s="1281"/>
      <c r="CJ58" s="1281"/>
      <c r="CK58" s="1281"/>
      <c r="CL58" s="1281"/>
      <c r="CM58" s="1282"/>
      <c r="CN58" s="1280"/>
      <c r="CO58" s="1281"/>
      <c r="CP58" s="1281"/>
      <c r="CQ58" s="1281"/>
      <c r="CR58" s="1281"/>
      <c r="CS58" s="1281"/>
      <c r="CT58" s="1281"/>
      <c r="CU58" s="1282"/>
      <c r="CV58" s="1280"/>
      <c r="CW58" s="1281"/>
      <c r="CX58" s="1281"/>
      <c r="CY58" s="1281"/>
      <c r="CZ58" s="1281"/>
      <c r="DA58" s="1281"/>
      <c r="DB58" s="1281"/>
      <c r="DC58" s="1282"/>
      <c r="DD58" s="389"/>
      <c r="DE58" s="388"/>
    </row>
    <row r="59" spans="1:109" s="384" customFormat="1" ht="13.2" x14ac:dyDescent="0.2">
      <c r="A59" s="369"/>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69"/>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69"/>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9"/>
    </row>
    <row r="63" spans="1:109" ht="16.2" x14ac:dyDescent="0.2">
      <c r="B63" s="395" t="s">
        <v>
592</v>
      </c>
    </row>
    <row r="64" spans="1:109" ht="13.2" x14ac:dyDescent="0.2">
      <c r="B64" s="376"/>
      <c r="G64" s="383"/>
      <c r="I64" s="396"/>
      <c r="J64" s="396"/>
      <c r="K64" s="396"/>
      <c r="L64" s="396"/>
      <c r="M64" s="396"/>
      <c r="N64" s="397"/>
      <c r="AM64" s="383"/>
      <c r="AN64" s="383" t="s">
        <v>
586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2">
      <c r="B65" s="376"/>
      <c r="AN65" s="1310" t="s">
        <v>
595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76"/>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76"/>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76"/>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76"/>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69" t="s">
        <v>
587</v>
      </c>
    </row>
    <row r="72" spans="2:107" ht="13.2" x14ac:dyDescent="0.2">
      <c r="B72" s="376"/>
      <c r="G72" s="1301"/>
      <c r="H72" s="1301"/>
      <c r="I72" s="1301"/>
      <c r="J72" s="1301"/>
      <c r="K72" s="386"/>
      <c r="L72" s="386"/>
      <c r="M72" s="387"/>
      <c r="N72" s="387"/>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3" t="s">
        <v>
546</v>
      </c>
      <c r="BQ72" s="1304"/>
      <c r="BR72" s="1304"/>
      <c r="BS72" s="1304"/>
      <c r="BT72" s="1304"/>
      <c r="BU72" s="1304"/>
      <c r="BV72" s="1304"/>
      <c r="BW72" s="1305"/>
      <c r="BX72" s="1303" t="s">
        <v>
547</v>
      </c>
      <c r="BY72" s="1304"/>
      <c r="BZ72" s="1304"/>
      <c r="CA72" s="1304"/>
      <c r="CB72" s="1304"/>
      <c r="CC72" s="1304"/>
      <c r="CD72" s="1304"/>
      <c r="CE72" s="1305"/>
      <c r="CF72" s="1303" t="s">
        <v>
548</v>
      </c>
      <c r="CG72" s="1304"/>
      <c r="CH72" s="1304"/>
      <c r="CI72" s="1304"/>
      <c r="CJ72" s="1304"/>
      <c r="CK72" s="1304"/>
      <c r="CL72" s="1304"/>
      <c r="CM72" s="1305"/>
      <c r="CN72" s="1303" t="s">
        <v>
549</v>
      </c>
      <c r="CO72" s="1304"/>
      <c r="CP72" s="1304"/>
      <c r="CQ72" s="1304"/>
      <c r="CR72" s="1304"/>
      <c r="CS72" s="1304"/>
      <c r="CT72" s="1304"/>
      <c r="CU72" s="1305"/>
      <c r="CV72" s="1303" t="s">
        <v>
550</v>
      </c>
      <c r="CW72" s="1304"/>
      <c r="CX72" s="1304"/>
      <c r="CY72" s="1304"/>
      <c r="CZ72" s="1304"/>
      <c r="DA72" s="1304"/>
      <c r="DB72" s="1304"/>
      <c r="DC72" s="1305"/>
    </row>
    <row r="73" spans="2:107" ht="13.5" customHeight="1" x14ac:dyDescent="0.2">
      <c r="B73" s="376"/>
      <c r="G73" s="1306"/>
      <c r="H73" s="1306"/>
      <c r="I73" s="1306"/>
      <c r="J73" s="1306"/>
      <c r="K73" s="1291"/>
      <c r="L73" s="1291"/>
      <c r="M73" s="1291"/>
      <c r="N73" s="1291"/>
      <c r="AM73" s="385"/>
      <c r="AN73" s="1285" t="s">
        <v>
588</v>
      </c>
      <c r="AO73" s="1286"/>
      <c r="AP73" s="1286"/>
      <c r="AQ73" s="1286"/>
      <c r="AR73" s="1286"/>
      <c r="AS73" s="1286"/>
      <c r="AT73" s="1286"/>
      <c r="AU73" s="1286"/>
      <c r="AV73" s="1286"/>
      <c r="AW73" s="1286"/>
      <c r="AX73" s="1286"/>
      <c r="AY73" s="1286"/>
      <c r="AZ73" s="1286"/>
      <c r="BA73" s="1287"/>
      <c r="BB73" s="1285" t="s">
        <v>
589</v>
      </c>
      <c r="BC73" s="1286"/>
      <c r="BD73" s="1286"/>
      <c r="BE73" s="1286"/>
      <c r="BF73" s="1286"/>
      <c r="BG73" s="1286"/>
      <c r="BH73" s="1286"/>
      <c r="BI73" s="1286"/>
      <c r="BJ73" s="1286"/>
      <c r="BK73" s="1286"/>
      <c r="BL73" s="1286"/>
      <c r="BM73" s="1286"/>
      <c r="BN73" s="1286"/>
      <c r="BO73" s="1287"/>
      <c r="BP73" s="1277"/>
      <c r="BQ73" s="1278"/>
      <c r="BR73" s="1278"/>
      <c r="BS73" s="1278"/>
      <c r="BT73" s="1278"/>
      <c r="BU73" s="1278"/>
      <c r="BV73" s="1278"/>
      <c r="BW73" s="1279"/>
      <c r="BX73" s="1277"/>
      <c r="BY73" s="1278"/>
      <c r="BZ73" s="1278"/>
      <c r="CA73" s="1278"/>
      <c r="CB73" s="1278"/>
      <c r="CC73" s="1278"/>
      <c r="CD73" s="1278"/>
      <c r="CE73" s="1279"/>
      <c r="CF73" s="1277"/>
      <c r="CG73" s="1278"/>
      <c r="CH73" s="1278"/>
      <c r="CI73" s="1278"/>
      <c r="CJ73" s="1278"/>
      <c r="CK73" s="1278"/>
      <c r="CL73" s="1278"/>
      <c r="CM73" s="1279"/>
      <c r="CN73" s="1277"/>
      <c r="CO73" s="1278"/>
      <c r="CP73" s="1278"/>
      <c r="CQ73" s="1278"/>
      <c r="CR73" s="1278"/>
      <c r="CS73" s="1278"/>
      <c r="CT73" s="1278"/>
      <c r="CU73" s="1279"/>
      <c r="CV73" s="1277"/>
      <c r="CW73" s="1278"/>
      <c r="CX73" s="1278"/>
      <c r="CY73" s="1278"/>
      <c r="CZ73" s="1278"/>
      <c r="DA73" s="1278"/>
      <c r="DB73" s="1278"/>
      <c r="DC73" s="1279"/>
    </row>
    <row r="74" spans="2:107" ht="13.2" x14ac:dyDescent="0.2">
      <c r="B74" s="376"/>
      <c r="G74" s="1306"/>
      <c r="H74" s="1306"/>
      <c r="I74" s="1306"/>
      <c r="J74" s="1306"/>
      <c r="K74" s="1291"/>
      <c r="L74" s="1291"/>
      <c r="M74" s="1291"/>
      <c r="N74" s="1291"/>
      <c r="AM74" s="385"/>
      <c r="AN74" s="1307"/>
      <c r="AO74" s="1308"/>
      <c r="AP74" s="1308"/>
      <c r="AQ74" s="1308"/>
      <c r="AR74" s="1308"/>
      <c r="AS74" s="1308"/>
      <c r="AT74" s="1308"/>
      <c r="AU74" s="1308"/>
      <c r="AV74" s="1308"/>
      <c r="AW74" s="1308"/>
      <c r="AX74" s="1308"/>
      <c r="AY74" s="1308"/>
      <c r="AZ74" s="1308"/>
      <c r="BA74" s="1309"/>
      <c r="BB74" s="1288"/>
      <c r="BC74" s="1289"/>
      <c r="BD74" s="1289"/>
      <c r="BE74" s="1289"/>
      <c r="BF74" s="1289"/>
      <c r="BG74" s="1289"/>
      <c r="BH74" s="1289"/>
      <c r="BI74" s="1289"/>
      <c r="BJ74" s="1289"/>
      <c r="BK74" s="1289"/>
      <c r="BL74" s="1289"/>
      <c r="BM74" s="1289"/>
      <c r="BN74" s="1289"/>
      <c r="BO74" s="1290"/>
      <c r="BP74" s="1280"/>
      <c r="BQ74" s="1281"/>
      <c r="BR74" s="1281"/>
      <c r="BS74" s="1281"/>
      <c r="BT74" s="1281"/>
      <c r="BU74" s="1281"/>
      <c r="BV74" s="1281"/>
      <c r="BW74" s="1282"/>
      <c r="BX74" s="1280"/>
      <c r="BY74" s="1281"/>
      <c r="BZ74" s="1281"/>
      <c r="CA74" s="1281"/>
      <c r="CB74" s="1281"/>
      <c r="CC74" s="1281"/>
      <c r="CD74" s="1281"/>
      <c r="CE74" s="1282"/>
      <c r="CF74" s="1280"/>
      <c r="CG74" s="1281"/>
      <c r="CH74" s="1281"/>
      <c r="CI74" s="1281"/>
      <c r="CJ74" s="1281"/>
      <c r="CK74" s="1281"/>
      <c r="CL74" s="1281"/>
      <c r="CM74" s="1282"/>
      <c r="CN74" s="1280"/>
      <c r="CO74" s="1281"/>
      <c r="CP74" s="1281"/>
      <c r="CQ74" s="1281"/>
      <c r="CR74" s="1281"/>
      <c r="CS74" s="1281"/>
      <c r="CT74" s="1281"/>
      <c r="CU74" s="1282"/>
      <c r="CV74" s="1280"/>
      <c r="CW74" s="1281"/>
      <c r="CX74" s="1281"/>
      <c r="CY74" s="1281"/>
      <c r="CZ74" s="1281"/>
      <c r="DA74" s="1281"/>
      <c r="DB74" s="1281"/>
      <c r="DC74" s="1282"/>
    </row>
    <row r="75" spans="2:107" ht="13.5" customHeight="1" x14ac:dyDescent="0.2">
      <c r="B75" s="376"/>
      <c r="G75" s="1306"/>
      <c r="H75" s="1306"/>
      <c r="I75" s="1301"/>
      <c r="J75" s="1301"/>
      <c r="K75" s="1302"/>
      <c r="L75" s="1302"/>
      <c r="M75" s="1302"/>
      <c r="N75" s="1302"/>
      <c r="AM75" s="385"/>
      <c r="AN75" s="1307"/>
      <c r="AO75" s="1308"/>
      <c r="AP75" s="1308"/>
      <c r="AQ75" s="1308"/>
      <c r="AR75" s="1308"/>
      <c r="AS75" s="1308"/>
      <c r="AT75" s="1308"/>
      <c r="AU75" s="1308"/>
      <c r="AV75" s="1308"/>
      <c r="AW75" s="1308"/>
      <c r="AX75" s="1308"/>
      <c r="AY75" s="1308"/>
      <c r="AZ75" s="1308"/>
      <c r="BA75" s="1309"/>
      <c r="BB75" s="1285" t="s">
        <v>
593</v>
      </c>
      <c r="BC75" s="1286"/>
      <c r="BD75" s="1286"/>
      <c r="BE75" s="1286"/>
      <c r="BF75" s="1286"/>
      <c r="BG75" s="1286"/>
      <c r="BH75" s="1286"/>
      <c r="BI75" s="1286"/>
      <c r="BJ75" s="1286"/>
      <c r="BK75" s="1286"/>
      <c r="BL75" s="1286"/>
      <c r="BM75" s="1286"/>
      <c r="BN75" s="1286"/>
      <c r="BO75" s="1287"/>
      <c r="BP75" s="1277">
        <v>
-6.4</v>
      </c>
      <c r="BQ75" s="1278"/>
      <c r="BR75" s="1278"/>
      <c r="BS75" s="1278"/>
      <c r="BT75" s="1278"/>
      <c r="BU75" s="1278"/>
      <c r="BV75" s="1278"/>
      <c r="BW75" s="1279"/>
      <c r="BX75" s="1277">
        <v>
-6.2</v>
      </c>
      <c r="BY75" s="1278"/>
      <c r="BZ75" s="1278"/>
      <c r="CA75" s="1278"/>
      <c r="CB75" s="1278"/>
      <c r="CC75" s="1278"/>
      <c r="CD75" s="1278"/>
      <c r="CE75" s="1279"/>
      <c r="CF75" s="1277">
        <v>
-6</v>
      </c>
      <c r="CG75" s="1278"/>
      <c r="CH75" s="1278"/>
      <c r="CI75" s="1278"/>
      <c r="CJ75" s="1278"/>
      <c r="CK75" s="1278"/>
      <c r="CL75" s="1278"/>
      <c r="CM75" s="1279"/>
      <c r="CN75" s="1277">
        <v>
-5.6</v>
      </c>
      <c r="CO75" s="1278"/>
      <c r="CP75" s="1278"/>
      <c r="CQ75" s="1278"/>
      <c r="CR75" s="1278"/>
      <c r="CS75" s="1278"/>
      <c r="CT75" s="1278"/>
      <c r="CU75" s="1279"/>
      <c r="CV75" s="1277">
        <v>
-5.2</v>
      </c>
      <c r="CW75" s="1278"/>
      <c r="CX75" s="1278"/>
      <c r="CY75" s="1278"/>
      <c r="CZ75" s="1278"/>
      <c r="DA75" s="1278"/>
      <c r="DB75" s="1278"/>
      <c r="DC75" s="1279"/>
    </row>
    <row r="76" spans="2:107" ht="13.2" x14ac:dyDescent="0.2">
      <c r="B76" s="376"/>
      <c r="G76" s="1306"/>
      <c r="H76" s="1306"/>
      <c r="I76" s="1301"/>
      <c r="J76" s="1301"/>
      <c r="K76" s="1302"/>
      <c r="L76" s="1302"/>
      <c r="M76" s="1302"/>
      <c r="N76" s="1302"/>
      <c r="AM76" s="385"/>
      <c r="AN76" s="1288"/>
      <c r="AO76" s="1289"/>
      <c r="AP76" s="1289"/>
      <c r="AQ76" s="1289"/>
      <c r="AR76" s="1289"/>
      <c r="AS76" s="1289"/>
      <c r="AT76" s="1289"/>
      <c r="AU76" s="1289"/>
      <c r="AV76" s="1289"/>
      <c r="AW76" s="1289"/>
      <c r="AX76" s="1289"/>
      <c r="AY76" s="1289"/>
      <c r="AZ76" s="1289"/>
      <c r="BA76" s="1290"/>
      <c r="BB76" s="1288"/>
      <c r="BC76" s="1289"/>
      <c r="BD76" s="1289"/>
      <c r="BE76" s="1289"/>
      <c r="BF76" s="1289"/>
      <c r="BG76" s="1289"/>
      <c r="BH76" s="1289"/>
      <c r="BI76" s="1289"/>
      <c r="BJ76" s="1289"/>
      <c r="BK76" s="1289"/>
      <c r="BL76" s="1289"/>
      <c r="BM76" s="1289"/>
      <c r="BN76" s="1289"/>
      <c r="BO76" s="1290"/>
      <c r="BP76" s="1280"/>
      <c r="BQ76" s="1281"/>
      <c r="BR76" s="1281"/>
      <c r="BS76" s="1281"/>
      <c r="BT76" s="1281"/>
      <c r="BU76" s="1281"/>
      <c r="BV76" s="1281"/>
      <c r="BW76" s="1282"/>
      <c r="BX76" s="1280"/>
      <c r="BY76" s="1281"/>
      <c r="BZ76" s="1281"/>
      <c r="CA76" s="1281"/>
      <c r="CB76" s="1281"/>
      <c r="CC76" s="1281"/>
      <c r="CD76" s="1281"/>
      <c r="CE76" s="1282"/>
      <c r="CF76" s="1280"/>
      <c r="CG76" s="1281"/>
      <c r="CH76" s="1281"/>
      <c r="CI76" s="1281"/>
      <c r="CJ76" s="1281"/>
      <c r="CK76" s="1281"/>
      <c r="CL76" s="1281"/>
      <c r="CM76" s="1282"/>
      <c r="CN76" s="1280"/>
      <c r="CO76" s="1281"/>
      <c r="CP76" s="1281"/>
      <c r="CQ76" s="1281"/>
      <c r="CR76" s="1281"/>
      <c r="CS76" s="1281"/>
      <c r="CT76" s="1281"/>
      <c r="CU76" s="1282"/>
      <c r="CV76" s="1280"/>
      <c r="CW76" s="1281"/>
      <c r="CX76" s="1281"/>
      <c r="CY76" s="1281"/>
      <c r="CZ76" s="1281"/>
      <c r="DA76" s="1281"/>
      <c r="DB76" s="1281"/>
      <c r="DC76" s="1282"/>
    </row>
    <row r="77" spans="2:107" ht="13.5" customHeight="1" x14ac:dyDescent="0.2">
      <c r="B77" s="376"/>
      <c r="G77" s="1301"/>
      <c r="H77" s="1301"/>
      <c r="I77" s="1301"/>
      <c r="J77" s="1301"/>
      <c r="K77" s="1291"/>
      <c r="L77" s="1291"/>
      <c r="M77" s="1291"/>
      <c r="N77" s="1291"/>
      <c r="AN77" s="1292" t="s">
        <v>
591</v>
      </c>
      <c r="AO77" s="1293"/>
      <c r="AP77" s="1293"/>
      <c r="AQ77" s="1293"/>
      <c r="AR77" s="1293"/>
      <c r="AS77" s="1293"/>
      <c r="AT77" s="1293"/>
      <c r="AU77" s="1293"/>
      <c r="AV77" s="1293"/>
      <c r="AW77" s="1293"/>
      <c r="AX77" s="1293"/>
      <c r="AY77" s="1293"/>
      <c r="AZ77" s="1293"/>
      <c r="BA77" s="1294"/>
      <c r="BB77" s="1285" t="s">
        <v>
589</v>
      </c>
      <c r="BC77" s="1286"/>
      <c r="BD77" s="1286"/>
      <c r="BE77" s="1286"/>
      <c r="BF77" s="1286"/>
      <c r="BG77" s="1286"/>
      <c r="BH77" s="1286"/>
      <c r="BI77" s="1286"/>
      <c r="BJ77" s="1286"/>
      <c r="BK77" s="1286"/>
      <c r="BL77" s="1286"/>
      <c r="BM77" s="1286"/>
      <c r="BN77" s="1286"/>
      <c r="BO77" s="1287"/>
      <c r="BP77" s="1277">
        <v>
0</v>
      </c>
      <c r="BQ77" s="1278"/>
      <c r="BR77" s="1278"/>
      <c r="BS77" s="1278"/>
      <c r="BT77" s="1278"/>
      <c r="BU77" s="1278"/>
      <c r="BV77" s="1278"/>
      <c r="BW77" s="1279"/>
      <c r="BX77" s="1277">
        <v>
0</v>
      </c>
      <c r="BY77" s="1278"/>
      <c r="BZ77" s="1278"/>
      <c r="CA77" s="1278"/>
      <c r="CB77" s="1278"/>
      <c r="CC77" s="1278"/>
      <c r="CD77" s="1278"/>
      <c r="CE77" s="1279"/>
      <c r="CF77" s="1277">
        <v>
0</v>
      </c>
      <c r="CG77" s="1278"/>
      <c r="CH77" s="1278"/>
      <c r="CI77" s="1278"/>
      <c r="CJ77" s="1278"/>
      <c r="CK77" s="1278"/>
      <c r="CL77" s="1278"/>
      <c r="CM77" s="1279"/>
      <c r="CN77" s="1277">
        <v>
0</v>
      </c>
      <c r="CO77" s="1278"/>
      <c r="CP77" s="1278"/>
      <c r="CQ77" s="1278"/>
      <c r="CR77" s="1278"/>
      <c r="CS77" s="1278"/>
      <c r="CT77" s="1278"/>
      <c r="CU77" s="1279"/>
      <c r="CV77" s="1277">
        <v>
0</v>
      </c>
      <c r="CW77" s="1278"/>
      <c r="CX77" s="1278"/>
      <c r="CY77" s="1278"/>
      <c r="CZ77" s="1278"/>
      <c r="DA77" s="1278"/>
      <c r="DB77" s="1278"/>
      <c r="DC77" s="1279"/>
    </row>
    <row r="78" spans="2:107" ht="13.2" x14ac:dyDescent="0.2">
      <c r="B78" s="376"/>
      <c r="G78" s="1301"/>
      <c r="H78" s="1301"/>
      <c r="I78" s="1301"/>
      <c r="J78" s="1301"/>
      <c r="K78" s="1291"/>
      <c r="L78" s="1291"/>
      <c r="M78" s="1291"/>
      <c r="N78" s="1291"/>
      <c r="AN78" s="1295"/>
      <c r="AO78" s="1296"/>
      <c r="AP78" s="1296"/>
      <c r="AQ78" s="1296"/>
      <c r="AR78" s="1296"/>
      <c r="AS78" s="1296"/>
      <c r="AT78" s="1296"/>
      <c r="AU78" s="1296"/>
      <c r="AV78" s="1296"/>
      <c r="AW78" s="1296"/>
      <c r="AX78" s="1296"/>
      <c r="AY78" s="1296"/>
      <c r="AZ78" s="1296"/>
      <c r="BA78" s="1297"/>
      <c r="BB78" s="1288"/>
      <c r="BC78" s="1289"/>
      <c r="BD78" s="1289"/>
      <c r="BE78" s="1289"/>
      <c r="BF78" s="1289"/>
      <c r="BG78" s="1289"/>
      <c r="BH78" s="1289"/>
      <c r="BI78" s="1289"/>
      <c r="BJ78" s="1289"/>
      <c r="BK78" s="1289"/>
      <c r="BL78" s="1289"/>
      <c r="BM78" s="1289"/>
      <c r="BN78" s="1289"/>
      <c r="BO78" s="1290"/>
      <c r="BP78" s="1280"/>
      <c r="BQ78" s="1281"/>
      <c r="BR78" s="1281"/>
      <c r="BS78" s="1281"/>
      <c r="BT78" s="1281"/>
      <c r="BU78" s="1281"/>
      <c r="BV78" s="1281"/>
      <c r="BW78" s="1282"/>
      <c r="BX78" s="1280"/>
      <c r="BY78" s="1281"/>
      <c r="BZ78" s="1281"/>
      <c r="CA78" s="1281"/>
      <c r="CB78" s="1281"/>
      <c r="CC78" s="1281"/>
      <c r="CD78" s="1281"/>
      <c r="CE78" s="1282"/>
      <c r="CF78" s="1280"/>
      <c r="CG78" s="1281"/>
      <c r="CH78" s="1281"/>
      <c r="CI78" s="1281"/>
      <c r="CJ78" s="1281"/>
      <c r="CK78" s="1281"/>
      <c r="CL78" s="1281"/>
      <c r="CM78" s="1282"/>
      <c r="CN78" s="1280"/>
      <c r="CO78" s="1281"/>
      <c r="CP78" s="1281"/>
      <c r="CQ78" s="1281"/>
      <c r="CR78" s="1281"/>
      <c r="CS78" s="1281"/>
      <c r="CT78" s="1281"/>
      <c r="CU78" s="1282"/>
      <c r="CV78" s="1280"/>
      <c r="CW78" s="1281"/>
      <c r="CX78" s="1281"/>
      <c r="CY78" s="1281"/>
      <c r="CZ78" s="1281"/>
      <c r="DA78" s="1281"/>
      <c r="DB78" s="1281"/>
      <c r="DC78" s="1282"/>
    </row>
    <row r="79" spans="2:107" ht="13.5" customHeight="1" x14ac:dyDescent="0.2">
      <c r="B79" s="376"/>
      <c r="G79" s="1301"/>
      <c r="H79" s="1301"/>
      <c r="I79" s="1283"/>
      <c r="J79" s="1283"/>
      <c r="K79" s="1284"/>
      <c r="L79" s="1284"/>
      <c r="M79" s="1284"/>
      <c r="N79" s="1284"/>
      <c r="AN79" s="1295"/>
      <c r="AO79" s="1296"/>
      <c r="AP79" s="1296"/>
      <c r="AQ79" s="1296"/>
      <c r="AR79" s="1296"/>
      <c r="AS79" s="1296"/>
      <c r="AT79" s="1296"/>
      <c r="AU79" s="1296"/>
      <c r="AV79" s="1296"/>
      <c r="AW79" s="1296"/>
      <c r="AX79" s="1296"/>
      <c r="AY79" s="1296"/>
      <c r="AZ79" s="1296"/>
      <c r="BA79" s="1297"/>
      <c r="BB79" s="1285" t="s">
        <v>
593</v>
      </c>
      <c r="BC79" s="1286"/>
      <c r="BD79" s="1286"/>
      <c r="BE79" s="1286"/>
      <c r="BF79" s="1286"/>
      <c r="BG79" s="1286"/>
      <c r="BH79" s="1286"/>
      <c r="BI79" s="1286"/>
      <c r="BJ79" s="1286"/>
      <c r="BK79" s="1286"/>
      <c r="BL79" s="1286"/>
      <c r="BM79" s="1286"/>
      <c r="BN79" s="1286"/>
      <c r="BO79" s="1287"/>
      <c r="BP79" s="1277">
        <v>
-3.2</v>
      </c>
      <c r="BQ79" s="1278"/>
      <c r="BR79" s="1278"/>
      <c r="BS79" s="1278"/>
      <c r="BT79" s="1278"/>
      <c r="BU79" s="1278"/>
      <c r="BV79" s="1278"/>
      <c r="BW79" s="1279"/>
      <c r="BX79" s="1277">
        <v>
-3.4</v>
      </c>
      <c r="BY79" s="1278"/>
      <c r="BZ79" s="1278"/>
      <c r="CA79" s="1278"/>
      <c r="CB79" s="1278"/>
      <c r="CC79" s="1278"/>
      <c r="CD79" s="1278"/>
      <c r="CE79" s="1279"/>
      <c r="CF79" s="1277">
        <v>
-3.5</v>
      </c>
      <c r="CG79" s="1278"/>
      <c r="CH79" s="1278"/>
      <c r="CI79" s="1278"/>
      <c r="CJ79" s="1278"/>
      <c r="CK79" s="1278"/>
      <c r="CL79" s="1278"/>
      <c r="CM79" s="1279"/>
      <c r="CN79" s="1277">
        <v>
-3.4</v>
      </c>
      <c r="CO79" s="1278"/>
      <c r="CP79" s="1278"/>
      <c r="CQ79" s="1278"/>
      <c r="CR79" s="1278"/>
      <c r="CS79" s="1278"/>
      <c r="CT79" s="1278"/>
      <c r="CU79" s="1279"/>
      <c r="CV79" s="1277">
        <v>
-3.2</v>
      </c>
      <c r="CW79" s="1278"/>
      <c r="CX79" s="1278"/>
      <c r="CY79" s="1278"/>
      <c r="CZ79" s="1278"/>
      <c r="DA79" s="1278"/>
      <c r="DB79" s="1278"/>
      <c r="DC79" s="1279"/>
    </row>
    <row r="80" spans="2:107" ht="13.2" x14ac:dyDescent="0.2">
      <c r="B80" s="376"/>
      <c r="G80" s="1301"/>
      <c r="H80" s="1301"/>
      <c r="I80" s="1283"/>
      <c r="J80" s="1283"/>
      <c r="K80" s="1284"/>
      <c r="L80" s="1284"/>
      <c r="M80" s="1284"/>
      <c r="N80" s="1284"/>
      <c r="AN80" s="1298"/>
      <c r="AO80" s="1299"/>
      <c r="AP80" s="1299"/>
      <c r="AQ80" s="1299"/>
      <c r="AR80" s="1299"/>
      <c r="AS80" s="1299"/>
      <c r="AT80" s="1299"/>
      <c r="AU80" s="1299"/>
      <c r="AV80" s="1299"/>
      <c r="AW80" s="1299"/>
      <c r="AX80" s="1299"/>
      <c r="AY80" s="1299"/>
      <c r="AZ80" s="1299"/>
      <c r="BA80" s="1300"/>
      <c r="BB80" s="1288"/>
      <c r="BC80" s="1289"/>
      <c r="BD80" s="1289"/>
      <c r="BE80" s="1289"/>
      <c r="BF80" s="1289"/>
      <c r="BG80" s="1289"/>
      <c r="BH80" s="1289"/>
      <c r="BI80" s="1289"/>
      <c r="BJ80" s="1289"/>
      <c r="BK80" s="1289"/>
      <c r="BL80" s="1289"/>
      <c r="BM80" s="1289"/>
      <c r="BN80" s="1289"/>
      <c r="BO80" s="1290"/>
      <c r="BP80" s="1280"/>
      <c r="BQ80" s="1281"/>
      <c r="BR80" s="1281"/>
      <c r="BS80" s="1281"/>
      <c r="BT80" s="1281"/>
      <c r="BU80" s="1281"/>
      <c r="BV80" s="1281"/>
      <c r="BW80" s="1282"/>
      <c r="BX80" s="1280"/>
      <c r="BY80" s="1281"/>
      <c r="BZ80" s="1281"/>
      <c r="CA80" s="1281"/>
      <c r="CB80" s="1281"/>
      <c r="CC80" s="1281"/>
      <c r="CD80" s="1281"/>
      <c r="CE80" s="1282"/>
      <c r="CF80" s="1280"/>
      <c r="CG80" s="1281"/>
      <c r="CH80" s="1281"/>
      <c r="CI80" s="1281"/>
      <c r="CJ80" s="1281"/>
      <c r="CK80" s="1281"/>
      <c r="CL80" s="1281"/>
      <c r="CM80" s="1282"/>
      <c r="CN80" s="1280"/>
      <c r="CO80" s="1281"/>
      <c r="CP80" s="1281"/>
      <c r="CQ80" s="1281"/>
      <c r="CR80" s="1281"/>
      <c r="CS80" s="1281"/>
      <c r="CT80" s="1281"/>
      <c r="CU80" s="1282"/>
      <c r="CV80" s="1280"/>
      <c r="CW80" s="1281"/>
      <c r="CX80" s="1281"/>
      <c r="CY80" s="1281"/>
      <c r="CZ80" s="1281"/>
      <c r="DA80" s="1281"/>
      <c r="DB80" s="1281"/>
      <c r="DC80" s="1282"/>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69"/>
      <c r="DE84" s="369"/>
    </row>
    <row r="85" spans="2:109" ht="13.2" x14ac:dyDescent="0.2">
      <c r="DD85" s="369"/>
      <c r="DE85" s="369"/>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view="pageBreakPreview" zoomScale="52" zoomScaleNormal="100" zoomScaleSheetLayoutView="52"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493</v>
      </c>
    </row>
  </sheetData>
  <phoneticPr fontId="2"/>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view="pageBreakPreview" zoomScale="52" zoomScaleNormal="100" zoomScaleSheetLayoutView="52"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493</v>
      </c>
    </row>
  </sheetData>
  <phoneticPr fontId="2"/>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543</v>
      </c>
      <c r="G2" s="148"/>
      <c r="H2" s="149"/>
    </row>
    <row r="3" spans="1:8" x14ac:dyDescent="0.2">
      <c r="A3" s="145" t="s">
        <v>536</v>
      </c>
      <c r="B3" s="150"/>
      <c r="C3" s="151"/>
      <c r="D3" s="152">
        <v>42280</v>
      </c>
      <c r="E3" s="153"/>
      <c r="F3" s="154">
        <v>46686</v>
      </c>
      <c r="G3" s="155"/>
      <c r="H3" s="156"/>
    </row>
    <row r="4" spans="1:8" x14ac:dyDescent="0.2">
      <c r="A4" s="157"/>
      <c r="B4" s="158"/>
      <c r="C4" s="159"/>
      <c r="D4" s="160">
        <v>30789</v>
      </c>
      <c r="E4" s="161"/>
      <c r="F4" s="162">
        <v>32595</v>
      </c>
      <c r="G4" s="163"/>
      <c r="H4" s="164"/>
    </row>
    <row r="5" spans="1:8" x14ac:dyDescent="0.2">
      <c r="A5" s="145" t="s">
        <v>538</v>
      </c>
      <c r="B5" s="150"/>
      <c r="C5" s="151"/>
      <c r="D5" s="152">
        <v>41824</v>
      </c>
      <c r="E5" s="153"/>
      <c r="F5" s="154">
        <v>49796</v>
      </c>
      <c r="G5" s="155"/>
      <c r="H5" s="156"/>
    </row>
    <row r="6" spans="1:8" x14ac:dyDescent="0.2">
      <c r="A6" s="157"/>
      <c r="B6" s="158"/>
      <c r="C6" s="159"/>
      <c r="D6" s="160">
        <v>32681</v>
      </c>
      <c r="E6" s="161"/>
      <c r="F6" s="162">
        <v>37281</v>
      </c>
      <c r="G6" s="163"/>
      <c r="H6" s="164"/>
    </row>
    <row r="7" spans="1:8" x14ac:dyDescent="0.2">
      <c r="A7" s="145" t="s">
        <v>539</v>
      </c>
      <c r="B7" s="150"/>
      <c r="C7" s="151"/>
      <c r="D7" s="152">
        <v>45255</v>
      </c>
      <c r="E7" s="153"/>
      <c r="F7" s="154">
        <v>51681</v>
      </c>
      <c r="G7" s="155"/>
      <c r="H7" s="156"/>
    </row>
    <row r="8" spans="1:8" x14ac:dyDescent="0.2">
      <c r="A8" s="157"/>
      <c r="B8" s="158"/>
      <c r="C8" s="159"/>
      <c r="D8" s="160">
        <v>34270</v>
      </c>
      <c r="E8" s="161"/>
      <c r="F8" s="162">
        <v>37226</v>
      </c>
      <c r="G8" s="163"/>
      <c r="H8" s="164"/>
    </row>
    <row r="9" spans="1:8" x14ac:dyDescent="0.2">
      <c r="A9" s="145" t="s">
        <v>540</v>
      </c>
      <c r="B9" s="150"/>
      <c r="C9" s="151"/>
      <c r="D9" s="152">
        <v>30995</v>
      </c>
      <c r="E9" s="153"/>
      <c r="F9" s="154">
        <v>50465</v>
      </c>
      <c r="G9" s="155"/>
      <c r="H9" s="156"/>
    </row>
    <row r="10" spans="1:8" x14ac:dyDescent="0.2">
      <c r="A10" s="157"/>
      <c r="B10" s="158"/>
      <c r="C10" s="159"/>
      <c r="D10" s="160">
        <v>23076</v>
      </c>
      <c r="E10" s="161"/>
      <c r="F10" s="162">
        <v>34193</v>
      </c>
      <c r="G10" s="163"/>
      <c r="H10" s="164"/>
    </row>
    <row r="11" spans="1:8" x14ac:dyDescent="0.2">
      <c r="A11" s="145" t="s">
        <v>541</v>
      </c>
      <c r="B11" s="150"/>
      <c r="C11" s="151"/>
      <c r="D11" s="152">
        <v>34717</v>
      </c>
      <c r="E11" s="153"/>
      <c r="F11" s="154">
        <v>51679</v>
      </c>
      <c r="G11" s="155"/>
      <c r="H11" s="156"/>
    </row>
    <row r="12" spans="1:8" x14ac:dyDescent="0.2">
      <c r="A12" s="157"/>
      <c r="B12" s="158"/>
      <c r="C12" s="165"/>
      <c r="D12" s="160">
        <v>21713</v>
      </c>
      <c r="E12" s="161"/>
      <c r="F12" s="162">
        <v>35132</v>
      </c>
      <c r="G12" s="163"/>
      <c r="H12" s="164"/>
    </row>
    <row r="13" spans="1:8" x14ac:dyDescent="0.2">
      <c r="A13" s="145"/>
      <c r="B13" s="150"/>
      <c r="C13" s="166"/>
      <c r="D13" s="167">
        <v>39014</v>
      </c>
      <c r="E13" s="168"/>
      <c r="F13" s="169">
        <v>50061</v>
      </c>
      <c r="G13" s="170"/>
      <c r="H13" s="156"/>
    </row>
    <row r="14" spans="1:8" x14ac:dyDescent="0.2">
      <c r="A14" s="157"/>
      <c r="B14" s="158"/>
      <c r="C14" s="159"/>
      <c r="D14" s="160">
        <v>28506</v>
      </c>
      <c r="E14" s="161"/>
      <c r="F14" s="162">
        <v>35285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7.57</v>
      </c>
      <c r="C19" s="171">
        <f>ROUND(VALUE(SUBSTITUTE(実質収支比率等に係る経年分析!G$48,"▲","-")),2)</f>
        <v>6.3</v>
      </c>
      <c r="D19" s="171">
        <f>ROUND(VALUE(SUBSTITUTE(実質収支比率等に係る経年分析!H$48,"▲","-")),2)</f>
        <v>5.29</v>
      </c>
      <c r="E19" s="171">
        <f>ROUND(VALUE(SUBSTITUTE(実質収支比率等に係る経年分析!I$48,"▲","-")),2)</f>
        <v>9.32</v>
      </c>
      <c r="F19" s="171">
        <f>ROUND(VALUE(SUBSTITUTE(実質収支比率等に係る経年分析!J$48,"▲","-")),2)</f>
        <v>10.34</v>
      </c>
    </row>
    <row r="20" spans="1:11" x14ac:dyDescent="0.2">
      <c r="A20" s="171" t="s">
        <v>55</v>
      </c>
      <c r="B20" s="171">
        <f>ROUND(VALUE(SUBSTITUTE(実質収支比率等に係る経年分析!F$47,"▲","-")),2)</f>
        <v>31.52</v>
      </c>
      <c r="C20" s="171">
        <f>ROUND(VALUE(SUBSTITUTE(実質収支比率等に係る経年分析!G$47,"▲","-")),2)</f>
        <v>35.06</v>
      </c>
      <c r="D20" s="171">
        <f>ROUND(VALUE(SUBSTITUTE(実質収支比率等に係る経年分析!H$47,"▲","-")),2)</f>
        <v>35.880000000000003</v>
      </c>
      <c r="E20" s="171">
        <f>ROUND(VALUE(SUBSTITUTE(実質収支比率等に係る経年分析!I$47,"▲","-")),2)</f>
        <v>32.67</v>
      </c>
      <c r="F20" s="171">
        <f>ROUND(VALUE(SUBSTITUTE(実質収支比率等に係る経年分析!J$47,"▲","-")),2)</f>
        <v>38.049999999999997</v>
      </c>
    </row>
    <row r="21" spans="1:11" x14ac:dyDescent="0.2">
      <c r="A21" s="171" t="s">
        <v>56</v>
      </c>
      <c r="B21" s="171">
        <f>IF(ISNUMBER(VALUE(SUBSTITUTE(実質収支比率等に係る経年分析!F$49,"▲","-"))),ROUND(VALUE(SUBSTITUTE(実質収支比率等に係る経年分析!F$49,"▲","-")),2),NA())</f>
        <v>1.74</v>
      </c>
      <c r="C21" s="171">
        <f>IF(ISNUMBER(VALUE(SUBSTITUTE(実質収支比率等に係る経年分析!G$49,"▲","-"))),ROUND(VALUE(SUBSTITUTE(実質収支比率等に係る経年分析!G$49,"▲","-")),2),NA())</f>
        <v>3.94</v>
      </c>
      <c r="D21" s="171">
        <f>IF(ISNUMBER(VALUE(SUBSTITUTE(実質収支比率等に係る経年分析!H$49,"▲","-"))),ROUND(VALUE(SUBSTITUTE(実質収支比率等に係る経年分析!H$49,"▲","-")),2),NA())</f>
        <v>1.9</v>
      </c>
      <c r="E21" s="171">
        <f>IF(ISNUMBER(VALUE(SUBSTITUTE(実質収支比率等に係る経年分析!I$49,"▲","-"))),ROUND(VALUE(SUBSTITUTE(実質収支比率等に係る経年分析!I$49,"▲","-")),2),NA())</f>
        <v>-0.06</v>
      </c>
      <c r="F21" s="171">
        <f>IF(ISNUMBER(VALUE(SUBSTITUTE(実質収支比率等に係る経年分析!J$49,"▲","-"))),ROUND(VALUE(SUBSTITUTE(実質収支比率等に係る経年分析!J$49,"▲","-")),2),NA())</f>
        <v>7.26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0.18</v>
      </c>
    </row>
    <row r="34" spans="1:16" x14ac:dyDescent="0.2">
      <c r="A34" s="172" t="str">
        <f>IF(連結実質赤字比率に係る赤字・黒字の構成分析!C$36="",NA(),連結実質赤字比率に係る赤字・黒字の構成分析!C$36)</f>
        <v>国民健康保険事業会計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0.28000000000000003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0.94</v>
      </c>
    </row>
    <row r="35" spans="1:16" x14ac:dyDescent="0.2">
      <c r="A35" s="172" t="str">
        <f>IF(連結実質赤字比率に係る赤字・黒字の構成分析!C$35="",NA(),連結実質赤字比率に係る赤字・黒字の構成分析!C$35)</f>
        <v>介護保険事業会計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9.31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9701</v>
      </c>
      <c r="E42" s="173"/>
      <c r="F42" s="173"/>
      <c r="G42" s="173">
        <f>'実質公債費比率（分子）の構造'!L$52</f>
        <v>9525</v>
      </c>
      <c r="H42" s="173"/>
      <c r="I42" s="173"/>
      <c r="J42" s="173">
        <f>'実質公債費比率（分子）の構造'!M$52</f>
        <v>9386</v>
      </c>
      <c r="K42" s="173"/>
      <c r="L42" s="173"/>
      <c r="M42" s="173">
        <f>'実質公債費比率（分子）の構造'!N$52</f>
        <v>9250</v>
      </c>
      <c r="N42" s="173"/>
      <c r="O42" s="173"/>
      <c r="P42" s="173">
        <f>'実質公債費比率（分子）の構造'!O$52</f>
        <v>8953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823</v>
      </c>
      <c r="C44" s="173"/>
      <c r="D44" s="173"/>
      <c r="E44" s="173">
        <f>'実質公債費比率（分子）の構造'!L$50</f>
        <v>656</v>
      </c>
      <c r="F44" s="173"/>
      <c r="G44" s="173"/>
      <c r="H44" s="173">
        <f>'実質公債費比率（分子）の構造'!M$50</f>
        <v>981</v>
      </c>
      <c r="I44" s="173"/>
      <c r="J44" s="173"/>
      <c r="K44" s="173">
        <f>'実質公債費比率（分子）の構造'!N$50</f>
        <v>720</v>
      </c>
      <c r="L44" s="173"/>
      <c r="M44" s="173"/>
      <c r="N44" s="173">
        <f>'実質公債費比率（分子）の構造'!O$50</f>
        <v>658</v>
      </c>
      <c r="O44" s="173"/>
      <c r="P44" s="173"/>
    </row>
    <row r="45" spans="1:16" x14ac:dyDescent="0.2">
      <c r="A45" s="173" t="s">
        <v>66</v>
      </c>
      <c r="B45" s="173">
        <f>'実質公債費比率（分子）の構造'!K$49</f>
        <v>125</v>
      </c>
      <c r="C45" s="173"/>
      <c r="D45" s="173"/>
      <c r="E45" s="173">
        <f>'実質公債費比率（分子）の構造'!L$49</f>
        <v>138</v>
      </c>
      <c r="F45" s="173"/>
      <c r="G45" s="173"/>
      <c r="H45" s="173">
        <f>'実質公債費比率（分子）の構造'!M$49</f>
        <v>141</v>
      </c>
      <c r="I45" s="173"/>
      <c r="J45" s="173"/>
      <c r="K45" s="173">
        <f>'実質公債費比率（分子）の構造'!N$49</f>
        <v>158</v>
      </c>
      <c r="L45" s="173"/>
      <c r="M45" s="173"/>
      <c r="N45" s="173">
        <f>'実質公債費比率（分子）の構造'!O$49</f>
        <v>149</v>
      </c>
      <c r="O45" s="173"/>
      <c r="P45" s="173"/>
    </row>
    <row r="46" spans="1:16" x14ac:dyDescent="0.2">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68</v>
      </c>
      <c r="B47" s="173">
        <f>'実質公債費比率（分子）の構造'!K$47</f>
        <v>146</v>
      </c>
      <c r="C47" s="173"/>
      <c r="D47" s="173"/>
      <c r="E47" s="173">
        <f>'実質公債費比率（分子）の構造'!L$47</f>
        <v>194</v>
      </c>
      <c r="F47" s="173"/>
      <c r="G47" s="173"/>
      <c r="H47" s="173">
        <f>'実質公債費比率（分子）の構造'!M$47</f>
        <v>233</v>
      </c>
      <c r="I47" s="173"/>
      <c r="J47" s="173"/>
      <c r="K47" s="173">
        <f>'実質公債費比率（分子）の構造'!N$47</f>
        <v>314</v>
      </c>
      <c r="L47" s="173"/>
      <c r="M47" s="173"/>
      <c r="N47" s="173">
        <f>'実質公債費比率（分子）の構造'!O$47</f>
        <v>349</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1523</v>
      </c>
      <c r="C49" s="173"/>
      <c r="D49" s="173"/>
      <c r="E49" s="173">
        <f>'実質公債費比率（分子）の構造'!L$45</f>
        <v>1658</v>
      </c>
      <c r="F49" s="173"/>
      <c r="G49" s="173"/>
      <c r="H49" s="173">
        <f>'実質公債費比率（分子）の構造'!M$45</f>
        <v>1700</v>
      </c>
      <c r="I49" s="173"/>
      <c r="J49" s="173"/>
      <c r="K49" s="173">
        <f>'実質公債費比率（分子）の構造'!N$45</f>
        <v>1741</v>
      </c>
      <c r="L49" s="173"/>
      <c r="M49" s="173"/>
      <c r="N49" s="173">
        <f>'実質公債費比率（分子）の構造'!O$45</f>
        <v>1828</v>
      </c>
      <c r="O49" s="173"/>
      <c r="P49" s="173"/>
    </row>
    <row r="50" spans="1:16" x14ac:dyDescent="0.2">
      <c r="A50" s="173" t="s">
        <v>71</v>
      </c>
      <c r="B50" s="173" t="e">
        <f>NA()</f>
        <v>#N/A</v>
      </c>
      <c r="C50" s="173">
        <f>IF(ISNUMBER('実質公債費比率（分子）の構造'!K$53),'実質公債費比率（分子）の構造'!K$53,NA())</f>
        <v>-7084</v>
      </c>
      <c r="D50" s="173" t="e">
        <f>NA()</f>
        <v>#N/A</v>
      </c>
      <c r="E50" s="173" t="e">
        <f>NA()</f>
        <v>#N/A</v>
      </c>
      <c r="F50" s="173">
        <f>IF(ISNUMBER('実質公債費比率（分子）の構造'!L$53),'実質公債費比率（分子）の構造'!L$53,NA())</f>
        <v>-6879</v>
      </c>
      <c r="G50" s="173" t="e">
        <f>NA()</f>
        <v>#N/A</v>
      </c>
      <c r="H50" s="173" t="e">
        <f>NA()</f>
        <v>#N/A</v>
      </c>
      <c r="I50" s="173">
        <f>IF(ISNUMBER('実質公債費比率（分子）の構造'!M$53),'実質公債費比率（分子）の構造'!M$53,NA())</f>
        <v>-6331</v>
      </c>
      <c r="J50" s="173" t="e">
        <f>NA()</f>
        <v>#N/A</v>
      </c>
      <c r="K50" s="173" t="e">
        <f>NA()</f>
        <v>#N/A</v>
      </c>
      <c r="L50" s="173">
        <f>IF(ISNUMBER('実質公債費比率（分子）の構造'!N$53),'実質公債費比率（分子）の構造'!N$53,NA())</f>
        <v>-6317</v>
      </c>
      <c r="M50" s="173" t="e">
        <f>NA()</f>
        <v>#N/A</v>
      </c>
      <c r="N50" s="173" t="e">
        <f>NA()</f>
        <v>#N/A</v>
      </c>
      <c r="O50" s="173">
        <f>IF(ISNUMBER('実質公債費比率（分子）の構造'!O$53),'実質公債費比率（分子）の構造'!O$53,NA())</f>
        <v>-5969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96235</v>
      </c>
      <c r="E56" s="172"/>
      <c r="F56" s="172"/>
      <c r="G56" s="172">
        <f>'将来負担比率（分子）の構造'!J$52</f>
        <v>88014</v>
      </c>
      <c r="H56" s="172"/>
      <c r="I56" s="172"/>
      <c r="J56" s="172">
        <f>'将来負担比率（分子）の構造'!K$52</f>
        <v>80469</v>
      </c>
      <c r="K56" s="172"/>
      <c r="L56" s="172"/>
      <c r="M56" s="172">
        <f>'将来負担比率（分子）の構造'!L$52</f>
        <v>74461</v>
      </c>
      <c r="N56" s="172"/>
      <c r="O56" s="172"/>
      <c r="P56" s="172">
        <f>'将来負担比率（分子）の構造'!M$52</f>
        <v>76868</v>
      </c>
    </row>
    <row r="57" spans="1:16" x14ac:dyDescent="0.2">
      <c r="A57" s="172" t="s">
        <v>42</v>
      </c>
      <c r="B57" s="172"/>
      <c r="C57" s="172"/>
      <c r="D57" s="172">
        <f>'将来負担比率（分子）の構造'!I$51</f>
        <v>486</v>
      </c>
      <c r="E57" s="172"/>
      <c r="F57" s="172"/>
      <c r="G57" s="172">
        <f>'将来負担比率（分子）の構造'!J$51</f>
        <v>1213</v>
      </c>
      <c r="H57" s="172"/>
      <c r="I57" s="172"/>
      <c r="J57" s="172">
        <f>'将来負担比率（分子）の構造'!K$51</f>
        <v>566</v>
      </c>
      <c r="K57" s="172"/>
      <c r="L57" s="172"/>
      <c r="M57" s="172">
        <f>'将来負担比率（分子）の構造'!L$51</f>
        <v>926</v>
      </c>
      <c r="N57" s="172"/>
      <c r="O57" s="172"/>
      <c r="P57" s="172">
        <f>'将来負担比率（分子）の構造'!M$51</f>
        <v>879</v>
      </c>
    </row>
    <row r="58" spans="1:16" x14ac:dyDescent="0.2">
      <c r="A58" s="172" t="s">
        <v>41</v>
      </c>
      <c r="B58" s="172"/>
      <c r="C58" s="172"/>
      <c r="D58" s="172">
        <f>'将来負担比率（分子）の構造'!I$50</f>
        <v>52306</v>
      </c>
      <c r="E58" s="172"/>
      <c r="F58" s="172"/>
      <c r="G58" s="172">
        <f>'将来負担比率（分子）の構造'!J$50</f>
        <v>58457</v>
      </c>
      <c r="H58" s="172"/>
      <c r="I58" s="172"/>
      <c r="J58" s="172">
        <f>'将来負担比率（分子）の構造'!K$50</f>
        <v>64732</v>
      </c>
      <c r="K58" s="172"/>
      <c r="L58" s="172"/>
      <c r="M58" s="172">
        <f>'将来負担比率（分子）の構造'!L$50</f>
        <v>63559</v>
      </c>
      <c r="N58" s="172"/>
      <c r="O58" s="172"/>
      <c r="P58" s="172">
        <f>'将来負担比率（分子）の構造'!M$50</f>
        <v>74908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26713</v>
      </c>
      <c r="C62" s="172"/>
      <c r="D62" s="172"/>
      <c r="E62" s="172">
        <f>'将来負担比率（分子）の構造'!J$45</f>
        <v>26124</v>
      </c>
      <c r="F62" s="172"/>
      <c r="G62" s="172"/>
      <c r="H62" s="172">
        <f>'将来負担比率（分子）の構造'!K$45</f>
        <v>24575</v>
      </c>
      <c r="I62" s="172"/>
      <c r="J62" s="172"/>
      <c r="K62" s="172">
        <f>'将来負担比率（分子）の構造'!L$45</f>
        <v>21787</v>
      </c>
      <c r="L62" s="172"/>
      <c r="M62" s="172"/>
      <c r="N62" s="172">
        <f>'将来負担比率（分子）の構造'!M$45</f>
        <v>22775</v>
      </c>
      <c r="O62" s="172"/>
      <c r="P62" s="172"/>
    </row>
    <row r="63" spans="1:16" x14ac:dyDescent="0.2">
      <c r="A63" s="172" t="s">
        <v>34</v>
      </c>
      <c r="B63" s="172">
        <f>'将来負担比率（分子）の構造'!I$44</f>
        <v>1728</v>
      </c>
      <c r="C63" s="172"/>
      <c r="D63" s="172"/>
      <c r="E63" s="172">
        <f>'将来負担比率（分子）の構造'!J$44</f>
        <v>1716</v>
      </c>
      <c r="F63" s="172"/>
      <c r="G63" s="172"/>
      <c r="H63" s="172">
        <f>'将来負担比率（分子）の構造'!K$44</f>
        <v>1755</v>
      </c>
      <c r="I63" s="172"/>
      <c r="J63" s="172"/>
      <c r="K63" s="172">
        <f>'将来負担比率（分子）の構造'!L$44</f>
        <v>2069</v>
      </c>
      <c r="L63" s="172"/>
      <c r="M63" s="172"/>
      <c r="N63" s="172">
        <f>'将来負担比率（分子）の構造'!M$44</f>
        <v>2337</v>
      </c>
      <c r="O63" s="172"/>
      <c r="P63" s="172"/>
    </row>
    <row r="64" spans="1:16" x14ac:dyDescent="0.2">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32</v>
      </c>
      <c r="B65" s="172">
        <f>'将来負担比率（分子）の構造'!I$42</f>
        <v>10877</v>
      </c>
      <c r="C65" s="172"/>
      <c r="D65" s="172"/>
      <c r="E65" s="172">
        <f>'将来負担比率（分子）の構造'!J$42</f>
        <v>14299</v>
      </c>
      <c r="F65" s="172"/>
      <c r="G65" s="172"/>
      <c r="H65" s="172">
        <f>'将来負担比率（分子）の構造'!K$42</f>
        <v>11886</v>
      </c>
      <c r="I65" s="172"/>
      <c r="J65" s="172"/>
      <c r="K65" s="172">
        <f>'将来負担比率（分子）の構造'!L$42</f>
        <v>11297</v>
      </c>
      <c r="L65" s="172"/>
      <c r="M65" s="172"/>
      <c r="N65" s="172">
        <f>'将来負担比率（分子）の構造'!M$42</f>
        <v>10102</v>
      </c>
      <c r="O65" s="172"/>
      <c r="P65" s="172"/>
    </row>
    <row r="66" spans="1:16" x14ac:dyDescent="0.2">
      <c r="A66" s="172" t="s">
        <v>31</v>
      </c>
      <c r="B66" s="172">
        <f>'将来負担比率（分子）の構造'!I$41</f>
        <v>30088</v>
      </c>
      <c r="C66" s="172"/>
      <c r="D66" s="172"/>
      <c r="E66" s="172">
        <f>'将来負担比率（分子）の構造'!J$41</f>
        <v>32239</v>
      </c>
      <c r="F66" s="172"/>
      <c r="G66" s="172"/>
      <c r="H66" s="172">
        <f>'将来負担比率（分子）の構造'!K$41</f>
        <v>35998</v>
      </c>
      <c r="I66" s="172"/>
      <c r="J66" s="172"/>
      <c r="K66" s="172">
        <f>'将来負担比率（分子）の構造'!L$41</f>
        <v>35762</v>
      </c>
      <c r="L66" s="172"/>
      <c r="M66" s="172"/>
      <c r="N66" s="172">
        <f>'将来負担比率（分子）の構造'!M$41</f>
        <v>35606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45806</v>
      </c>
      <c r="C72" s="176">
        <f>基金残高に係る経年分析!G55</f>
        <v>40842</v>
      </c>
      <c r="D72" s="176">
        <f>基金残高に係る経年分析!H55</f>
        <v>48559</v>
      </c>
    </row>
    <row r="73" spans="1:16" x14ac:dyDescent="0.2">
      <c r="A73" s="175" t="s">
        <v>78</v>
      </c>
      <c r="B73" s="176">
        <f>基金残高に係る経年分析!F56</f>
        <v>17</v>
      </c>
      <c r="C73" s="176">
        <f>基金残高に係る経年分析!G56</f>
        <v>19</v>
      </c>
      <c r="D73" s="176">
        <f>基金残高に係る経年分析!H56</f>
        <v>21</v>
      </c>
    </row>
    <row r="74" spans="1:16" x14ac:dyDescent="0.2">
      <c r="A74" s="175" t="s">
        <v>79</v>
      </c>
      <c r="B74" s="176">
        <f>基金残高に係る経年分析!F57</f>
        <v>12111</v>
      </c>
      <c r="C74" s="176">
        <f>基金残高に係る経年分析!G57</f>
        <v>14216</v>
      </c>
      <c r="D74" s="176">
        <f>基金残高に係る経年分析!H57</f>
        <v>18025</v>
      </c>
    </row>
  </sheetData>
  <sheetProtection algorithmName="SHA-512" hashValue="nZSA+Jx9KzJVrhrKkIXadCHz5ebejbNbgg9QYbbuICOpUe8fZrQf1qbGuDAFlufVk9/sepTaCnmQjjd/3CjK9g==" saltValue="KgTiGwNYefM2EtNPmwqr/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view="pageBreakPreview" zoomScale="70" zoomScaleNormal="70" zoomScaleSheetLayoutView="7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
210</v>
      </c>
      <c r="DI1" s="783"/>
      <c r="DJ1" s="783"/>
      <c r="DK1" s="783"/>
      <c r="DL1" s="783"/>
      <c r="DM1" s="783"/>
      <c r="DN1" s="784"/>
      <c r="DO1" s="212"/>
      <c r="DP1" s="782" t="s">
        <v>
211</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
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
213</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
214</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
215</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
1</v>
      </c>
      <c r="C4" s="725"/>
      <c r="D4" s="725"/>
      <c r="E4" s="725"/>
      <c r="F4" s="725"/>
      <c r="G4" s="725"/>
      <c r="H4" s="725"/>
      <c r="I4" s="725"/>
      <c r="J4" s="725"/>
      <c r="K4" s="725"/>
      <c r="L4" s="725"/>
      <c r="M4" s="725"/>
      <c r="N4" s="725"/>
      <c r="O4" s="725"/>
      <c r="P4" s="725"/>
      <c r="Q4" s="726"/>
      <c r="R4" s="724" t="s">
        <v>
216</v>
      </c>
      <c r="S4" s="725"/>
      <c r="T4" s="725"/>
      <c r="U4" s="725"/>
      <c r="V4" s="725"/>
      <c r="W4" s="725"/>
      <c r="X4" s="725"/>
      <c r="Y4" s="726"/>
      <c r="Z4" s="724" t="s">
        <v>
217</v>
      </c>
      <c r="AA4" s="725"/>
      <c r="AB4" s="725"/>
      <c r="AC4" s="726"/>
      <c r="AD4" s="724" t="s">
        <v>
218</v>
      </c>
      <c r="AE4" s="725"/>
      <c r="AF4" s="725"/>
      <c r="AG4" s="725"/>
      <c r="AH4" s="725"/>
      <c r="AI4" s="725"/>
      <c r="AJ4" s="725"/>
      <c r="AK4" s="726"/>
      <c r="AL4" s="724" t="s">
        <v>
217</v>
      </c>
      <c r="AM4" s="725"/>
      <c r="AN4" s="725"/>
      <c r="AO4" s="726"/>
      <c r="AP4" s="785" t="s">
        <v>
219</v>
      </c>
      <c r="AQ4" s="785"/>
      <c r="AR4" s="785"/>
      <c r="AS4" s="785"/>
      <c r="AT4" s="785"/>
      <c r="AU4" s="785"/>
      <c r="AV4" s="785"/>
      <c r="AW4" s="785"/>
      <c r="AX4" s="785"/>
      <c r="AY4" s="785"/>
      <c r="AZ4" s="785"/>
      <c r="BA4" s="785"/>
      <c r="BB4" s="785"/>
      <c r="BC4" s="785"/>
      <c r="BD4" s="785"/>
      <c r="BE4" s="785"/>
      <c r="BF4" s="785"/>
      <c r="BG4" s="785" t="s">
        <v>
220</v>
      </c>
      <c r="BH4" s="785"/>
      <c r="BI4" s="785"/>
      <c r="BJ4" s="785"/>
      <c r="BK4" s="785"/>
      <c r="BL4" s="785"/>
      <c r="BM4" s="785"/>
      <c r="BN4" s="785"/>
      <c r="BO4" s="785" t="s">
        <v>
217</v>
      </c>
      <c r="BP4" s="785"/>
      <c r="BQ4" s="785"/>
      <c r="BR4" s="785"/>
      <c r="BS4" s="785" t="s">
        <v>
221</v>
      </c>
      <c r="BT4" s="785"/>
      <c r="BU4" s="785"/>
      <c r="BV4" s="785"/>
      <c r="BW4" s="785"/>
      <c r="BX4" s="785"/>
      <c r="BY4" s="785"/>
      <c r="BZ4" s="785"/>
      <c r="CA4" s="785"/>
      <c r="CB4" s="785"/>
      <c r="CD4" s="767" t="s">
        <v>
222</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2">
      <c r="B5" s="732" t="s">
        <v>
223</v>
      </c>
      <c r="C5" s="733"/>
      <c r="D5" s="733"/>
      <c r="E5" s="733"/>
      <c r="F5" s="733"/>
      <c r="G5" s="733"/>
      <c r="H5" s="733"/>
      <c r="I5" s="733"/>
      <c r="J5" s="733"/>
      <c r="K5" s="733"/>
      <c r="L5" s="733"/>
      <c r="M5" s="733"/>
      <c r="N5" s="733"/>
      <c r="O5" s="733"/>
      <c r="P5" s="733"/>
      <c r="Q5" s="734"/>
      <c r="R5" s="718">
        <v>
67412097</v>
      </c>
      <c r="S5" s="719"/>
      <c r="T5" s="719"/>
      <c r="U5" s="719"/>
      <c r="V5" s="719"/>
      <c r="W5" s="719"/>
      <c r="X5" s="719"/>
      <c r="Y5" s="762"/>
      <c r="Z5" s="780">
        <v>
27</v>
      </c>
      <c r="AA5" s="780"/>
      <c r="AB5" s="780"/>
      <c r="AC5" s="780"/>
      <c r="AD5" s="781">
        <v>
67412097</v>
      </c>
      <c r="AE5" s="781"/>
      <c r="AF5" s="781"/>
      <c r="AG5" s="781"/>
      <c r="AH5" s="781"/>
      <c r="AI5" s="781"/>
      <c r="AJ5" s="781"/>
      <c r="AK5" s="781"/>
      <c r="AL5" s="763">
        <v>
50.5</v>
      </c>
      <c r="AM5" s="737"/>
      <c r="AN5" s="737"/>
      <c r="AO5" s="764"/>
      <c r="AP5" s="732" t="s">
        <v>
224</v>
      </c>
      <c r="AQ5" s="733"/>
      <c r="AR5" s="733"/>
      <c r="AS5" s="733"/>
      <c r="AT5" s="733"/>
      <c r="AU5" s="733"/>
      <c r="AV5" s="733"/>
      <c r="AW5" s="733"/>
      <c r="AX5" s="733"/>
      <c r="AY5" s="733"/>
      <c r="AZ5" s="733"/>
      <c r="BA5" s="733"/>
      <c r="BB5" s="733"/>
      <c r="BC5" s="733"/>
      <c r="BD5" s="733"/>
      <c r="BE5" s="733"/>
      <c r="BF5" s="734"/>
      <c r="BG5" s="665">
        <v>
67394426</v>
      </c>
      <c r="BH5" s="666"/>
      <c r="BI5" s="666"/>
      <c r="BJ5" s="666"/>
      <c r="BK5" s="666"/>
      <c r="BL5" s="666"/>
      <c r="BM5" s="666"/>
      <c r="BN5" s="667"/>
      <c r="BO5" s="692">
        <v>
100</v>
      </c>
      <c r="BP5" s="692"/>
      <c r="BQ5" s="692"/>
      <c r="BR5" s="692"/>
      <c r="BS5" s="693" t="s">
        <v>
145</v>
      </c>
      <c r="BT5" s="693"/>
      <c r="BU5" s="693"/>
      <c r="BV5" s="693"/>
      <c r="BW5" s="693"/>
      <c r="BX5" s="693"/>
      <c r="BY5" s="693"/>
      <c r="BZ5" s="693"/>
      <c r="CA5" s="693"/>
      <c r="CB5" s="760"/>
      <c r="CD5" s="767" t="s">
        <v>
219</v>
      </c>
      <c r="CE5" s="768"/>
      <c r="CF5" s="768"/>
      <c r="CG5" s="768"/>
      <c r="CH5" s="768"/>
      <c r="CI5" s="768"/>
      <c r="CJ5" s="768"/>
      <c r="CK5" s="768"/>
      <c r="CL5" s="768"/>
      <c r="CM5" s="768"/>
      <c r="CN5" s="768"/>
      <c r="CO5" s="768"/>
      <c r="CP5" s="768"/>
      <c r="CQ5" s="769"/>
      <c r="CR5" s="767" t="s">
        <v>
225</v>
      </c>
      <c r="CS5" s="768"/>
      <c r="CT5" s="768"/>
      <c r="CU5" s="768"/>
      <c r="CV5" s="768"/>
      <c r="CW5" s="768"/>
      <c r="CX5" s="768"/>
      <c r="CY5" s="769"/>
      <c r="CZ5" s="767" t="s">
        <v>
217</v>
      </c>
      <c r="DA5" s="768"/>
      <c r="DB5" s="768"/>
      <c r="DC5" s="769"/>
      <c r="DD5" s="767" t="s">
        <v>
226</v>
      </c>
      <c r="DE5" s="768"/>
      <c r="DF5" s="768"/>
      <c r="DG5" s="768"/>
      <c r="DH5" s="768"/>
      <c r="DI5" s="768"/>
      <c r="DJ5" s="768"/>
      <c r="DK5" s="768"/>
      <c r="DL5" s="768"/>
      <c r="DM5" s="768"/>
      <c r="DN5" s="768"/>
      <c r="DO5" s="768"/>
      <c r="DP5" s="769"/>
      <c r="DQ5" s="767" t="s">
        <v>
227</v>
      </c>
      <c r="DR5" s="768"/>
      <c r="DS5" s="768"/>
      <c r="DT5" s="768"/>
      <c r="DU5" s="768"/>
      <c r="DV5" s="768"/>
      <c r="DW5" s="768"/>
      <c r="DX5" s="768"/>
      <c r="DY5" s="768"/>
      <c r="DZ5" s="768"/>
      <c r="EA5" s="768"/>
      <c r="EB5" s="768"/>
      <c r="EC5" s="769"/>
    </row>
    <row r="6" spans="2:143" ht="11.25" customHeight="1" x14ac:dyDescent="0.2">
      <c r="B6" s="662" t="s">
        <v>
228</v>
      </c>
      <c r="C6" s="663"/>
      <c r="D6" s="663"/>
      <c r="E6" s="663"/>
      <c r="F6" s="663"/>
      <c r="G6" s="663"/>
      <c r="H6" s="663"/>
      <c r="I6" s="663"/>
      <c r="J6" s="663"/>
      <c r="K6" s="663"/>
      <c r="L6" s="663"/>
      <c r="M6" s="663"/>
      <c r="N6" s="663"/>
      <c r="O6" s="663"/>
      <c r="P6" s="663"/>
      <c r="Q6" s="664"/>
      <c r="R6" s="665">
        <v>
783733</v>
      </c>
      <c r="S6" s="666"/>
      <c r="T6" s="666"/>
      <c r="U6" s="666"/>
      <c r="V6" s="666"/>
      <c r="W6" s="666"/>
      <c r="X6" s="666"/>
      <c r="Y6" s="667"/>
      <c r="Z6" s="692">
        <v>
0.3</v>
      </c>
      <c r="AA6" s="692"/>
      <c r="AB6" s="692"/>
      <c r="AC6" s="692"/>
      <c r="AD6" s="693">
        <v>
783733</v>
      </c>
      <c r="AE6" s="693"/>
      <c r="AF6" s="693"/>
      <c r="AG6" s="693"/>
      <c r="AH6" s="693"/>
      <c r="AI6" s="693"/>
      <c r="AJ6" s="693"/>
      <c r="AK6" s="693"/>
      <c r="AL6" s="668">
        <v>
0.6</v>
      </c>
      <c r="AM6" s="669"/>
      <c r="AN6" s="669"/>
      <c r="AO6" s="694"/>
      <c r="AP6" s="662" t="s">
        <v>
229</v>
      </c>
      <c r="AQ6" s="663"/>
      <c r="AR6" s="663"/>
      <c r="AS6" s="663"/>
      <c r="AT6" s="663"/>
      <c r="AU6" s="663"/>
      <c r="AV6" s="663"/>
      <c r="AW6" s="663"/>
      <c r="AX6" s="663"/>
      <c r="AY6" s="663"/>
      <c r="AZ6" s="663"/>
      <c r="BA6" s="663"/>
      <c r="BB6" s="663"/>
      <c r="BC6" s="663"/>
      <c r="BD6" s="663"/>
      <c r="BE6" s="663"/>
      <c r="BF6" s="664"/>
      <c r="BG6" s="665">
        <v>
67394426</v>
      </c>
      <c r="BH6" s="666"/>
      <c r="BI6" s="666"/>
      <c r="BJ6" s="666"/>
      <c r="BK6" s="666"/>
      <c r="BL6" s="666"/>
      <c r="BM6" s="666"/>
      <c r="BN6" s="667"/>
      <c r="BO6" s="692">
        <v>
100</v>
      </c>
      <c r="BP6" s="692"/>
      <c r="BQ6" s="692"/>
      <c r="BR6" s="692"/>
      <c r="BS6" s="693" t="s">
        <v>
230</v>
      </c>
      <c r="BT6" s="693"/>
      <c r="BU6" s="693"/>
      <c r="BV6" s="693"/>
      <c r="BW6" s="693"/>
      <c r="BX6" s="693"/>
      <c r="BY6" s="693"/>
      <c r="BZ6" s="693"/>
      <c r="CA6" s="693"/>
      <c r="CB6" s="760"/>
      <c r="CD6" s="721" t="s">
        <v>
231</v>
      </c>
      <c r="CE6" s="722"/>
      <c r="CF6" s="722"/>
      <c r="CG6" s="722"/>
      <c r="CH6" s="722"/>
      <c r="CI6" s="722"/>
      <c r="CJ6" s="722"/>
      <c r="CK6" s="722"/>
      <c r="CL6" s="722"/>
      <c r="CM6" s="722"/>
      <c r="CN6" s="722"/>
      <c r="CO6" s="722"/>
      <c r="CP6" s="722"/>
      <c r="CQ6" s="723"/>
      <c r="CR6" s="665">
        <v>
884631</v>
      </c>
      <c r="CS6" s="666"/>
      <c r="CT6" s="666"/>
      <c r="CU6" s="666"/>
      <c r="CV6" s="666"/>
      <c r="CW6" s="666"/>
      <c r="CX6" s="666"/>
      <c r="CY6" s="667"/>
      <c r="CZ6" s="763">
        <v>
0.4</v>
      </c>
      <c r="DA6" s="737"/>
      <c r="DB6" s="737"/>
      <c r="DC6" s="766"/>
      <c r="DD6" s="671" t="s">
        <v>
232</v>
      </c>
      <c r="DE6" s="666"/>
      <c r="DF6" s="666"/>
      <c r="DG6" s="666"/>
      <c r="DH6" s="666"/>
      <c r="DI6" s="666"/>
      <c r="DJ6" s="666"/>
      <c r="DK6" s="666"/>
      <c r="DL6" s="666"/>
      <c r="DM6" s="666"/>
      <c r="DN6" s="666"/>
      <c r="DO6" s="666"/>
      <c r="DP6" s="667"/>
      <c r="DQ6" s="671">
        <v>
884409</v>
      </c>
      <c r="DR6" s="666"/>
      <c r="DS6" s="666"/>
      <c r="DT6" s="666"/>
      <c r="DU6" s="666"/>
      <c r="DV6" s="666"/>
      <c r="DW6" s="666"/>
      <c r="DX6" s="666"/>
      <c r="DY6" s="666"/>
      <c r="DZ6" s="666"/>
      <c r="EA6" s="666"/>
      <c r="EB6" s="666"/>
      <c r="EC6" s="706"/>
    </row>
    <row r="7" spans="2:143" ht="11.25" customHeight="1" x14ac:dyDescent="0.2">
      <c r="B7" s="662" t="s">
        <v>
233</v>
      </c>
      <c r="C7" s="663"/>
      <c r="D7" s="663"/>
      <c r="E7" s="663"/>
      <c r="F7" s="663"/>
      <c r="G7" s="663"/>
      <c r="H7" s="663"/>
      <c r="I7" s="663"/>
      <c r="J7" s="663"/>
      <c r="K7" s="663"/>
      <c r="L7" s="663"/>
      <c r="M7" s="663"/>
      <c r="N7" s="663"/>
      <c r="O7" s="663"/>
      <c r="P7" s="663"/>
      <c r="Q7" s="664"/>
      <c r="R7" s="665">
        <v>
182371</v>
      </c>
      <c r="S7" s="666"/>
      <c r="T7" s="666"/>
      <c r="U7" s="666"/>
      <c r="V7" s="666"/>
      <c r="W7" s="666"/>
      <c r="X7" s="666"/>
      <c r="Y7" s="667"/>
      <c r="Z7" s="692">
        <v>
0.1</v>
      </c>
      <c r="AA7" s="692"/>
      <c r="AB7" s="692"/>
      <c r="AC7" s="692"/>
      <c r="AD7" s="693">
        <v>
182371</v>
      </c>
      <c r="AE7" s="693"/>
      <c r="AF7" s="693"/>
      <c r="AG7" s="693"/>
      <c r="AH7" s="693"/>
      <c r="AI7" s="693"/>
      <c r="AJ7" s="693"/>
      <c r="AK7" s="693"/>
      <c r="AL7" s="668">
        <v>
0.1</v>
      </c>
      <c r="AM7" s="669"/>
      <c r="AN7" s="669"/>
      <c r="AO7" s="694"/>
      <c r="AP7" s="662" t="s">
        <v>
234</v>
      </c>
      <c r="AQ7" s="663"/>
      <c r="AR7" s="663"/>
      <c r="AS7" s="663"/>
      <c r="AT7" s="663"/>
      <c r="AU7" s="663"/>
      <c r="AV7" s="663"/>
      <c r="AW7" s="663"/>
      <c r="AX7" s="663"/>
      <c r="AY7" s="663"/>
      <c r="AZ7" s="663"/>
      <c r="BA7" s="663"/>
      <c r="BB7" s="663"/>
      <c r="BC7" s="663"/>
      <c r="BD7" s="663"/>
      <c r="BE7" s="663"/>
      <c r="BF7" s="664"/>
      <c r="BG7" s="665">
        <v>
64216302</v>
      </c>
      <c r="BH7" s="666"/>
      <c r="BI7" s="666"/>
      <c r="BJ7" s="666"/>
      <c r="BK7" s="666"/>
      <c r="BL7" s="666"/>
      <c r="BM7" s="666"/>
      <c r="BN7" s="667"/>
      <c r="BO7" s="692">
        <v>
95.3</v>
      </c>
      <c r="BP7" s="692"/>
      <c r="BQ7" s="692"/>
      <c r="BR7" s="692"/>
      <c r="BS7" s="693" t="s">
        <v>
230</v>
      </c>
      <c r="BT7" s="693"/>
      <c r="BU7" s="693"/>
      <c r="BV7" s="693"/>
      <c r="BW7" s="693"/>
      <c r="BX7" s="693"/>
      <c r="BY7" s="693"/>
      <c r="BZ7" s="693"/>
      <c r="CA7" s="693"/>
      <c r="CB7" s="760"/>
      <c r="CD7" s="707" t="s">
        <v>
235</v>
      </c>
      <c r="CE7" s="704"/>
      <c r="CF7" s="704"/>
      <c r="CG7" s="704"/>
      <c r="CH7" s="704"/>
      <c r="CI7" s="704"/>
      <c r="CJ7" s="704"/>
      <c r="CK7" s="704"/>
      <c r="CL7" s="704"/>
      <c r="CM7" s="704"/>
      <c r="CN7" s="704"/>
      <c r="CO7" s="704"/>
      <c r="CP7" s="704"/>
      <c r="CQ7" s="705"/>
      <c r="CR7" s="665">
        <v>
46099812</v>
      </c>
      <c r="CS7" s="666"/>
      <c r="CT7" s="666"/>
      <c r="CU7" s="666"/>
      <c r="CV7" s="666"/>
      <c r="CW7" s="666"/>
      <c r="CX7" s="666"/>
      <c r="CY7" s="667"/>
      <c r="CZ7" s="692">
        <v>
19.600000000000001</v>
      </c>
      <c r="DA7" s="692"/>
      <c r="DB7" s="692"/>
      <c r="DC7" s="692"/>
      <c r="DD7" s="671">
        <v>
2292533</v>
      </c>
      <c r="DE7" s="666"/>
      <c r="DF7" s="666"/>
      <c r="DG7" s="666"/>
      <c r="DH7" s="666"/>
      <c r="DI7" s="666"/>
      <c r="DJ7" s="666"/>
      <c r="DK7" s="666"/>
      <c r="DL7" s="666"/>
      <c r="DM7" s="666"/>
      <c r="DN7" s="666"/>
      <c r="DO7" s="666"/>
      <c r="DP7" s="667"/>
      <c r="DQ7" s="671">
        <v>
41896289</v>
      </c>
      <c r="DR7" s="666"/>
      <c r="DS7" s="666"/>
      <c r="DT7" s="666"/>
      <c r="DU7" s="666"/>
      <c r="DV7" s="666"/>
      <c r="DW7" s="666"/>
      <c r="DX7" s="666"/>
      <c r="DY7" s="666"/>
      <c r="DZ7" s="666"/>
      <c r="EA7" s="666"/>
      <c r="EB7" s="666"/>
      <c r="EC7" s="706"/>
    </row>
    <row r="8" spans="2:143" ht="11.25" customHeight="1" x14ac:dyDescent="0.2">
      <c r="B8" s="662" t="s">
        <v>
236</v>
      </c>
      <c r="C8" s="663"/>
      <c r="D8" s="663"/>
      <c r="E8" s="663"/>
      <c r="F8" s="663"/>
      <c r="G8" s="663"/>
      <c r="H8" s="663"/>
      <c r="I8" s="663"/>
      <c r="J8" s="663"/>
      <c r="K8" s="663"/>
      <c r="L8" s="663"/>
      <c r="M8" s="663"/>
      <c r="N8" s="663"/>
      <c r="O8" s="663"/>
      <c r="P8" s="663"/>
      <c r="Q8" s="664"/>
      <c r="R8" s="665">
        <v>
1308836</v>
      </c>
      <c r="S8" s="666"/>
      <c r="T8" s="666"/>
      <c r="U8" s="666"/>
      <c r="V8" s="666"/>
      <c r="W8" s="666"/>
      <c r="X8" s="666"/>
      <c r="Y8" s="667"/>
      <c r="Z8" s="692">
        <v>
0.5</v>
      </c>
      <c r="AA8" s="692"/>
      <c r="AB8" s="692"/>
      <c r="AC8" s="692"/>
      <c r="AD8" s="693">
        <v>
1308836</v>
      </c>
      <c r="AE8" s="693"/>
      <c r="AF8" s="693"/>
      <c r="AG8" s="693"/>
      <c r="AH8" s="693"/>
      <c r="AI8" s="693"/>
      <c r="AJ8" s="693"/>
      <c r="AK8" s="693"/>
      <c r="AL8" s="668">
        <v>
1</v>
      </c>
      <c r="AM8" s="669"/>
      <c r="AN8" s="669"/>
      <c r="AO8" s="694"/>
      <c r="AP8" s="662" t="s">
        <v>
237</v>
      </c>
      <c r="AQ8" s="663"/>
      <c r="AR8" s="663"/>
      <c r="AS8" s="663"/>
      <c r="AT8" s="663"/>
      <c r="AU8" s="663"/>
      <c r="AV8" s="663"/>
      <c r="AW8" s="663"/>
      <c r="AX8" s="663"/>
      <c r="AY8" s="663"/>
      <c r="AZ8" s="663"/>
      <c r="BA8" s="663"/>
      <c r="BB8" s="663"/>
      <c r="BC8" s="663"/>
      <c r="BD8" s="663"/>
      <c r="BE8" s="663"/>
      <c r="BF8" s="664"/>
      <c r="BG8" s="665">
        <v>
1197702</v>
      </c>
      <c r="BH8" s="666"/>
      <c r="BI8" s="666"/>
      <c r="BJ8" s="666"/>
      <c r="BK8" s="666"/>
      <c r="BL8" s="666"/>
      <c r="BM8" s="666"/>
      <c r="BN8" s="667"/>
      <c r="BO8" s="692">
        <v>
1.8</v>
      </c>
      <c r="BP8" s="692"/>
      <c r="BQ8" s="692"/>
      <c r="BR8" s="692"/>
      <c r="BS8" s="693" t="s">
        <v>
232</v>
      </c>
      <c r="BT8" s="693"/>
      <c r="BU8" s="693"/>
      <c r="BV8" s="693"/>
      <c r="BW8" s="693"/>
      <c r="BX8" s="693"/>
      <c r="BY8" s="693"/>
      <c r="BZ8" s="693"/>
      <c r="CA8" s="693"/>
      <c r="CB8" s="760"/>
      <c r="CD8" s="707" t="s">
        <v>
238</v>
      </c>
      <c r="CE8" s="704"/>
      <c r="CF8" s="704"/>
      <c r="CG8" s="704"/>
      <c r="CH8" s="704"/>
      <c r="CI8" s="704"/>
      <c r="CJ8" s="704"/>
      <c r="CK8" s="704"/>
      <c r="CL8" s="704"/>
      <c r="CM8" s="704"/>
      <c r="CN8" s="704"/>
      <c r="CO8" s="704"/>
      <c r="CP8" s="704"/>
      <c r="CQ8" s="705"/>
      <c r="CR8" s="665">
        <v>
118698094</v>
      </c>
      <c r="CS8" s="666"/>
      <c r="CT8" s="666"/>
      <c r="CU8" s="666"/>
      <c r="CV8" s="666"/>
      <c r="CW8" s="666"/>
      <c r="CX8" s="666"/>
      <c r="CY8" s="667"/>
      <c r="CZ8" s="692">
        <v>
50.3</v>
      </c>
      <c r="DA8" s="692"/>
      <c r="DB8" s="692"/>
      <c r="DC8" s="692"/>
      <c r="DD8" s="671">
        <v>
4568235</v>
      </c>
      <c r="DE8" s="666"/>
      <c r="DF8" s="666"/>
      <c r="DG8" s="666"/>
      <c r="DH8" s="666"/>
      <c r="DI8" s="666"/>
      <c r="DJ8" s="666"/>
      <c r="DK8" s="666"/>
      <c r="DL8" s="666"/>
      <c r="DM8" s="666"/>
      <c r="DN8" s="666"/>
      <c r="DO8" s="666"/>
      <c r="DP8" s="667"/>
      <c r="DQ8" s="671">
        <v>
62799261</v>
      </c>
      <c r="DR8" s="666"/>
      <c r="DS8" s="666"/>
      <c r="DT8" s="666"/>
      <c r="DU8" s="666"/>
      <c r="DV8" s="666"/>
      <c r="DW8" s="666"/>
      <c r="DX8" s="666"/>
      <c r="DY8" s="666"/>
      <c r="DZ8" s="666"/>
      <c r="EA8" s="666"/>
      <c r="EB8" s="666"/>
      <c r="EC8" s="706"/>
    </row>
    <row r="9" spans="2:143" ht="11.25" customHeight="1" x14ac:dyDescent="0.2">
      <c r="B9" s="662" t="s">
        <v>
239</v>
      </c>
      <c r="C9" s="663"/>
      <c r="D9" s="663"/>
      <c r="E9" s="663"/>
      <c r="F9" s="663"/>
      <c r="G9" s="663"/>
      <c r="H9" s="663"/>
      <c r="I9" s="663"/>
      <c r="J9" s="663"/>
      <c r="K9" s="663"/>
      <c r="L9" s="663"/>
      <c r="M9" s="663"/>
      <c r="N9" s="663"/>
      <c r="O9" s="663"/>
      <c r="P9" s="663"/>
      <c r="Q9" s="664"/>
      <c r="R9" s="665">
        <v>
1598812</v>
      </c>
      <c r="S9" s="666"/>
      <c r="T9" s="666"/>
      <c r="U9" s="666"/>
      <c r="V9" s="666"/>
      <c r="W9" s="666"/>
      <c r="X9" s="666"/>
      <c r="Y9" s="667"/>
      <c r="Z9" s="692">
        <v>
0.6</v>
      </c>
      <c r="AA9" s="692"/>
      <c r="AB9" s="692"/>
      <c r="AC9" s="692"/>
      <c r="AD9" s="693">
        <v>
1598812</v>
      </c>
      <c r="AE9" s="693"/>
      <c r="AF9" s="693"/>
      <c r="AG9" s="693"/>
      <c r="AH9" s="693"/>
      <c r="AI9" s="693"/>
      <c r="AJ9" s="693"/>
      <c r="AK9" s="693"/>
      <c r="AL9" s="668">
        <v>
1.2</v>
      </c>
      <c r="AM9" s="669"/>
      <c r="AN9" s="669"/>
      <c r="AO9" s="694"/>
      <c r="AP9" s="662" t="s">
        <v>
240</v>
      </c>
      <c r="AQ9" s="663"/>
      <c r="AR9" s="663"/>
      <c r="AS9" s="663"/>
      <c r="AT9" s="663"/>
      <c r="AU9" s="663"/>
      <c r="AV9" s="663"/>
      <c r="AW9" s="663"/>
      <c r="AX9" s="663"/>
      <c r="AY9" s="663"/>
      <c r="AZ9" s="663"/>
      <c r="BA9" s="663"/>
      <c r="BB9" s="663"/>
      <c r="BC9" s="663"/>
      <c r="BD9" s="663"/>
      <c r="BE9" s="663"/>
      <c r="BF9" s="664"/>
      <c r="BG9" s="665">
        <v>
63018600</v>
      </c>
      <c r="BH9" s="666"/>
      <c r="BI9" s="666"/>
      <c r="BJ9" s="666"/>
      <c r="BK9" s="666"/>
      <c r="BL9" s="666"/>
      <c r="BM9" s="666"/>
      <c r="BN9" s="667"/>
      <c r="BO9" s="692">
        <v>
93.5</v>
      </c>
      <c r="BP9" s="692"/>
      <c r="BQ9" s="692"/>
      <c r="BR9" s="692"/>
      <c r="BS9" s="693" t="s">
        <v>
145</v>
      </c>
      <c r="BT9" s="693"/>
      <c r="BU9" s="693"/>
      <c r="BV9" s="693"/>
      <c r="BW9" s="693"/>
      <c r="BX9" s="693"/>
      <c r="BY9" s="693"/>
      <c r="BZ9" s="693"/>
      <c r="CA9" s="693"/>
      <c r="CB9" s="760"/>
      <c r="CD9" s="707" t="s">
        <v>
241</v>
      </c>
      <c r="CE9" s="704"/>
      <c r="CF9" s="704"/>
      <c r="CG9" s="704"/>
      <c r="CH9" s="704"/>
      <c r="CI9" s="704"/>
      <c r="CJ9" s="704"/>
      <c r="CK9" s="704"/>
      <c r="CL9" s="704"/>
      <c r="CM9" s="704"/>
      <c r="CN9" s="704"/>
      <c r="CO9" s="704"/>
      <c r="CP9" s="704"/>
      <c r="CQ9" s="705"/>
      <c r="CR9" s="665">
        <v>
24650775</v>
      </c>
      <c r="CS9" s="666"/>
      <c r="CT9" s="666"/>
      <c r="CU9" s="666"/>
      <c r="CV9" s="666"/>
      <c r="CW9" s="666"/>
      <c r="CX9" s="666"/>
      <c r="CY9" s="667"/>
      <c r="CZ9" s="692">
        <v>
10.5</v>
      </c>
      <c r="DA9" s="692"/>
      <c r="DB9" s="692"/>
      <c r="DC9" s="692"/>
      <c r="DD9" s="671">
        <v>
68449</v>
      </c>
      <c r="DE9" s="666"/>
      <c r="DF9" s="666"/>
      <c r="DG9" s="666"/>
      <c r="DH9" s="666"/>
      <c r="DI9" s="666"/>
      <c r="DJ9" s="666"/>
      <c r="DK9" s="666"/>
      <c r="DL9" s="666"/>
      <c r="DM9" s="666"/>
      <c r="DN9" s="666"/>
      <c r="DO9" s="666"/>
      <c r="DP9" s="667"/>
      <c r="DQ9" s="671">
        <v>
13574024</v>
      </c>
      <c r="DR9" s="666"/>
      <c r="DS9" s="666"/>
      <c r="DT9" s="666"/>
      <c r="DU9" s="666"/>
      <c r="DV9" s="666"/>
      <c r="DW9" s="666"/>
      <c r="DX9" s="666"/>
      <c r="DY9" s="666"/>
      <c r="DZ9" s="666"/>
      <c r="EA9" s="666"/>
      <c r="EB9" s="666"/>
      <c r="EC9" s="706"/>
    </row>
    <row r="10" spans="2:143" ht="11.25" customHeight="1" x14ac:dyDescent="0.2">
      <c r="B10" s="662" t="s">
        <v>
242</v>
      </c>
      <c r="C10" s="663"/>
      <c r="D10" s="663"/>
      <c r="E10" s="663"/>
      <c r="F10" s="663"/>
      <c r="G10" s="663"/>
      <c r="H10" s="663"/>
      <c r="I10" s="663"/>
      <c r="J10" s="663"/>
      <c r="K10" s="663"/>
      <c r="L10" s="663"/>
      <c r="M10" s="663"/>
      <c r="N10" s="663"/>
      <c r="O10" s="663"/>
      <c r="P10" s="663"/>
      <c r="Q10" s="664"/>
      <c r="R10" s="665" t="s">
        <v>
232</v>
      </c>
      <c r="S10" s="666"/>
      <c r="T10" s="666"/>
      <c r="U10" s="666"/>
      <c r="V10" s="666"/>
      <c r="W10" s="666"/>
      <c r="X10" s="666"/>
      <c r="Y10" s="667"/>
      <c r="Z10" s="692" t="s">
        <v>
232</v>
      </c>
      <c r="AA10" s="692"/>
      <c r="AB10" s="692"/>
      <c r="AC10" s="692"/>
      <c r="AD10" s="693" t="s">
        <v>
145</v>
      </c>
      <c r="AE10" s="693"/>
      <c r="AF10" s="693"/>
      <c r="AG10" s="693"/>
      <c r="AH10" s="693"/>
      <c r="AI10" s="693"/>
      <c r="AJ10" s="693"/>
      <c r="AK10" s="693"/>
      <c r="AL10" s="668" t="s">
        <v>
145</v>
      </c>
      <c r="AM10" s="669"/>
      <c r="AN10" s="669"/>
      <c r="AO10" s="694"/>
      <c r="AP10" s="662" t="s">
        <v>
243</v>
      </c>
      <c r="AQ10" s="663"/>
      <c r="AR10" s="663"/>
      <c r="AS10" s="663"/>
      <c r="AT10" s="663"/>
      <c r="AU10" s="663"/>
      <c r="AV10" s="663"/>
      <c r="AW10" s="663"/>
      <c r="AX10" s="663"/>
      <c r="AY10" s="663"/>
      <c r="AZ10" s="663"/>
      <c r="BA10" s="663"/>
      <c r="BB10" s="663"/>
      <c r="BC10" s="663"/>
      <c r="BD10" s="663"/>
      <c r="BE10" s="663"/>
      <c r="BF10" s="664"/>
      <c r="BG10" s="665" t="s">
        <v>
145</v>
      </c>
      <c r="BH10" s="666"/>
      <c r="BI10" s="666"/>
      <c r="BJ10" s="666"/>
      <c r="BK10" s="666"/>
      <c r="BL10" s="666"/>
      <c r="BM10" s="666"/>
      <c r="BN10" s="667"/>
      <c r="BO10" s="692" t="s">
        <v>
232</v>
      </c>
      <c r="BP10" s="692"/>
      <c r="BQ10" s="692"/>
      <c r="BR10" s="692"/>
      <c r="BS10" s="693" t="s">
        <v>
232</v>
      </c>
      <c r="BT10" s="693"/>
      <c r="BU10" s="693"/>
      <c r="BV10" s="693"/>
      <c r="BW10" s="693"/>
      <c r="BX10" s="693"/>
      <c r="BY10" s="693"/>
      <c r="BZ10" s="693"/>
      <c r="CA10" s="693"/>
      <c r="CB10" s="760"/>
      <c r="CD10" s="707" t="s">
        <v>
244</v>
      </c>
      <c r="CE10" s="704"/>
      <c r="CF10" s="704"/>
      <c r="CG10" s="704"/>
      <c r="CH10" s="704"/>
      <c r="CI10" s="704"/>
      <c r="CJ10" s="704"/>
      <c r="CK10" s="704"/>
      <c r="CL10" s="704"/>
      <c r="CM10" s="704"/>
      <c r="CN10" s="704"/>
      <c r="CO10" s="704"/>
      <c r="CP10" s="704"/>
      <c r="CQ10" s="705"/>
      <c r="CR10" s="665">
        <v>
508509</v>
      </c>
      <c r="CS10" s="666"/>
      <c r="CT10" s="666"/>
      <c r="CU10" s="666"/>
      <c r="CV10" s="666"/>
      <c r="CW10" s="666"/>
      <c r="CX10" s="666"/>
      <c r="CY10" s="667"/>
      <c r="CZ10" s="692">
        <v>
0.2</v>
      </c>
      <c r="DA10" s="692"/>
      <c r="DB10" s="692"/>
      <c r="DC10" s="692"/>
      <c r="DD10" s="671" t="s">
        <v>
145</v>
      </c>
      <c r="DE10" s="666"/>
      <c r="DF10" s="666"/>
      <c r="DG10" s="666"/>
      <c r="DH10" s="666"/>
      <c r="DI10" s="666"/>
      <c r="DJ10" s="666"/>
      <c r="DK10" s="666"/>
      <c r="DL10" s="666"/>
      <c r="DM10" s="666"/>
      <c r="DN10" s="666"/>
      <c r="DO10" s="666"/>
      <c r="DP10" s="667"/>
      <c r="DQ10" s="671">
        <v>
481776</v>
      </c>
      <c r="DR10" s="666"/>
      <c r="DS10" s="666"/>
      <c r="DT10" s="666"/>
      <c r="DU10" s="666"/>
      <c r="DV10" s="666"/>
      <c r="DW10" s="666"/>
      <c r="DX10" s="666"/>
      <c r="DY10" s="666"/>
      <c r="DZ10" s="666"/>
      <c r="EA10" s="666"/>
      <c r="EB10" s="666"/>
      <c r="EC10" s="706"/>
    </row>
    <row r="11" spans="2:143" ht="11.25" customHeight="1" x14ac:dyDescent="0.2">
      <c r="B11" s="662" t="s">
        <v>
245</v>
      </c>
      <c r="C11" s="663"/>
      <c r="D11" s="663"/>
      <c r="E11" s="663"/>
      <c r="F11" s="663"/>
      <c r="G11" s="663"/>
      <c r="H11" s="663"/>
      <c r="I11" s="663"/>
      <c r="J11" s="663"/>
      <c r="K11" s="663"/>
      <c r="L11" s="663"/>
      <c r="M11" s="663"/>
      <c r="N11" s="663"/>
      <c r="O11" s="663"/>
      <c r="P11" s="663"/>
      <c r="Q11" s="664"/>
      <c r="R11" s="665">
        <v>
12856431</v>
      </c>
      <c r="S11" s="666"/>
      <c r="T11" s="666"/>
      <c r="U11" s="666"/>
      <c r="V11" s="666"/>
      <c r="W11" s="666"/>
      <c r="X11" s="666"/>
      <c r="Y11" s="667"/>
      <c r="Z11" s="668">
        <v>
5.2</v>
      </c>
      <c r="AA11" s="669"/>
      <c r="AB11" s="669"/>
      <c r="AC11" s="670"/>
      <c r="AD11" s="671">
        <v>
12856431</v>
      </c>
      <c r="AE11" s="666"/>
      <c r="AF11" s="666"/>
      <c r="AG11" s="666"/>
      <c r="AH11" s="666"/>
      <c r="AI11" s="666"/>
      <c r="AJ11" s="666"/>
      <c r="AK11" s="667"/>
      <c r="AL11" s="668">
        <v>
9.6</v>
      </c>
      <c r="AM11" s="669"/>
      <c r="AN11" s="669"/>
      <c r="AO11" s="694"/>
      <c r="AP11" s="662" t="s">
        <v>
246</v>
      </c>
      <c r="AQ11" s="663"/>
      <c r="AR11" s="663"/>
      <c r="AS11" s="663"/>
      <c r="AT11" s="663"/>
      <c r="AU11" s="663"/>
      <c r="AV11" s="663"/>
      <c r="AW11" s="663"/>
      <c r="AX11" s="663"/>
      <c r="AY11" s="663"/>
      <c r="AZ11" s="663"/>
      <c r="BA11" s="663"/>
      <c r="BB11" s="663"/>
      <c r="BC11" s="663"/>
      <c r="BD11" s="663"/>
      <c r="BE11" s="663"/>
      <c r="BF11" s="664"/>
      <c r="BG11" s="665" t="s">
        <v>
232</v>
      </c>
      <c r="BH11" s="666"/>
      <c r="BI11" s="666"/>
      <c r="BJ11" s="666"/>
      <c r="BK11" s="666"/>
      <c r="BL11" s="666"/>
      <c r="BM11" s="666"/>
      <c r="BN11" s="667"/>
      <c r="BO11" s="692" t="s">
        <v>
145</v>
      </c>
      <c r="BP11" s="692"/>
      <c r="BQ11" s="692"/>
      <c r="BR11" s="692"/>
      <c r="BS11" s="693" t="s">
        <v>
232</v>
      </c>
      <c r="BT11" s="693"/>
      <c r="BU11" s="693"/>
      <c r="BV11" s="693"/>
      <c r="BW11" s="693"/>
      <c r="BX11" s="693"/>
      <c r="BY11" s="693"/>
      <c r="BZ11" s="693"/>
      <c r="CA11" s="693"/>
      <c r="CB11" s="760"/>
      <c r="CD11" s="707" t="s">
        <v>
247</v>
      </c>
      <c r="CE11" s="704"/>
      <c r="CF11" s="704"/>
      <c r="CG11" s="704"/>
      <c r="CH11" s="704"/>
      <c r="CI11" s="704"/>
      <c r="CJ11" s="704"/>
      <c r="CK11" s="704"/>
      <c r="CL11" s="704"/>
      <c r="CM11" s="704"/>
      <c r="CN11" s="704"/>
      <c r="CO11" s="704"/>
      <c r="CP11" s="704"/>
      <c r="CQ11" s="705"/>
      <c r="CR11" s="665">
        <v>
132105</v>
      </c>
      <c r="CS11" s="666"/>
      <c r="CT11" s="666"/>
      <c r="CU11" s="666"/>
      <c r="CV11" s="666"/>
      <c r="CW11" s="666"/>
      <c r="CX11" s="666"/>
      <c r="CY11" s="667"/>
      <c r="CZ11" s="692">
        <v>
0.1</v>
      </c>
      <c r="DA11" s="692"/>
      <c r="DB11" s="692"/>
      <c r="DC11" s="692"/>
      <c r="DD11" s="671">
        <v>
26895</v>
      </c>
      <c r="DE11" s="666"/>
      <c r="DF11" s="666"/>
      <c r="DG11" s="666"/>
      <c r="DH11" s="666"/>
      <c r="DI11" s="666"/>
      <c r="DJ11" s="666"/>
      <c r="DK11" s="666"/>
      <c r="DL11" s="666"/>
      <c r="DM11" s="666"/>
      <c r="DN11" s="666"/>
      <c r="DO11" s="666"/>
      <c r="DP11" s="667"/>
      <c r="DQ11" s="671">
        <v>
125055</v>
      </c>
      <c r="DR11" s="666"/>
      <c r="DS11" s="666"/>
      <c r="DT11" s="666"/>
      <c r="DU11" s="666"/>
      <c r="DV11" s="666"/>
      <c r="DW11" s="666"/>
      <c r="DX11" s="666"/>
      <c r="DY11" s="666"/>
      <c r="DZ11" s="666"/>
      <c r="EA11" s="666"/>
      <c r="EB11" s="666"/>
      <c r="EC11" s="706"/>
    </row>
    <row r="12" spans="2:143" ht="11.25" customHeight="1" x14ac:dyDescent="0.2">
      <c r="B12" s="662" t="s">
        <v>
248</v>
      </c>
      <c r="C12" s="663"/>
      <c r="D12" s="663"/>
      <c r="E12" s="663"/>
      <c r="F12" s="663"/>
      <c r="G12" s="663"/>
      <c r="H12" s="663"/>
      <c r="I12" s="663"/>
      <c r="J12" s="663"/>
      <c r="K12" s="663"/>
      <c r="L12" s="663"/>
      <c r="M12" s="663"/>
      <c r="N12" s="663"/>
      <c r="O12" s="663"/>
      <c r="P12" s="663"/>
      <c r="Q12" s="664"/>
      <c r="R12" s="665" t="s">
        <v>
232</v>
      </c>
      <c r="S12" s="666"/>
      <c r="T12" s="666"/>
      <c r="U12" s="666"/>
      <c r="V12" s="666"/>
      <c r="W12" s="666"/>
      <c r="X12" s="666"/>
      <c r="Y12" s="667"/>
      <c r="Z12" s="692" t="s">
        <v>
232</v>
      </c>
      <c r="AA12" s="692"/>
      <c r="AB12" s="692"/>
      <c r="AC12" s="692"/>
      <c r="AD12" s="693" t="s">
        <v>
232</v>
      </c>
      <c r="AE12" s="693"/>
      <c r="AF12" s="693"/>
      <c r="AG12" s="693"/>
      <c r="AH12" s="693"/>
      <c r="AI12" s="693"/>
      <c r="AJ12" s="693"/>
      <c r="AK12" s="693"/>
      <c r="AL12" s="668" t="s">
        <v>
230</v>
      </c>
      <c r="AM12" s="669"/>
      <c r="AN12" s="669"/>
      <c r="AO12" s="694"/>
      <c r="AP12" s="662" t="s">
        <v>
249</v>
      </c>
      <c r="AQ12" s="663"/>
      <c r="AR12" s="663"/>
      <c r="AS12" s="663"/>
      <c r="AT12" s="663"/>
      <c r="AU12" s="663"/>
      <c r="AV12" s="663"/>
      <c r="AW12" s="663"/>
      <c r="AX12" s="663"/>
      <c r="AY12" s="663"/>
      <c r="AZ12" s="663"/>
      <c r="BA12" s="663"/>
      <c r="BB12" s="663"/>
      <c r="BC12" s="663"/>
      <c r="BD12" s="663"/>
      <c r="BE12" s="663"/>
      <c r="BF12" s="664"/>
      <c r="BG12" s="665" t="s">
        <v>
145</v>
      </c>
      <c r="BH12" s="666"/>
      <c r="BI12" s="666"/>
      <c r="BJ12" s="666"/>
      <c r="BK12" s="666"/>
      <c r="BL12" s="666"/>
      <c r="BM12" s="666"/>
      <c r="BN12" s="667"/>
      <c r="BO12" s="692" t="s">
        <v>
230</v>
      </c>
      <c r="BP12" s="692"/>
      <c r="BQ12" s="692"/>
      <c r="BR12" s="692"/>
      <c r="BS12" s="693" t="s">
        <v>
145</v>
      </c>
      <c r="BT12" s="693"/>
      <c r="BU12" s="693"/>
      <c r="BV12" s="693"/>
      <c r="BW12" s="693"/>
      <c r="BX12" s="693"/>
      <c r="BY12" s="693"/>
      <c r="BZ12" s="693"/>
      <c r="CA12" s="693"/>
      <c r="CB12" s="760"/>
      <c r="CD12" s="707" t="s">
        <v>
250</v>
      </c>
      <c r="CE12" s="704"/>
      <c r="CF12" s="704"/>
      <c r="CG12" s="704"/>
      <c r="CH12" s="704"/>
      <c r="CI12" s="704"/>
      <c r="CJ12" s="704"/>
      <c r="CK12" s="704"/>
      <c r="CL12" s="704"/>
      <c r="CM12" s="704"/>
      <c r="CN12" s="704"/>
      <c r="CO12" s="704"/>
      <c r="CP12" s="704"/>
      <c r="CQ12" s="705"/>
      <c r="CR12" s="665">
        <v>
1478282</v>
      </c>
      <c r="CS12" s="666"/>
      <c r="CT12" s="666"/>
      <c r="CU12" s="666"/>
      <c r="CV12" s="666"/>
      <c r="CW12" s="666"/>
      <c r="CX12" s="666"/>
      <c r="CY12" s="667"/>
      <c r="CZ12" s="692">
        <v>
0.6</v>
      </c>
      <c r="DA12" s="692"/>
      <c r="DB12" s="692"/>
      <c r="DC12" s="692"/>
      <c r="DD12" s="671">
        <v>
13083</v>
      </c>
      <c r="DE12" s="666"/>
      <c r="DF12" s="666"/>
      <c r="DG12" s="666"/>
      <c r="DH12" s="666"/>
      <c r="DI12" s="666"/>
      <c r="DJ12" s="666"/>
      <c r="DK12" s="666"/>
      <c r="DL12" s="666"/>
      <c r="DM12" s="666"/>
      <c r="DN12" s="666"/>
      <c r="DO12" s="666"/>
      <c r="DP12" s="667"/>
      <c r="DQ12" s="671">
        <v>
1236976</v>
      </c>
      <c r="DR12" s="666"/>
      <c r="DS12" s="666"/>
      <c r="DT12" s="666"/>
      <c r="DU12" s="666"/>
      <c r="DV12" s="666"/>
      <c r="DW12" s="666"/>
      <c r="DX12" s="666"/>
      <c r="DY12" s="666"/>
      <c r="DZ12" s="666"/>
      <c r="EA12" s="666"/>
      <c r="EB12" s="666"/>
      <c r="EC12" s="706"/>
    </row>
    <row r="13" spans="2:143" ht="11.25" customHeight="1" x14ac:dyDescent="0.2">
      <c r="B13" s="662" t="s">
        <v>
251</v>
      </c>
      <c r="C13" s="663"/>
      <c r="D13" s="663"/>
      <c r="E13" s="663"/>
      <c r="F13" s="663"/>
      <c r="G13" s="663"/>
      <c r="H13" s="663"/>
      <c r="I13" s="663"/>
      <c r="J13" s="663"/>
      <c r="K13" s="663"/>
      <c r="L13" s="663"/>
      <c r="M13" s="663"/>
      <c r="N13" s="663"/>
      <c r="O13" s="663"/>
      <c r="P13" s="663"/>
      <c r="Q13" s="664"/>
      <c r="R13" s="665" t="s">
        <v>
230</v>
      </c>
      <c r="S13" s="666"/>
      <c r="T13" s="666"/>
      <c r="U13" s="666"/>
      <c r="V13" s="666"/>
      <c r="W13" s="666"/>
      <c r="X13" s="666"/>
      <c r="Y13" s="667"/>
      <c r="Z13" s="692" t="s">
        <v>
232</v>
      </c>
      <c r="AA13" s="692"/>
      <c r="AB13" s="692"/>
      <c r="AC13" s="692"/>
      <c r="AD13" s="693" t="s">
        <v>
232</v>
      </c>
      <c r="AE13" s="693"/>
      <c r="AF13" s="693"/>
      <c r="AG13" s="693"/>
      <c r="AH13" s="693"/>
      <c r="AI13" s="693"/>
      <c r="AJ13" s="693"/>
      <c r="AK13" s="693"/>
      <c r="AL13" s="668" t="s">
        <v>
230</v>
      </c>
      <c r="AM13" s="669"/>
      <c r="AN13" s="669"/>
      <c r="AO13" s="694"/>
      <c r="AP13" s="662" t="s">
        <v>
252</v>
      </c>
      <c r="AQ13" s="663"/>
      <c r="AR13" s="663"/>
      <c r="AS13" s="663"/>
      <c r="AT13" s="663"/>
      <c r="AU13" s="663"/>
      <c r="AV13" s="663"/>
      <c r="AW13" s="663"/>
      <c r="AX13" s="663"/>
      <c r="AY13" s="663"/>
      <c r="AZ13" s="663"/>
      <c r="BA13" s="663"/>
      <c r="BB13" s="663"/>
      <c r="BC13" s="663"/>
      <c r="BD13" s="663"/>
      <c r="BE13" s="663"/>
      <c r="BF13" s="664"/>
      <c r="BG13" s="665" t="s">
        <v>
232</v>
      </c>
      <c r="BH13" s="666"/>
      <c r="BI13" s="666"/>
      <c r="BJ13" s="666"/>
      <c r="BK13" s="666"/>
      <c r="BL13" s="666"/>
      <c r="BM13" s="666"/>
      <c r="BN13" s="667"/>
      <c r="BO13" s="692" t="s">
        <v>
232</v>
      </c>
      <c r="BP13" s="692"/>
      <c r="BQ13" s="692"/>
      <c r="BR13" s="692"/>
      <c r="BS13" s="693" t="s">
        <v>
232</v>
      </c>
      <c r="BT13" s="693"/>
      <c r="BU13" s="693"/>
      <c r="BV13" s="693"/>
      <c r="BW13" s="693"/>
      <c r="BX13" s="693"/>
      <c r="BY13" s="693"/>
      <c r="BZ13" s="693"/>
      <c r="CA13" s="693"/>
      <c r="CB13" s="760"/>
      <c r="CD13" s="707" t="s">
        <v>
253</v>
      </c>
      <c r="CE13" s="704"/>
      <c r="CF13" s="704"/>
      <c r="CG13" s="704"/>
      <c r="CH13" s="704"/>
      <c r="CI13" s="704"/>
      <c r="CJ13" s="704"/>
      <c r="CK13" s="704"/>
      <c r="CL13" s="704"/>
      <c r="CM13" s="704"/>
      <c r="CN13" s="704"/>
      <c r="CO13" s="704"/>
      <c r="CP13" s="704"/>
      <c r="CQ13" s="705"/>
      <c r="CR13" s="665">
        <v>
14441492</v>
      </c>
      <c r="CS13" s="666"/>
      <c r="CT13" s="666"/>
      <c r="CU13" s="666"/>
      <c r="CV13" s="666"/>
      <c r="CW13" s="666"/>
      <c r="CX13" s="666"/>
      <c r="CY13" s="667"/>
      <c r="CZ13" s="692">
        <v>
6.1</v>
      </c>
      <c r="DA13" s="692"/>
      <c r="DB13" s="692"/>
      <c r="DC13" s="692"/>
      <c r="DD13" s="671">
        <v>
7477494</v>
      </c>
      <c r="DE13" s="666"/>
      <c r="DF13" s="666"/>
      <c r="DG13" s="666"/>
      <c r="DH13" s="666"/>
      <c r="DI13" s="666"/>
      <c r="DJ13" s="666"/>
      <c r="DK13" s="666"/>
      <c r="DL13" s="666"/>
      <c r="DM13" s="666"/>
      <c r="DN13" s="666"/>
      <c r="DO13" s="666"/>
      <c r="DP13" s="667"/>
      <c r="DQ13" s="671">
        <v>
8751613</v>
      </c>
      <c r="DR13" s="666"/>
      <c r="DS13" s="666"/>
      <c r="DT13" s="666"/>
      <c r="DU13" s="666"/>
      <c r="DV13" s="666"/>
      <c r="DW13" s="666"/>
      <c r="DX13" s="666"/>
      <c r="DY13" s="666"/>
      <c r="DZ13" s="666"/>
      <c r="EA13" s="666"/>
      <c r="EB13" s="666"/>
      <c r="EC13" s="706"/>
    </row>
    <row r="14" spans="2:143" ht="11.25" customHeight="1" x14ac:dyDescent="0.2">
      <c r="B14" s="662" t="s">
        <v>
254</v>
      </c>
      <c r="C14" s="663"/>
      <c r="D14" s="663"/>
      <c r="E14" s="663"/>
      <c r="F14" s="663"/>
      <c r="G14" s="663"/>
      <c r="H14" s="663"/>
      <c r="I14" s="663"/>
      <c r="J14" s="663"/>
      <c r="K14" s="663"/>
      <c r="L14" s="663"/>
      <c r="M14" s="663"/>
      <c r="N14" s="663"/>
      <c r="O14" s="663"/>
      <c r="P14" s="663"/>
      <c r="Q14" s="664"/>
      <c r="R14" s="665">
        <v>
2</v>
      </c>
      <c r="S14" s="666"/>
      <c r="T14" s="666"/>
      <c r="U14" s="666"/>
      <c r="V14" s="666"/>
      <c r="W14" s="666"/>
      <c r="X14" s="666"/>
      <c r="Y14" s="667"/>
      <c r="Z14" s="692">
        <v>
0</v>
      </c>
      <c r="AA14" s="692"/>
      <c r="AB14" s="692"/>
      <c r="AC14" s="692"/>
      <c r="AD14" s="693">
        <v>
2</v>
      </c>
      <c r="AE14" s="693"/>
      <c r="AF14" s="693"/>
      <c r="AG14" s="693"/>
      <c r="AH14" s="693"/>
      <c r="AI14" s="693"/>
      <c r="AJ14" s="693"/>
      <c r="AK14" s="693"/>
      <c r="AL14" s="668">
        <v>
0</v>
      </c>
      <c r="AM14" s="669"/>
      <c r="AN14" s="669"/>
      <c r="AO14" s="694"/>
      <c r="AP14" s="662" t="s">
        <v>
255</v>
      </c>
      <c r="AQ14" s="663"/>
      <c r="AR14" s="663"/>
      <c r="AS14" s="663"/>
      <c r="AT14" s="663"/>
      <c r="AU14" s="663"/>
      <c r="AV14" s="663"/>
      <c r="AW14" s="663"/>
      <c r="AX14" s="663"/>
      <c r="AY14" s="663"/>
      <c r="AZ14" s="663"/>
      <c r="BA14" s="663"/>
      <c r="BB14" s="663"/>
      <c r="BC14" s="663"/>
      <c r="BD14" s="663"/>
      <c r="BE14" s="663"/>
      <c r="BF14" s="664"/>
      <c r="BG14" s="665">
        <v>
204904</v>
      </c>
      <c r="BH14" s="666"/>
      <c r="BI14" s="666"/>
      <c r="BJ14" s="666"/>
      <c r="BK14" s="666"/>
      <c r="BL14" s="666"/>
      <c r="BM14" s="666"/>
      <c r="BN14" s="667"/>
      <c r="BO14" s="692">
        <v>
0.3</v>
      </c>
      <c r="BP14" s="692"/>
      <c r="BQ14" s="692"/>
      <c r="BR14" s="692"/>
      <c r="BS14" s="693" t="s">
        <v>
230</v>
      </c>
      <c r="BT14" s="693"/>
      <c r="BU14" s="693"/>
      <c r="BV14" s="693"/>
      <c r="BW14" s="693"/>
      <c r="BX14" s="693"/>
      <c r="BY14" s="693"/>
      <c r="BZ14" s="693"/>
      <c r="CA14" s="693"/>
      <c r="CB14" s="760"/>
      <c r="CD14" s="707" t="s">
        <v>
256</v>
      </c>
      <c r="CE14" s="704"/>
      <c r="CF14" s="704"/>
      <c r="CG14" s="704"/>
      <c r="CH14" s="704"/>
      <c r="CI14" s="704"/>
      <c r="CJ14" s="704"/>
      <c r="CK14" s="704"/>
      <c r="CL14" s="704"/>
      <c r="CM14" s="704"/>
      <c r="CN14" s="704"/>
      <c r="CO14" s="704"/>
      <c r="CP14" s="704"/>
      <c r="CQ14" s="705"/>
      <c r="CR14" s="665">
        <v>
1212530</v>
      </c>
      <c r="CS14" s="666"/>
      <c r="CT14" s="666"/>
      <c r="CU14" s="666"/>
      <c r="CV14" s="666"/>
      <c r="CW14" s="666"/>
      <c r="CX14" s="666"/>
      <c r="CY14" s="667"/>
      <c r="CZ14" s="692">
        <v>
0.5</v>
      </c>
      <c r="DA14" s="692"/>
      <c r="DB14" s="692"/>
      <c r="DC14" s="692"/>
      <c r="DD14" s="671">
        <v>
626251</v>
      </c>
      <c r="DE14" s="666"/>
      <c r="DF14" s="666"/>
      <c r="DG14" s="666"/>
      <c r="DH14" s="666"/>
      <c r="DI14" s="666"/>
      <c r="DJ14" s="666"/>
      <c r="DK14" s="666"/>
      <c r="DL14" s="666"/>
      <c r="DM14" s="666"/>
      <c r="DN14" s="666"/>
      <c r="DO14" s="666"/>
      <c r="DP14" s="667"/>
      <c r="DQ14" s="671">
        <v>
873669</v>
      </c>
      <c r="DR14" s="666"/>
      <c r="DS14" s="666"/>
      <c r="DT14" s="666"/>
      <c r="DU14" s="666"/>
      <c r="DV14" s="666"/>
      <c r="DW14" s="666"/>
      <c r="DX14" s="666"/>
      <c r="DY14" s="666"/>
      <c r="DZ14" s="666"/>
      <c r="EA14" s="666"/>
      <c r="EB14" s="666"/>
      <c r="EC14" s="706"/>
    </row>
    <row r="15" spans="2:143" ht="11.25" customHeight="1" x14ac:dyDescent="0.2">
      <c r="B15" s="662" t="s">
        <v>
257</v>
      </c>
      <c r="C15" s="663"/>
      <c r="D15" s="663"/>
      <c r="E15" s="663"/>
      <c r="F15" s="663"/>
      <c r="G15" s="663"/>
      <c r="H15" s="663"/>
      <c r="I15" s="663"/>
      <c r="J15" s="663"/>
      <c r="K15" s="663"/>
      <c r="L15" s="663"/>
      <c r="M15" s="663"/>
      <c r="N15" s="663"/>
      <c r="O15" s="663"/>
      <c r="P15" s="663"/>
      <c r="Q15" s="664"/>
      <c r="R15" s="665" t="s">
        <v>
232</v>
      </c>
      <c r="S15" s="666"/>
      <c r="T15" s="666"/>
      <c r="U15" s="666"/>
      <c r="V15" s="666"/>
      <c r="W15" s="666"/>
      <c r="X15" s="666"/>
      <c r="Y15" s="667"/>
      <c r="Z15" s="692" t="s">
        <v>
232</v>
      </c>
      <c r="AA15" s="692"/>
      <c r="AB15" s="692"/>
      <c r="AC15" s="692"/>
      <c r="AD15" s="693" t="s">
        <v>
145</v>
      </c>
      <c r="AE15" s="693"/>
      <c r="AF15" s="693"/>
      <c r="AG15" s="693"/>
      <c r="AH15" s="693"/>
      <c r="AI15" s="693"/>
      <c r="AJ15" s="693"/>
      <c r="AK15" s="693"/>
      <c r="AL15" s="668" t="s">
        <v>
230</v>
      </c>
      <c r="AM15" s="669"/>
      <c r="AN15" s="669"/>
      <c r="AO15" s="694"/>
      <c r="AP15" s="662" t="s">
        <v>
258</v>
      </c>
      <c r="AQ15" s="663"/>
      <c r="AR15" s="663"/>
      <c r="AS15" s="663"/>
      <c r="AT15" s="663"/>
      <c r="AU15" s="663"/>
      <c r="AV15" s="663"/>
      <c r="AW15" s="663"/>
      <c r="AX15" s="663"/>
      <c r="AY15" s="663"/>
      <c r="AZ15" s="663"/>
      <c r="BA15" s="663"/>
      <c r="BB15" s="663"/>
      <c r="BC15" s="663"/>
      <c r="BD15" s="663"/>
      <c r="BE15" s="663"/>
      <c r="BF15" s="664"/>
      <c r="BG15" s="665">
        <v>
2973220</v>
      </c>
      <c r="BH15" s="666"/>
      <c r="BI15" s="666"/>
      <c r="BJ15" s="666"/>
      <c r="BK15" s="666"/>
      <c r="BL15" s="666"/>
      <c r="BM15" s="666"/>
      <c r="BN15" s="667"/>
      <c r="BO15" s="692">
        <v>
4.4000000000000004</v>
      </c>
      <c r="BP15" s="692"/>
      <c r="BQ15" s="692"/>
      <c r="BR15" s="692"/>
      <c r="BS15" s="693" t="s">
        <v>
232</v>
      </c>
      <c r="BT15" s="693"/>
      <c r="BU15" s="693"/>
      <c r="BV15" s="693"/>
      <c r="BW15" s="693"/>
      <c r="BX15" s="693"/>
      <c r="BY15" s="693"/>
      <c r="BZ15" s="693"/>
      <c r="CA15" s="693"/>
      <c r="CB15" s="760"/>
      <c r="CD15" s="707" t="s">
        <v>
259</v>
      </c>
      <c r="CE15" s="704"/>
      <c r="CF15" s="704"/>
      <c r="CG15" s="704"/>
      <c r="CH15" s="704"/>
      <c r="CI15" s="704"/>
      <c r="CJ15" s="704"/>
      <c r="CK15" s="704"/>
      <c r="CL15" s="704"/>
      <c r="CM15" s="704"/>
      <c r="CN15" s="704"/>
      <c r="CO15" s="704"/>
      <c r="CP15" s="704"/>
      <c r="CQ15" s="705"/>
      <c r="CR15" s="665">
        <v>
24438602</v>
      </c>
      <c r="CS15" s="666"/>
      <c r="CT15" s="666"/>
      <c r="CU15" s="666"/>
      <c r="CV15" s="666"/>
      <c r="CW15" s="666"/>
      <c r="CX15" s="666"/>
      <c r="CY15" s="667"/>
      <c r="CZ15" s="692">
        <v>
10.4</v>
      </c>
      <c r="DA15" s="692"/>
      <c r="DB15" s="692"/>
      <c r="DC15" s="692"/>
      <c r="DD15" s="671">
        <v>
4705597</v>
      </c>
      <c r="DE15" s="666"/>
      <c r="DF15" s="666"/>
      <c r="DG15" s="666"/>
      <c r="DH15" s="666"/>
      <c r="DI15" s="666"/>
      <c r="DJ15" s="666"/>
      <c r="DK15" s="666"/>
      <c r="DL15" s="666"/>
      <c r="DM15" s="666"/>
      <c r="DN15" s="666"/>
      <c r="DO15" s="666"/>
      <c r="DP15" s="667"/>
      <c r="DQ15" s="671">
        <v>
18930501</v>
      </c>
      <c r="DR15" s="666"/>
      <c r="DS15" s="666"/>
      <c r="DT15" s="666"/>
      <c r="DU15" s="666"/>
      <c r="DV15" s="666"/>
      <c r="DW15" s="666"/>
      <c r="DX15" s="666"/>
      <c r="DY15" s="666"/>
      <c r="DZ15" s="666"/>
      <c r="EA15" s="666"/>
      <c r="EB15" s="666"/>
      <c r="EC15" s="706"/>
    </row>
    <row r="16" spans="2:143" ht="11.25" customHeight="1" x14ac:dyDescent="0.2">
      <c r="B16" s="662" t="s">
        <v>
260</v>
      </c>
      <c r="C16" s="663"/>
      <c r="D16" s="663"/>
      <c r="E16" s="663"/>
      <c r="F16" s="663"/>
      <c r="G16" s="663"/>
      <c r="H16" s="663"/>
      <c r="I16" s="663"/>
      <c r="J16" s="663"/>
      <c r="K16" s="663"/>
      <c r="L16" s="663"/>
      <c r="M16" s="663"/>
      <c r="N16" s="663"/>
      <c r="O16" s="663"/>
      <c r="P16" s="663"/>
      <c r="Q16" s="664"/>
      <c r="R16" s="665">
        <v>
171496</v>
      </c>
      <c r="S16" s="666"/>
      <c r="T16" s="666"/>
      <c r="U16" s="666"/>
      <c r="V16" s="666"/>
      <c r="W16" s="666"/>
      <c r="X16" s="666"/>
      <c r="Y16" s="667"/>
      <c r="Z16" s="692">
        <v>
0.1</v>
      </c>
      <c r="AA16" s="692"/>
      <c r="AB16" s="692"/>
      <c r="AC16" s="692"/>
      <c r="AD16" s="693">
        <v>
171496</v>
      </c>
      <c r="AE16" s="693"/>
      <c r="AF16" s="693"/>
      <c r="AG16" s="693"/>
      <c r="AH16" s="693"/>
      <c r="AI16" s="693"/>
      <c r="AJ16" s="693"/>
      <c r="AK16" s="693"/>
      <c r="AL16" s="668">
        <v>
0.1</v>
      </c>
      <c r="AM16" s="669"/>
      <c r="AN16" s="669"/>
      <c r="AO16" s="694"/>
      <c r="AP16" s="662" t="s">
        <v>
261</v>
      </c>
      <c r="AQ16" s="663"/>
      <c r="AR16" s="663"/>
      <c r="AS16" s="663"/>
      <c r="AT16" s="663"/>
      <c r="AU16" s="663"/>
      <c r="AV16" s="663"/>
      <c r="AW16" s="663"/>
      <c r="AX16" s="663"/>
      <c r="AY16" s="663"/>
      <c r="AZ16" s="663"/>
      <c r="BA16" s="663"/>
      <c r="BB16" s="663"/>
      <c r="BC16" s="663"/>
      <c r="BD16" s="663"/>
      <c r="BE16" s="663"/>
      <c r="BF16" s="664"/>
      <c r="BG16" s="665" t="s">
        <v>
230</v>
      </c>
      <c r="BH16" s="666"/>
      <c r="BI16" s="666"/>
      <c r="BJ16" s="666"/>
      <c r="BK16" s="666"/>
      <c r="BL16" s="666"/>
      <c r="BM16" s="666"/>
      <c r="BN16" s="667"/>
      <c r="BO16" s="692" t="s">
        <v>
232</v>
      </c>
      <c r="BP16" s="692"/>
      <c r="BQ16" s="692"/>
      <c r="BR16" s="692"/>
      <c r="BS16" s="693" t="s">
        <v>
145</v>
      </c>
      <c r="BT16" s="693"/>
      <c r="BU16" s="693"/>
      <c r="BV16" s="693"/>
      <c r="BW16" s="693"/>
      <c r="BX16" s="693"/>
      <c r="BY16" s="693"/>
      <c r="BZ16" s="693"/>
      <c r="CA16" s="693"/>
      <c r="CB16" s="760"/>
      <c r="CD16" s="707" t="s">
        <v>
262</v>
      </c>
      <c r="CE16" s="704"/>
      <c r="CF16" s="704"/>
      <c r="CG16" s="704"/>
      <c r="CH16" s="704"/>
      <c r="CI16" s="704"/>
      <c r="CJ16" s="704"/>
      <c r="CK16" s="704"/>
      <c r="CL16" s="704"/>
      <c r="CM16" s="704"/>
      <c r="CN16" s="704"/>
      <c r="CO16" s="704"/>
      <c r="CP16" s="704"/>
      <c r="CQ16" s="705"/>
      <c r="CR16" s="665" t="s">
        <v>
232</v>
      </c>
      <c r="CS16" s="666"/>
      <c r="CT16" s="666"/>
      <c r="CU16" s="666"/>
      <c r="CV16" s="666"/>
      <c r="CW16" s="666"/>
      <c r="CX16" s="666"/>
      <c r="CY16" s="667"/>
      <c r="CZ16" s="692" t="s">
        <v>
232</v>
      </c>
      <c r="DA16" s="692"/>
      <c r="DB16" s="692"/>
      <c r="DC16" s="692"/>
      <c r="DD16" s="671" t="s">
        <v>
232</v>
      </c>
      <c r="DE16" s="666"/>
      <c r="DF16" s="666"/>
      <c r="DG16" s="666"/>
      <c r="DH16" s="666"/>
      <c r="DI16" s="666"/>
      <c r="DJ16" s="666"/>
      <c r="DK16" s="666"/>
      <c r="DL16" s="666"/>
      <c r="DM16" s="666"/>
      <c r="DN16" s="666"/>
      <c r="DO16" s="666"/>
      <c r="DP16" s="667"/>
      <c r="DQ16" s="671" t="s">
        <v>
232</v>
      </c>
      <c r="DR16" s="666"/>
      <c r="DS16" s="666"/>
      <c r="DT16" s="666"/>
      <c r="DU16" s="666"/>
      <c r="DV16" s="666"/>
      <c r="DW16" s="666"/>
      <c r="DX16" s="666"/>
      <c r="DY16" s="666"/>
      <c r="DZ16" s="666"/>
      <c r="EA16" s="666"/>
      <c r="EB16" s="666"/>
      <c r="EC16" s="706"/>
    </row>
    <row r="17" spans="2:133" ht="11.25" customHeight="1" x14ac:dyDescent="0.2">
      <c r="B17" s="662" t="s">
        <v>
263</v>
      </c>
      <c r="C17" s="663"/>
      <c r="D17" s="663"/>
      <c r="E17" s="663"/>
      <c r="F17" s="663"/>
      <c r="G17" s="663"/>
      <c r="H17" s="663"/>
      <c r="I17" s="663"/>
      <c r="J17" s="663"/>
      <c r="K17" s="663"/>
      <c r="L17" s="663"/>
      <c r="M17" s="663"/>
      <c r="N17" s="663"/>
      <c r="O17" s="663"/>
      <c r="P17" s="663"/>
      <c r="Q17" s="664"/>
      <c r="R17" s="665" t="s">
        <v>
232</v>
      </c>
      <c r="S17" s="666"/>
      <c r="T17" s="666"/>
      <c r="U17" s="666"/>
      <c r="V17" s="666"/>
      <c r="W17" s="666"/>
      <c r="X17" s="666"/>
      <c r="Y17" s="667"/>
      <c r="Z17" s="692" t="s">
        <v>
232</v>
      </c>
      <c r="AA17" s="692"/>
      <c r="AB17" s="692"/>
      <c r="AC17" s="692"/>
      <c r="AD17" s="693" t="s">
        <v>
230</v>
      </c>
      <c r="AE17" s="693"/>
      <c r="AF17" s="693"/>
      <c r="AG17" s="693"/>
      <c r="AH17" s="693"/>
      <c r="AI17" s="693"/>
      <c r="AJ17" s="693"/>
      <c r="AK17" s="693"/>
      <c r="AL17" s="668" t="s">
        <v>
232</v>
      </c>
      <c r="AM17" s="669"/>
      <c r="AN17" s="669"/>
      <c r="AO17" s="694"/>
      <c r="AP17" s="662" t="s">
        <v>
264</v>
      </c>
      <c r="AQ17" s="663"/>
      <c r="AR17" s="663"/>
      <c r="AS17" s="663"/>
      <c r="AT17" s="663"/>
      <c r="AU17" s="663"/>
      <c r="AV17" s="663"/>
      <c r="AW17" s="663"/>
      <c r="AX17" s="663"/>
      <c r="AY17" s="663"/>
      <c r="AZ17" s="663"/>
      <c r="BA17" s="663"/>
      <c r="BB17" s="663"/>
      <c r="BC17" s="663"/>
      <c r="BD17" s="663"/>
      <c r="BE17" s="663"/>
      <c r="BF17" s="664"/>
      <c r="BG17" s="665" t="s">
        <v>
230</v>
      </c>
      <c r="BH17" s="666"/>
      <c r="BI17" s="666"/>
      <c r="BJ17" s="666"/>
      <c r="BK17" s="666"/>
      <c r="BL17" s="666"/>
      <c r="BM17" s="666"/>
      <c r="BN17" s="667"/>
      <c r="BO17" s="692" t="s">
        <v>
145</v>
      </c>
      <c r="BP17" s="692"/>
      <c r="BQ17" s="692"/>
      <c r="BR17" s="692"/>
      <c r="BS17" s="693" t="s">
        <v>
232</v>
      </c>
      <c r="BT17" s="693"/>
      <c r="BU17" s="693"/>
      <c r="BV17" s="693"/>
      <c r="BW17" s="693"/>
      <c r="BX17" s="693"/>
      <c r="BY17" s="693"/>
      <c r="BZ17" s="693"/>
      <c r="CA17" s="693"/>
      <c r="CB17" s="760"/>
      <c r="CD17" s="707" t="s">
        <v>
265</v>
      </c>
      <c r="CE17" s="704"/>
      <c r="CF17" s="704"/>
      <c r="CG17" s="704"/>
      <c r="CH17" s="704"/>
      <c r="CI17" s="704"/>
      <c r="CJ17" s="704"/>
      <c r="CK17" s="704"/>
      <c r="CL17" s="704"/>
      <c r="CM17" s="704"/>
      <c r="CN17" s="704"/>
      <c r="CO17" s="704"/>
      <c r="CP17" s="704"/>
      <c r="CQ17" s="705"/>
      <c r="CR17" s="665">
        <v>
3249170</v>
      </c>
      <c r="CS17" s="666"/>
      <c r="CT17" s="666"/>
      <c r="CU17" s="666"/>
      <c r="CV17" s="666"/>
      <c r="CW17" s="666"/>
      <c r="CX17" s="666"/>
      <c r="CY17" s="667"/>
      <c r="CZ17" s="692">
        <v>
1.4</v>
      </c>
      <c r="DA17" s="692"/>
      <c r="DB17" s="692"/>
      <c r="DC17" s="692"/>
      <c r="DD17" s="671" t="s">
        <v>
232</v>
      </c>
      <c r="DE17" s="666"/>
      <c r="DF17" s="666"/>
      <c r="DG17" s="666"/>
      <c r="DH17" s="666"/>
      <c r="DI17" s="666"/>
      <c r="DJ17" s="666"/>
      <c r="DK17" s="666"/>
      <c r="DL17" s="666"/>
      <c r="DM17" s="666"/>
      <c r="DN17" s="666"/>
      <c r="DO17" s="666"/>
      <c r="DP17" s="667"/>
      <c r="DQ17" s="671">
        <v>
3247802</v>
      </c>
      <c r="DR17" s="666"/>
      <c r="DS17" s="666"/>
      <c r="DT17" s="666"/>
      <c r="DU17" s="666"/>
      <c r="DV17" s="666"/>
      <c r="DW17" s="666"/>
      <c r="DX17" s="666"/>
      <c r="DY17" s="666"/>
      <c r="DZ17" s="666"/>
      <c r="EA17" s="666"/>
      <c r="EB17" s="666"/>
      <c r="EC17" s="706"/>
    </row>
    <row r="18" spans="2:133" ht="11.25" customHeight="1" x14ac:dyDescent="0.2">
      <c r="B18" s="662" t="s">
        <v>
266</v>
      </c>
      <c r="C18" s="663"/>
      <c r="D18" s="663"/>
      <c r="E18" s="663"/>
      <c r="F18" s="663"/>
      <c r="G18" s="663"/>
      <c r="H18" s="663"/>
      <c r="I18" s="663"/>
      <c r="J18" s="663"/>
      <c r="K18" s="663"/>
      <c r="L18" s="663"/>
      <c r="M18" s="663"/>
      <c r="N18" s="663"/>
      <c r="O18" s="663"/>
      <c r="P18" s="663"/>
      <c r="Q18" s="664"/>
      <c r="R18" s="665">
        <v>
330483</v>
      </c>
      <c r="S18" s="666"/>
      <c r="T18" s="666"/>
      <c r="U18" s="666"/>
      <c r="V18" s="666"/>
      <c r="W18" s="666"/>
      <c r="X18" s="666"/>
      <c r="Y18" s="667"/>
      <c r="Z18" s="692">
        <v>
0.1</v>
      </c>
      <c r="AA18" s="692"/>
      <c r="AB18" s="692"/>
      <c r="AC18" s="692"/>
      <c r="AD18" s="693">
        <v>
330483</v>
      </c>
      <c r="AE18" s="693"/>
      <c r="AF18" s="693"/>
      <c r="AG18" s="693"/>
      <c r="AH18" s="693"/>
      <c r="AI18" s="693"/>
      <c r="AJ18" s="693"/>
      <c r="AK18" s="693"/>
      <c r="AL18" s="668">
        <v>
0.2</v>
      </c>
      <c r="AM18" s="669"/>
      <c r="AN18" s="669"/>
      <c r="AO18" s="694"/>
      <c r="AP18" s="662" t="s">
        <v>
267</v>
      </c>
      <c r="AQ18" s="663"/>
      <c r="AR18" s="663"/>
      <c r="AS18" s="663"/>
      <c r="AT18" s="663"/>
      <c r="AU18" s="663"/>
      <c r="AV18" s="663"/>
      <c r="AW18" s="663"/>
      <c r="AX18" s="663"/>
      <c r="AY18" s="663"/>
      <c r="AZ18" s="663"/>
      <c r="BA18" s="663"/>
      <c r="BB18" s="663"/>
      <c r="BC18" s="663"/>
      <c r="BD18" s="663"/>
      <c r="BE18" s="663"/>
      <c r="BF18" s="664"/>
      <c r="BG18" s="665" t="s">
        <v>
145</v>
      </c>
      <c r="BH18" s="666"/>
      <c r="BI18" s="666"/>
      <c r="BJ18" s="666"/>
      <c r="BK18" s="666"/>
      <c r="BL18" s="666"/>
      <c r="BM18" s="666"/>
      <c r="BN18" s="667"/>
      <c r="BO18" s="692" t="s">
        <v>
232</v>
      </c>
      <c r="BP18" s="692"/>
      <c r="BQ18" s="692"/>
      <c r="BR18" s="692"/>
      <c r="BS18" s="693" t="s">
        <v>
145</v>
      </c>
      <c r="BT18" s="693"/>
      <c r="BU18" s="693"/>
      <c r="BV18" s="693"/>
      <c r="BW18" s="693"/>
      <c r="BX18" s="693"/>
      <c r="BY18" s="693"/>
      <c r="BZ18" s="693"/>
      <c r="CA18" s="693"/>
      <c r="CB18" s="760"/>
      <c r="CD18" s="707" t="s">
        <v>
268</v>
      </c>
      <c r="CE18" s="704"/>
      <c r="CF18" s="704"/>
      <c r="CG18" s="704"/>
      <c r="CH18" s="704"/>
      <c r="CI18" s="704"/>
      <c r="CJ18" s="704"/>
      <c r="CK18" s="704"/>
      <c r="CL18" s="704"/>
      <c r="CM18" s="704"/>
      <c r="CN18" s="704"/>
      <c r="CO18" s="704"/>
      <c r="CP18" s="704"/>
      <c r="CQ18" s="705"/>
      <c r="CR18" s="665" t="s">
        <v>
232</v>
      </c>
      <c r="CS18" s="666"/>
      <c r="CT18" s="666"/>
      <c r="CU18" s="666"/>
      <c r="CV18" s="666"/>
      <c r="CW18" s="666"/>
      <c r="CX18" s="666"/>
      <c r="CY18" s="667"/>
      <c r="CZ18" s="692" t="s">
        <v>
232</v>
      </c>
      <c r="DA18" s="692"/>
      <c r="DB18" s="692"/>
      <c r="DC18" s="692"/>
      <c r="DD18" s="671" t="s">
        <v>
232</v>
      </c>
      <c r="DE18" s="666"/>
      <c r="DF18" s="666"/>
      <c r="DG18" s="666"/>
      <c r="DH18" s="666"/>
      <c r="DI18" s="666"/>
      <c r="DJ18" s="666"/>
      <c r="DK18" s="666"/>
      <c r="DL18" s="666"/>
      <c r="DM18" s="666"/>
      <c r="DN18" s="666"/>
      <c r="DO18" s="666"/>
      <c r="DP18" s="667"/>
      <c r="DQ18" s="671" t="s">
        <v>
145</v>
      </c>
      <c r="DR18" s="666"/>
      <c r="DS18" s="666"/>
      <c r="DT18" s="666"/>
      <c r="DU18" s="666"/>
      <c r="DV18" s="666"/>
      <c r="DW18" s="666"/>
      <c r="DX18" s="666"/>
      <c r="DY18" s="666"/>
      <c r="DZ18" s="666"/>
      <c r="EA18" s="666"/>
      <c r="EB18" s="666"/>
      <c r="EC18" s="706"/>
    </row>
    <row r="19" spans="2:133" ht="11.25" customHeight="1" x14ac:dyDescent="0.2">
      <c r="B19" s="662" t="s">
        <v>
269</v>
      </c>
      <c r="C19" s="663"/>
      <c r="D19" s="663"/>
      <c r="E19" s="663"/>
      <c r="F19" s="663"/>
      <c r="G19" s="663"/>
      <c r="H19" s="663"/>
      <c r="I19" s="663"/>
      <c r="J19" s="663"/>
      <c r="K19" s="663"/>
      <c r="L19" s="663"/>
      <c r="M19" s="663"/>
      <c r="N19" s="663"/>
      <c r="O19" s="663"/>
      <c r="P19" s="663"/>
      <c r="Q19" s="664"/>
      <c r="R19" s="665">
        <v>
278672</v>
      </c>
      <c r="S19" s="666"/>
      <c r="T19" s="666"/>
      <c r="U19" s="666"/>
      <c r="V19" s="666"/>
      <c r="W19" s="666"/>
      <c r="X19" s="666"/>
      <c r="Y19" s="667"/>
      <c r="Z19" s="692">
        <v>
0.1</v>
      </c>
      <c r="AA19" s="692"/>
      <c r="AB19" s="692"/>
      <c r="AC19" s="692"/>
      <c r="AD19" s="693">
        <v>
278672</v>
      </c>
      <c r="AE19" s="693"/>
      <c r="AF19" s="693"/>
      <c r="AG19" s="693"/>
      <c r="AH19" s="693"/>
      <c r="AI19" s="693"/>
      <c r="AJ19" s="693"/>
      <c r="AK19" s="693"/>
      <c r="AL19" s="668">
        <v>
0.2</v>
      </c>
      <c r="AM19" s="669"/>
      <c r="AN19" s="669"/>
      <c r="AO19" s="694"/>
      <c r="AP19" s="662" t="s">
        <v>
270</v>
      </c>
      <c r="AQ19" s="663"/>
      <c r="AR19" s="663"/>
      <c r="AS19" s="663"/>
      <c r="AT19" s="663"/>
      <c r="AU19" s="663"/>
      <c r="AV19" s="663"/>
      <c r="AW19" s="663"/>
      <c r="AX19" s="663"/>
      <c r="AY19" s="663"/>
      <c r="AZ19" s="663"/>
      <c r="BA19" s="663"/>
      <c r="BB19" s="663"/>
      <c r="BC19" s="663"/>
      <c r="BD19" s="663"/>
      <c r="BE19" s="663"/>
      <c r="BF19" s="664"/>
      <c r="BG19" s="665">
        <v>
17671</v>
      </c>
      <c r="BH19" s="666"/>
      <c r="BI19" s="666"/>
      <c r="BJ19" s="666"/>
      <c r="BK19" s="666"/>
      <c r="BL19" s="666"/>
      <c r="BM19" s="666"/>
      <c r="BN19" s="667"/>
      <c r="BO19" s="692">
        <v>
0</v>
      </c>
      <c r="BP19" s="692"/>
      <c r="BQ19" s="692"/>
      <c r="BR19" s="692"/>
      <c r="BS19" s="693" t="s">
        <v>
232</v>
      </c>
      <c r="BT19" s="693"/>
      <c r="BU19" s="693"/>
      <c r="BV19" s="693"/>
      <c r="BW19" s="693"/>
      <c r="BX19" s="693"/>
      <c r="BY19" s="693"/>
      <c r="BZ19" s="693"/>
      <c r="CA19" s="693"/>
      <c r="CB19" s="760"/>
      <c r="CD19" s="707" t="s">
        <v>
271</v>
      </c>
      <c r="CE19" s="704"/>
      <c r="CF19" s="704"/>
      <c r="CG19" s="704"/>
      <c r="CH19" s="704"/>
      <c r="CI19" s="704"/>
      <c r="CJ19" s="704"/>
      <c r="CK19" s="704"/>
      <c r="CL19" s="704"/>
      <c r="CM19" s="704"/>
      <c r="CN19" s="704"/>
      <c r="CO19" s="704"/>
      <c r="CP19" s="704"/>
      <c r="CQ19" s="705"/>
      <c r="CR19" s="665" t="s">
        <v>
230</v>
      </c>
      <c r="CS19" s="666"/>
      <c r="CT19" s="666"/>
      <c r="CU19" s="666"/>
      <c r="CV19" s="666"/>
      <c r="CW19" s="666"/>
      <c r="CX19" s="666"/>
      <c r="CY19" s="667"/>
      <c r="CZ19" s="692" t="s">
        <v>
145</v>
      </c>
      <c r="DA19" s="692"/>
      <c r="DB19" s="692"/>
      <c r="DC19" s="692"/>
      <c r="DD19" s="671" t="s">
        <v>
232</v>
      </c>
      <c r="DE19" s="666"/>
      <c r="DF19" s="666"/>
      <c r="DG19" s="666"/>
      <c r="DH19" s="666"/>
      <c r="DI19" s="666"/>
      <c r="DJ19" s="666"/>
      <c r="DK19" s="666"/>
      <c r="DL19" s="666"/>
      <c r="DM19" s="666"/>
      <c r="DN19" s="666"/>
      <c r="DO19" s="666"/>
      <c r="DP19" s="667"/>
      <c r="DQ19" s="671" t="s">
        <v>
232</v>
      </c>
      <c r="DR19" s="666"/>
      <c r="DS19" s="666"/>
      <c r="DT19" s="666"/>
      <c r="DU19" s="666"/>
      <c r="DV19" s="666"/>
      <c r="DW19" s="666"/>
      <c r="DX19" s="666"/>
      <c r="DY19" s="666"/>
      <c r="DZ19" s="666"/>
      <c r="EA19" s="666"/>
      <c r="EB19" s="666"/>
      <c r="EC19" s="706"/>
    </row>
    <row r="20" spans="2:133" ht="11.25" customHeight="1" x14ac:dyDescent="0.2">
      <c r="B20" s="662" t="s">
        <v>
272</v>
      </c>
      <c r="C20" s="663"/>
      <c r="D20" s="663"/>
      <c r="E20" s="663"/>
      <c r="F20" s="663"/>
      <c r="G20" s="663"/>
      <c r="H20" s="663"/>
      <c r="I20" s="663"/>
      <c r="J20" s="663"/>
      <c r="K20" s="663"/>
      <c r="L20" s="663"/>
      <c r="M20" s="663"/>
      <c r="N20" s="663"/>
      <c r="O20" s="663"/>
      <c r="P20" s="663"/>
      <c r="Q20" s="664"/>
      <c r="R20" s="665">
        <v>
48411</v>
      </c>
      <c r="S20" s="666"/>
      <c r="T20" s="666"/>
      <c r="U20" s="666"/>
      <c r="V20" s="666"/>
      <c r="W20" s="666"/>
      <c r="X20" s="666"/>
      <c r="Y20" s="667"/>
      <c r="Z20" s="692">
        <v>
0</v>
      </c>
      <c r="AA20" s="692"/>
      <c r="AB20" s="692"/>
      <c r="AC20" s="692"/>
      <c r="AD20" s="693">
        <v>
48411</v>
      </c>
      <c r="AE20" s="693"/>
      <c r="AF20" s="693"/>
      <c r="AG20" s="693"/>
      <c r="AH20" s="693"/>
      <c r="AI20" s="693"/>
      <c r="AJ20" s="693"/>
      <c r="AK20" s="693"/>
      <c r="AL20" s="668">
        <v>
0</v>
      </c>
      <c r="AM20" s="669"/>
      <c r="AN20" s="669"/>
      <c r="AO20" s="694"/>
      <c r="AP20" s="662" t="s">
        <v>
273</v>
      </c>
      <c r="AQ20" s="663"/>
      <c r="AR20" s="663"/>
      <c r="AS20" s="663"/>
      <c r="AT20" s="663"/>
      <c r="AU20" s="663"/>
      <c r="AV20" s="663"/>
      <c r="AW20" s="663"/>
      <c r="AX20" s="663"/>
      <c r="AY20" s="663"/>
      <c r="AZ20" s="663"/>
      <c r="BA20" s="663"/>
      <c r="BB20" s="663"/>
      <c r="BC20" s="663"/>
      <c r="BD20" s="663"/>
      <c r="BE20" s="663"/>
      <c r="BF20" s="664"/>
      <c r="BG20" s="665">
        <v>
17671</v>
      </c>
      <c r="BH20" s="666"/>
      <c r="BI20" s="666"/>
      <c r="BJ20" s="666"/>
      <c r="BK20" s="666"/>
      <c r="BL20" s="666"/>
      <c r="BM20" s="666"/>
      <c r="BN20" s="667"/>
      <c r="BO20" s="692">
        <v>
0</v>
      </c>
      <c r="BP20" s="692"/>
      <c r="BQ20" s="692"/>
      <c r="BR20" s="692"/>
      <c r="BS20" s="693" t="s">
        <v>
232</v>
      </c>
      <c r="BT20" s="693"/>
      <c r="BU20" s="693"/>
      <c r="BV20" s="693"/>
      <c r="BW20" s="693"/>
      <c r="BX20" s="693"/>
      <c r="BY20" s="693"/>
      <c r="BZ20" s="693"/>
      <c r="CA20" s="693"/>
      <c r="CB20" s="760"/>
      <c r="CD20" s="707" t="s">
        <v>
274</v>
      </c>
      <c r="CE20" s="704"/>
      <c r="CF20" s="704"/>
      <c r="CG20" s="704"/>
      <c r="CH20" s="704"/>
      <c r="CI20" s="704"/>
      <c r="CJ20" s="704"/>
      <c r="CK20" s="704"/>
      <c r="CL20" s="704"/>
      <c r="CM20" s="704"/>
      <c r="CN20" s="704"/>
      <c r="CO20" s="704"/>
      <c r="CP20" s="704"/>
      <c r="CQ20" s="705"/>
      <c r="CR20" s="665">
        <v>
235794002</v>
      </c>
      <c r="CS20" s="666"/>
      <c r="CT20" s="666"/>
      <c r="CU20" s="666"/>
      <c r="CV20" s="666"/>
      <c r="CW20" s="666"/>
      <c r="CX20" s="666"/>
      <c r="CY20" s="667"/>
      <c r="CZ20" s="692">
        <v>
100</v>
      </c>
      <c r="DA20" s="692"/>
      <c r="DB20" s="692"/>
      <c r="DC20" s="692"/>
      <c r="DD20" s="671">
        <v>
19778537</v>
      </c>
      <c r="DE20" s="666"/>
      <c r="DF20" s="666"/>
      <c r="DG20" s="666"/>
      <c r="DH20" s="666"/>
      <c r="DI20" s="666"/>
      <c r="DJ20" s="666"/>
      <c r="DK20" s="666"/>
      <c r="DL20" s="666"/>
      <c r="DM20" s="666"/>
      <c r="DN20" s="666"/>
      <c r="DO20" s="666"/>
      <c r="DP20" s="667"/>
      <c r="DQ20" s="671">
        <v>
152801375</v>
      </c>
      <c r="DR20" s="666"/>
      <c r="DS20" s="666"/>
      <c r="DT20" s="666"/>
      <c r="DU20" s="666"/>
      <c r="DV20" s="666"/>
      <c r="DW20" s="666"/>
      <c r="DX20" s="666"/>
      <c r="DY20" s="666"/>
      <c r="DZ20" s="666"/>
      <c r="EA20" s="666"/>
      <c r="EB20" s="666"/>
      <c r="EC20" s="706"/>
    </row>
    <row r="21" spans="2:133" ht="11.25" customHeight="1" x14ac:dyDescent="0.2">
      <c r="B21" s="662" t="s">
        <v>
275</v>
      </c>
      <c r="C21" s="663"/>
      <c r="D21" s="663"/>
      <c r="E21" s="663"/>
      <c r="F21" s="663"/>
      <c r="G21" s="663"/>
      <c r="H21" s="663"/>
      <c r="I21" s="663"/>
      <c r="J21" s="663"/>
      <c r="K21" s="663"/>
      <c r="L21" s="663"/>
      <c r="M21" s="663"/>
      <c r="N21" s="663"/>
      <c r="O21" s="663"/>
      <c r="P21" s="663"/>
      <c r="Q21" s="664"/>
      <c r="R21" s="665">
        <v>
3400</v>
      </c>
      <c r="S21" s="666"/>
      <c r="T21" s="666"/>
      <c r="U21" s="666"/>
      <c r="V21" s="666"/>
      <c r="W21" s="666"/>
      <c r="X21" s="666"/>
      <c r="Y21" s="667"/>
      <c r="Z21" s="692">
        <v>
0</v>
      </c>
      <c r="AA21" s="692"/>
      <c r="AB21" s="692"/>
      <c r="AC21" s="692"/>
      <c r="AD21" s="693">
        <v>
3400</v>
      </c>
      <c r="AE21" s="693"/>
      <c r="AF21" s="693"/>
      <c r="AG21" s="693"/>
      <c r="AH21" s="693"/>
      <c r="AI21" s="693"/>
      <c r="AJ21" s="693"/>
      <c r="AK21" s="693"/>
      <c r="AL21" s="668">
        <v>
0</v>
      </c>
      <c r="AM21" s="669"/>
      <c r="AN21" s="669"/>
      <c r="AO21" s="694"/>
      <c r="AP21" s="757" t="s">
        <v>
276</v>
      </c>
      <c r="AQ21" s="765"/>
      <c r="AR21" s="765"/>
      <c r="AS21" s="765"/>
      <c r="AT21" s="765"/>
      <c r="AU21" s="765"/>
      <c r="AV21" s="765"/>
      <c r="AW21" s="765"/>
      <c r="AX21" s="765"/>
      <c r="AY21" s="765"/>
      <c r="AZ21" s="765"/>
      <c r="BA21" s="765"/>
      <c r="BB21" s="765"/>
      <c r="BC21" s="765"/>
      <c r="BD21" s="765"/>
      <c r="BE21" s="765"/>
      <c r="BF21" s="759"/>
      <c r="BG21" s="665">
        <v>
17671</v>
      </c>
      <c r="BH21" s="666"/>
      <c r="BI21" s="666"/>
      <c r="BJ21" s="666"/>
      <c r="BK21" s="666"/>
      <c r="BL21" s="666"/>
      <c r="BM21" s="666"/>
      <c r="BN21" s="667"/>
      <c r="BO21" s="692">
        <v>
0</v>
      </c>
      <c r="BP21" s="692"/>
      <c r="BQ21" s="692"/>
      <c r="BR21" s="692"/>
      <c r="BS21" s="693" t="s">
        <v>
230</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
277</v>
      </c>
      <c r="C22" s="729"/>
      <c r="D22" s="729"/>
      <c r="E22" s="729"/>
      <c r="F22" s="729"/>
      <c r="G22" s="729"/>
      <c r="H22" s="729"/>
      <c r="I22" s="729"/>
      <c r="J22" s="729"/>
      <c r="K22" s="729"/>
      <c r="L22" s="729"/>
      <c r="M22" s="729"/>
      <c r="N22" s="729"/>
      <c r="O22" s="729"/>
      <c r="P22" s="729"/>
      <c r="Q22" s="730"/>
      <c r="R22" s="665" t="s">
        <v>
145</v>
      </c>
      <c r="S22" s="666"/>
      <c r="T22" s="666"/>
      <c r="U22" s="666"/>
      <c r="V22" s="666"/>
      <c r="W22" s="666"/>
      <c r="X22" s="666"/>
      <c r="Y22" s="667"/>
      <c r="Z22" s="692" t="s">
        <v>
230</v>
      </c>
      <c r="AA22" s="692"/>
      <c r="AB22" s="692"/>
      <c r="AC22" s="692"/>
      <c r="AD22" s="693" t="s">
        <v>
232</v>
      </c>
      <c r="AE22" s="693"/>
      <c r="AF22" s="693"/>
      <c r="AG22" s="693"/>
      <c r="AH22" s="693"/>
      <c r="AI22" s="693"/>
      <c r="AJ22" s="693"/>
      <c r="AK22" s="693"/>
      <c r="AL22" s="668" t="s">
        <v>
145</v>
      </c>
      <c r="AM22" s="669"/>
      <c r="AN22" s="669"/>
      <c r="AO22" s="694"/>
      <c r="AP22" s="757" t="s">
        <v>
278</v>
      </c>
      <c r="AQ22" s="765"/>
      <c r="AR22" s="765"/>
      <c r="AS22" s="765"/>
      <c r="AT22" s="765"/>
      <c r="AU22" s="765"/>
      <c r="AV22" s="765"/>
      <c r="AW22" s="765"/>
      <c r="AX22" s="765"/>
      <c r="AY22" s="765"/>
      <c r="AZ22" s="765"/>
      <c r="BA22" s="765"/>
      <c r="BB22" s="765"/>
      <c r="BC22" s="765"/>
      <c r="BD22" s="765"/>
      <c r="BE22" s="765"/>
      <c r="BF22" s="759"/>
      <c r="BG22" s="665" t="s">
        <v>
230</v>
      </c>
      <c r="BH22" s="666"/>
      <c r="BI22" s="666"/>
      <c r="BJ22" s="666"/>
      <c r="BK22" s="666"/>
      <c r="BL22" s="666"/>
      <c r="BM22" s="666"/>
      <c r="BN22" s="667"/>
      <c r="BO22" s="692" t="s">
        <v>
232</v>
      </c>
      <c r="BP22" s="692"/>
      <c r="BQ22" s="692"/>
      <c r="BR22" s="692"/>
      <c r="BS22" s="693" t="s">
        <v>
145</v>
      </c>
      <c r="BT22" s="693"/>
      <c r="BU22" s="693"/>
      <c r="BV22" s="693"/>
      <c r="BW22" s="693"/>
      <c r="BX22" s="693"/>
      <c r="BY22" s="693"/>
      <c r="BZ22" s="693"/>
      <c r="CA22" s="693"/>
      <c r="CB22" s="760"/>
      <c r="CD22" s="767" t="s">
        <v>
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
280</v>
      </c>
      <c r="C23" s="663"/>
      <c r="D23" s="663"/>
      <c r="E23" s="663"/>
      <c r="F23" s="663"/>
      <c r="G23" s="663"/>
      <c r="H23" s="663"/>
      <c r="I23" s="663"/>
      <c r="J23" s="663"/>
      <c r="K23" s="663"/>
      <c r="L23" s="663"/>
      <c r="M23" s="663"/>
      <c r="N23" s="663"/>
      <c r="O23" s="663"/>
      <c r="P23" s="663"/>
      <c r="Q23" s="664"/>
      <c r="R23" s="665" t="s">
        <v>
232</v>
      </c>
      <c r="S23" s="666"/>
      <c r="T23" s="666"/>
      <c r="U23" s="666"/>
      <c r="V23" s="666"/>
      <c r="W23" s="666"/>
      <c r="X23" s="666"/>
      <c r="Y23" s="667"/>
      <c r="Z23" s="692" t="s">
        <v>
232</v>
      </c>
      <c r="AA23" s="692"/>
      <c r="AB23" s="692"/>
      <c r="AC23" s="692"/>
      <c r="AD23" s="693" t="s">
        <v>
145</v>
      </c>
      <c r="AE23" s="693"/>
      <c r="AF23" s="693"/>
      <c r="AG23" s="693"/>
      <c r="AH23" s="693"/>
      <c r="AI23" s="693"/>
      <c r="AJ23" s="693"/>
      <c r="AK23" s="693"/>
      <c r="AL23" s="668" t="s">
        <v>
230</v>
      </c>
      <c r="AM23" s="669"/>
      <c r="AN23" s="669"/>
      <c r="AO23" s="694"/>
      <c r="AP23" s="757" t="s">
        <v>
281</v>
      </c>
      <c r="AQ23" s="765"/>
      <c r="AR23" s="765"/>
      <c r="AS23" s="765"/>
      <c r="AT23" s="765"/>
      <c r="AU23" s="765"/>
      <c r="AV23" s="765"/>
      <c r="AW23" s="765"/>
      <c r="AX23" s="765"/>
      <c r="AY23" s="765"/>
      <c r="AZ23" s="765"/>
      <c r="BA23" s="765"/>
      <c r="BB23" s="765"/>
      <c r="BC23" s="765"/>
      <c r="BD23" s="765"/>
      <c r="BE23" s="765"/>
      <c r="BF23" s="759"/>
      <c r="BG23" s="665" t="s">
        <v>
230</v>
      </c>
      <c r="BH23" s="666"/>
      <c r="BI23" s="666"/>
      <c r="BJ23" s="666"/>
      <c r="BK23" s="666"/>
      <c r="BL23" s="666"/>
      <c r="BM23" s="666"/>
      <c r="BN23" s="667"/>
      <c r="BO23" s="692" t="s">
        <v>
232</v>
      </c>
      <c r="BP23" s="692"/>
      <c r="BQ23" s="692"/>
      <c r="BR23" s="692"/>
      <c r="BS23" s="693" t="s">
        <v>
232</v>
      </c>
      <c r="BT23" s="693"/>
      <c r="BU23" s="693"/>
      <c r="BV23" s="693"/>
      <c r="BW23" s="693"/>
      <c r="BX23" s="693"/>
      <c r="BY23" s="693"/>
      <c r="BZ23" s="693"/>
      <c r="CA23" s="693"/>
      <c r="CB23" s="760"/>
      <c r="CD23" s="767" t="s">
        <v>
219</v>
      </c>
      <c r="CE23" s="768"/>
      <c r="CF23" s="768"/>
      <c r="CG23" s="768"/>
      <c r="CH23" s="768"/>
      <c r="CI23" s="768"/>
      <c r="CJ23" s="768"/>
      <c r="CK23" s="768"/>
      <c r="CL23" s="768"/>
      <c r="CM23" s="768"/>
      <c r="CN23" s="768"/>
      <c r="CO23" s="768"/>
      <c r="CP23" s="768"/>
      <c r="CQ23" s="769"/>
      <c r="CR23" s="767" t="s">
        <v>
282</v>
      </c>
      <c r="CS23" s="768"/>
      <c r="CT23" s="768"/>
      <c r="CU23" s="768"/>
      <c r="CV23" s="768"/>
      <c r="CW23" s="768"/>
      <c r="CX23" s="768"/>
      <c r="CY23" s="769"/>
      <c r="CZ23" s="767" t="s">
        <v>
283</v>
      </c>
      <c r="DA23" s="768"/>
      <c r="DB23" s="768"/>
      <c r="DC23" s="769"/>
      <c r="DD23" s="767" t="s">
        <v>
284</v>
      </c>
      <c r="DE23" s="768"/>
      <c r="DF23" s="768"/>
      <c r="DG23" s="768"/>
      <c r="DH23" s="768"/>
      <c r="DI23" s="768"/>
      <c r="DJ23" s="768"/>
      <c r="DK23" s="769"/>
      <c r="DL23" s="776" t="s">
        <v>
285</v>
      </c>
      <c r="DM23" s="777"/>
      <c r="DN23" s="777"/>
      <c r="DO23" s="777"/>
      <c r="DP23" s="777"/>
      <c r="DQ23" s="777"/>
      <c r="DR23" s="777"/>
      <c r="DS23" s="777"/>
      <c r="DT23" s="777"/>
      <c r="DU23" s="777"/>
      <c r="DV23" s="778"/>
      <c r="DW23" s="767" t="s">
        <v>
286</v>
      </c>
      <c r="DX23" s="768"/>
      <c r="DY23" s="768"/>
      <c r="DZ23" s="768"/>
      <c r="EA23" s="768"/>
      <c r="EB23" s="768"/>
      <c r="EC23" s="769"/>
    </row>
    <row r="24" spans="2:133" ht="11.25" customHeight="1" x14ac:dyDescent="0.2">
      <c r="B24" s="662" t="s">
        <v>
287</v>
      </c>
      <c r="C24" s="663"/>
      <c r="D24" s="663"/>
      <c r="E24" s="663"/>
      <c r="F24" s="663"/>
      <c r="G24" s="663"/>
      <c r="H24" s="663"/>
      <c r="I24" s="663"/>
      <c r="J24" s="663"/>
      <c r="K24" s="663"/>
      <c r="L24" s="663"/>
      <c r="M24" s="663"/>
      <c r="N24" s="663"/>
      <c r="O24" s="663"/>
      <c r="P24" s="663"/>
      <c r="Q24" s="664"/>
      <c r="R24" s="665" t="s">
        <v>
232</v>
      </c>
      <c r="S24" s="666"/>
      <c r="T24" s="666"/>
      <c r="U24" s="666"/>
      <c r="V24" s="666"/>
      <c r="W24" s="666"/>
      <c r="X24" s="666"/>
      <c r="Y24" s="667"/>
      <c r="Z24" s="692" t="s">
        <v>
232</v>
      </c>
      <c r="AA24" s="692"/>
      <c r="AB24" s="692"/>
      <c r="AC24" s="692"/>
      <c r="AD24" s="693" t="s">
        <v>
232</v>
      </c>
      <c r="AE24" s="693"/>
      <c r="AF24" s="693"/>
      <c r="AG24" s="693"/>
      <c r="AH24" s="693"/>
      <c r="AI24" s="693"/>
      <c r="AJ24" s="693"/>
      <c r="AK24" s="693"/>
      <c r="AL24" s="668" t="s">
        <v>
145</v>
      </c>
      <c r="AM24" s="669"/>
      <c r="AN24" s="669"/>
      <c r="AO24" s="694"/>
      <c r="AP24" s="757" t="s">
        <v>
288</v>
      </c>
      <c r="AQ24" s="765"/>
      <c r="AR24" s="765"/>
      <c r="AS24" s="765"/>
      <c r="AT24" s="765"/>
      <c r="AU24" s="765"/>
      <c r="AV24" s="765"/>
      <c r="AW24" s="765"/>
      <c r="AX24" s="765"/>
      <c r="AY24" s="765"/>
      <c r="AZ24" s="765"/>
      <c r="BA24" s="765"/>
      <c r="BB24" s="765"/>
      <c r="BC24" s="765"/>
      <c r="BD24" s="765"/>
      <c r="BE24" s="765"/>
      <c r="BF24" s="759"/>
      <c r="BG24" s="665" t="s">
        <v>
145</v>
      </c>
      <c r="BH24" s="666"/>
      <c r="BI24" s="666"/>
      <c r="BJ24" s="666"/>
      <c r="BK24" s="666"/>
      <c r="BL24" s="666"/>
      <c r="BM24" s="666"/>
      <c r="BN24" s="667"/>
      <c r="BO24" s="692" t="s">
        <v>
232</v>
      </c>
      <c r="BP24" s="692"/>
      <c r="BQ24" s="692"/>
      <c r="BR24" s="692"/>
      <c r="BS24" s="693" t="s">
        <v>
232</v>
      </c>
      <c r="BT24" s="693"/>
      <c r="BU24" s="693"/>
      <c r="BV24" s="693"/>
      <c r="BW24" s="693"/>
      <c r="BX24" s="693"/>
      <c r="BY24" s="693"/>
      <c r="BZ24" s="693"/>
      <c r="CA24" s="693"/>
      <c r="CB24" s="760"/>
      <c r="CD24" s="721" t="s">
        <v>
289</v>
      </c>
      <c r="CE24" s="722"/>
      <c r="CF24" s="722"/>
      <c r="CG24" s="722"/>
      <c r="CH24" s="722"/>
      <c r="CI24" s="722"/>
      <c r="CJ24" s="722"/>
      <c r="CK24" s="722"/>
      <c r="CL24" s="722"/>
      <c r="CM24" s="722"/>
      <c r="CN24" s="722"/>
      <c r="CO24" s="722"/>
      <c r="CP24" s="722"/>
      <c r="CQ24" s="723"/>
      <c r="CR24" s="718">
        <v>
112349240</v>
      </c>
      <c r="CS24" s="719"/>
      <c r="CT24" s="719"/>
      <c r="CU24" s="719"/>
      <c r="CV24" s="719"/>
      <c r="CW24" s="719"/>
      <c r="CX24" s="719"/>
      <c r="CY24" s="762"/>
      <c r="CZ24" s="763">
        <v>
47.6</v>
      </c>
      <c r="DA24" s="737"/>
      <c r="DB24" s="737"/>
      <c r="DC24" s="766"/>
      <c r="DD24" s="761">
        <v>
64535397</v>
      </c>
      <c r="DE24" s="719"/>
      <c r="DF24" s="719"/>
      <c r="DG24" s="719"/>
      <c r="DH24" s="719"/>
      <c r="DI24" s="719"/>
      <c r="DJ24" s="719"/>
      <c r="DK24" s="762"/>
      <c r="DL24" s="761">
        <v>
62795948</v>
      </c>
      <c r="DM24" s="719"/>
      <c r="DN24" s="719"/>
      <c r="DO24" s="719"/>
      <c r="DP24" s="719"/>
      <c r="DQ24" s="719"/>
      <c r="DR24" s="719"/>
      <c r="DS24" s="719"/>
      <c r="DT24" s="719"/>
      <c r="DU24" s="719"/>
      <c r="DV24" s="762"/>
      <c r="DW24" s="763">
        <v>
47.1</v>
      </c>
      <c r="DX24" s="737"/>
      <c r="DY24" s="737"/>
      <c r="DZ24" s="737"/>
      <c r="EA24" s="737"/>
      <c r="EB24" s="737"/>
      <c r="EC24" s="764"/>
    </row>
    <row r="25" spans="2:133" ht="11.25" customHeight="1" x14ac:dyDescent="0.2">
      <c r="B25" s="662" t="s">
        <v>
290</v>
      </c>
      <c r="C25" s="663"/>
      <c r="D25" s="663"/>
      <c r="E25" s="663"/>
      <c r="F25" s="663"/>
      <c r="G25" s="663"/>
      <c r="H25" s="663"/>
      <c r="I25" s="663"/>
      <c r="J25" s="663"/>
      <c r="K25" s="663"/>
      <c r="L25" s="663"/>
      <c r="M25" s="663"/>
      <c r="N25" s="663"/>
      <c r="O25" s="663"/>
      <c r="P25" s="663"/>
      <c r="Q25" s="664"/>
      <c r="R25" s="665" t="s">
        <v>
232</v>
      </c>
      <c r="S25" s="666"/>
      <c r="T25" s="666"/>
      <c r="U25" s="666"/>
      <c r="V25" s="666"/>
      <c r="W25" s="666"/>
      <c r="X25" s="666"/>
      <c r="Y25" s="667"/>
      <c r="Z25" s="692" t="s">
        <v>
232</v>
      </c>
      <c r="AA25" s="692"/>
      <c r="AB25" s="692"/>
      <c r="AC25" s="692"/>
      <c r="AD25" s="693" t="s">
        <v>
232</v>
      </c>
      <c r="AE25" s="693"/>
      <c r="AF25" s="693"/>
      <c r="AG25" s="693"/>
      <c r="AH25" s="693"/>
      <c r="AI25" s="693"/>
      <c r="AJ25" s="693"/>
      <c r="AK25" s="693"/>
      <c r="AL25" s="668" t="s">
        <v>
232</v>
      </c>
      <c r="AM25" s="669"/>
      <c r="AN25" s="669"/>
      <c r="AO25" s="694"/>
      <c r="AP25" s="757" t="s">
        <v>
291</v>
      </c>
      <c r="AQ25" s="765"/>
      <c r="AR25" s="765"/>
      <c r="AS25" s="765"/>
      <c r="AT25" s="765"/>
      <c r="AU25" s="765"/>
      <c r="AV25" s="765"/>
      <c r="AW25" s="765"/>
      <c r="AX25" s="765"/>
      <c r="AY25" s="765"/>
      <c r="AZ25" s="765"/>
      <c r="BA25" s="765"/>
      <c r="BB25" s="765"/>
      <c r="BC25" s="765"/>
      <c r="BD25" s="765"/>
      <c r="BE25" s="765"/>
      <c r="BF25" s="759"/>
      <c r="BG25" s="665" t="s">
        <v>
232</v>
      </c>
      <c r="BH25" s="666"/>
      <c r="BI25" s="666"/>
      <c r="BJ25" s="666"/>
      <c r="BK25" s="666"/>
      <c r="BL25" s="666"/>
      <c r="BM25" s="666"/>
      <c r="BN25" s="667"/>
      <c r="BO25" s="692" t="s">
        <v>
145</v>
      </c>
      <c r="BP25" s="692"/>
      <c r="BQ25" s="692"/>
      <c r="BR25" s="692"/>
      <c r="BS25" s="693" t="s">
        <v>
232</v>
      </c>
      <c r="BT25" s="693"/>
      <c r="BU25" s="693"/>
      <c r="BV25" s="693"/>
      <c r="BW25" s="693"/>
      <c r="BX25" s="693"/>
      <c r="BY25" s="693"/>
      <c r="BZ25" s="693"/>
      <c r="CA25" s="693"/>
      <c r="CB25" s="760"/>
      <c r="CD25" s="707" t="s">
        <v>
292</v>
      </c>
      <c r="CE25" s="704"/>
      <c r="CF25" s="704"/>
      <c r="CG25" s="704"/>
      <c r="CH25" s="704"/>
      <c r="CI25" s="704"/>
      <c r="CJ25" s="704"/>
      <c r="CK25" s="704"/>
      <c r="CL25" s="704"/>
      <c r="CM25" s="704"/>
      <c r="CN25" s="704"/>
      <c r="CO25" s="704"/>
      <c r="CP25" s="704"/>
      <c r="CQ25" s="705"/>
      <c r="CR25" s="665">
        <v>
36987526</v>
      </c>
      <c r="CS25" s="676"/>
      <c r="CT25" s="676"/>
      <c r="CU25" s="676"/>
      <c r="CV25" s="676"/>
      <c r="CW25" s="676"/>
      <c r="CX25" s="676"/>
      <c r="CY25" s="677"/>
      <c r="CZ25" s="668">
        <v>
15.7</v>
      </c>
      <c r="DA25" s="678"/>
      <c r="DB25" s="678"/>
      <c r="DC25" s="679"/>
      <c r="DD25" s="671">
        <v>
34409054</v>
      </c>
      <c r="DE25" s="676"/>
      <c r="DF25" s="676"/>
      <c r="DG25" s="676"/>
      <c r="DH25" s="676"/>
      <c r="DI25" s="676"/>
      <c r="DJ25" s="676"/>
      <c r="DK25" s="677"/>
      <c r="DL25" s="671">
        <v>
33418335</v>
      </c>
      <c r="DM25" s="676"/>
      <c r="DN25" s="676"/>
      <c r="DO25" s="676"/>
      <c r="DP25" s="676"/>
      <c r="DQ25" s="676"/>
      <c r="DR25" s="676"/>
      <c r="DS25" s="676"/>
      <c r="DT25" s="676"/>
      <c r="DU25" s="676"/>
      <c r="DV25" s="677"/>
      <c r="DW25" s="668">
        <v>
25</v>
      </c>
      <c r="DX25" s="678"/>
      <c r="DY25" s="678"/>
      <c r="DZ25" s="678"/>
      <c r="EA25" s="678"/>
      <c r="EB25" s="678"/>
      <c r="EC25" s="699"/>
    </row>
    <row r="26" spans="2:133" ht="11.25" customHeight="1" x14ac:dyDescent="0.2">
      <c r="B26" s="662" t="s">
        <v>
293</v>
      </c>
      <c r="C26" s="663"/>
      <c r="D26" s="663"/>
      <c r="E26" s="663"/>
      <c r="F26" s="663"/>
      <c r="G26" s="663"/>
      <c r="H26" s="663"/>
      <c r="I26" s="663"/>
      <c r="J26" s="663"/>
      <c r="K26" s="663"/>
      <c r="L26" s="663"/>
      <c r="M26" s="663"/>
      <c r="N26" s="663"/>
      <c r="O26" s="663"/>
      <c r="P26" s="663"/>
      <c r="Q26" s="664"/>
      <c r="R26" s="665" t="s">
        <v>
232</v>
      </c>
      <c r="S26" s="666"/>
      <c r="T26" s="666"/>
      <c r="U26" s="666"/>
      <c r="V26" s="666"/>
      <c r="W26" s="666"/>
      <c r="X26" s="666"/>
      <c r="Y26" s="667"/>
      <c r="Z26" s="692" t="s">
        <v>
145</v>
      </c>
      <c r="AA26" s="692"/>
      <c r="AB26" s="692"/>
      <c r="AC26" s="692"/>
      <c r="AD26" s="693" t="s">
        <v>
145</v>
      </c>
      <c r="AE26" s="693"/>
      <c r="AF26" s="693"/>
      <c r="AG26" s="693"/>
      <c r="AH26" s="693"/>
      <c r="AI26" s="693"/>
      <c r="AJ26" s="693"/>
      <c r="AK26" s="693"/>
      <c r="AL26" s="668" t="s">
        <v>
232</v>
      </c>
      <c r="AM26" s="669"/>
      <c r="AN26" s="669"/>
      <c r="AO26" s="694"/>
      <c r="AP26" s="757" t="s">
        <v>
294</v>
      </c>
      <c r="AQ26" s="758"/>
      <c r="AR26" s="758"/>
      <c r="AS26" s="758"/>
      <c r="AT26" s="758"/>
      <c r="AU26" s="758"/>
      <c r="AV26" s="758"/>
      <c r="AW26" s="758"/>
      <c r="AX26" s="758"/>
      <c r="AY26" s="758"/>
      <c r="AZ26" s="758"/>
      <c r="BA26" s="758"/>
      <c r="BB26" s="758"/>
      <c r="BC26" s="758"/>
      <c r="BD26" s="758"/>
      <c r="BE26" s="758"/>
      <c r="BF26" s="759"/>
      <c r="BG26" s="665" t="s">
        <v>
145</v>
      </c>
      <c r="BH26" s="666"/>
      <c r="BI26" s="666"/>
      <c r="BJ26" s="666"/>
      <c r="BK26" s="666"/>
      <c r="BL26" s="666"/>
      <c r="BM26" s="666"/>
      <c r="BN26" s="667"/>
      <c r="BO26" s="692" t="s">
        <v>
232</v>
      </c>
      <c r="BP26" s="692"/>
      <c r="BQ26" s="692"/>
      <c r="BR26" s="692"/>
      <c r="BS26" s="693" t="s">
        <v>
145</v>
      </c>
      <c r="BT26" s="693"/>
      <c r="BU26" s="693"/>
      <c r="BV26" s="693"/>
      <c r="BW26" s="693"/>
      <c r="BX26" s="693"/>
      <c r="BY26" s="693"/>
      <c r="BZ26" s="693"/>
      <c r="CA26" s="693"/>
      <c r="CB26" s="760"/>
      <c r="CD26" s="707" t="s">
        <v>
295</v>
      </c>
      <c r="CE26" s="704"/>
      <c r="CF26" s="704"/>
      <c r="CG26" s="704"/>
      <c r="CH26" s="704"/>
      <c r="CI26" s="704"/>
      <c r="CJ26" s="704"/>
      <c r="CK26" s="704"/>
      <c r="CL26" s="704"/>
      <c r="CM26" s="704"/>
      <c r="CN26" s="704"/>
      <c r="CO26" s="704"/>
      <c r="CP26" s="704"/>
      <c r="CQ26" s="705"/>
      <c r="CR26" s="665">
        <v>
21905103</v>
      </c>
      <c r="CS26" s="666"/>
      <c r="CT26" s="666"/>
      <c r="CU26" s="666"/>
      <c r="CV26" s="666"/>
      <c r="CW26" s="666"/>
      <c r="CX26" s="666"/>
      <c r="CY26" s="667"/>
      <c r="CZ26" s="668">
        <v>
9.3000000000000007</v>
      </c>
      <c r="DA26" s="678"/>
      <c r="DB26" s="678"/>
      <c r="DC26" s="679"/>
      <c r="DD26" s="671">
        <v>
20673911</v>
      </c>
      <c r="DE26" s="666"/>
      <c r="DF26" s="666"/>
      <c r="DG26" s="666"/>
      <c r="DH26" s="666"/>
      <c r="DI26" s="666"/>
      <c r="DJ26" s="666"/>
      <c r="DK26" s="667"/>
      <c r="DL26" s="671" t="s">
        <v>
232</v>
      </c>
      <c r="DM26" s="666"/>
      <c r="DN26" s="666"/>
      <c r="DO26" s="666"/>
      <c r="DP26" s="666"/>
      <c r="DQ26" s="666"/>
      <c r="DR26" s="666"/>
      <c r="DS26" s="666"/>
      <c r="DT26" s="666"/>
      <c r="DU26" s="666"/>
      <c r="DV26" s="667"/>
      <c r="DW26" s="668" t="s">
        <v>
145</v>
      </c>
      <c r="DX26" s="678"/>
      <c r="DY26" s="678"/>
      <c r="DZ26" s="678"/>
      <c r="EA26" s="678"/>
      <c r="EB26" s="678"/>
      <c r="EC26" s="699"/>
    </row>
    <row r="27" spans="2:133" ht="11.25" customHeight="1" x14ac:dyDescent="0.2">
      <c r="B27" s="662" t="s">
        <v>
296</v>
      </c>
      <c r="C27" s="663"/>
      <c r="D27" s="663"/>
      <c r="E27" s="663"/>
      <c r="F27" s="663"/>
      <c r="G27" s="663"/>
      <c r="H27" s="663"/>
      <c r="I27" s="663"/>
      <c r="J27" s="663"/>
      <c r="K27" s="663"/>
      <c r="L27" s="663"/>
      <c r="M27" s="663"/>
      <c r="N27" s="663"/>
      <c r="O27" s="663"/>
      <c r="P27" s="663"/>
      <c r="Q27" s="664"/>
      <c r="R27" s="665">
        <v>
84644261</v>
      </c>
      <c r="S27" s="666"/>
      <c r="T27" s="666"/>
      <c r="U27" s="666"/>
      <c r="V27" s="666"/>
      <c r="W27" s="666"/>
      <c r="X27" s="666"/>
      <c r="Y27" s="667"/>
      <c r="Z27" s="692">
        <v>
33.9</v>
      </c>
      <c r="AA27" s="692"/>
      <c r="AB27" s="692"/>
      <c r="AC27" s="692"/>
      <c r="AD27" s="693">
        <v>
84644261</v>
      </c>
      <c r="AE27" s="693"/>
      <c r="AF27" s="693"/>
      <c r="AG27" s="693"/>
      <c r="AH27" s="693"/>
      <c r="AI27" s="693"/>
      <c r="AJ27" s="693"/>
      <c r="AK27" s="693"/>
      <c r="AL27" s="668">
        <v>
63.4</v>
      </c>
      <c r="AM27" s="669"/>
      <c r="AN27" s="669"/>
      <c r="AO27" s="694"/>
      <c r="AP27" s="662" t="s">
        <v>
297</v>
      </c>
      <c r="AQ27" s="663"/>
      <c r="AR27" s="663"/>
      <c r="AS27" s="663"/>
      <c r="AT27" s="663"/>
      <c r="AU27" s="663"/>
      <c r="AV27" s="663"/>
      <c r="AW27" s="663"/>
      <c r="AX27" s="663"/>
      <c r="AY27" s="663"/>
      <c r="AZ27" s="663"/>
      <c r="BA27" s="663"/>
      <c r="BB27" s="663"/>
      <c r="BC27" s="663"/>
      <c r="BD27" s="663"/>
      <c r="BE27" s="663"/>
      <c r="BF27" s="664"/>
      <c r="BG27" s="665">
        <v>
67412097</v>
      </c>
      <c r="BH27" s="666"/>
      <c r="BI27" s="666"/>
      <c r="BJ27" s="666"/>
      <c r="BK27" s="666"/>
      <c r="BL27" s="666"/>
      <c r="BM27" s="666"/>
      <c r="BN27" s="667"/>
      <c r="BO27" s="692">
        <v>
100</v>
      </c>
      <c r="BP27" s="692"/>
      <c r="BQ27" s="692"/>
      <c r="BR27" s="692"/>
      <c r="BS27" s="693" t="s">
        <v>
232</v>
      </c>
      <c r="BT27" s="693"/>
      <c r="BU27" s="693"/>
      <c r="BV27" s="693"/>
      <c r="BW27" s="693"/>
      <c r="BX27" s="693"/>
      <c r="BY27" s="693"/>
      <c r="BZ27" s="693"/>
      <c r="CA27" s="693"/>
      <c r="CB27" s="760"/>
      <c r="CD27" s="707" t="s">
        <v>
298</v>
      </c>
      <c r="CE27" s="704"/>
      <c r="CF27" s="704"/>
      <c r="CG27" s="704"/>
      <c r="CH27" s="704"/>
      <c r="CI27" s="704"/>
      <c r="CJ27" s="704"/>
      <c r="CK27" s="704"/>
      <c r="CL27" s="704"/>
      <c r="CM27" s="704"/>
      <c r="CN27" s="704"/>
      <c r="CO27" s="704"/>
      <c r="CP27" s="704"/>
      <c r="CQ27" s="705"/>
      <c r="CR27" s="665">
        <v>
72117005</v>
      </c>
      <c r="CS27" s="676"/>
      <c r="CT27" s="676"/>
      <c r="CU27" s="676"/>
      <c r="CV27" s="676"/>
      <c r="CW27" s="676"/>
      <c r="CX27" s="676"/>
      <c r="CY27" s="677"/>
      <c r="CZ27" s="668">
        <v>
30.6</v>
      </c>
      <c r="DA27" s="678"/>
      <c r="DB27" s="678"/>
      <c r="DC27" s="679"/>
      <c r="DD27" s="671">
        <v>
26883002</v>
      </c>
      <c r="DE27" s="676"/>
      <c r="DF27" s="676"/>
      <c r="DG27" s="676"/>
      <c r="DH27" s="676"/>
      <c r="DI27" s="676"/>
      <c r="DJ27" s="676"/>
      <c r="DK27" s="677"/>
      <c r="DL27" s="671">
        <v>
26134272</v>
      </c>
      <c r="DM27" s="676"/>
      <c r="DN27" s="676"/>
      <c r="DO27" s="676"/>
      <c r="DP27" s="676"/>
      <c r="DQ27" s="676"/>
      <c r="DR27" s="676"/>
      <c r="DS27" s="676"/>
      <c r="DT27" s="676"/>
      <c r="DU27" s="676"/>
      <c r="DV27" s="677"/>
      <c r="DW27" s="668">
        <v>
19.600000000000001</v>
      </c>
      <c r="DX27" s="678"/>
      <c r="DY27" s="678"/>
      <c r="DZ27" s="678"/>
      <c r="EA27" s="678"/>
      <c r="EB27" s="678"/>
      <c r="EC27" s="699"/>
    </row>
    <row r="28" spans="2:133" ht="11.25" customHeight="1" x14ac:dyDescent="0.2">
      <c r="B28" s="662" t="s">
        <v>
299</v>
      </c>
      <c r="C28" s="663"/>
      <c r="D28" s="663"/>
      <c r="E28" s="663"/>
      <c r="F28" s="663"/>
      <c r="G28" s="663"/>
      <c r="H28" s="663"/>
      <c r="I28" s="663"/>
      <c r="J28" s="663"/>
      <c r="K28" s="663"/>
      <c r="L28" s="663"/>
      <c r="M28" s="663"/>
      <c r="N28" s="663"/>
      <c r="O28" s="663"/>
      <c r="P28" s="663"/>
      <c r="Q28" s="664"/>
      <c r="R28" s="665">
        <v>
50489</v>
      </c>
      <c r="S28" s="666"/>
      <c r="T28" s="666"/>
      <c r="U28" s="666"/>
      <c r="V28" s="666"/>
      <c r="W28" s="666"/>
      <c r="X28" s="666"/>
      <c r="Y28" s="667"/>
      <c r="Z28" s="692">
        <v>
0</v>
      </c>
      <c r="AA28" s="692"/>
      <c r="AB28" s="692"/>
      <c r="AC28" s="692"/>
      <c r="AD28" s="693">
        <v>
50489</v>
      </c>
      <c r="AE28" s="693"/>
      <c r="AF28" s="693"/>
      <c r="AG28" s="693"/>
      <c r="AH28" s="693"/>
      <c r="AI28" s="693"/>
      <c r="AJ28" s="693"/>
      <c r="AK28" s="693"/>
      <c r="AL28" s="668">
        <v>
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
300</v>
      </c>
      <c r="CE28" s="704"/>
      <c r="CF28" s="704"/>
      <c r="CG28" s="704"/>
      <c r="CH28" s="704"/>
      <c r="CI28" s="704"/>
      <c r="CJ28" s="704"/>
      <c r="CK28" s="704"/>
      <c r="CL28" s="704"/>
      <c r="CM28" s="704"/>
      <c r="CN28" s="704"/>
      <c r="CO28" s="704"/>
      <c r="CP28" s="704"/>
      <c r="CQ28" s="705"/>
      <c r="CR28" s="665">
        <v>
3244709</v>
      </c>
      <c r="CS28" s="666"/>
      <c r="CT28" s="666"/>
      <c r="CU28" s="666"/>
      <c r="CV28" s="666"/>
      <c r="CW28" s="666"/>
      <c r="CX28" s="666"/>
      <c r="CY28" s="667"/>
      <c r="CZ28" s="668">
        <v>
1.4</v>
      </c>
      <c r="DA28" s="678"/>
      <c r="DB28" s="678"/>
      <c r="DC28" s="679"/>
      <c r="DD28" s="671">
        <v>
3243341</v>
      </c>
      <c r="DE28" s="666"/>
      <c r="DF28" s="666"/>
      <c r="DG28" s="666"/>
      <c r="DH28" s="666"/>
      <c r="DI28" s="666"/>
      <c r="DJ28" s="666"/>
      <c r="DK28" s="667"/>
      <c r="DL28" s="671">
        <v>
3243341</v>
      </c>
      <c r="DM28" s="666"/>
      <c r="DN28" s="666"/>
      <c r="DO28" s="666"/>
      <c r="DP28" s="666"/>
      <c r="DQ28" s="666"/>
      <c r="DR28" s="666"/>
      <c r="DS28" s="666"/>
      <c r="DT28" s="666"/>
      <c r="DU28" s="666"/>
      <c r="DV28" s="667"/>
      <c r="DW28" s="668">
        <v>
2.4</v>
      </c>
      <c r="DX28" s="678"/>
      <c r="DY28" s="678"/>
      <c r="DZ28" s="678"/>
      <c r="EA28" s="678"/>
      <c r="EB28" s="678"/>
      <c r="EC28" s="699"/>
    </row>
    <row r="29" spans="2:133" ht="11.25" customHeight="1" x14ac:dyDescent="0.2">
      <c r="B29" s="662" t="s">
        <v>
301</v>
      </c>
      <c r="C29" s="663"/>
      <c r="D29" s="663"/>
      <c r="E29" s="663"/>
      <c r="F29" s="663"/>
      <c r="G29" s="663"/>
      <c r="H29" s="663"/>
      <c r="I29" s="663"/>
      <c r="J29" s="663"/>
      <c r="K29" s="663"/>
      <c r="L29" s="663"/>
      <c r="M29" s="663"/>
      <c r="N29" s="663"/>
      <c r="O29" s="663"/>
      <c r="P29" s="663"/>
      <c r="Q29" s="664"/>
      <c r="R29" s="665">
        <v>
1545328</v>
      </c>
      <c r="S29" s="666"/>
      <c r="T29" s="666"/>
      <c r="U29" s="666"/>
      <c r="V29" s="666"/>
      <c r="W29" s="666"/>
      <c r="X29" s="666"/>
      <c r="Y29" s="667"/>
      <c r="Z29" s="692">
        <v>
0.6</v>
      </c>
      <c r="AA29" s="692"/>
      <c r="AB29" s="692"/>
      <c r="AC29" s="692"/>
      <c r="AD29" s="693" t="s">
        <v>
145</v>
      </c>
      <c r="AE29" s="693"/>
      <c r="AF29" s="693"/>
      <c r="AG29" s="693"/>
      <c r="AH29" s="693"/>
      <c r="AI29" s="693"/>
      <c r="AJ29" s="693"/>
      <c r="AK29" s="693"/>
      <c r="AL29" s="668" t="s">
        <v>
145</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
302</v>
      </c>
      <c r="CE29" s="752"/>
      <c r="CF29" s="707" t="s">
        <v>
70</v>
      </c>
      <c r="CG29" s="704"/>
      <c r="CH29" s="704"/>
      <c r="CI29" s="704"/>
      <c r="CJ29" s="704"/>
      <c r="CK29" s="704"/>
      <c r="CL29" s="704"/>
      <c r="CM29" s="704"/>
      <c r="CN29" s="704"/>
      <c r="CO29" s="704"/>
      <c r="CP29" s="704"/>
      <c r="CQ29" s="705"/>
      <c r="CR29" s="665">
        <v>
3244709</v>
      </c>
      <c r="CS29" s="676"/>
      <c r="CT29" s="676"/>
      <c r="CU29" s="676"/>
      <c r="CV29" s="676"/>
      <c r="CW29" s="676"/>
      <c r="CX29" s="676"/>
      <c r="CY29" s="677"/>
      <c r="CZ29" s="668">
        <v>
1.4</v>
      </c>
      <c r="DA29" s="678"/>
      <c r="DB29" s="678"/>
      <c r="DC29" s="679"/>
      <c r="DD29" s="671">
        <v>
3243341</v>
      </c>
      <c r="DE29" s="676"/>
      <c r="DF29" s="676"/>
      <c r="DG29" s="676"/>
      <c r="DH29" s="676"/>
      <c r="DI29" s="676"/>
      <c r="DJ29" s="676"/>
      <c r="DK29" s="677"/>
      <c r="DL29" s="671">
        <v>
3243341</v>
      </c>
      <c r="DM29" s="676"/>
      <c r="DN29" s="676"/>
      <c r="DO29" s="676"/>
      <c r="DP29" s="676"/>
      <c r="DQ29" s="676"/>
      <c r="DR29" s="676"/>
      <c r="DS29" s="676"/>
      <c r="DT29" s="676"/>
      <c r="DU29" s="676"/>
      <c r="DV29" s="677"/>
      <c r="DW29" s="668">
        <v>
2.4</v>
      </c>
      <c r="DX29" s="678"/>
      <c r="DY29" s="678"/>
      <c r="DZ29" s="678"/>
      <c r="EA29" s="678"/>
      <c r="EB29" s="678"/>
      <c r="EC29" s="699"/>
    </row>
    <row r="30" spans="2:133" ht="11.25" customHeight="1" x14ac:dyDescent="0.2">
      <c r="B30" s="662" t="s">
        <v>
303</v>
      </c>
      <c r="C30" s="663"/>
      <c r="D30" s="663"/>
      <c r="E30" s="663"/>
      <c r="F30" s="663"/>
      <c r="G30" s="663"/>
      <c r="H30" s="663"/>
      <c r="I30" s="663"/>
      <c r="J30" s="663"/>
      <c r="K30" s="663"/>
      <c r="L30" s="663"/>
      <c r="M30" s="663"/>
      <c r="N30" s="663"/>
      <c r="O30" s="663"/>
      <c r="P30" s="663"/>
      <c r="Q30" s="664"/>
      <c r="R30" s="665">
        <v>
3381124</v>
      </c>
      <c r="S30" s="666"/>
      <c r="T30" s="666"/>
      <c r="U30" s="666"/>
      <c r="V30" s="666"/>
      <c r="W30" s="666"/>
      <c r="X30" s="666"/>
      <c r="Y30" s="667"/>
      <c r="Z30" s="692">
        <v>
1.4</v>
      </c>
      <c r="AA30" s="692"/>
      <c r="AB30" s="692"/>
      <c r="AC30" s="692"/>
      <c r="AD30" s="693">
        <v>
1552238</v>
      </c>
      <c r="AE30" s="693"/>
      <c r="AF30" s="693"/>
      <c r="AG30" s="693"/>
      <c r="AH30" s="693"/>
      <c r="AI30" s="693"/>
      <c r="AJ30" s="693"/>
      <c r="AK30" s="693"/>
      <c r="AL30" s="668">
        <v>
1.2</v>
      </c>
      <c r="AM30" s="669"/>
      <c r="AN30" s="669"/>
      <c r="AO30" s="694"/>
      <c r="AP30" s="724" t="s">
        <v>
219</v>
      </c>
      <c r="AQ30" s="725"/>
      <c r="AR30" s="725"/>
      <c r="AS30" s="725"/>
      <c r="AT30" s="725"/>
      <c r="AU30" s="725"/>
      <c r="AV30" s="725"/>
      <c r="AW30" s="725"/>
      <c r="AX30" s="725"/>
      <c r="AY30" s="725"/>
      <c r="AZ30" s="725"/>
      <c r="BA30" s="725"/>
      <c r="BB30" s="725"/>
      <c r="BC30" s="725"/>
      <c r="BD30" s="725"/>
      <c r="BE30" s="725"/>
      <c r="BF30" s="726"/>
      <c r="BG30" s="724" t="s">
        <v>
304</v>
      </c>
      <c r="BH30" s="749"/>
      <c r="BI30" s="749"/>
      <c r="BJ30" s="749"/>
      <c r="BK30" s="749"/>
      <c r="BL30" s="749"/>
      <c r="BM30" s="749"/>
      <c r="BN30" s="749"/>
      <c r="BO30" s="749"/>
      <c r="BP30" s="749"/>
      <c r="BQ30" s="750"/>
      <c r="BR30" s="724" t="s">
        <v>
305</v>
      </c>
      <c r="BS30" s="749"/>
      <c r="BT30" s="749"/>
      <c r="BU30" s="749"/>
      <c r="BV30" s="749"/>
      <c r="BW30" s="749"/>
      <c r="BX30" s="749"/>
      <c r="BY30" s="749"/>
      <c r="BZ30" s="749"/>
      <c r="CA30" s="749"/>
      <c r="CB30" s="750"/>
      <c r="CD30" s="753"/>
      <c r="CE30" s="754"/>
      <c r="CF30" s="707" t="s">
        <v>
306</v>
      </c>
      <c r="CG30" s="704"/>
      <c r="CH30" s="704"/>
      <c r="CI30" s="704"/>
      <c r="CJ30" s="704"/>
      <c r="CK30" s="704"/>
      <c r="CL30" s="704"/>
      <c r="CM30" s="704"/>
      <c r="CN30" s="704"/>
      <c r="CO30" s="704"/>
      <c r="CP30" s="704"/>
      <c r="CQ30" s="705"/>
      <c r="CR30" s="665">
        <v>
3052160</v>
      </c>
      <c r="CS30" s="666"/>
      <c r="CT30" s="666"/>
      <c r="CU30" s="666"/>
      <c r="CV30" s="666"/>
      <c r="CW30" s="666"/>
      <c r="CX30" s="666"/>
      <c r="CY30" s="667"/>
      <c r="CZ30" s="668">
        <v>
1.3</v>
      </c>
      <c r="DA30" s="678"/>
      <c r="DB30" s="678"/>
      <c r="DC30" s="679"/>
      <c r="DD30" s="671">
        <v>
3050792</v>
      </c>
      <c r="DE30" s="666"/>
      <c r="DF30" s="666"/>
      <c r="DG30" s="666"/>
      <c r="DH30" s="666"/>
      <c r="DI30" s="666"/>
      <c r="DJ30" s="666"/>
      <c r="DK30" s="667"/>
      <c r="DL30" s="671">
        <v>
3050792</v>
      </c>
      <c r="DM30" s="666"/>
      <c r="DN30" s="666"/>
      <c r="DO30" s="666"/>
      <c r="DP30" s="666"/>
      <c r="DQ30" s="666"/>
      <c r="DR30" s="666"/>
      <c r="DS30" s="666"/>
      <c r="DT30" s="666"/>
      <c r="DU30" s="666"/>
      <c r="DV30" s="667"/>
      <c r="DW30" s="668">
        <v>
2.2999999999999998</v>
      </c>
      <c r="DX30" s="678"/>
      <c r="DY30" s="678"/>
      <c r="DZ30" s="678"/>
      <c r="EA30" s="678"/>
      <c r="EB30" s="678"/>
      <c r="EC30" s="699"/>
    </row>
    <row r="31" spans="2:133" ht="11.25" customHeight="1" x14ac:dyDescent="0.2">
      <c r="B31" s="662" t="s">
        <v>
307</v>
      </c>
      <c r="C31" s="663"/>
      <c r="D31" s="663"/>
      <c r="E31" s="663"/>
      <c r="F31" s="663"/>
      <c r="G31" s="663"/>
      <c r="H31" s="663"/>
      <c r="I31" s="663"/>
      <c r="J31" s="663"/>
      <c r="K31" s="663"/>
      <c r="L31" s="663"/>
      <c r="M31" s="663"/>
      <c r="N31" s="663"/>
      <c r="O31" s="663"/>
      <c r="P31" s="663"/>
      <c r="Q31" s="664"/>
      <c r="R31" s="665">
        <v>
782746</v>
      </c>
      <c r="S31" s="666"/>
      <c r="T31" s="666"/>
      <c r="U31" s="666"/>
      <c r="V31" s="666"/>
      <c r="W31" s="666"/>
      <c r="X31" s="666"/>
      <c r="Y31" s="667"/>
      <c r="Z31" s="692">
        <v>
0.3</v>
      </c>
      <c r="AA31" s="692"/>
      <c r="AB31" s="692"/>
      <c r="AC31" s="692"/>
      <c r="AD31" s="693" t="s">
        <v>
232</v>
      </c>
      <c r="AE31" s="693"/>
      <c r="AF31" s="693"/>
      <c r="AG31" s="693"/>
      <c r="AH31" s="693"/>
      <c r="AI31" s="693"/>
      <c r="AJ31" s="693"/>
      <c r="AK31" s="693"/>
      <c r="AL31" s="668" t="s">
        <v>
145</v>
      </c>
      <c r="AM31" s="669"/>
      <c r="AN31" s="669"/>
      <c r="AO31" s="694"/>
      <c r="AP31" s="740" t="s">
        <v>
308</v>
      </c>
      <c r="AQ31" s="741"/>
      <c r="AR31" s="741"/>
      <c r="AS31" s="741"/>
      <c r="AT31" s="746" t="s">
        <v>
309</v>
      </c>
      <c r="AU31" s="217"/>
      <c r="AV31" s="217"/>
      <c r="AW31" s="217"/>
      <c r="AX31" s="732" t="s">
        <v>
186</v>
      </c>
      <c r="AY31" s="733"/>
      <c r="AZ31" s="733"/>
      <c r="BA31" s="733"/>
      <c r="BB31" s="733"/>
      <c r="BC31" s="733"/>
      <c r="BD31" s="733"/>
      <c r="BE31" s="733"/>
      <c r="BF31" s="734"/>
      <c r="BG31" s="735">
        <v>
99</v>
      </c>
      <c r="BH31" s="736"/>
      <c r="BI31" s="736"/>
      <c r="BJ31" s="736"/>
      <c r="BK31" s="736"/>
      <c r="BL31" s="736"/>
      <c r="BM31" s="737">
        <v>
97.2</v>
      </c>
      <c r="BN31" s="736"/>
      <c r="BO31" s="736"/>
      <c r="BP31" s="736"/>
      <c r="BQ31" s="738"/>
      <c r="BR31" s="735">
        <v>
98.8</v>
      </c>
      <c r="BS31" s="736"/>
      <c r="BT31" s="736"/>
      <c r="BU31" s="736"/>
      <c r="BV31" s="736"/>
      <c r="BW31" s="736"/>
      <c r="BX31" s="737">
        <v>
97</v>
      </c>
      <c r="BY31" s="736"/>
      <c r="BZ31" s="736"/>
      <c r="CA31" s="736"/>
      <c r="CB31" s="738"/>
      <c r="CD31" s="753"/>
      <c r="CE31" s="754"/>
      <c r="CF31" s="707" t="s">
        <v>
310</v>
      </c>
      <c r="CG31" s="704"/>
      <c r="CH31" s="704"/>
      <c r="CI31" s="704"/>
      <c r="CJ31" s="704"/>
      <c r="CK31" s="704"/>
      <c r="CL31" s="704"/>
      <c r="CM31" s="704"/>
      <c r="CN31" s="704"/>
      <c r="CO31" s="704"/>
      <c r="CP31" s="704"/>
      <c r="CQ31" s="705"/>
      <c r="CR31" s="665">
        <v>
192549</v>
      </c>
      <c r="CS31" s="676"/>
      <c r="CT31" s="676"/>
      <c r="CU31" s="676"/>
      <c r="CV31" s="676"/>
      <c r="CW31" s="676"/>
      <c r="CX31" s="676"/>
      <c r="CY31" s="677"/>
      <c r="CZ31" s="668">
        <v>
0.1</v>
      </c>
      <c r="DA31" s="678"/>
      <c r="DB31" s="678"/>
      <c r="DC31" s="679"/>
      <c r="DD31" s="671">
        <v>
192549</v>
      </c>
      <c r="DE31" s="676"/>
      <c r="DF31" s="676"/>
      <c r="DG31" s="676"/>
      <c r="DH31" s="676"/>
      <c r="DI31" s="676"/>
      <c r="DJ31" s="676"/>
      <c r="DK31" s="677"/>
      <c r="DL31" s="671">
        <v>
192549</v>
      </c>
      <c r="DM31" s="676"/>
      <c r="DN31" s="676"/>
      <c r="DO31" s="676"/>
      <c r="DP31" s="676"/>
      <c r="DQ31" s="676"/>
      <c r="DR31" s="676"/>
      <c r="DS31" s="676"/>
      <c r="DT31" s="676"/>
      <c r="DU31" s="676"/>
      <c r="DV31" s="677"/>
      <c r="DW31" s="668">
        <v>
0.1</v>
      </c>
      <c r="DX31" s="678"/>
      <c r="DY31" s="678"/>
      <c r="DZ31" s="678"/>
      <c r="EA31" s="678"/>
      <c r="EB31" s="678"/>
      <c r="EC31" s="699"/>
    </row>
    <row r="32" spans="2:133" ht="11.25" customHeight="1" x14ac:dyDescent="0.2">
      <c r="B32" s="662" t="s">
        <v>
311</v>
      </c>
      <c r="C32" s="663"/>
      <c r="D32" s="663"/>
      <c r="E32" s="663"/>
      <c r="F32" s="663"/>
      <c r="G32" s="663"/>
      <c r="H32" s="663"/>
      <c r="I32" s="663"/>
      <c r="J32" s="663"/>
      <c r="K32" s="663"/>
      <c r="L32" s="663"/>
      <c r="M32" s="663"/>
      <c r="N32" s="663"/>
      <c r="O32" s="663"/>
      <c r="P32" s="663"/>
      <c r="Q32" s="664"/>
      <c r="R32" s="665">
        <v>
54443485</v>
      </c>
      <c r="S32" s="666"/>
      <c r="T32" s="666"/>
      <c r="U32" s="666"/>
      <c r="V32" s="666"/>
      <c r="W32" s="666"/>
      <c r="X32" s="666"/>
      <c r="Y32" s="667"/>
      <c r="Z32" s="692">
        <v>
21.8</v>
      </c>
      <c r="AA32" s="692"/>
      <c r="AB32" s="692"/>
      <c r="AC32" s="692"/>
      <c r="AD32" s="693" t="s">
        <v>
145</v>
      </c>
      <c r="AE32" s="693"/>
      <c r="AF32" s="693"/>
      <c r="AG32" s="693"/>
      <c r="AH32" s="693"/>
      <c r="AI32" s="693"/>
      <c r="AJ32" s="693"/>
      <c r="AK32" s="693"/>
      <c r="AL32" s="668" t="s">
        <v>
230</v>
      </c>
      <c r="AM32" s="669"/>
      <c r="AN32" s="669"/>
      <c r="AO32" s="694"/>
      <c r="AP32" s="742"/>
      <c r="AQ32" s="743"/>
      <c r="AR32" s="743"/>
      <c r="AS32" s="743"/>
      <c r="AT32" s="747"/>
      <c r="AU32" s="216" t="s">
        <v>
312</v>
      </c>
      <c r="AV32" s="216"/>
      <c r="AW32" s="216"/>
      <c r="AX32" s="662" t="s">
        <v>
313</v>
      </c>
      <c r="AY32" s="663"/>
      <c r="AZ32" s="663"/>
      <c r="BA32" s="663"/>
      <c r="BB32" s="663"/>
      <c r="BC32" s="663"/>
      <c r="BD32" s="663"/>
      <c r="BE32" s="663"/>
      <c r="BF32" s="664"/>
      <c r="BG32" s="739">
        <v>
99</v>
      </c>
      <c r="BH32" s="676"/>
      <c r="BI32" s="676"/>
      <c r="BJ32" s="676"/>
      <c r="BK32" s="676"/>
      <c r="BL32" s="676"/>
      <c r="BM32" s="669">
        <v>
97.1</v>
      </c>
      <c r="BN32" s="731"/>
      <c r="BO32" s="731"/>
      <c r="BP32" s="731"/>
      <c r="BQ32" s="703"/>
      <c r="BR32" s="739">
        <v>
98.8</v>
      </c>
      <c r="BS32" s="676"/>
      <c r="BT32" s="676"/>
      <c r="BU32" s="676"/>
      <c r="BV32" s="676"/>
      <c r="BW32" s="676"/>
      <c r="BX32" s="669">
        <v>
96.9</v>
      </c>
      <c r="BY32" s="731"/>
      <c r="BZ32" s="731"/>
      <c r="CA32" s="731"/>
      <c r="CB32" s="703"/>
      <c r="CD32" s="755"/>
      <c r="CE32" s="756"/>
      <c r="CF32" s="707" t="s">
        <v>
314</v>
      </c>
      <c r="CG32" s="704"/>
      <c r="CH32" s="704"/>
      <c r="CI32" s="704"/>
      <c r="CJ32" s="704"/>
      <c r="CK32" s="704"/>
      <c r="CL32" s="704"/>
      <c r="CM32" s="704"/>
      <c r="CN32" s="704"/>
      <c r="CO32" s="704"/>
      <c r="CP32" s="704"/>
      <c r="CQ32" s="705"/>
      <c r="CR32" s="665" t="s">
        <v>
232</v>
      </c>
      <c r="CS32" s="666"/>
      <c r="CT32" s="666"/>
      <c r="CU32" s="666"/>
      <c r="CV32" s="666"/>
      <c r="CW32" s="666"/>
      <c r="CX32" s="666"/>
      <c r="CY32" s="667"/>
      <c r="CZ32" s="668" t="s">
        <v>
145</v>
      </c>
      <c r="DA32" s="678"/>
      <c r="DB32" s="678"/>
      <c r="DC32" s="679"/>
      <c r="DD32" s="671" t="s">
        <v>
145</v>
      </c>
      <c r="DE32" s="666"/>
      <c r="DF32" s="666"/>
      <c r="DG32" s="666"/>
      <c r="DH32" s="666"/>
      <c r="DI32" s="666"/>
      <c r="DJ32" s="666"/>
      <c r="DK32" s="667"/>
      <c r="DL32" s="671" t="s">
        <v>
230</v>
      </c>
      <c r="DM32" s="666"/>
      <c r="DN32" s="666"/>
      <c r="DO32" s="666"/>
      <c r="DP32" s="666"/>
      <c r="DQ32" s="666"/>
      <c r="DR32" s="666"/>
      <c r="DS32" s="666"/>
      <c r="DT32" s="666"/>
      <c r="DU32" s="666"/>
      <c r="DV32" s="667"/>
      <c r="DW32" s="668" t="s">
        <v>
145</v>
      </c>
      <c r="DX32" s="678"/>
      <c r="DY32" s="678"/>
      <c r="DZ32" s="678"/>
      <c r="EA32" s="678"/>
      <c r="EB32" s="678"/>
      <c r="EC32" s="699"/>
    </row>
    <row r="33" spans="2:133" ht="11.25" customHeight="1" x14ac:dyDescent="0.2">
      <c r="B33" s="728" t="s">
        <v>
315</v>
      </c>
      <c r="C33" s="729"/>
      <c r="D33" s="729"/>
      <c r="E33" s="729"/>
      <c r="F33" s="729"/>
      <c r="G33" s="729"/>
      <c r="H33" s="729"/>
      <c r="I33" s="729"/>
      <c r="J33" s="729"/>
      <c r="K33" s="729"/>
      <c r="L33" s="729"/>
      <c r="M33" s="729"/>
      <c r="N33" s="729"/>
      <c r="O33" s="729"/>
      <c r="P33" s="729"/>
      <c r="Q33" s="730"/>
      <c r="R33" s="665">
        <v>
47679358</v>
      </c>
      <c r="S33" s="666"/>
      <c r="T33" s="666"/>
      <c r="U33" s="666"/>
      <c r="V33" s="666"/>
      <c r="W33" s="666"/>
      <c r="X33" s="666"/>
      <c r="Y33" s="667"/>
      <c r="Z33" s="692">
        <v>
19.100000000000001</v>
      </c>
      <c r="AA33" s="692"/>
      <c r="AB33" s="692"/>
      <c r="AC33" s="692"/>
      <c r="AD33" s="693">
        <v>
45789053</v>
      </c>
      <c r="AE33" s="693"/>
      <c r="AF33" s="693"/>
      <c r="AG33" s="693"/>
      <c r="AH33" s="693"/>
      <c r="AI33" s="693"/>
      <c r="AJ33" s="693"/>
      <c r="AK33" s="693"/>
      <c r="AL33" s="668">
        <v>
34.299999999999997</v>
      </c>
      <c r="AM33" s="669"/>
      <c r="AN33" s="669"/>
      <c r="AO33" s="694"/>
      <c r="AP33" s="744"/>
      <c r="AQ33" s="745"/>
      <c r="AR33" s="745"/>
      <c r="AS33" s="745"/>
      <c r="AT33" s="748"/>
      <c r="AU33" s="218"/>
      <c r="AV33" s="218"/>
      <c r="AW33" s="218"/>
      <c r="AX33" s="642" t="s">
        <v>
316</v>
      </c>
      <c r="AY33" s="643"/>
      <c r="AZ33" s="643"/>
      <c r="BA33" s="643"/>
      <c r="BB33" s="643"/>
      <c r="BC33" s="643"/>
      <c r="BD33" s="643"/>
      <c r="BE33" s="643"/>
      <c r="BF33" s="644"/>
      <c r="BG33" s="727" t="s">
        <v>
232</v>
      </c>
      <c r="BH33" s="646"/>
      <c r="BI33" s="646"/>
      <c r="BJ33" s="646"/>
      <c r="BK33" s="646"/>
      <c r="BL33" s="646"/>
      <c r="BM33" s="684" t="s">
        <v>
232</v>
      </c>
      <c r="BN33" s="646"/>
      <c r="BO33" s="646"/>
      <c r="BP33" s="646"/>
      <c r="BQ33" s="695"/>
      <c r="BR33" s="727" t="s">
        <v>
232</v>
      </c>
      <c r="BS33" s="646"/>
      <c r="BT33" s="646"/>
      <c r="BU33" s="646"/>
      <c r="BV33" s="646"/>
      <c r="BW33" s="646"/>
      <c r="BX33" s="684" t="s">
        <v>
232</v>
      </c>
      <c r="BY33" s="646"/>
      <c r="BZ33" s="646"/>
      <c r="CA33" s="646"/>
      <c r="CB33" s="695"/>
      <c r="CD33" s="707" t="s">
        <v>
317</v>
      </c>
      <c r="CE33" s="704"/>
      <c r="CF33" s="704"/>
      <c r="CG33" s="704"/>
      <c r="CH33" s="704"/>
      <c r="CI33" s="704"/>
      <c r="CJ33" s="704"/>
      <c r="CK33" s="704"/>
      <c r="CL33" s="704"/>
      <c r="CM33" s="704"/>
      <c r="CN33" s="704"/>
      <c r="CO33" s="704"/>
      <c r="CP33" s="704"/>
      <c r="CQ33" s="705"/>
      <c r="CR33" s="665">
        <v>
103666225</v>
      </c>
      <c r="CS33" s="676"/>
      <c r="CT33" s="676"/>
      <c r="CU33" s="676"/>
      <c r="CV33" s="676"/>
      <c r="CW33" s="676"/>
      <c r="CX33" s="676"/>
      <c r="CY33" s="677"/>
      <c r="CZ33" s="668">
        <v>
44</v>
      </c>
      <c r="DA33" s="678"/>
      <c r="DB33" s="678"/>
      <c r="DC33" s="679"/>
      <c r="DD33" s="671">
        <v>
81101398</v>
      </c>
      <c r="DE33" s="676"/>
      <c r="DF33" s="676"/>
      <c r="DG33" s="676"/>
      <c r="DH33" s="676"/>
      <c r="DI33" s="676"/>
      <c r="DJ33" s="676"/>
      <c r="DK33" s="677"/>
      <c r="DL33" s="671">
        <v>
47743430</v>
      </c>
      <c r="DM33" s="676"/>
      <c r="DN33" s="676"/>
      <c r="DO33" s="676"/>
      <c r="DP33" s="676"/>
      <c r="DQ33" s="676"/>
      <c r="DR33" s="676"/>
      <c r="DS33" s="676"/>
      <c r="DT33" s="676"/>
      <c r="DU33" s="676"/>
      <c r="DV33" s="677"/>
      <c r="DW33" s="668">
        <v>
35.799999999999997</v>
      </c>
      <c r="DX33" s="678"/>
      <c r="DY33" s="678"/>
      <c r="DZ33" s="678"/>
      <c r="EA33" s="678"/>
      <c r="EB33" s="678"/>
      <c r="EC33" s="699"/>
    </row>
    <row r="34" spans="2:133" ht="11.25" customHeight="1" x14ac:dyDescent="0.2">
      <c r="B34" s="662" t="s">
        <v>
318</v>
      </c>
      <c r="C34" s="663"/>
      <c r="D34" s="663"/>
      <c r="E34" s="663"/>
      <c r="F34" s="663"/>
      <c r="G34" s="663"/>
      <c r="H34" s="663"/>
      <c r="I34" s="663"/>
      <c r="J34" s="663"/>
      <c r="K34" s="663"/>
      <c r="L34" s="663"/>
      <c r="M34" s="663"/>
      <c r="N34" s="663"/>
      <c r="O34" s="663"/>
      <c r="P34" s="663"/>
      <c r="Q34" s="664"/>
      <c r="R34" s="665">
        <v>
20236894</v>
      </c>
      <c r="S34" s="666"/>
      <c r="T34" s="666"/>
      <c r="U34" s="666"/>
      <c r="V34" s="666"/>
      <c r="W34" s="666"/>
      <c r="X34" s="666"/>
      <c r="Y34" s="667"/>
      <c r="Z34" s="692">
        <v>
8.1</v>
      </c>
      <c r="AA34" s="692"/>
      <c r="AB34" s="692"/>
      <c r="AC34" s="692"/>
      <c r="AD34" s="693" t="s">
        <v>
232</v>
      </c>
      <c r="AE34" s="693"/>
      <c r="AF34" s="693"/>
      <c r="AG34" s="693"/>
      <c r="AH34" s="693"/>
      <c r="AI34" s="693"/>
      <c r="AJ34" s="693"/>
      <c r="AK34" s="693"/>
      <c r="AL34" s="668" t="s">
        <v>
145</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
319</v>
      </c>
      <c r="CE34" s="704"/>
      <c r="CF34" s="704"/>
      <c r="CG34" s="704"/>
      <c r="CH34" s="704"/>
      <c r="CI34" s="704"/>
      <c r="CJ34" s="704"/>
      <c r="CK34" s="704"/>
      <c r="CL34" s="704"/>
      <c r="CM34" s="704"/>
      <c r="CN34" s="704"/>
      <c r="CO34" s="704"/>
      <c r="CP34" s="704"/>
      <c r="CQ34" s="705"/>
      <c r="CR34" s="665">
        <v>
46169900</v>
      </c>
      <c r="CS34" s="666"/>
      <c r="CT34" s="666"/>
      <c r="CU34" s="666"/>
      <c r="CV34" s="666"/>
      <c r="CW34" s="666"/>
      <c r="CX34" s="666"/>
      <c r="CY34" s="667"/>
      <c r="CZ34" s="668">
        <v>
19.600000000000001</v>
      </c>
      <c r="DA34" s="678"/>
      <c r="DB34" s="678"/>
      <c r="DC34" s="679"/>
      <c r="DD34" s="671">
        <v>
31406783</v>
      </c>
      <c r="DE34" s="666"/>
      <c r="DF34" s="666"/>
      <c r="DG34" s="666"/>
      <c r="DH34" s="666"/>
      <c r="DI34" s="666"/>
      <c r="DJ34" s="666"/>
      <c r="DK34" s="667"/>
      <c r="DL34" s="671">
        <v>
29535992</v>
      </c>
      <c r="DM34" s="666"/>
      <c r="DN34" s="666"/>
      <c r="DO34" s="666"/>
      <c r="DP34" s="666"/>
      <c r="DQ34" s="666"/>
      <c r="DR34" s="666"/>
      <c r="DS34" s="666"/>
      <c r="DT34" s="666"/>
      <c r="DU34" s="666"/>
      <c r="DV34" s="667"/>
      <c r="DW34" s="668">
        <v>
22.1</v>
      </c>
      <c r="DX34" s="678"/>
      <c r="DY34" s="678"/>
      <c r="DZ34" s="678"/>
      <c r="EA34" s="678"/>
      <c r="EB34" s="678"/>
      <c r="EC34" s="699"/>
    </row>
    <row r="35" spans="2:133" ht="11.25" customHeight="1" x14ac:dyDescent="0.2">
      <c r="B35" s="662" t="s">
        <v>
320</v>
      </c>
      <c r="C35" s="663"/>
      <c r="D35" s="663"/>
      <c r="E35" s="663"/>
      <c r="F35" s="663"/>
      <c r="G35" s="663"/>
      <c r="H35" s="663"/>
      <c r="I35" s="663"/>
      <c r="J35" s="663"/>
      <c r="K35" s="663"/>
      <c r="L35" s="663"/>
      <c r="M35" s="663"/>
      <c r="N35" s="663"/>
      <c r="O35" s="663"/>
      <c r="P35" s="663"/>
      <c r="Q35" s="664"/>
      <c r="R35" s="665">
        <v>
1505519</v>
      </c>
      <c r="S35" s="666"/>
      <c r="T35" s="666"/>
      <c r="U35" s="666"/>
      <c r="V35" s="666"/>
      <c r="W35" s="666"/>
      <c r="X35" s="666"/>
      <c r="Y35" s="667"/>
      <c r="Z35" s="692">
        <v>
0.6</v>
      </c>
      <c r="AA35" s="692"/>
      <c r="AB35" s="692"/>
      <c r="AC35" s="692"/>
      <c r="AD35" s="693">
        <v>
1244197</v>
      </c>
      <c r="AE35" s="693"/>
      <c r="AF35" s="693"/>
      <c r="AG35" s="693"/>
      <c r="AH35" s="693"/>
      <c r="AI35" s="693"/>
      <c r="AJ35" s="693"/>
      <c r="AK35" s="693"/>
      <c r="AL35" s="668">
        <v>
0.9</v>
      </c>
      <c r="AM35" s="669"/>
      <c r="AN35" s="669"/>
      <c r="AO35" s="694"/>
      <c r="AP35" s="221"/>
      <c r="AQ35" s="724" t="s">
        <v>
321</v>
      </c>
      <c r="AR35" s="725"/>
      <c r="AS35" s="725"/>
      <c r="AT35" s="725"/>
      <c r="AU35" s="725"/>
      <c r="AV35" s="725"/>
      <c r="AW35" s="725"/>
      <c r="AX35" s="725"/>
      <c r="AY35" s="725"/>
      <c r="AZ35" s="725"/>
      <c r="BA35" s="725"/>
      <c r="BB35" s="725"/>
      <c r="BC35" s="725"/>
      <c r="BD35" s="725"/>
      <c r="BE35" s="725"/>
      <c r="BF35" s="726"/>
      <c r="BG35" s="724" t="s">
        <v>
322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
323</v>
      </c>
      <c r="CE35" s="704"/>
      <c r="CF35" s="704"/>
      <c r="CG35" s="704"/>
      <c r="CH35" s="704"/>
      <c r="CI35" s="704"/>
      <c r="CJ35" s="704"/>
      <c r="CK35" s="704"/>
      <c r="CL35" s="704"/>
      <c r="CM35" s="704"/>
      <c r="CN35" s="704"/>
      <c r="CO35" s="704"/>
      <c r="CP35" s="704"/>
      <c r="CQ35" s="705"/>
      <c r="CR35" s="665">
        <v>
1300529</v>
      </c>
      <c r="CS35" s="676"/>
      <c r="CT35" s="676"/>
      <c r="CU35" s="676"/>
      <c r="CV35" s="676"/>
      <c r="CW35" s="676"/>
      <c r="CX35" s="676"/>
      <c r="CY35" s="677"/>
      <c r="CZ35" s="668">
        <v>
0.6</v>
      </c>
      <c r="DA35" s="678"/>
      <c r="DB35" s="678"/>
      <c r="DC35" s="679"/>
      <c r="DD35" s="671">
        <v>
794488</v>
      </c>
      <c r="DE35" s="676"/>
      <c r="DF35" s="676"/>
      <c r="DG35" s="676"/>
      <c r="DH35" s="676"/>
      <c r="DI35" s="676"/>
      <c r="DJ35" s="676"/>
      <c r="DK35" s="677"/>
      <c r="DL35" s="671">
        <v>
794092</v>
      </c>
      <c r="DM35" s="676"/>
      <c r="DN35" s="676"/>
      <c r="DO35" s="676"/>
      <c r="DP35" s="676"/>
      <c r="DQ35" s="676"/>
      <c r="DR35" s="676"/>
      <c r="DS35" s="676"/>
      <c r="DT35" s="676"/>
      <c r="DU35" s="676"/>
      <c r="DV35" s="677"/>
      <c r="DW35" s="668">
        <v>
0.6</v>
      </c>
      <c r="DX35" s="678"/>
      <c r="DY35" s="678"/>
      <c r="DZ35" s="678"/>
      <c r="EA35" s="678"/>
      <c r="EB35" s="678"/>
      <c r="EC35" s="699"/>
    </row>
    <row r="36" spans="2:133" ht="11.25" customHeight="1" x14ac:dyDescent="0.2">
      <c r="B36" s="662" t="s">
        <v>
324</v>
      </c>
      <c r="C36" s="663"/>
      <c r="D36" s="663"/>
      <c r="E36" s="663"/>
      <c r="F36" s="663"/>
      <c r="G36" s="663"/>
      <c r="H36" s="663"/>
      <c r="I36" s="663"/>
      <c r="J36" s="663"/>
      <c r="K36" s="663"/>
      <c r="L36" s="663"/>
      <c r="M36" s="663"/>
      <c r="N36" s="663"/>
      <c r="O36" s="663"/>
      <c r="P36" s="663"/>
      <c r="Q36" s="664"/>
      <c r="R36" s="665">
        <v>
91568</v>
      </c>
      <c r="S36" s="666"/>
      <c r="T36" s="666"/>
      <c r="U36" s="666"/>
      <c r="V36" s="666"/>
      <c r="W36" s="666"/>
      <c r="X36" s="666"/>
      <c r="Y36" s="667"/>
      <c r="Z36" s="692">
        <v>
0</v>
      </c>
      <c r="AA36" s="692"/>
      <c r="AB36" s="692"/>
      <c r="AC36" s="692"/>
      <c r="AD36" s="693" t="s">
        <v>
232</v>
      </c>
      <c r="AE36" s="693"/>
      <c r="AF36" s="693"/>
      <c r="AG36" s="693"/>
      <c r="AH36" s="693"/>
      <c r="AI36" s="693"/>
      <c r="AJ36" s="693"/>
      <c r="AK36" s="693"/>
      <c r="AL36" s="668" t="s">
        <v>
232</v>
      </c>
      <c r="AM36" s="669"/>
      <c r="AN36" s="669"/>
      <c r="AO36" s="694"/>
      <c r="AP36" s="221"/>
      <c r="AQ36" s="715" t="s">
        <v>
325</v>
      </c>
      <c r="AR36" s="716"/>
      <c r="AS36" s="716"/>
      <c r="AT36" s="716"/>
      <c r="AU36" s="716"/>
      <c r="AV36" s="716"/>
      <c r="AW36" s="716"/>
      <c r="AX36" s="716"/>
      <c r="AY36" s="717"/>
      <c r="AZ36" s="718">
        <v>
16829577</v>
      </c>
      <c r="BA36" s="719"/>
      <c r="BB36" s="719"/>
      <c r="BC36" s="719"/>
      <c r="BD36" s="719"/>
      <c r="BE36" s="719"/>
      <c r="BF36" s="720"/>
      <c r="BG36" s="721" t="s">
        <v>
326</v>
      </c>
      <c r="BH36" s="722"/>
      <c r="BI36" s="722"/>
      <c r="BJ36" s="722"/>
      <c r="BK36" s="722"/>
      <c r="BL36" s="722"/>
      <c r="BM36" s="722"/>
      <c r="BN36" s="722"/>
      <c r="BO36" s="722"/>
      <c r="BP36" s="722"/>
      <c r="BQ36" s="722"/>
      <c r="BR36" s="722"/>
      <c r="BS36" s="722"/>
      <c r="BT36" s="722"/>
      <c r="BU36" s="723"/>
      <c r="BV36" s="718">
        <v>
1200791</v>
      </c>
      <c r="BW36" s="719"/>
      <c r="BX36" s="719"/>
      <c r="BY36" s="719"/>
      <c r="BZ36" s="719"/>
      <c r="CA36" s="719"/>
      <c r="CB36" s="720"/>
      <c r="CD36" s="707" t="s">
        <v>
327</v>
      </c>
      <c r="CE36" s="704"/>
      <c r="CF36" s="704"/>
      <c r="CG36" s="704"/>
      <c r="CH36" s="704"/>
      <c r="CI36" s="704"/>
      <c r="CJ36" s="704"/>
      <c r="CK36" s="704"/>
      <c r="CL36" s="704"/>
      <c r="CM36" s="704"/>
      <c r="CN36" s="704"/>
      <c r="CO36" s="704"/>
      <c r="CP36" s="704"/>
      <c r="CQ36" s="705"/>
      <c r="CR36" s="665">
        <v>
12059958</v>
      </c>
      <c r="CS36" s="666"/>
      <c r="CT36" s="666"/>
      <c r="CU36" s="666"/>
      <c r="CV36" s="666"/>
      <c r="CW36" s="666"/>
      <c r="CX36" s="666"/>
      <c r="CY36" s="667"/>
      <c r="CZ36" s="668">
        <v>
5.0999999999999996</v>
      </c>
      <c r="DA36" s="678"/>
      <c r="DB36" s="678"/>
      <c r="DC36" s="679"/>
      <c r="DD36" s="671">
        <v>
7719304</v>
      </c>
      <c r="DE36" s="666"/>
      <c r="DF36" s="666"/>
      <c r="DG36" s="666"/>
      <c r="DH36" s="666"/>
      <c r="DI36" s="666"/>
      <c r="DJ36" s="666"/>
      <c r="DK36" s="667"/>
      <c r="DL36" s="671">
        <v>
4766868</v>
      </c>
      <c r="DM36" s="666"/>
      <c r="DN36" s="666"/>
      <c r="DO36" s="666"/>
      <c r="DP36" s="666"/>
      <c r="DQ36" s="666"/>
      <c r="DR36" s="666"/>
      <c r="DS36" s="666"/>
      <c r="DT36" s="666"/>
      <c r="DU36" s="666"/>
      <c r="DV36" s="667"/>
      <c r="DW36" s="668">
        <v>
3.6</v>
      </c>
      <c r="DX36" s="678"/>
      <c r="DY36" s="678"/>
      <c r="DZ36" s="678"/>
      <c r="EA36" s="678"/>
      <c r="EB36" s="678"/>
      <c r="EC36" s="699"/>
    </row>
    <row r="37" spans="2:133" ht="11.25" customHeight="1" x14ac:dyDescent="0.2">
      <c r="B37" s="662" t="s">
        <v>
328</v>
      </c>
      <c r="C37" s="663"/>
      <c r="D37" s="663"/>
      <c r="E37" s="663"/>
      <c r="F37" s="663"/>
      <c r="G37" s="663"/>
      <c r="H37" s="663"/>
      <c r="I37" s="663"/>
      <c r="J37" s="663"/>
      <c r="K37" s="663"/>
      <c r="L37" s="663"/>
      <c r="M37" s="663"/>
      <c r="N37" s="663"/>
      <c r="O37" s="663"/>
      <c r="P37" s="663"/>
      <c r="Q37" s="664"/>
      <c r="R37" s="665">
        <v>
16762577</v>
      </c>
      <c r="S37" s="666"/>
      <c r="T37" s="666"/>
      <c r="U37" s="666"/>
      <c r="V37" s="666"/>
      <c r="W37" s="666"/>
      <c r="X37" s="666"/>
      <c r="Y37" s="667"/>
      <c r="Z37" s="692">
        <v>
6.7</v>
      </c>
      <c r="AA37" s="692"/>
      <c r="AB37" s="692"/>
      <c r="AC37" s="692"/>
      <c r="AD37" s="693" t="s">
        <v>
232</v>
      </c>
      <c r="AE37" s="693"/>
      <c r="AF37" s="693"/>
      <c r="AG37" s="693"/>
      <c r="AH37" s="693"/>
      <c r="AI37" s="693"/>
      <c r="AJ37" s="693"/>
      <c r="AK37" s="693"/>
      <c r="AL37" s="668" t="s">
        <v>
232</v>
      </c>
      <c r="AM37" s="669"/>
      <c r="AN37" s="669"/>
      <c r="AO37" s="694"/>
      <c r="AQ37" s="700" t="s">
        <v>
329</v>
      </c>
      <c r="AR37" s="701"/>
      <c r="AS37" s="701"/>
      <c r="AT37" s="701"/>
      <c r="AU37" s="701"/>
      <c r="AV37" s="701"/>
      <c r="AW37" s="701"/>
      <c r="AX37" s="701"/>
      <c r="AY37" s="702"/>
      <c r="AZ37" s="665" t="s">
        <v>
145</v>
      </c>
      <c r="BA37" s="666"/>
      <c r="BB37" s="666"/>
      <c r="BC37" s="666"/>
      <c r="BD37" s="676"/>
      <c r="BE37" s="676"/>
      <c r="BF37" s="703"/>
      <c r="BG37" s="707" t="s">
        <v>
330</v>
      </c>
      <c r="BH37" s="704"/>
      <c r="BI37" s="704"/>
      <c r="BJ37" s="704"/>
      <c r="BK37" s="704"/>
      <c r="BL37" s="704"/>
      <c r="BM37" s="704"/>
      <c r="BN37" s="704"/>
      <c r="BO37" s="704"/>
      <c r="BP37" s="704"/>
      <c r="BQ37" s="704"/>
      <c r="BR37" s="704"/>
      <c r="BS37" s="704"/>
      <c r="BT37" s="704"/>
      <c r="BU37" s="705"/>
      <c r="BV37" s="665">
        <v>
1200791</v>
      </c>
      <c r="BW37" s="666"/>
      <c r="BX37" s="666"/>
      <c r="BY37" s="666"/>
      <c r="BZ37" s="666"/>
      <c r="CA37" s="666"/>
      <c r="CB37" s="706"/>
      <c r="CD37" s="707" t="s">
        <v>
331</v>
      </c>
      <c r="CE37" s="704"/>
      <c r="CF37" s="704"/>
      <c r="CG37" s="704"/>
      <c r="CH37" s="704"/>
      <c r="CI37" s="704"/>
      <c r="CJ37" s="704"/>
      <c r="CK37" s="704"/>
      <c r="CL37" s="704"/>
      <c r="CM37" s="704"/>
      <c r="CN37" s="704"/>
      <c r="CO37" s="704"/>
      <c r="CP37" s="704"/>
      <c r="CQ37" s="705"/>
      <c r="CR37" s="665">
        <v>
2182351</v>
      </c>
      <c r="CS37" s="676"/>
      <c r="CT37" s="676"/>
      <c r="CU37" s="676"/>
      <c r="CV37" s="676"/>
      <c r="CW37" s="676"/>
      <c r="CX37" s="676"/>
      <c r="CY37" s="677"/>
      <c r="CZ37" s="668">
        <v>
0.9</v>
      </c>
      <c r="DA37" s="678"/>
      <c r="DB37" s="678"/>
      <c r="DC37" s="679"/>
      <c r="DD37" s="671">
        <v>
2182351</v>
      </c>
      <c r="DE37" s="676"/>
      <c r="DF37" s="676"/>
      <c r="DG37" s="676"/>
      <c r="DH37" s="676"/>
      <c r="DI37" s="676"/>
      <c r="DJ37" s="676"/>
      <c r="DK37" s="677"/>
      <c r="DL37" s="671">
        <v>
1578252</v>
      </c>
      <c r="DM37" s="676"/>
      <c r="DN37" s="676"/>
      <c r="DO37" s="676"/>
      <c r="DP37" s="676"/>
      <c r="DQ37" s="676"/>
      <c r="DR37" s="676"/>
      <c r="DS37" s="676"/>
      <c r="DT37" s="676"/>
      <c r="DU37" s="676"/>
      <c r="DV37" s="677"/>
      <c r="DW37" s="668">
        <v>
1.2</v>
      </c>
      <c r="DX37" s="678"/>
      <c r="DY37" s="678"/>
      <c r="DZ37" s="678"/>
      <c r="EA37" s="678"/>
      <c r="EB37" s="678"/>
      <c r="EC37" s="699"/>
    </row>
    <row r="38" spans="2:133" ht="11.25" customHeight="1" x14ac:dyDescent="0.2">
      <c r="B38" s="662" t="s">
        <v>
332</v>
      </c>
      <c r="C38" s="663"/>
      <c r="D38" s="663"/>
      <c r="E38" s="663"/>
      <c r="F38" s="663"/>
      <c r="G38" s="663"/>
      <c r="H38" s="663"/>
      <c r="I38" s="663"/>
      <c r="J38" s="663"/>
      <c r="K38" s="663"/>
      <c r="L38" s="663"/>
      <c r="M38" s="663"/>
      <c r="N38" s="663"/>
      <c r="O38" s="663"/>
      <c r="P38" s="663"/>
      <c r="Q38" s="664"/>
      <c r="R38" s="665">
        <v>
11862706</v>
      </c>
      <c r="S38" s="666"/>
      <c r="T38" s="666"/>
      <c r="U38" s="666"/>
      <c r="V38" s="666"/>
      <c r="W38" s="666"/>
      <c r="X38" s="666"/>
      <c r="Y38" s="667"/>
      <c r="Z38" s="692">
        <v>
4.8</v>
      </c>
      <c r="AA38" s="692"/>
      <c r="AB38" s="692"/>
      <c r="AC38" s="692"/>
      <c r="AD38" s="693" t="s">
        <v>
232</v>
      </c>
      <c r="AE38" s="693"/>
      <c r="AF38" s="693"/>
      <c r="AG38" s="693"/>
      <c r="AH38" s="693"/>
      <c r="AI38" s="693"/>
      <c r="AJ38" s="693"/>
      <c r="AK38" s="693"/>
      <c r="AL38" s="668" t="s">
        <v>
232</v>
      </c>
      <c r="AM38" s="669"/>
      <c r="AN38" s="669"/>
      <c r="AO38" s="694"/>
      <c r="AQ38" s="700" t="s">
        <v>
333</v>
      </c>
      <c r="AR38" s="701"/>
      <c r="AS38" s="701"/>
      <c r="AT38" s="701"/>
      <c r="AU38" s="701"/>
      <c r="AV38" s="701"/>
      <c r="AW38" s="701"/>
      <c r="AX38" s="701"/>
      <c r="AY38" s="702"/>
      <c r="AZ38" s="665" t="s">
        <v>
232</v>
      </c>
      <c r="BA38" s="666"/>
      <c r="BB38" s="666"/>
      <c r="BC38" s="666"/>
      <c r="BD38" s="676"/>
      <c r="BE38" s="676"/>
      <c r="BF38" s="703"/>
      <c r="BG38" s="707" t="s">
        <v>
334</v>
      </c>
      <c r="BH38" s="704"/>
      <c r="BI38" s="704"/>
      <c r="BJ38" s="704"/>
      <c r="BK38" s="704"/>
      <c r="BL38" s="704"/>
      <c r="BM38" s="704"/>
      <c r="BN38" s="704"/>
      <c r="BO38" s="704"/>
      <c r="BP38" s="704"/>
      <c r="BQ38" s="704"/>
      <c r="BR38" s="704"/>
      <c r="BS38" s="704"/>
      <c r="BT38" s="704"/>
      <c r="BU38" s="705"/>
      <c r="BV38" s="665">
        <v>
85881</v>
      </c>
      <c r="BW38" s="666"/>
      <c r="BX38" s="666"/>
      <c r="BY38" s="666"/>
      <c r="BZ38" s="666"/>
      <c r="CA38" s="666"/>
      <c r="CB38" s="706"/>
      <c r="CD38" s="707" t="s">
        <v>
335</v>
      </c>
      <c r="CE38" s="704"/>
      <c r="CF38" s="704"/>
      <c r="CG38" s="704"/>
      <c r="CH38" s="704"/>
      <c r="CI38" s="704"/>
      <c r="CJ38" s="704"/>
      <c r="CK38" s="704"/>
      <c r="CL38" s="704"/>
      <c r="CM38" s="704"/>
      <c r="CN38" s="704"/>
      <c r="CO38" s="704"/>
      <c r="CP38" s="704"/>
      <c r="CQ38" s="705"/>
      <c r="CR38" s="665">
        <v>
16829577</v>
      </c>
      <c r="CS38" s="666"/>
      <c r="CT38" s="666"/>
      <c r="CU38" s="666"/>
      <c r="CV38" s="666"/>
      <c r="CW38" s="666"/>
      <c r="CX38" s="666"/>
      <c r="CY38" s="667"/>
      <c r="CZ38" s="668">
        <v>
7.1</v>
      </c>
      <c r="DA38" s="678"/>
      <c r="DB38" s="678"/>
      <c r="DC38" s="679"/>
      <c r="DD38" s="671">
        <v>
13968044</v>
      </c>
      <c r="DE38" s="666"/>
      <c r="DF38" s="666"/>
      <c r="DG38" s="666"/>
      <c r="DH38" s="666"/>
      <c r="DI38" s="666"/>
      <c r="DJ38" s="666"/>
      <c r="DK38" s="667"/>
      <c r="DL38" s="671">
        <v>
12646478</v>
      </c>
      <c r="DM38" s="666"/>
      <c r="DN38" s="666"/>
      <c r="DO38" s="666"/>
      <c r="DP38" s="666"/>
      <c r="DQ38" s="666"/>
      <c r="DR38" s="666"/>
      <c r="DS38" s="666"/>
      <c r="DT38" s="666"/>
      <c r="DU38" s="666"/>
      <c r="DV38" s="667"/>
      <c r="DW38" s="668">
        <v>
9.5</v>
      </c>
      <c r="DX38" s="678"/>
      <c r="DY38" s="678"/>
      <c r="DZ38" s="678"/>
      <c r="EA38" s="678"/>
      <c r="EB38" s="678"/>
      <c r="EC38" s="699"/>
    </row>
    <row r="39" spans="2:133" ht="11.25" customHeight="1" x14ac:dyDescent="0.2">
      <c r="B39" s="662" t="s">
        <v>
336</v>
      </c>
      <c r="C39" s="663"/>
      <c r="D39" s="663"/>
      <c r="E39" s="663"/>
      <c r="F39" s="663"/>
      <c r="G39" s="663"/>
      <c r="H39" s="663"/>
      <c r="I39" s="663"/>
      <c r="J39" s="663"/>
      <c r="K39" s="663"/>
      <c r="L39" s="663"/>
      <c r="M39" s="663"/>
      <c r="N39" s="663"/>
      <c r="O39" s="663"/>
      <c r="P39" s="663"/>
      <c r="Q39" s="664"/>
      <c r="R39" s="665">
        <v>
2368889</v>
      </c>
      <c r="S39" s="666"/>
      <c r="T39" s="666"/>
      <c r="U39" s="666"/>
      <c r="V39" s="666"/>
      <c r="W39" s="666"/>
      <c r="X39" s="666"/>
      <c r="Y39" s="667"/>
      <c r="Z39" s="692">
        <v>
1</v>
      </c>
      <c r="AA39" s="692"/>
      <c r="AB39" s="692"/>
      <c r="AC39" s="692"/>
      <c r="AD39" s="693">
        <v>
181662</v>
      </c>
      <c r="AE39" s="693"/>
      <c r="AF39" s="693"/>
      <c r="AG39" s="693"/>
      <c r="AH39" s="693"/>
      <c r="AI39" s="693"/>
      <c r="AJ39" s="693"/>
      <c r="AK39" s="693"/>
      <c r="AL39" s="668">
        <v>
0.1</v>
      </c>
      <c r="AM39" s="669"/>
      <c r="AN39" s="669"/>
      <c r="AO39" s="694"/>
      <c r="AQ39" s="700" t="s">
        <v>
337</v>
      </c>
      <c r="AR39" s="701"/>
      <c r="AS39" s="701"/>
      <c r="AT39" s="701"/>
      <c r="AU39" s="701"/>
      <c r="AV39" s="701"/>
      <c r="AW39" s="701"/>
      <c r="AX39" s="701"/>
      <c r="AY39" s="702"/>
      <c r="AZ39" s="665" t="s">
        <v>
230</v>
      </c>
      <c r="BA39" s="666"/>
      <c r="BB39" s="666"/>
      <c r="BC39" s="666"/>
      <c r="BD39" s="676"/>
      <c r="BE39" s="676"/>
      <c r="BF39" s="703"/>
      <c r="BG39" s="707" t="s">
        <v>
338</v>
      </c>
      <c r="BH39" s="704"/>
      <c r="BI39" s="704"/>
      <c r="BJ39" s="704"/>
      <c r="BK39" s="704"/>
      <c r="BL39" s="704"/>
      <c r="BM39" s="704"/>
      <c r="BN39" s="704"/>
      <c r="BO39" s="704"/>
      <c r="BP39" s="704"/>
      <c r="BQ39" s="704"/>
      <c r="BR39" s="704"/>
      <c r="BS39" s="704"/>
      <c r="BT39" s="704"/>
      <c r="BU39" s="705"/>
      <c r="BV39" s="665">
        <v>
113141</v>
      </c>
      <c r="BW39" s="666"/>
      <c r="BX39" s="666"/>
      <c r="BY39" s="666"/>
      <c r="BZ39" s="666"/>
      <c r="CA39" s="666"/>
      <c r="CB39" s="706"/>
      <c r="CD39" s="707" t="s">
        <v>
339</v>
      </c>
      <c r="CE39" s="704"/>
      <c r="CF39" s="704"/>
      <c r="CG39" s="704"/>
      <c r="CH39" s="704"/>
      <c r="CI39" s="704"/>
      <c r="CJ39" s="704"/>
      <c r="CK39" s="704"/>
      <c r="CL39" s="704"/>
      <c r="CM39" s="704"/>
      <c r="CN39" s="704"/>
      <c r="CO39" s="704"/>
      <c r="CP39" s="704"/>
      <c r="CQ39" s="705"/>
      <c r="CR39" s="665">
        <v>
27275007</v>
      </c>
      <c r="CS39" s="676"/>
      <c r="CT39" s="676"/>
      <c r="CU39" s="676"/>
      <c r="CV39" s="676"/>
      <c r="CW39" s="676"/>
      <c r="CX39" s="676"/>
      <c r="CY39" s="677"/>
      <c r="CZ39" s="668">
        <v>
11.6</v>
      </c>
      <c r="DA39" s="678"/>
      <c r="DB39" s="678"/>
      <c r="DC39" s="679"/>
      <c r="DD39" s="671">
        <v>
27181525</v>
      </c>
      <c r="DE39" s="676"/>
      <c r="DF39" s="676"/>
      <c r="DG39" s="676"/>
      <c r="DH39" s="676"/>
      <c r="DI39" s="676"/>
      <c r="DJ39" s="676"/>
      <c r="DK39" s="677"/>
      <c r="DL39" s="671" t="s">
        <v>
232</v>
      </c>
      <c r="DM39" s="676"/>
      <c r="DN39" s="676"/>
      <c r="DO39" s="676"/>
      <c r="DP39" s="676"/>
      <c r="DQ39" s="676"/>
      <c r="DR39" s="676"/>
      <c r="DS39" s="676"/>
      <c r="DT39" s="676"/>
      <c r="DU39" s="676"/>
      <c r="DV39" s="677"/>
      <c r="DW39" s="668" t="s">
        <v>
230</v>
      </c>
      <c r="DX39" s="678"/>
      <c r="DY39" s="678"/>
      <c r="DZ39" s="678"/>
      <c r="EA39" s="678"/>
      <c r="EB39" s="678"/>
      <c r="EC39" s="699"/>
    </row>
    <row r="40" spans="2:133" ht="11.25" customHeight="1" x14ac:dyDescent="0.2">
      <c r="B40" s="662" t="s">
        <v>
340</v>
      </c>
      <c r="C40" s="663"/>
      <c r="D40" s="663"/>
      <c r="E40" s="663"/>
      <c r="F40" s="663"/>
      <c r="G40" s="663"/>
      <c r="H40" s="663"/>
      <c r="I40" s="663"/>
      <c r="J40" s="663"/>
      <c r="K40" s="663"/>
      <c r="L40" s="663"/>
      <c r="M40" s="663"/>
      <c r="N40" s="663"/>
      <c r="O40" s="663"/>
      <c r="P40" s="663"/>
      <c r="Q40" s="664"/>
      <c r="R40" s="665">
        <v>
3981700</v>
      </c>
      <c r="S40" s="666"/>
      <c r="T40" s="666"/>
      <c r="U40" s="666"/>
      <c r="V40" s="666"/>
      <c r="W40" s="666"/>
      <c r="X40" s="666"/>
      <c r="Y40" s="667"/>
      <c r="Z40" s="692">
        <v>
1.6</v>
      </c>
      <c r="AA40" s="692"/>
      <c r="AB40" s="692"/>
      <c r="AC40" s="692"/>
      <c r="AD40" s="693" t="s">
        <v>
232</v>
      </c>
      <c r="AE40" s="693"/>
      <c r="AF40" s="693"/>
      <c r="AG40" s="693"/>
      <c r="AH40" s="693"/>
      <c r="AI40" s="693"/>
      <c r="AJ40" s="693"/>
      <c r="AK40" s="693"/>
      <c r="AL40" s="668" t="s">
        <v>
230</v>
      </c>
      <c r="AM40" s="669"/>
      <c r="AN40" s="669"/>
      <c r="AO40" s="694"/>
      <c r="AQ40" s="700" t="s">
        <v>
341</v>
      </c>
      <c r="AR40" s="701"/>
      <c r="AS40" s="701"/>
      <c r="AT40" s="701"/>
      <c r="AU40" s="701"/>
      <c r="AV40" s="701"/>
      <c r="AW40" s="701"/>
      <c r="AX40" s="701"/>
      <c r="AY40" s="702"/>
      <c r="AZ40" s="665" t="s">
        <v>
232</v>
      </c>
      <c r="BA40" s="666"/>
      <c r="BB40" s="666"/>
      <c r="BC40" s="666"/>
      <c r="BD40" s="676"/>
      <c r="BE40" s="676"/>
      <c r="BF40" s="703"/>
      <c r="BG40" s="708" t="s">
        <v>
342</v>
      </c>
      <c r="BH40" s="709"/>
      <c r="BI40" s="709"/>
      <c r="BJ40" s="709"/>
      <c r="BK40" s="709"/>
      <c r="BL40" s="222"/>
      <c r="BM40" s="704" t="s">
        <v>
343</v>
      </c>
      <c r="BN40" s="704"/>
      <c r="BO40" s="704"/>
      <c r="BP40" s="704"/>
      <c r="BQ40" s="704"/>
      <c r="BR40" s="704"/>
      <c r="BS40" s="704"/>
      <c r="BT40" s="704"/>
      <c r="BU40" s="705"/>
      <c r="BV40" s="665">
        <v>
133</v>
      </c>
      <c r="BW40" s="666"/>
      <c r="BX40" s="666"/>
      <c r="BY40" s="666"/>
      <c r="BZ40" s="666"/>
      <c r="CA40" s="666"/>
      <c r="CB40" s="706"/>
      <c r="CD40" s="707" t="s">
        <v>
344</v>
      </c>
      <c r="CE40" s="704"/>
      <c r="CF40" s="704"/>
      <c r="CG40" s="704"/>
      <c r="CH40" s="704"/>
      <c r="CI40" s="704"/>
      <c r="CJ40" s="704"/>
      <c r="CK40" s="704"/>
      <c r="CL40" s="704"/>
      <c r="CM40" s="704"/>
      <c r="CN40" s="704"/>
      <c r="CO40" s="704"/>
      <c r="CP40" s="704"/>
      <c r="CQ40" s="705"/>
      <c r="CR40" s="665">
        <v>
31254</v>
      </c>
      <c r="CS40" s="666"/>
      <c r="CT40" s="666"/>
      <c r="CU40" s="666"/>
      <c r="CV40" s="666"/>
      <c r="CW40" s="666"/>
      <c r="CX40" s="666"/>
      <c r="CY40" s="667"/>
      <c r="CZ40" s="668">
        <v>
0</v>
      </c>
      <c r="DA40" s="678"/>
      <c r="DB40" s="678"/>
      <c r="DC40" s="679"/>
      <c r="DD40" s="671">
        <v>
31254</v>
      </c>
      <c r="DE40" s="666"/>
      <c r="DF40" s="666"/>
      <c r="DG40" s="666"/>
      <c r="DH40" s="666"/>
      <c r="DI40" s="666"/>
      <c r="DJ40" s="666"/>
      <c r="DK40" s="667"/>
      <c r="DL40" s="671" t="s">
        <v>
145</v>
      </c>
      <c r="DM40" s="666"/>
      <c r="DN40" s="666"/>
      <c r="DO40" s="666"/>
      <c r="DP40" s="666"/>
      <c r="DQ40" s="666"/>
      <c r="DR40" s="666"/>
      <c r="DS40" s="666"/>
      <c r="DT40" s="666"/>
      <c r="DU40" s="666"/>
      <c r="DV40" s="667"/>
      <c r="DW40" s="668" t="s">
        <v>
145</v>
      </c>
      <c r="DX40" s="678"/>
      <c r="DY40" s="678"/>
      <c r="DZ40" s="678"/>
      <c r="EA40" s="678"/>
      <c r="EB40" s="678"/>
      <c r="EC40" s="699"/>
    </row>
    <row r="41" spans="2:133" ht="11.25" customHeight="1" x14ac:dyDescent="0.2">
      <c r="B41" s="662" t="s">
        <v>
345</v>
      </c>
      <c r="C41" s="663"/>
      <c r="D41" s="663"/>
      <c r="E41" s="663"/>
      <c r="F41" s="663"/>
      <c r="G41" s="663"/>
      <c r="H41" s="663"/>
      <c r="I41" s="663"/>
      <c r="J41" s="663"/>
      <c r="K41" s="663"/>
      <c r="L41" s="663"/>
      <c r="M41" s="663"/>
      <c r="N41" s="663"/>
      <c r="O41" s="663"/>
      <c r="P41" s="663"/>
      <c r="Q41" s="664"/>
      <c r="R41" s="665" t="s">
        <v>
145</v>
      </c>
      <c r="S41" s="666"/>
      <c r="T41" s="666"/>
      <c r="U41" s="666"/>
      <c r="V41" s="666"/>
      <c r="W41" s="666"/>
      <c r="X41" s="666"/>
      <c r="Y41" s="667"/>
      <c r="Z41" s="692" t="s">
        <v>
232</v>
      </c>
      <c r="AA41" s="692"/>
      <c r="AB41" s="692"/>
      <c r="AC41" s="692"/>
      <c r="AD41" s="693" t="s">
        <v>
232</v>
      </c>
      <c r="AE41" s="693"/>
      <c r="AF41" s="693"/>
      <c r="AG41" s="693"/>
      <c r="AH41" s="693"/>
      <c r="AI41" s="693"/>
      <c r="AJ41" s="693"/>
      <c r="AK41" s="693"/>
      <c r="AL41" s="668" t="s">
        <v>
230</v>
      </c>
      <c r="AM41" s="669"/>
      <c r="AN41" s="669"/>
      <c r="AO41" s="694"/>
      <c r="AQ41" s="700" t="s">
        <v>
346</v>
      </c>
      <c r="AR41" s="701"/>
      <c r="AS41" s="701"/>
      <c r="AT41" s="701"/>
      <c r="AU41" s="701"/>
      <c r="AV41" s="701"/>
      <c r="AW41" s="701"/>
      <c r="AX41" s="701"/>
      <c r="AY41" s="702"/>
      <c r="AZ41" s="665">
        <v>
4229853</v>
      </c>
      <c r="BA41" s="666"/>
      <c r="BB41" s="666"/>
      <c r="BC41" s="666"/>
      <c r="BD41" s="676"/>
      <c r="BE41" s="676"/>
      <c r="BF41" s="703"/>
      <c r="BG41" s="708"/>
      <c r="BH41" s="709"/>
      <c r="BI41" s="709"/>
      <c r="BJ41" s="709"/>
      <c r="BK41" s="709"/>
      <c r="BL41" s="222"/>
      <c r="BM41" s="704" t="s">
        <v>
347</v>
      </c>
      <c r="BN41" s="704"/>
      <c r="BO41" s="704"/>
      <c r="BP41" s="704"/>
      <c r="BQ41" s="704"/>
      <c r="BR41" s="704"/>
      <c r="BS41" s="704"/>
      <c r="BT41" s="704"/>
      <c r="BU41" s="705"/>
      <c r="BV41" s="665">
        <v>
1</v>
      </c>
      <c r="BW41" s="666"/>
      <c r="BX41" s="666"/>
      <c r="BY41" s="666"/>
      <c r="BZ41" s="666"/>
      <c r="CA41" s="666"/>
      <c r="CB41" s="706"/>
      <c r="CD41" s="707" t="s">
        <v>
348</v>
      </c>
      <c r="CE41" s="704"/>
      <c r="CF41" s="704"/>
      <c r="CG41" s="704"/>
      <c r="CH41" s="704"/>
      <c r="CI41" s="704"/>
      <c r="CJ41" s="704"/>
      <c r="CK41" s="704"/>
      <c r="CL41" s="704"/>
      <c r="CM41" s="704"/>
      <c r="CN41" s="704"/>
      <c r="CO41" s="704"/>
      <c r="CP41" s="704"/>
      <c r="CQ41" s="705"/>
      <c r="CR41" s="665" t="s">
        <v>
232</v>
      </c>
      <c r="CS41" s="676"/>
      <c r="CT41" s="676"/>
      <c r="CU41" s="676"/>
      <c r="CV41" s="676"/>
      <c r="CW41" s="676"/>
      <c r="CX41" s="676"/>
      <c r="CY41" s="677"/>
      <c r="CZ41" s="668" t="s">
        <v>
145</v>
      </c>
      <c r="DA41" s="678"/>
      <c r="DB41" s="678"/>
      <c r="DC41" s="679"/>
      <c r="DD41" s="671" t="s">
        <v>
232</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
349</v>
      </c>
      <c r="C42" s="663"/>
      <c r="D42" s="663"/>
      <c r="E42" s="663"/>
      <c r="F42" s="663"/>
      <c r="G42" s="663"/>
      <c r="H42" s="663"/>
      <c r="I42" s="663"/>
      <c r="J42" s="663"/>
      <c r="K42" s="663"/>
      <c r="L42" s="663"/>
      <c r="M42" s="663"/>
      <c r="N42" s="663"/>
      <c r="O42" s="663"/>
      <c r="P42" s="663"/>
      <c r="Q42" s="664"/>
      <c r="R42" s="665" t="s">
        <v>
232</v>
      </c>
      <c r="S42" s="666"/>
      <c r="T42" s="666"/>
      <c r="U42" s="666"/>
      <c r="V42" s="666"/>
      <c r="W42" s="666"/>
      <c r="X42" s="666"/>
      <c r="Y42" s="667"/>
      <c r="Z42" s="692" t="s">
        <v>
232</v>
      </c>
      <c r="AA42" s="692"/>
      <c r="AB42" s="692"/>
      <c r="AC42" s="692"/>
      <c r="AD42" s="693" t="s">
        <v>
232</v>
      </c>
      <c r="AE42" s="693"/>
      <c r="AF42" s="693"/>
      <c r="AG42" s="693"/>
      <c r="AH42" s="693"/>
      <c r="AI42" s="693"/>
      <c r="AJ42" s="693"/>
      <c r="AK42" s="693"/>
      <c r="AL42" s="668" t="s">
        <v>
232</v>
      </c>
      <c r="AM42" s="669"/>
      <c r="AN42" s="669"/>
      <c r="AO42" s="694"/>
      <c r="AQ42" s="712" t="s">
        <v>
350</v>
      </c>
      <c r="AR42" s="713"/>
      <c r="AS42" s="713"/>
      <c r="AT42" s="713"/>
      <c r="AU42" s="713"/>
      <c r="AV42" s="713"/>
      <c r="AW42" s="713"/>
      <c r="AX42" s="713"/>
      <c r="AY42" s="714"/>
      <c r="AZ42" s="645">
        <v>
12599724</v>
      </c>
      <c r="BA42" s="680"/>
      <c r="BB42" s="680"/>
      <c r="BC42" s="680"/>
      <c r="BD42" s="646"/>
      <c r="BE42" s="646"/>
      <c r="BF42" s="695"/>
      <c r="BG42" s="710"/>
      <c r="BH42" s="711"/>
      <c r="BI42" s="711"/>
      <c r="BJ42" s="711"/>
      <c r="BK42" s="711"/>
      <c r="BL42" s="223"/>
      <c r="BM42" s="696" t="s">
        <v>
351</v>
      </c>
      <c r="BN42" s="696"/>
      <c r="BO42" s="696"/>
      <c r="BP42" s="696"/>
      <c r="BQ42" s="696"/>
      <c r="BR42" s="696"/>
      <c r="BS42" s="696"/>
      <c r="BT42" s="696"/>
      <c r="BU42" s="697"/>
      <c r="BV42" s="645">
        <v>
278</v>
      </c>
      <c r="BW42" s="680"/>
      <c r="BX42" s="680"/>
      <c r="BY42" s="680"/>
      <c r="BZ42" s="680"/>
      <c r="CA42" s="680"/>
      <c r="CB42" s="698"/>
      <c r="CD42" s="662" t="s">
        <v>
352</v>
      </c>
      <c r="CE42" s="663"/>
      <c r="CF42" s="663"/>
      <c r="CG42" s="663"/>
      <c r="CH42" s="663"/>
      <c r="CI42" s="663"/>
      <c r="CJ42" s="663"/>
      <c r="CK42" s="663"/>
      <c r="CL42" s="663"/>
      <c r="CM42" s="663"/>
      <c r="CN42" s="663"/>
      <c r="CO42" s="663"/>
      <c r="CP42" s="663"/>
      <c r="CQ42" s="664"/>
      <c r="CR42" s="665">
        <v>
19778537</v>
      </c>
      <c r="CS42" s="676"/>
      <c r="CT42" s="676"/>
      <c r="CU42" s="676"/>
      <c r="CV42" s="676"/>
      <c r="CW42" s="676"/>
      <c r="CX42" s="676"/>
      <c r="CY42" s="677"/>
      <c r="CZ42" s="668">
        <v>
8.4</v>
      </c>
      <c r="DA42" s="678"/>
      <c r="DB42" s="678"/>
      <c r="DC42" s="679"/>
      <c r="DD42" s="671">
        <v>
7164580</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
353</v>
      </c>
      <c r="C43" s="663"/>
      <c r="D43" s="663"/>
      <c r="E43" s="663"/>
      <c r="F43" s="663"/>
      <c r="G43" s="663"/>
      <c r="H43" s="663"/>
      <c r="I43" s="663"/>
      <c r="J43" s="663"/>
      <c r="K43" s="663"/>
      <c r="L43" s="663"/>
      <c r="M43" s="663"/>
      <c r="N43" s="663"/>
      <c r="O43" s="663"/>
      <c r="P43" s="663"/>
      <c r="Q43" s="664"/>
      <c r="R43" s="665" t="s">
        <v>
232</v>
      </c>
      <c r="S43" s="666"/>
      <c r="T43" s="666"/>
      <c r="U43" s="666"/>
      <c r="V43" s="666"/>
      <c r="W43" s="666"/>
      <c r="X43" s="666"/>
      <c r="Y43" s="667"/>
      <c r="Z43" s="692" t="s">
        <v>
232</v>
      </c>
      <c r="AA43" s="692"/>
      <c r="AB43" s="692"/>
      <c r="AC43" s="692"/>
      <c r="AD43" s="693" t="s">
        <v>
145</v>
      </c>
      <c r="AE43" s="693"/>
      <c r="AF43" s="693"/>
      <c r="AG43" s="693"/>
      <c r="AH43" s="693"/>
      <c r="AI43" s="693"/>
      <c r="AJ43" s="693"/>
      <c r="AK43" s="693"/>
      <c r="AL43" s="668" t="s">
        <v>
232</v>
      </c>
      <c r="AM43" s="669"/>
      <c r="AN43" s="669"/>
      <c r="AO43" s="694"/>
      <c r="BV43" s="224"/>
      <c r="BW43" s="224"/>
      <c r="BX43" s="224"/>
      <c r="BY43" s="224"/>
      <c r="BZ43" s="224"/>
      <c r="CA43" s="224"/>
      <c r="CB43" s="224"/>
      <c r="CD43" s="662" t="s">
        <v>
354</v>
      </c>
      <c r="CE43" s="663"/>
      <c r="CF43" s="663"/>
      <c r="CG43" s="663"/>
      <c r="CH43" s="663"/>
      <c r="CI43" s="663"/>
      <c r="CJ43" s="663"/>
      <c r="CK43" s="663"/>
      <c r="CL43" s="663"/>
      <c r="CM43" s="663"/>
      <c r="CN43" s="663"/>
      <c r="CO43" s="663"/>
      <c r="CP43" s="663"/>
      <c r="CQ43" s="664"/>
      <c r="CR43" s="665">
        <v>
1060907</v>
      </c>
      <c r="CS43" s="676"/>
      <c r="CT43" s="676"/>
      <c r="CU43" s="676"/>
      <c r="CV43" s="676"/>
      <c r="CW43" s="676"/>
      <c r="CX43" s="676"/>
      <c r="CY43" s="677"/>
      <c r="CZ43" s="668">
        <v>
0.4</v>
      </c>
      <c r="DA43" s="678"/>
      <c r="DB43" s="678"/>
      <c r="DC43" s="679"/>
      <c r="DD43" s="671">
        <v>
1060907</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
355</v>
      </c>
      <c r="C44" s="643"/>
      <c r="D44" s="643"/>
      <c r="E44" s="643"/>
      <c r="F44" s="643"/>
      <c r="G44" s="643"/>
      <c r="H44" s="643"/>
      <c r="I44" s="643"/>
      <c r="J44" s="643"/>
      <c r="K44" s="643"/>
      <c r="L44" s="643"/>
      <c r="M44" s="643"/>
      <c r="N44" s="643"/>
      <c r="O44" s="643"/>
      <c r="P44" s="643"/>
      <c r="Q44" s="644"/>
      <c r="R44" s="645">
        <v>
249336644</v>
      </c>
      <c r="S44" s="680"/>
      <c r="T44" s="680"/>
      <c r="U44" s="680"/>
      <c r="V44" s="680"/>
      <c r="W44" s="680"/>
      <c r="X44" s="680"/>
      <c r="Y44" s="681"/>
      <c r="Z44" s="682">
        <v>
100</v>
      </c>
      <c r="AA44" s="682"/>
      <c r="AB44" s="682"/>
      <c r="AC44" s="682"/>
      <c r="AD44" s="683">
        <v>
133461900</v>
      </c>
      <c r="AE44" s="683"/>
      <c r="AF44" s="683"/>
      <c r="AG44" s="683"/>
      <c r="AH44" s="683"/>
      <c r="AI44" s="683"/>
      <c r="AJ44" s="683"/>
      <c r="AK44" s="683"/>
      <c r="AL44" s="648">
        <v>
100</v>
      </c>
      <c r="AM44" s="684"/>
      <c r="AN44" s="684"/>
      <c r="AO44" s="685"/>
      <c r="CD44" s="686" t="s">
        <v>
302</v>
      </c>
      <c r="CE44" s="687"/>
      <c r="CF44" s="662" t="s">
        <v>
356</v>
      </c>
      <c r="CG44" s="663"/>
      <c r="CH44" s="663"/>
      <c r="CI44" s="663"/>
      <c r="CJ44" s="663"/>
      <c r="CK44" s="663"/>
      <c r="CL44" s="663"/>
      <c r="CM44" s="663"/>
      <c r="CN44" s="663"/>
      <c r="CO44" s="663"/>
      <c r="CP44" s="663"/>
      <c r="CQ44" s="664"/>
      <c r="CR44" s="665">
        <v>
19778537</v>
      </c>
      <c r="CS44" s="666"/>
      <c r="CT44" s="666"/>
      <c r="CU44" s="666"/>
      <c r="CV44" s="666"/>
      <c r="CW44" s="666"/>
      <c r="CX44" s="666"/>
      <c r="CY44" s="667"/>
      <c r="CZ44" s="668">
        <v>
8.4</v>
      </c>
      <c r="DA44" s="669"/>
      <c r="DB44" s="669"/>
      <c r="DC44" s="670"/>
      <c r="DD44" s="671">
        <v>
7164580</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
357</v>
      </c>
      <c r="CG45" s="663"/>
      <c r="CH45" s="663"/>
      <c r="CI45" s="663"/>
      <c r="CJ45" s="663"/>
      <c r="CK45" s="663"/>
      <c r="CL45" s="663"/>
      <c r="CM45" s="663"/>
      <c r="CN45" s="663"/>
      <c r="CO45" s="663"/>
      <c r="CP45" s="663"/>
      <c r="CQ45" s="664"/>
      <c r="CR45" s="665">
        <v>
7372085</v>
      </c>
      <c r="CS45" s="676"/>
      <c r="CT45" s="676"/>
      <c r="CU45" s="676"/>
      <c r="CV45" s="676"/>
      <c r="CW45" s="676"/>
      <c r="CX45" s="676"/>
      <c r="CY45" s="677"/>
      <c r="CZ45" s="668">
        <v>
3.1</v>
      </c>
      <c r="DA45" s="678"/>
      <c r="DB45" s="678"/>
      <c r="DC45" s="679"/>
      <c r="DD45" s="671">
        <v>
1624155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6" t="s">
        <v>
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
359</v>
      </c>
      <c r="CG46" s="663"/>
      <c r="CH46" s="663"/>
      <c r="CI46" s="663"/>
      <c r="CJ46" s="663"/>
      <c r="CK46" s="663"/>
      <c r="CL46" s="663"/>
      <c r="CM46" s="663"/>
      <c r="CN46" s="663"/>
      <c r="CO46" s="663"/>
      <c r="CP46" s="663"/>
      <c r="CQ46" s="664"/>
      <c r="CR46" s="665">
        <v>
12369807</v>
      </c>
      <c r="CS46" s="666"/>
      <c r="CT46" s="666"/>
      <c r="CU46" s="666"/>
      <c r="CV46" s="666"/>
      <c r="CW46" s="666"/>
      <c r="CX46" s="666"/>
      <c r="CY46" s="667"/>
      <c r="CZ46" s="668">
        <v>
5.2</v>
      </c>
      <c r="DA46" s="669"/>
      <c r="DB46" s="669"/>
      <c r="DC46" s="670"/>
      <c r="DD46" s="671">
        <v>
5503780</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
360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
361</v>
      </c>
      <c r="CG47" s="663"/>
      <c r="CH47" s="663"/>
      <c r="CI47" s="663"/>
      <c r="CJ47" s="663"/>
      <c r="CK47" s="663"/>
      <c r="CL47" s="663"/>
      <c r="CM47" s="663"/>
      <c r="CN47" s="663"/>
      <c r="CO47" s="663"/>
      <c r="CP47" s="663"/>
      <c r="CQ47" s="664"/>
      <c r="CR47" s="665" t="s">
        <v>
145</v>
      </c>
      <c r="CS47" s="676"/>
      <c r="CT47" s="676"/>
      <c r="CU47" s="676"/>
      <c r="CV47" s="676"/>
      <c r="CW47" s="676"/>
      <c r="CX47" s="676"/>
      <c r="CY47" s="677"/>
      <c r="CZ47" s="668" t="s">
        <v>
232</v>
      </c>
      <c r="DA47" s="678"/>
      <c r="DB47" s="678"/>
      <c r="DC47" s="679"/>
      <c r="DD47" s="671" t="s">
        <v>
232</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
362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
363</v>
      </c>
      <c r="CG48" s="663"/>
      <c r="CH48" s="663"/>
      <c r="CI48" s="663"/>
      <c r="CJ48" s="663"/>
      <c r="CK48" s="663"/>
      <c r="CL48" s="663"/>
      <c r="CM48" s="663"/>
      <c r="CN48" s="663"/>
      <c r="CO48" s="663"/>
      <c r="CP48" s="663"/>
      <c r="CQ48" s="664"/>
      <c r="CR48" s="665" t="s">
        <v>
232</v>
      </c>
      <c r="CS48" s="666"/>
      <c r="CT48" s="666"/>
      <c r="CU48" s="666"/>
      <c r="CV48" s="666"/>
      <c r="CW48" s="666"/>
      <c r="CX48" s="666"/>
      <c r="CY48" s="667"/>
      <c r="CZ48" s="668" t="s">
        <v>
145</v>
      </c>
      <c r="DA48" s="669"/>
      <c r="DB48" s="669"/>
      <c r="DC48" s="670"/>
      <c r="DD48" s="671" t="s">
        <v>
232</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
364</v>
      </c>
      <c r="CE49" s="643"/>
      <c r="CF49" s="643"/>
      <c r="CG49" s="643"/>
      <c r="CH49" s="643"/>
      <c r="CI49" s="643"/>
      <c r="CJ49" s="643"/>
      <c r="CK49" s="643"/>
      <c r="CL49" s="643"/>
      <c r="CM49" s="643"/>
      <c r="CN49" s="643"/>
      <c r="CO49" s="643"/>
      <c r="CP49" s="643"/>
      <c r="CQ49" s="644"/>
      <c r="CR49" s="645">
        <v>
235794002</v>
      </c>
      <c r="CS49" s="646"/>
      <c r="CT49" s="646"/>
      <c r="CU49" s="646"/>
      <c r="CV49" s="646"/>
      <c r="CW49" s="646"/>
      <c r="CX49" s="646"/>
      <c r="CY49" s="647"/>
      <c r="CZ49" s="648">
        <v>
100</v>
      </c>
      <c r="DA49" s="649"/>
      <c r="DB49" s="649"/>
      <c r="DC49" s="650"/>
      <c r="DD49" s="651">
        <v>
152801375</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IOYesunJtwRPRxbFwcy7K8XwMiT2eyObwPCwLDBU9coYVrBNJ4ko3JrVRyQVFEFFX1Fxf31f/V43JkoqPYhfwg==" saltValue="v09iawJWttAMjpZFO2JFe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5" zoomScaleNormal="4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5" t="s">
        <v>
365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
366</v>
      </c>
      <c r="DK2" s="1157"/>
      <c r="DL2" s="1157"/>
      <c r="DM2" s="1157"/>
      <c r="DN2" s="1157"/>
      <c r="DO2" s="1158"/>
      <c r="DP2" s="231"/>
      <c r="DQ2" s="1156" t="s">
        <v>
367</v>
      </c>
      <c r="DR2" s="1157"/>
      <c r="DS2" s="1157"/>
      <c r="DT2" s="1157"/>
      <c r="DU2" s="1157"/>
      <c r="DV2" s="1157"/>
      <c r="DW2" s="1157"/>
      <c r="DX2" s="1157"/>
      <c r="DY2" s="1157"/>
      <c r="DZ2" s="115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4" t="s">
        <v>
368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
369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2">
      <c r="A5" s="1060" t="s">
        <v>
370</v>
      </c>
      <c r="B5" s="1061"/>
      <c r="C5" s="1061"/>
      <c r="D5" s="1061"/>
      <c r="E5" s="1061"/>
      <c r="F5" s="1061"/>
      <c r="G5" s="1061"/>
      <c r="H5" s="1061"/>
      <c r="I5" s="1061"/>
      <c r="J5" s="1061"/>
      <c r="K5" s="1061"/>
      <c r="L5" s="1061"/>
      <c r="M5" s="1061"/>
      <c r="N5" s="1061"/>
      <c r="O5" s="1061"/>
      <c r="P5" s="1062"/>
      <c r="Q5" s="1066" t="s">
        <v>
371</v>
      </c>
      <c r="R5" s="1067"/>
      <c r="S5" s="1067"/>
      <c r="T5" s="1067"/>
      <c r="U5" s="1068"/>
      <c r="V5" s="1066" t="s">
        <v>
372</v>
      </c>
      <c r="W5" s="1067"/>
      <c r="X5" s="1067"/>
      <c r="Y5" s="1067"/>
      <c r="Z5" s="1068"/>
      <c r="AA5" s="1066" t="s">
        <v>
373</v>
      </c>
      <c r="AB5" s="1067"/>
      <c r="AC5" s="1067"/>
      <c r="AD5" s="1067"/>
      <c r="AE5" s="1067"/>
      <c r="AF5" s="1159" t="s">
        <v>
374</v>
      </c>
      <c r="AG5" s="1067"/>
      <c r="AH5" s="1067"/>
      <c r="AI5" s="1067"/>
      <c r="AJ5" s="1080"/>
      <c r="AK5" s="1067" t="s">
        <v>
375</v>
      </c>
      <c r="AL5" s="1067"/>
      <c r="AM5" s="1067"/>
      <c r="AN5" s="1067"/>
      <c r="AO5" s="1068"/>
      <c r="AP5" s="1066" t="s">
        <v>
376</v>
      </c>
      <c r="AQ5" s="1067"/>
      <c r="AR5" s="1067"/>
      <c r="AS5" s="1067"/>
      <c r="AT5" s="1068"/>
      <c r="AU5" s="1066" t="s">
        <v>
377</v>
      </c>
      <c r="AV5" s="1067"/>
      <c r="AW5" s="1067"/>
      <c r="AX5" s="1067"/>
      <c r="AY5" s="1080"/>
      <c r="AZ5" s="235"/>
      <c r="BA5" s="235"/>
      <c r="BB5" s="235"/>
      <c r="BC5" s="235"/>
      <c r="BD5" s="235"/>
      <c r="BE5" s="236"/>
      <c r="BF5" s="236"/>
      <c r="BG5" s="236"/>
      <c r="BH5" s="236"/>
      <c r="BI5" s="236"/>
      <c r="BJ5" s="236"/>
      <c r="BK5" s="236"/>
      <c r="BL5" s="236"/>
      <c r="BM5" s="236"/>
      <c r="BN5" s="236"/>
      <c r="BO5" s="236"/>
      <c r="BP5" s="236"/>
      <c r="BQ5" s="1060" t="s">
        <v>
378</v>
      </c>
      <c r="BR5" s="1061"/>
      <c r="BS5" s="1061"/>
      <c r="BT5" s="1061"/>
      <c r="BU5" s="1061"/>
      <c r="BV5" s="1061"/>
      <c r="BW5" s="1061"/>
      <c r="BX5" s="1061"/>
      <c r="BY5" s="1061"/>
      <c r="BZ5" s="1061"/>
      <c r="CA5" s="1061"/>
      <c r="CB5" s="1061"/>
      <c r="CC5" s="1061"/>
      <c r="CD5" s="1061"/>
      <c r="CE5" s="1061"/>
      <c r="CF5" s="1061"/>
      <c r="CG5" s="1062"/>
      <c r="CH5" s="1066" t="s">
        <v>
379</v>
      </c>
      <c r="CI5" s="1067"/>
      <c r="CJ5" s="1067"/>
      <c r="CK5" s="1067"/>
      <c r="CL5" s="1068"/>
      <c r="CM5" s="1066" t="s">
        <v>
380</v>
      </c>
      <c r="CN5" s="1067"/>
      <c r="CO5" s="1067"/>
      <c r="CP5" s="1067"/>
      <c r="CQ5" s="1068"/>
      <c r="CR5" s="1066" t="s">
        <v>
381</v>
      </c>
      <c r="CS5" s="1067"/>
      <c r="CT5" s="1067"/>
      <c r="CU5" s="1067"/>
      <c r="CV5" s="1068"/>
      <c r="CW5" s="1066" t="s">
        <v>
382</v>
      </c>
      <c r="CX5" s="1067"/>
      <c r="CY5" s="1067"/>
      <c r="CZ5" s="1067"/>
      <c r="DA5" s="1068"/>
      <c r="DB5" s="1066" t="s">
        <v>
383</v>
      </c>
      <c r="DC5" s="1067"/>
      <c r="DD5" s="1067"/>
      <c r="DE5" s="1067"/>
      <c r="DF5" s="1068"/>
      <c r="DG5" s="1149" t="s">
        <v>
384</v>
      </c>
      <c r="DH5" s="1150"/>
      <c r="DI5" s="1150"/>
      <c r="DJ5" s="1150"/>
      <c r="DK5" s="1151"/>
      <c r="DL5" s="1149" t="s">
        <v>
385</v>
      </c>
      <c r="DM5" s="1150"/>
      <c r="DN5" s="1150"/>
      <c r="DO5" s="1150"/>
      <c r="DP5" s="1151"/>
      <c r="DQ5" s="1066" t="s">
        <v>
386</v>
      </c>
      <c r="DR5" s="1067"/>
      <c r="DS5" s="1067"/>
      <c r="DT5" s="1067"/>
      <c r="DU5" s="1068"/>
      <c r="DV5" s="1066" t="s">
        <v>
377</v>
      </c>
      <c r="DW5" s="1067"/>
      <c r="DX5" s="1067"/>
      <c r="DY5" s="1067"/>
      <c r="DZ5" s="1080"/>
      <c r="EA5" s="237"/>
    </row>
    <row r="6" spans="1:131" s="238"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2">
      <c r="A7" s="239">
        <v>
1</v>
      </c>
      <c r="B7" s="1112" t="s">
        <v>
387</v>
      </c>
      <c r="C7" s="1113"/>
      <c r="D7" s="1113"/>
      <c r="E7" s="1113"/>
      <c r="F7" s="1113"/>
      <c r="G7" s="1113"/>
      <c r="H7" s="1113"/>
      <c r="I7" s="1113"/>
      <c r="J7" s="1113"/>
      <c r="K7" s="1113"/>
      <c r="L7" s="1113"/>
      <c r="M7" s="1113"/>
      <c r="N7" s="1113"/>
      <c r="O7" s="1113"/>
      <c r="P7" s="1114"/>
      <c r="Q7" s="1167">
        <v>
251831</v>
      </c>
      <c r="R7" s="1168"/>
      <c r="S7" s="1168"/>
      <c r="T7" s="1168"/>
      <c r="U7" s="1168"/>
      <c r="V7" s="1168">
        <v>
238288</v>
      </c>
      <c r="W7" s="1168"/>
      <c r="X7" s="1168"/>
      <c r="Y7" s="1168"/>
      <c r="Z7" s="1168"/>
      <c r="AA7" s="1168">
        <v>
13543</v>
      </c>
      <c r="AB7" s="1168"/>
      <c r="AC7" s="1168"/>
      <c r="AD7" s="1168"/>
      <c r="AE7" s="1169"/>
      <c r="AF7" s="1170">
        <v>
13196</v>
      </c>
      <c r="AG7" s="1171"/>
      <c r="AH7" s="1171"/>
      <c r="AI7" s="1171"/>
      <c r="AJ7" s="1172"/>
      <c r="AK7" s="1173">
        <v>
18756977</v>
      </c>
      <c r="AL7" s="1174"/>
      <c r="AM7" s="1174"/>
      <c r="AN7" s="1174"/>
      <c r="AO7" s="1174"/>
      <c r="AP7" s="1174">
        <v>
35606</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
1</v>
      </c>
      <c r="BR7" s="240"/>
      <c r="BS7" s="1164" t="s">
        <v>
570</v>
      </c>
      <c r="BT7" s="1165"/>
      <c r="BU7" s="1165"/>
      <c r="BV7" s="1165"/>
      <c r="BW7" s="1165"/>
      <c r="BX7" s="1165"/>
      <c r="BY7" s="1165"/>
      <c r="BZ7" s="1165"/>
      <c r="CA7" s="1165"/>
      <c r="CB7" s="1165"/>
      <c r="CC7" s="1165"/>
      <c r="CD7" s="1165"/>
      <c r="CE7" s="1165"/>
      <c r="CF7" s="1165"/>
      <c r="CG7" s="1177"/>
      <c r="CH7" s="1161">
        <v>
-33</v>
      </c>
      <c r="CI7" s="1162"/>
      <c r="CJ7" s="1162"/>
      <c r="CK7" s="1162"/>
      <c r="CL7" s="1163"/>
      <c r="CM7" s="1161">
        <v>
562</v>
      </c>
      <c r="CN7" s="1162"/>
      <c r="CO7" s="1162"/>
      <c r="CP7" s="1162"/>
      <c r="CQ7" s="1163"/>
      <c r="CR7" s="1161">
        <v>
500</v>
      </c>
      <c r="CS7" s="1162"/>
      <c r="CT7" s="1162"/>
      <c r="CU7" s="1162"/>
      <c r="CV7" s="1163"/>
      <c r="CW7" s="1161">
        <v>
90</v>
      </c>
      <c r="CX7" s="1162"/>
      <c r="CY7" s="1162"/>
      <c r="CZ7" s="1162"/>
      <c r="DA7" s="1163"/>
      <c r="DB7" s="1161" t="s">
        <v>
582</v>
      </c>
      <c r="DC7" s="1162"/>
      <c r="DD7" s="1162"/>
      <c r="DE7" s="1162"/>
      <c r="DF7" s="1163"/>
      <c r="DG7" s="1161" t="s">
        <v>
582</v>
      </c>
      <c r="DH7" s="1162"/>
      <c r="DI7" s="1162"/>
      <c r="DJ7" s="1162"/>
      <c r="DK7" s="1163"/>
      <c r="DL7" s="1161" t="s">
        <v>
582</v>
      </c>
      <c r="DM7" s="1162"/>
      <c r="DN7" s="1162"/>
      <c r="DO7" s="1162"/>
      <c r="DP7" s="1163"/>
      <c r="DQ7" s="1161" t="s">
        <v>
582</v>
      </c>
      <c r="DR7" s="1162"/>
      <c r="DS7" s="1162"/>
      <c r="DT7" s="1162"/>
      <c r="DU7" s="1163"/>
      <c r="DV7" s="1164"/>
      <c r="DW7" s="1165"/>
      <c r="DX7" s="1165"/>
      <c r="DY7" s="1165"/>
      <c r="DZ7" s="1166"/>
      <c r="EA7" s="237"/>
    </row>
    <row r="8" spans="1:131" s="238" customFormat="1" ht="26.25" customHeight="1" x14ac:dyDescent="0.2">
      <c r="A8" s="241">
        <v>
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
2</v>
      </c>
      <c r="BR8" s="242"/>
      <c r="BS8" s="1057" t="s">
        <v>
571</v>
      </c>
      <c r="BT8" s="1058"/>
      <c r="BU8" s="1058"/>
      <c r="BV8" s="1058"/>
      <c r="BW8" s="1058"/>
      <c r="BX8" s="1058"/>
      <c r="BY8" s="1058"/>
      <c r="BZ8" s="1058"/>
      <c r="CA8" s="1058"/>
      <c r="CB8" s="1058"/>
      <c r="CC8" s="1058"/>
      <c r="CD8" s="1058"/>
      <c r="CE8" s="1058"/>
      <c r="CF8" s="1058"/>
      <c r="CG8" s="1079"/>
      <c r="CH8" s="1054">
        <v>
0</v>
      </c>
      <c r="CI8" s="1055"/>
      <c r="CJ8" s="1055"/>
      <c r="CK8" s="1055"/>
      <c r="CL8" s="1056"/>
      <c r="CM8" s="1054">
        <v>
541</v>
      </c>
      <c r="CN8" s="1055"/>
      <c r="CO8" s="1055"/>
      <c r="CP8" s="1055"/>
      <c r="CQ8" s="1056"/>
      <c r="CR8" s="1054">
        <v>
500</v>
      </c>
      <c r="CS8" s="1055"/>
      <c r="CT8" s="1055"/>
      <c r="CU8" s="1055"/>
      <c r="CV8" s="1056"/>
      <c r="CW8" s="1054">
        <v>
19</v>
      </c>
      <c r="CX8" s="1055"/>
      <c r="CY8" s="1055"/>
      <c r="CZ8" s="1055"/>
      <c r="DA8" s="1056"/>
      <c r="DB8" s="1054" t="s">
        <v>
582</v>
      </c>
      <c r="DC8" s="1055"/>
      <c r="DD8" s="1055"/>
      <c r="DE8" s="1055"/>
      <c r="DF8" s="1056"/>
      <c r="DG8" s="1054" t="s">
        <v>
582</v>
      </c>
      <c r="DH8" s="1055"/>
      <c r="DI8" s="1055"/>
      <c r="DJ8" s="1055"/>
      <c r="DK8" s="1056"/>
      <c r="DL8" s="1054" t="s">
        <v>
582</v>
      </c>
      <c r="DM8" s="1055"/>
      <c r="DN8" s="1055"/>
      <c r="DO8" s="1055"/>
      <c r="DP8" s="1056"/>
      <c r="DQ8" s="1054" t="s">
        <v>
582</v>
      </c>
      <c r="DR8" s="1055"/>
      <c r="DS8" s="1055"/>
      <c r="DT8" s="1055"/>
      <c r="DU8" s="1056"/>
      <c r="DV8" s="1057"/>
      <c r="DW8" s="1058"/>
      <c r="DX8" s="1058"/>
      <c r="DY8" s="1058"/>
      <c r="DZ8" s="1059"/>
      <c r="EA8" s="237"/>
    </row>
    <row r="9" spans="1:131" s="238" customFormat="1" ht="26.25" customHeight="1" x14ac:dyDescent="0.2">
      <c r="A9" s="241">
        <v>
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
3</v>
      </c>
      <c r="BR9" s="242" t="s">
        <v>
575</v>
      </c>
      <c r="BS9" s="1057" t="s">
        <v>
572</v>
      </c>
      <c r="BT9" s="1058"/>
      <c r="BU9" s="1058"/>
      <c r="BV9" s="1058"/>
      <c r="BW9" s="1058"/>
      <c r="BX9" s="1058"/>
      <c r="BY9" s="1058"/>
      <c r="BZ9" s="1058"/>
      <c r="CA9" s="1058"/>
      <c r="CB9" s="1058"/>
      <c r="CC9" s="1058"/>
      <c r="CD9" s="1058"/>
      <c r="CE9" s="1058"/>
      <c r="CF9" s="1058"/>
      <c r="CG9" s="1079"/>
      <c r="CH9" s="1054" t="s">
        <v>
582</v>
      </c>
      <c r="CI9" s="1055"/>
      <c r="CJ9" s="1055"/>
      <c r="CK9" s="1055"/>
      <c r="CL9" s="1056"/>
      <c r="CM9" s="1054">
        <v>
10</v>
      </c>
      <c r="CN9" s="1055"/>
      <c r="CO9" s="1055"/>
      <c r="CP9" s="1055"/>
      <c r="CQ9" s="1056"/>
      <c r="CR9" s="1054">
        <v>
10</v>
      </c>
      <c r="CS9" s="1055"/>
      <c r="CT9" s="1055"/>
      <c r="CU9" s="1055"/>
      <c r="CV9" s="1056"/>
      <c r="CW9" s="1054">
        <v>
1</v>
      </c>
      <c r="CX9" s="1055"/>
      <c r="CY9" s="1055"/>
      <c r="CZ9" s="1055"/>
      <c r="DA9" s="1056"/>
      <c r="DB9" s="1054" t="s">
        <v>
582</v>
      </c>
      <c r="DC9" s="1055"/>
      <c r="DD9" s="1055"/>
      <c r="DE9" s="1055"/>
      <c r="DF9" s="1056"/>
      <c r="DG9" s="1054" t="s">
        <v>
582</v>
      </c>
      <c r="DH9" s="1055"/>
      <c r="DI9" s="1055"/>
      <c r="DJ9" s="1055"/>
      <c r="DK9" s="1056"/>
      <c r="DL9" s="1054">
        <v>
1729</v>
      </c>
      <c r="DM9" s="1055"/>
      <c r="DN9" s="1055"/>
      <c r="DO9" s="1055"/>
      <c r="DP9" s="1056"/>
      <c r="DQ9" s="1054" t="s">
        <v>
582</v>
      </c>
      <c r="DR9" s="1055"/>
      <c r="DS9" s="1055"/>
      <c r="DT9" s="1055"/>
      <c r="DU9" s="1056"/>
      <c r="DV9" s="1057"/>
      <c r="DW9" s="1058"/>
      <c r="DX9" s="1058"/>
      <c r="DY9" s="1058"/>
      <c r="DZ9" s="1059"/>
      <c r="EA9" s="237"/>
    </row>
    <row r="10" spans="1:131" s="238" customFormat="1" ht="26.25" customHeight="1" x14ac:dyDescent="0.2">
      <c r="A10" s="241">
        <v>
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
4</v>
      </c>
      <c r="BR10" s="242"/>
      <c r="BS10" s="1057" t="s">
        <v>
573</v>
      </c>
      <c r="BT10" s="1058"/>
      <c r="BU10" s="1058"/>
      <c r="BV10" s="1058"/>
      <c r="BW10" s="1058"/>
      <c r="BX10" s="1058"/>
      <c r="BY10" s="1058"/>
      <c r="BZ10" s="1058"/>
      <c r="CA10" s="1058"/>
      <c r="CB10" s="1058"/>
      <c r="CC10" s="1058"/>
      <c r="CD10" s="1058"/>
      <c r="CE10" s="1058"/>
      <c r="CF10" s="1058"/>
      <c r="CG10" s="1079"/>
      <c r="CH10" s="1054" t="s">
        <v>
582</v>
      </c>
      <c r="CI10" s="1055"/>
      <c r="CJ10" s="1055"/>
      <c r="CK10" s="1055"/>
      <c r="CL10" s="1056"/>
      <c r="CM10" s="1054">
        <v>
12</v>
      </c>
      <c r="CN10" s="1055"/>
      <c r="CO10" s="1055"/>
      <c r="CP10" s="1055"/>
      <c r="CQ10" s="1056"/>
      <c r="CR10" s="1054">
        <v>
5</v>
      </c>
      <c r="CS10" s="1055"/>
      <c r="CT10" s="1055"/>
      <c r="CU10" s="1055"/>
      <c r="CV10" s="1056"/>
      <c r="CW10" s="1054" t="s">
        <v>
582</v>
      </c>
      <c r="CX10" s="1055"/>
      <c r="CY10" s="1055"/>
      <c r="CZ10" s="1055"/>
      <c r="DA10" s="1056"/>
      <c r="DB10" s="1054" t="s">
        <v>
582</v>
      </c>
      <c r="DC10" s="1055"/>
      <c r="DD10" s="1055"/>
      <c r="DE10" s="1055"/>
      <c r="DF10" s="1056"/>
      <c r="DG10" s="1054" t="s">
        <v>
582</v>
      </c>
      <c r="DH10" s="1055"/>
      <c r="DI10" s="1055"/>
      <c r="DJ10" s="1055"/>
      <c r="DK10" s="1056"/>
      <c r="DL10" s="1054" t="s">
        <v>
582</v>
      </c>
      <c r="DM10" s="1055"/>
      <c r="DN10" s="1055"/>
      <c r="DO10" s="1055"/>
      <c r="DP10" s="1056"/>
      <c r="DQ10" s="1054" t="s">
        <v>
582</v>
      </c>
      <c r="DR10" s="1055"/>
      <c r="DS10" s="1055"/>
      <c r="DT10" s="1055"/>
      <c r="DU10" s="1056"/>
      <c r="DV10" s="1057"/>
      <c r="DW10" s="1058"/>
      <c r="DX10" s="1058"/>
      <c r="DY10" s="1058"/>
      <c r="DZ10" s="1059"/>
      <c r="EA10" s="237"/>
    </row>
    <row r="11" spans="1:131" s="238" customFormat="1" ht="26.25" customHeight="1" x14ac:dyDescent="0.2">
      <c r="A11" s="241">
        <v>
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
5</v>
      </c>
      <c r="BR11" s="242"/>
      <c r="BS11" s="1057" t="s">
        <v>
574</v>
      </c>
      <c r="BT11" s="1058"/>
      <c r="BU11" s="1058"/>
      <c r="BV11" s="1058"/>
      <c r="BW11" s="1058"/>
      <c r="BX11" s="1058"/>
      <c r="BY11" s="1058"/>
      <c r="BZ11" s="1058"/>
      <c r="CA11" s="1058"/>
      <c r="CB11" s="1058"/>
      <c r="CC11" s="1058"/>
      <c r="CD11" s="1058"/>
      <c r="CE11" s="1058"/>
      <c r="CF11" s="1058"/>
      <c r="CG11" s="1079"/>
      <c r="CH11" s="1054" t="s">
        <v>
582</v>
      </c>
      <c r="CI11" s="1055"/>
      <c r="CJ11" s="1055"/>
      <c r="CK11" s="1055"/>
      <c r="CL11" s="1056"/>
      <c r="CM11" s="1054">
        <v>
3</v>
      </c>
      <c r="CN11" s="1055"/>
      <c r="CO11" s="1055"/>
      <c r="CP11" s="1055"/>
      <c r="CQ11" s="1056"/>
      <c r="CR11" s="1054">
        <v>
2</v>
      </c>
      <c r="CS11" s="1055"/>
      <c r="CT11" s="1055"/>
      <c r="CU11" s="1055"/>
      <c r="CV11" s="1056"/>
      <c r="CW11" s="1054">
        <v>
25</v>
      </c>
      <c r="CX11" s="1055"/>
      <c r="CY11" s="1055"/>
      <c r="CZ11" s="1055"/>
      <c r="DA11" s="1056"/>
      <c r="DB11" s="1054" t="s">
        <v>
582</v>
      </c>
      <c r="DC11" s="1055"/>
      <c r="DD11" s="1055"/>
      <c r="DE11" s="1055"/>
      <c r="DF11" s="1056"/>
      <c r="DG11" s="1054" t="s">
        <v>
582</v>
      </c>
      <c r="DH11" s="1055"/>
      <c r="DI11" s="1055"/>
      <c r="DJ11" s="1055"/>
      <c r="DK11" s="1056"/>
      <c r="DL11" s="1054" t="s">
        <v>
582</v>
      </c>
      <c r="DM11" s="1055"/>
      <c r="DN11" s="1055"/>
      <c r="DO11" s="1055"/>
      <c r="DP11" s="1056"/>
      <c r="DQ11" s="1054" t="s">
        <v>
582</v>
      </c>
      <c r="DR11" s="1055"/>
      <c r="DS11" s="1055"/>
      <c r="DT11" s="1055"/>
      <c r="DU11" s="1056"/>
      <c r="DV11" s="1057"/>
      <c r="DW11" s="1058"/>
      <c r="DX11" s="1058"/>
      <c r="DY11" s="1058"/>
      <c r="DZ11" s="1059"/>
      <c r="EA11" s="237"/>
    </row>
    <row r="12" spans="1:131" s="238" customFormat="1" ht="26.25" customHeight="1" x14ac:dyDescent="0.2">
      <c r="A12" s="241">
        <v>
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
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2">
      <c r="A13" s="241">
        <v>
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
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2">
      <c r="A14" s="241">
        <v>
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
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2">
      <c r="A15" s="241">
        <v>
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
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2">
      <c r="A16" s="241">
        <v>
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
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2">
      <c r="A17" s="241">
        <v>
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
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2">
      <c r="A18" s="241">
        <v>
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
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2">
      <c r="A19" s="241">
        <v>
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
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2">
      <c r="A20" s="241">
        <v>
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
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5">
      <c r="A21" s="241">
        <v>
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
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2">
      <c r="A22" s="241">
        <v>
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
388</v>
      </c>
      <c r="BA22" s="1093"/>
      <c r="BB22" s="1093"/>
      <c r="BC22" s="1093"/>
      <c r="BD22" s="1094"/>
      <c r="BE22" s="236"/>
      <c r="BF22" s="236"/>
      <c r="BG22" s="236"/>
      <c r="BH22" s="236"/>
      <c r="BI22" s="236"/>
      <c r="BJ22" s="236"/>
      <c r="BK22" s="236"/>
      <c r="BL22" s="236"/>
      <c r="BM22" s="236"/>
      <c r="BN22" s="236"/>
      <c r="BO22" s="236"/>
      <c r="BP22" s="236"/>
      <c r="BQ22" s="241">
        <v>
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5">
      <c r="A23" s="243" t="s">
        <v>
389</v>
      </c>
      <c r="B23" s="1002" t="s">
        <v>
390</v>
      </c>
      <c r="C23" s="1003"/>
      <c r="D23" s="1003"/>
      <c r="E23" s="1003"/>
      <c r="F23" s="1003"/>
      <c r="G23" s="1003"/>
      <c r="H23" s="1003"/>
      <c r="I23" s="1003"/>
      <c r="J23" s="1003"/>
      <c r="K23" s="1003"/>
      <c r="L23" s="1003"/>
      <c r="M23" s="1003"/>
      <c r="N23" s="1003"/>
      <c r="O23" s="1003"/>
      <c r="P23" s="1013"/>
      <c r="Q23" s="1132">
        <v>
251831</v>
      </c>
      <c r="R23" s="1126"/>
      <c r="S23" s="1126"/>
      <c r="T23" s="1126"/>
      <c r="U23" s="1126"/>
      <c r="V23" s="1126">
        <v>
238288</v>
      </c>
      <c r="W23" s="1126"/>
      <c r="X23" s="1126"/>
      <c r="Y23" s="1126"/>
      <c r="Z23" s="1126"/>
      <c r="AA23" s="1126">
        <v>
13543</v>
      </c>
      <c r="AB23" s="1126"/>
      <c r="AC23" s="1126"/>
      <c r="AD23" s="1126"/>
      <c r="AE23" s="1133"/>
      <c r="AF23" s="1134">
        <v>
13196</v>
      </c>
      <c r="AG23" s="1126"/>
      <c r="AH23" s="1126"/>
      <c r="AI23" s="1126"/>
      <c r="AJ23" s="1135"/>
      <c r="AK23" s="1136"/>
      <c r="AL23" s="1137"/>
      <c r="AM23" s="1137"/>
      <c r="AN23" s="1137"/>
      <c r="AO23" s="1137"/>
      <c r="AP23" s="1126">
        <v>
35606</v>
      </c>
      <c r="AQ23" s="1126"/>
      <c r="AR23" s="1126"/>
      <c r="AS23" s="1126"/>
      <c r="AT23" s="1126"/>
      <c r="AU23" s="1127"/>
      <c r="AV23" s="1127"/>
      <c r="AW23" s="1127"/>
      <c r="AX23" s="1127"/>
      <c r="AY23" s="1128"/>
      <c r="AZ23" s="1129" t="s">
        <v>
391</v>
      </c>
      <c r="BA23" s="1130"/>
      <c r="BB23" s="1130"/>
      <c r="BC23" s="1130"/>
      <c r="BD23" s="1131"/>
      <c r="BE23" s="236"/>
      <c r="BF23" s="236"/>
      <c r="BG23" s="236"/>
      <c r="BH23" s="236"/>
      <c r="BI23" s="236"/>
      <c r="BJ23" s="236"/>
      <c r="BK23" s="236"/>
      <c r="BL23" s="236"/>
      <c r="BM23" s="236"/>
      <c r="BN23" s="236"/>
      <c r="BO23" s="236"/>
      <c r="BP23" s="236"/>
      <c r="BQ23" s="241">
        <v>
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2">
      <c r="A24" s="1125" t="s">
        <v>
392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
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5">
      <c r="A25" s="1124" t="s">
        <v>
393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
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2">
      <c r="A26" s="1060" t="s">
        <v>
370</v>
      </c>
      <c r="B26" s="1061"/>
      <c r="C26" s="1061"/>
      <c r="D26" s="1061"/>
      <c r="E26" s="1061"/>
      <c r="F26" s="1061"/>
      <c r="G26" s="1061"/>
      <c r="H26" s="1061"/>
      <c r="I26" s="1061"/>
      <c r="J26" s="1061"/>
      <c r="K26" s="1061"/>
      <c r="L26" s="1061"/>
      <c r="M26" s="1061"/>
      <c r="N26" s="1061"/>
      <c r="O26" s="1061"/>
      <c r="P26" s="1062"/>
      <c r="Q26" s="1066" t="s">
        <v>
394</v>
      </c>
      <c r="R26" s="1067"/>
      <c r="S26" s="1067"/>
      <c r="T26" s="1067"/>
      <c r="U26" s="1068"/>
      <c r="V26" s="1066" t="s">
        <v>
395</v>
      </c>
      <c r="W26" s="1067"/>
      <c r="X26" s="1067"/>
      <c r="Y26" s="1067"/>
      <c r="Z26" s="1068"/>
      <c r="AA26" s="1066" t="s">
        <v>
396</v>
      </c>
      <c r="AB26" s="1067"/>
      <c r="AC26" s="1067"/>
      <c r="AD26" s="1067"/>
      <c r="AE26" s="1067"/>
      <c r="AF26" s="1120" t="s">
        <v>
397</v>
      </c>
      <c r="AG26" s="1073"/>
      <c r="AH26" s="1073"/>
      <c r="AI26" s="1073"/>
      <c r="AJ26" s="1121"/>
      <c r="AK26" s="1067" t="s">
        <v>
398</v>
      </c>
      <c r="AL26" s="1067"/>
      <c r="AM26" s="1067"/>
      <c r="AN26" s="1067"/>
      <c r="AO26" s="1068"/>
      <c r="AP26" s="1066" t="s">
        <v>
399</v>
      </c>
      <c r="AQ26" s="1067"/>
      <c r="AR26" s="1067"/>
      <c r="AS26" s="1067"/>
      <c r="AT26" s="1068"/>
      <c r="AU26" s="1066" t="s">
        <v>
400</v>
      </c>
      <c r="AV26" s="1067"/>
      <c r="AW26" s="1067"/>
      <c r="AX26" s="1067"/>
      <c r="AY26" s="1068"/>
      <c r="AZ26" s="1066" t="s">
        <v>
401</v>
      </c>
      <c r="BA26" s="1067"/>
      <c r="BB26" s="1067"/>
      <c r="BC26" s="1067"/>
      <c r="BD26" s="1068"/>
      <c r="BE26" s="1066" t="s">
        <v>
377</v>
      </c>
      <c r="BF26" s="1067"/>
      <c r="BG26" s="1067"/>
      <c r="BH26" s="1067"/>
      <c r="BI26" s="1080"/>
      <c r="BJ26" s="235"/>
      <c r="BK26" s="235"/>
      <c r="BL26" s="235"/>
      <c r="BM26" s="235"/>
      <c r="BN26" s="235"/>
      <c r="BO26" s="244"/>
      <c r="BP26" s="244"/>
      <c r="BQ26" s="241">
        <v>
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
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2">
      <c r="A28" s="245">
        <v>
1</v>
      </c>
      <c r="B28" s="1112" t="s">
        <v>
402</v>
      </c>
      <c r="C28" s="1113"/>
      <c r="D28" s="1113"/>
      <c r="E28" s="1113"/>
      <c r="F28" s="1113"/>
      <c r="G28" s="1113"/>
      <c r="H28" s="1113"/>
      <c r="I28" s="1113"/>
      <c r="J28" s="1113"/>
      <c r="K28" s="1113"/>
      <c r="L28" s="1113"/>
      <c r="M28" s="1113"/>
      <c r="N28" s="1113"/>
      <c r="O28" s="1113"/>
      <c r="P28" s="1114"/>
      <c r="Q28" s="1115">
        <v>
53162</v>
      </c>
      <c r="R28" s="1116"/>
      <c r="S28" s="1116"/>
      <c r="T28" s="1116"/>
      <c r="U28" s="1116"/>
      <c r="V28" s="1116">
        <v>
51961</v>
      </c>
      <c r="W28" s="1116"/>
      <c r="X28" s="1116"/>
      <c r="Y28" s="1116"/>
      <c r="Z28" s="1116"/>
      <c r="AA28" s="1116">
        <v>
1201</v>
      </c>
      <c r="AB28" s="1116"/>
      <c r="AC28" s="1116"/>
      <c r="AD28" s="1116"/>
      <c r="AE28" s="1117"/>
      <c r="AF28" s="1118">
        <v>
1201</v>
      </c>
      <c r="AG28" s="1116"/>
      <c r="AH28" s="1116"/>
      <c r="AI28" s="1116"/>
      <c r="AJ28" s="1119"/>
      <c r="AK28" s="1107">
        <v>
4230</v>
      </c>
      <c r="AL28" s="1108"/>
      <c r="AM28" s="1108"/>
      <c r="AN28" s="1108"/>
      <c r="AO28" s="1108"/>
      <c r="AP28" s="1108" t="s">
        <v>
564</v>
      </c>
      <c r="AQ28" s="1108"/>
      <c r="AR28" s="1108"/>
      <c r="AS28" s="1108"/>
      <c r="AT28" s="1108"/>
      <c r="AU28" s="1108" t="s">
        <v>
564</v>
      </c>
      <c r="AV28" s="1108"/>
      <c r="AW28" s="1108"/>
      <c r="AX28" s="1108"/>
      <c r="AY28" s="1108"/>
      <c r="AZ28" s="1109" t="s">
        <v>
564</v>
      </c>
      <c r="BA28" s="1109"/>
      <c r="BB28" s="1109"/>
      <c r="BC28" s="1109"/>
      <c r="BD28" s="1109"/>
      <c r="BE28" s="1110"/>
      <c r="BF28" s="1110"/>
      <c r="BG28" s="1110"/>
      <c r="BH28" s="1110"/>
      <c r="BI28" s="1111"/>
      <c r="BJ28" s="235"/>
      <c r="BK28" s="235"/>
      <c r="BL28" s="235"/>
      <c r="BM28" s="235"/>
      <c r="BN28" s="235"/>
      <c r="BO28" s="244"/>
      <c r="BP28" s="244"/>
      <c r="BQ28" s="241">
        <v>
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2">
      <c r="A29" s="245">
        <v>
2</v>
      </c>
      <c r="B29" s="1095" t="s">
        <v>
403</v>
      </c>
      <c r="C29" s="1096"/>
      <c r="D29" s="1096"/>
      <c r="E29" s="1096"/>
      <c r="F29" s="1096"/>
      <c r="G29" s="1096"/>
      <c r="H29" s="1096"/>
      <c r="I29" s="1096"/>
      <c r="J29" s="1096"/>
      <c r="K29" s="1096"/>
      <c r="L29" s="1096"/>
      <c r="M29" s="1096"/>
      <c r="N29" s="1096"/>
      <c r="O29" s="1096"/>
      <c r="P29" s="1097"/>
      <c r="Q29" s="1103">
        <v>
45743</v>
      </c>
      <c r="R29" s="1104"/>
      <c r="S29" s="1104"/>
      <c r="T29" s="1104"/>
      <c r="U29" s="1104"/>
      <c r="V29" s="1104">
        <v>
44224</v>
      </c>
      <c r="W29" s="1104"/>
      <c r="X29" s="1104"/>
      <c r="Y29" s="1104"/>
      <c r="Z29" s="1104"/>
      <c r="AA29" s="1104">
        <v>
1519</v>
      </c>
      <c r="AB29" s="1104"/>
      <c r="AC29" s="1104"/>
      <c r="AD29" s="1104"/>
      <c r="AE29" s="1105"/>
      <c r="AF29" s="1100">
        <v>
1519</v>
      </c>
      <c r="AG29" s="1101"/>
      <c r="AH29" s="1101"/>
      <c r="AI29" s="1101"/>
      <c r="AJ29" s="1102"/>
      <c r="AK29" s="1045">
        <v>
6968</v>
      </c>
      <c r="AL29" s="1036"/>
      <c r="AM29" s="1036"/>
      <c r="AN29" s="1036"/>
      <c r="AO29" s="1036"/>
      <c r="AP29" s="1036" t="s">
        <v>
564</v>
      </c>
      <c r="AQ29" s="1036"/>
      <c r="AR29" s="1036"/>
      <c r="AS29" s="1036"/>
      <c r="AT29" s="1036"/>
      <c r="AU29" s="1036" t="s">
        <v>
564</v>
      </c>
      <c r="AV29" s="1036"/>
      <c r="AW29" s="1036"/>
      <c r="AX29" s="1036"/>
      <c r="AY29" s="1036"/>
      <c r="AZ29" s="1106" t="s">
        <v>
564</v>
      </c>
      <c r="BA29" s="1106"/>
      <c r="BB29" s="1106"/>
      <c r="BC29" s="1106"/>
      <c r="BD29" s="1106"/>
      <c r="BE29" s="1037"/>
      <c r="BF29" s="1037"/>
      <c r="BG29" s="1037"/>
      <c r="BH29" s="1037"/>
      <c r="BI29" s="1038"/>
      <c r="BJ29" s="235"/>
      <c r="BK29" s="235"/>
      <c r="BL29" s="235"/>
      <c r="BM29" s="235"/>
      <c r="BN29" s="235"/>
      <c r="BO29" s="244"/>
      <c r="BP29" s="244"/>
      <c r="BQ29" s="241">
        <v>
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2">
      <c r="A30" s="245">
        <v>
3</v>
      </c>
      <c r="B30" s="1095" t="s">
        <v>
404</v>
      </c>
      <c r="C30" s="1096"/>
      <c r="D30" s="1096"/>
      <c r="E30" s="1096"/>
      <c r="F30" s="1096"/>
      <c r="G30" s="1096"/>
      <c r="H30" s="1096"/>
      <c r="I30" s="1096"/>
      <c r="J30" s="1096"/>
      <c r="K30" s="1096"/>
      <c r="L30" s="1096"/>
      <c r="M30" s="1096"/>
      <c r="N30" s="1096"/>
      <c r="O30" s="1096"/>
      <c r="P30" s="1097"/>
      <c r="Q30" s="1103">
        <v>
13723</v>
      </c>
      <c r="R30" s="1104"/>
      <c r="S30" s="1104"/>
      <c r="T30" s="1104"/>
      <c r="U30" s="1104"/>
      <c r="V30" s="1104">
        <v>
13491</v>
      </c>
      <c r="W30" s="1104"/>
      <c r="X30" s="1104"/>
      <c r="Y30" s="1104"/>
      <c r="Z30" s="1104"/>
      <c r="AA30" s="1104">
        <v>
231</v>
      </c>
      <c r="AB30" s="1104"/>
      <c r="AC30" s="1104"/>
      <c r="AD30" s="1104"/>
      <c r="AE30" s="1105"/>
      <c r="AF30" s="1100">
        <v>
231</v>
      </c>
      <c r="AG30" s="1101"/>
      <c r="AH30" s="1101"/>
      <c r="AI30" s="1101"/>
      <c r="AJ30" s="1102"/>
      <c r="AK30" s="1045">
        <v>
5431</v>
      </c>
      <c r="AL30" s="1036"/>
      <c r="AM30" s="1036"/>
      <c r="AN30" s="1036"/>
      <c r="AO30" s="1036"/>
      <c r="AP30" s="1036" t="s">
        <v>
564</v>
      </c>
      <c r="AQ30" s="1036"/>
      <c r="AR30" s="1036"/>
      <c r="AS30" s="1036"/>
      <c r="AT30" s="1036"/>
      <c r="AU30" s="1036" t="s">
        <v>
564</v>
      </c>
      <c r="AV30" s="1036"/>
      <c r="AW30" s="1036"/>
      <c r="AX30" s="1036"/>
      <c r="AY30" s="1036"/>
      <c r="AZ30" s="1106" t="s">
        <v>
564</v>
      </c>
      <c r="BA30" s="1106"/>
      <c r="BB30" s="1106"/>
      <c r="BC30" s="1106"/>
      <c r="BD30" s="1106"/>
      <c r="BE30" s="1037"/>
      <c r="BF30" s="1037"/>
      <c r="BG30" s="1037"/>
      <c r="BH30" s="1037"/>
      <c r="BI30" s="1038"/>
      <c r="BJ30" s="235"/>
      <c r="BK30" s="235"/>
      <c r="BL30" s="235"/>
      <c r="BM30" s="235"/>
      <c r="BN30" s="235"/>
      <c r="BO30" s="244"/>
      <c r="BP30" s="244"/>
      <c r="BQ30" s="241">
        <v>
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2">
      <c r="A31" s="245">
        <v>
4</v>
      </c>
      <c r="B31" s="1095"/>
      <c r="C31" s="1096"/>
      <c r="D31" s="1096"/>
      <c r="E31" s="1096"/>
      <c r="F31" s="1096"/>
      <c r="G31" s="1096"/>
      <c r="H31" s="1096"/>
      <c r="I31" s="1096"/>
      <c r="J31" s="1096"/>
      <c r="K31" s="1096"/>
      <c r="L31" s="1096"/>
      <c r="M31" s="1096"/>
      <c r="N31" s="1096"/>
      <c r="O31" s="1096"/>
      <c r="P31" s="1097"/>
      <c r="Q31" s="1103"/>
      <c r="R31" s="1104"/>
      <c r="S31" s="1104"/>
      <c r="T31" s="1104"/>
      <c r="U31" s="1104"/>
      <c r="V31" s="1104"/>
      <c r="W31" s="1104"/>
      <c r="X31" s="1104"/>
      <c r="Y31" s="1104"/>
      <c r="Z31" s="1104"/>
      <c r="AA31" s="1104"/>
      <c r="AB31" s="1104"/>
      <c r="AC31" s="1104"/>
      <c r="AD31" s="1104"/>
      <c r="AE31" s="1105"/>
      <c r="AF31" s="1100"/>
      <c r="AG31" s="1101"/>
      <c r="AH31" s="1101"/>
      <c r="AI31" s="1101"/>
      <c r="AJ31" s="1102"/>
      <c r="AK31" s="1045"/>
      <c r="AL31" s="1036"/>
      <c r="AM31" s="1036"/>
      <c r="AN31" s="1036"/>
      <c r="AO31" s="1036"/>
      <c r="AP31" s="1036"/>
      <c r="AQ31" s="1036"/>
      <c r="AR31" s="1036"/>
      <c r="AS31" s="1036"/>
      <c r="AT31" s="1036"/>
      <c r="AU31" s="1036"/>
      <c r="AV31" s="1036"/>
      <c r="AW31" s="1036"/>
      <c r="AX31" s="1036"/>
      <c r="AY31" s="1036"/>
      <c r="AZ31" s="1106"/>
      <c r="BA31" s="1106"/>
      <c r="BB31" s="1106"/>
      <c r="BC31" s="1106"/>
      <c r="BD31" s="1106"/>
      <c r="BE31" s="1037"/>
      <c r="BF31" s="1037"/>
      <c r="BG31" s="1037"/>
      <c r="BH31" s="1037"/>
      <c r="BI31" s="1038"/>
      <c r="BJ31" s="235"/>
      <c r="BK31" s="235"/>
      <c r="BL31" s="235"/>
      <c r="BM31" s="235"/>
      <c r="BN31" s="235"/>
      <c r="BO31" s="244"/>
      <c r="BP31" s="244"/>
      <c r="BQ31" s="241">
        <v>
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2">
      <c r="A32" s="245">
        <v>
5</v>
      </c>
      <c r="B32" s="1095"/>
      <c r="C32" s="1096"/>
      <c r="D32" s="1096"/>
      <c r="E32" s="1096"/>
      <c r="F32" s="1096"/>
      <c r="G32" s="1096"/>
      <c r="H32" s="1096"/>
      <c r="I32" s="1096"/>
      <c r="J32" s="1096"/>
      <c r="K32" s="1096"/>
      <c r="L32" s="1096"/>
      <c r="M32" s="1096"/>
      <c r="N32" s="1096"/>
      <c r="O32" s="1096"/>
      <c r="P32" s="1097"/>
      <c r="Q32" s="1103"/>
      <c r="R32" s="1104"/>
      <c r="S32" s="1104"/>
      <c r="T32" s="1104"/>
      <c r="U32" s="1104"/>
      <c r="V32" s="1104"/>
      <c r="W32" s="1104"/>
      <c r="X32" s="1104"/>
      <c r="Y32" s="1104"/>
      <c r="Z32" s="1104"/>
      <c r="AA32" s="1104"/>
      <c r="AB32" s="1104"/>
      <c r="AC32" s="1104"/>
      <c r="AD32" s="1104"/>
      <c r="AE32" s="1105"/>
      <c r="AF32" s="1100"/>
      <c r="AG32" s="1101"/>
      <c r="AH32" s="1101"/>
      <c r="AI32" s="1101"/>
      <c r="AJ32" s="1102"/>
      <c r="AK32" s="1045"/>
      <c r="AL32" s="1036"/>
      <c r="AM32" s="1036"/>
      <c r="AN32" s="1036"/>
      <c r="AO32" s="1036"/>
      <c r="AP32" s="1036"/>
      <c r="AQ32" s="1036"/>
      <c r="AR32" s="1036"/>
      <c r="AS32" s="1036"/>
      <c r="AT32" s="1036"/>
      <c r="AU32" s="1036"/>
      <c r="AV32" s="1036"/>
      <c r="AW32" s="1036"/>
      <c r="AX32" s="1036"/>
      <c r="AY32" s="1036"/>
      <c r="AZ32" s="1106"/>
      <c r="BA32" s="1106"/>
      <c r="BB32" s="1106"/>
      <c r="BC32" s="1106"/>
      <c r="BD32" s="1106"/>
      <c r="BE32" s="1037"/>
      <c r="BF32" s="1037"/>
      <c r="BG32" s="1037"/>
      <c r="BH32" s="1037"/>
      <c r="BI32" s="1038"/>
      <c r="BJ32" s="235"/>
      <c r="BK32" s="235"/>
      <c r="BL32" s="235"/>
      <c r="BM32" s="235"/>
      <c r="BN32" s="235"/>
      <c r="BO32" s="244"/>
      <c r="BP32" s="244"/>
      <c r="BQ32" s="241">
        <v>
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2">
      <c r="A33" s="245">
        <v>
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35"/>
      <c r="BK33" s="235"/>
      <c r="BL33" s="235"/>
      <c r="BM33" s="235"/>
      <c r="BN33" s="235"/>
      <c r="BO33" s="244"/>
      <c r="BP33" s="244"/>
      <c r="BQ33" s="241">
        <v>
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2">
      <c r="A34" s="245">
        <v>
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35"/>
      <c r="BK34" s="235"/>
      <c r="BL34" s="235"/>
      <c r="BM34" s="235"/>
      <c r="BN34" s="235"/>
      <c r="BO34" s="244"/>
      <c r="BP34" s="244"/>
      <c r="BQ34" s="241">
        <v>
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2">
      <c r="A35" s="245">
        <v>
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
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2">
      <c r="A36" s="245">
        <v>
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
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2">
      <c r="A37" s="245">
        <v>
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
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2">
      <c r="A38" s="245">
        <v>
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
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2">
      <c r="A39" s="245">
        <v>
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
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2">
      <c r="A40" s="241">
        <v>
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
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2">
      <c r="A41" s="241">
        <v>
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
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2">
      <c r="A42" s="241">
        <v>
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
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2">
      <c r="A43" s="241">
        <v>
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
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2">
      <c r="A44" s="241">
        <v>
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
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2">
      <c r="A45" s="241">
        <v>
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
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2">
      <c r="A46" s="241">
        <v>
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
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2">
      <c r="A47" s="241">
        <v>
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
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2">
      <c r="A48" s="241">
        <v>
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
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2">
      <c r="A49" s="241">
        <v>
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
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2">
      <c r="A50" s="241">
        <v>
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
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2">
      <c r="A51" s="241">
        <v>
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
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2">
      <c r="A52" s="241">
        <v>
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
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2">
      <c r="A53" s="241">
        <v>
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
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2">
      <c r="A54" s="241">
        <v>
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
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2">
      <c r="A55" s="241">
        <v>
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
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2">
      <c r="A56" s="241">
        <v>
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
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2">
      <c r="A57" s="241">
        <v>
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
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2">
      <c r="A58" s="241">
        <v>
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
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2">
      <c r="A59" s="241">
        <v>
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
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2">
      <c r="A60" s="241">
        <v>
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
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5">
      <c r="A61" s="241">
        <v>
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
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2">
      <c r="A62" s="241">
        <v>
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
405</v>
      </c>
      <c r="BK62" s="1093"/>
      <c r="BL62" s="1093"/>
      <c r="BM62" s="1093"/>
      <c r="BN62" s="1094"/>
      <c r="BO62" s="244"/>
      <c r="BP62" s="244"/>
      <c r="BQ62" s="241">
        <v>
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5">
      <c r="A63" s="243" t="s">
        <v>
389</v>
      </c>
      <c r="B63" s="1002" t="s">
        <v>
406</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
2951</v>
      </c>
      <c r="AG63" s="1024"/>
      <c r="AH63" s="1024"/>
      <c r="AI63" s="1024"/>
      <c r="AJ63" s="1087"/>
      <c r="AK63" s="1088"/>
      <c r="AL63" s="1028"/>
      <c r="AM63" s="1028"/>
      <c r="AN63" s="1028"/>
      <c r="AO63" s="1028"/>
      <c r="AP63" s="1024" t="s">
        <v>
564</v>
      </c>
      <c r="AQ63" s="1024"/>
      <c r="AR63" s="1024"/>
      <c r="AS63" s="1024"/>
      <c r="AT63" s="1024"/>
      <c r="AU63" s="1024" t="s">
        <v>
564</v>
      </c>
      <c r="AV63" s="1024"/>
      <c r="AW63" s="1024"/>
      <c r="AX63" s="1024"/>
      <c r="AY63" s="1024"/>
      <c r="AZ63" s="1082"/>
      <c r="BA63" s="1082"/>
      <c r="BB63" s="1082"/>
      <c r="BC63" s="1082"/>
      <c r="BD63" s="1082"/>
      <c r="BE63" s="1025"/>
      <c r="BF63" s="1025"/>
      <c r="BG63" s="1025"/>
      <c r="BH63" s="1025"/>
      <c r="BI63" s="1026"/>
      <c r="BJ63" s="1083" t="s">
        <v>
391</v>
      </c>
      <c r="BK63" s="1018"/>
      <c r="BL63" s="1018"/>
      <c r="BM63" s="1018"/>
      <c r="BN63" s="1084"/>
      <c r="BO63" s="244"/>
      <c r="BP63" s="244"/>
      <c r="BQ63" s="241">
        <v>
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
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5">
      <c r="A65" s="235" t="s">
        <v>
407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
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2">
      <c r="A66" s="1060" t="s">
        <v>
408</v>
      </c>
      <c r="B66" s="1061"/>
      <c r="C66" s="1061"/>
      <c r="D66" s="1061"/>
      <c r="E66" s="1061"/>
      <c r="F66" s="1061"/>
      <c r="G66" s="1061"/>
      <c r="H66" s="1061"/>
      <c r="I66" s="1061"/>
      <c r="J66" s="1061"/>
      <c r="K66" s="1061"/>
      <c r="L66" s="1061"/>
      <c r="M66" s="1061"/>
      <c r="N66" s="1061"/>
      <c r="O66" s="1061"/>
      <c r="P66" s="1062"/>
      <c r="Q66" s="1066" t="s">
        <v>
409</v>
      </c>
      <c r="R66" s="1067"/>
      <c r="S66" s="1067"/>
      <c r="T66" s="1067"/>
      <c r="U66" s="1068"/>
      <c r="V66" s="1066" t="s">
        <v>
410</v>
      </c>
      <c r="W66" s="1067"/>
      <c r="X66" s="1067"/>
      <c r="Y66" s="1067"/>
      <c r="Z66" s="1068"/>
      <c r="AA66" s="1066" t="s">
        <v>
411</v>
      </c>
      <c r="AB66" s="1067"/>
      <c r="AC66" s="1067"/>
      <c r="AD66" s="1067"/>
      <c r="AE66" s="1068"/>
      <c r="AF66" s="1072" t="s">
        <v>
397</v>
      </c>
      <c r="AG66" s="1073"/>
      <c r="AH66" s="1073"/>
      <c r="AI66" s="1073"/>
      <c r="AJ66" s="1074"/>
      <c r="AK66" s="1066" t="s">
        <v>
412</v>
      </c>
      <c r="AL66" s="1061"/>
      <c r="AM66" s="1061"/>
      <c r="AN66" s="1061"/>
      <c r="AO66" s="1062"/>
      <c r="AP66" s="1066" t="s">
        <v>
399</v>
      </c>
      <c r="AQ66" s="1067"/>
      <c r="AR66" s="1067"/>
      <c r="AS66" s="1067"/>
      <c r="AT66" s="1068"/>
      <c r="AU66" s="1066" t="s">
        <v>
413</v>
      </c>
      <c r="AV66" s="1067"/>
      <c r="AW66" s="1067"/>
      <c r="AX66" s="1067"/>
      <c r="AY66" s="1068"/>
      <c r="AZ66" s="1066" t="s">
        <v>
377</v>
      </c>
      <c r="BA66" s="1067"/>
      <c r="BB66" s="1067"/>
      <c r="BC66" s="1067"/>
      <c r="BD66" s="1080"/>
      <c r="BE66" s="244"/>
      <c r="BF66" s="244"/>
      <c r="BG66" s="244"/>
      <c r="BH66" s="244"/>
      <c r="BI66" s="244"/>
      <c r="BJ66" s="244"/>
      <c r="BK66" s="244"/>
      <c r="BL66" s="244"/>
      <c r="BM66" s="244"/>
      <c r="BN66" s="244"/>
      <c r="BO66" s="244"/>
      <c r="BP66" s="244"/>
      <c r="BQ66" s="241">
        <v>
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
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2">
      <c r="A68" s="239">
        <v>
1</v>
      </c>
      <c r="B68" s="1050" t="s">
        <v>
565</v>
      </c>
      <c r="C68" s="1051"/>
      <c r="D68" s="1051"/>
      <c r="E68" s="1051"/>
      <c r="F68" s="1051"/>
      <c r="G68" s="1051"/>
      <c r="H68" s="1051"/>
      <c r="I68" s="1051"/>
      <c r="J68" s="1051"/>
      <c r="K68" s="1051"/>
      <c r="L68" s="1051"/>
      <c r="M68" s="1051"/>
      <c r="N68" s="1051"/>
      <c r="O68" s="1051"/>
      <c r="P68" s="1052"/>
      <c r="Q68" s="1053">
        <v>
7741</v>
      </c>
      <c r="R68" s="1047">
        <v>
7961</v>
      </c>
      <c r="S68" s="1047">
        <v>
7961</v>
      </c>
      <c r="T68" s="1047">
        <v>
7961</v>
      </c>
      <c r="U68" s="1047">
        <v>
7961</v>
      </c>
      <c r="V68" s="1047">
        <v>
7327</v>
      </c>
      <c r="W68" s="1047">
        <v>
7475</v>
      </c>
      <c r="X68" s="1047">
        <v>
7475</v>
      </c>
      <c r="Y68" s="1047">
        <v>
7475</v>
      </c>
      <c r="Z68" s="1047">
        <v>
7475</v>
      </c>
      <c r="AA68" s="1047">
        <v>
415</v>
      </c>
      <c r="AB68" s="1047">
        <v>
486</v>
      </c>
      <c r="AC68" s="1047">
        <v>
486</v>
      </c>
      <c r="AD68" s="1047">
        <v>
486</v>
      </c>
      <c r="AE68" s="1047">
        <v>
486</v>
      </c>
      <c r="AF68" s="1047">
        <v>
415</v>
      </c>
      <c r="AG68" s="1047">
        <v>
486</v>
      </c>
      <c r="AH68" s="1047">
        <v>
486</v>
      </c>
      <c r="AI68" s="1047">
        <v>
486</v>
      </c>
      <c r="AJ68" s="1047">
        <v>
486</v>
      </c>
      <c r="AK68" s="1047" t="s">
        <v>
504</v>
      </c>
      <c r="AL68" s="1047"/>
      <c r="AM68" s="1047"/>
      <c r="AN68" s="1047"/>
      <c r="AO68" s="1047"/>
      <c r="AP68" s="1047">
        <v>
3713</v>
      </c>
      <c r="AQ68" s="1047">
        <v>
4476</v>
      </c>
      <c r="AR68" s="1047">
        <v>
4476</v>
      </c>
      <c r="AS68" s="1047">
        <v>
4476</v>
      </c>
      <c r="AT68" s="1047">
        <v>
4476</v>
      </c>
      <c r="AU68" s="1047">
        <v>
160</v>
      </c>
      <c r="AV68" s="1047">
        <v>
192</v>
      </c>
      <c r="AW68" s="1047">
        <v>
192</v>
      </c>
      <c r="AX68" s="1047">
        <v>
192</v>
      </c>
      <c r="AY68" s="1047">
        <v>
192</v>
      </c>
      <c r="AZ68" s="1048"/>
      <c r="BA68" s="1048"/>
      <c r="BB68" s="1048"/>
      <c r="BC68" s="1048"/>
      <c r="BD68" s="1049"/>
      <c r="BE68" s="244"/>
      <c r="BF68" s="244"/>
      <c r="BG68" s="244"/>
      <c r="BH68" s="244"/>
      <c r="BI68" s="244"/>
      <c r="BJ68" s="244"/>
      <c r="BK68" s="244"/>
      <c r="BL68" s="244"/>
      <c r="BM68" s="244"/>
      <c r="BN68" s="244"/>
      <c r="BO68" s="244"/>
      <c r="BP68" s="244"/>
      <c r="BQ68" s="241">
        <v>
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2">
      <c r="A69" s="241">
        <v>
2</v>
      </c>
      <c r="B69" s="1039" t="s">
        <v>
566</v>
      </c>
      <c r="C69" s="1040"/>
      <c r="D69" s="1040"/>
      <c r="E69" s="1040"/>
      <c r="F69" s="1040"/>
      <c r="G69" s="1040"/>
      <c r="H69" s="1040"/>
      <c r="I69" s="1040"/>
      <c r="J69" s="1040"/>
      <c r="K69" s="1040"/>
      <c r="L69" s="1040"/>
      <c r="M69" s="1040"/>
      <c r="N69" s="1040"/>
      <c r="O69" s="1040"/>
      <c r="P69" s="1041"/>
      <c r="Q69" s="1042">
        <v>
194646</v>
      </c>
      <c r="R69" s="1036">
        <v>
144168</v>
      </c>
      <c r="S69" s="1036">
        <v>
144168</v>
      </c>
      <c r="T69" s="1036">
        <v>
144168</v>
      </c>
      <c r="U69" s="1036">
        <v>
144168</v>
      </c>
      <c r="V69" s="1036">
        <v>
178380</v>
      </c>
      <c r="W69" s="1036">
        <v>
138019</v>
      </c>
      <c r="X69" s="1036">
        <v>
138019</v>
      </c>
      <c r="Y69" s="1036">
        <v>
138019</v>
      </c>
      <c r="Z69" s="1036">
        <v>
138019</v>
      </c>
      <c r="AA69" s="1036">
        <v>
16266</v>
      </c>
      <c r="AB69" s="1036">
        <v>
6149</v>
      </c>
      <c r="AC69" s="1036">
        <v>
6149</v>
      </c>
      <c r="AD69" s="1036">
        <v>
6149</v>
      </c>
      <c r="AE69" s="1036">
        <v>
6149</v>
      </c>
      <c r="AF69" s="1036">
        <v>
48943</v>
      </c>
      <c r="AG69" s="1036">
        <v>
32354</v>
      </c>
      <c r="AH69" s="1036">
        <v>
32354</v>
      </c>
      <c r="AI69" s="1036">
        <v>
32354</v>
      </c>
      <c r="AJ69" s="1036">
        <v>
32354</v>
      </c>
      <c r="AK69" s="1036" t="s">
        <v>
504</v>
      </c>
      <c r="AL69" s="1036"/>
      <c r="AM69" s="1036"/>
      <c r="AN69" s="1036"/>
      <c r="AO69" s="1036"/>
      <c r="AP69" s="1036" t="s">
        <v>
504</v>
      </c>
      <c r="AQ69" s="1036"/>
      <c r="AR69" s="1036"/>
      <c r="AS69" s="1036"/>
      <c r="AT69" s="1036"/>
      <c r="AU69" s="1036" t="s">
        <v>
504</v>
      </c>
      <c r="AV69" s="1036"/>
      <c r="AW69" s="1036"/>
      <c r="AX69" s="1036"/>
      <c r="AY69" s="1036"/>
      <c r="AZ69" s="1037" t="s">
        <v>
576</v>
      </c>
      <c r="BA69" s="1037"/>
      <c r="BB69" s="1037"/>
      <c r="BC69" s="1037"/>
      <c r="BD69" s="1038"/>
      <c r="BE69" s="244"/>
      <c r="BF69" s="244"/>
      <c r="BG69" s="244"/>
      <c r="BH69" s="244"/>
      <c r="BI69" s="244"/>
      <c r="BJ69" s="244"/>
      <c r="BK69" s="244"/>
      <c r="BL69" s="244"/>
      <c r="BM69" s="244"/>
      <c r="BN69" s="244"/>
      <c r="BO69" s="244"/>
      <c r="BP69" s="244"/>
      <c r="BQ69" s="241">
        <v>
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2">
      <c r="A70" s="241">
        <v>
3</v>
      </c>
      <c r="B70" s="1039" t="s">
        <v>
567</v>
      </c>
      <c r="C70" s="1040"/>
      <c r="D70" s="1040"/>
      <c r="E70" s="1040"/>
      <c r="F70" s="1040"/>
      <c r="G70" s="1040"/>
      <c r="H70" s="1040"/>
      <c r="I70" s="1040"/>
      <c r="J70" s="1040"/>
      <c r="K70" s="1040"/>
      <c r="L70" s="1040"/>
      <c r="M70" s="1040"/>
      <c r="N70" s="1040"/>
      <c r="O70" s="1040"/>
      <c r="P70" s="1041"/>
      <c r="Q70" s="1042">
        <v>
96531</v>
      </c>
      <c r="R70" s="1036">
        <v>
76940</v>
      </c>
      <c r="S70" s="1036">
        <v>
76940</v>
      </c>
      <c r="T70" s="1036">
        <v>
76940</v>
      </c>
      <c r="U70" s="1036">
        <v>
76940</v>
      </c>
      <c r="V70" s="1036">
        <v>
91789</v>
      </c>
      <c r="W70" s="1036">
        <v>
73165</v>
      </c>
      <c r="X70" s="1036">
        <v>
73165</v>
      </c>
      <c r="Y70" s="1036">
        <v>
73165</v>
      </c>
      <c r="Z70" s="1036">
        <v>
73165</v>
      </c>
      <c r="AA70" s="1036">
        <v>
4742</v>
      </c>
      <c r="AB70" s="1036">
        <v>
3775</v>
      </c>
      <c r="AC70" s="1036">
        <v>
3775</v>
      </c>
      <c r="AD70" s="1036">
        <v>
3775</v>
      </c>
      <c r="AE70" s="1036">
        <v>
3775</v>
      </c>
      <c r="AF70" s="1036">
        <v>
4726</v>
      </c>
      <c r="AG70" s="1036">
        <v>
3775</v>
      </c>
      <c r="AH70" s="1036">
        <v>
3775</v>
      </c>
      <c r="AI70" s="1036">
        <v>
3775</v>
      </c>
      <c r="AJ70" s="1036">
        <v>
3775</v>
      </c>
      <c r="AK70" s="1036">
        <v>
10217</v>
      </c>
      <c r="AL70" s="1036">
        <v>
7300</v>
      </c>
      <c r="AM70" s="1036">
        <v>
7300</v>
      </c>
      <c r="AN70" s="1036">
        <v>
7300</v>
      </c>
      <c r="AO70" s="1036">
        <v>
7300</v>
      </c>
      <c r="AP70" s="1036">
        <v>
64049</v>
      </c>
      <c r="AQ70" s="1036">
        <v>
42318</v>
      </c>
      <c r="AR70" s="1036">
        <v>
42318</v>
      </c>
      <c r="AS70" s="1036">
        <v>
42318</v>
      </c>
      <c r="AT70" s="1036">
        <v>
42318</v>
      </c>
      <c r="AU70" s="1036">
        <v>
2178</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
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2">
      <c r="A71" s="241">
        <v>
4</v>
      </c>
      <c r="B71" s="1039" t="s">
        <v>
568</v>
      </c>
      <c r="C71" s="1040"/>
      <c r="D71" s="1040"/>
      <c r="E71" s="1040"/>
      <c r="F71" s="1040"/>
      <c r="G71" s="1040"/>
      <c r="H71" s="1040"/>
      <c r="I71" s="1040"/>
      <c r="J71" s="1040"/>
      <c r="K71" s="1040"/>
      <c r="L71" s="1040"/>
      <c r="M71" s="1040"/>
      <c r="N71" s="1040"/>
      <c r="O71" s="1040"/>
      <c r="P71" s="1041"/>
      <c r="Q71" s="1042">
        <v>
6282</v>
      </c>
      <c r="R71" s="1036">
        <v>
6933</v>
      </c>
      <c r="S71" s="1036">
        <v>
6933</v>
      </c>
      <c r="T71" s="1036">
        <v>
6933</v>
      </c>
      <c r="U71" s="1036">
        <v>
6933</v>
      </c>
      <c r="V71" s="1036">
        <v>
6206</v>
      </c>
      <c r="W71" s="1036">
        <v>
6850</v>
      </c>
      <c r="X71" s="1036">
        <v>
6850</v>
      </c>
      <c r="Y71" s="1036">
        <v>
6850</v>
      </c>
      <c r="Z71" s="1036">
        <v>
6850</v>
      </c>
      <c r="AA71" s="1036">
        <v>
76</v>
      </c>
      <c r="AB71" s="1036">
        <v>
82</v>
      </c>
      <c r="AC71" s="1036">
        <v>
82</v>
      </c>
      <c r="AD71" s="1036">
        <v>
82</v>
      </c>
      <c r="AE71" s="1036">
        <v>
82</v>
      </c>
      <c r="AF71" s="1036">
        <v>
76</v>
      </c>
      <c r="AG71" s="1036">
        <v>
82</v>
      </c>
      <c r="AH71" s="1036">
        <v>
82</v>
      </c>
      <c r="AI71" s="1036">
        <v>
82</v>
      </c>
      <c r="AJ71" s="1036">
        <v>
82</v>
      </c>
      <c r="AK71" s="1036">
        <v>
1908</v>
      </c>
      <c r="AL71" s="1036">
        <v>
2485</v>
      </c>
      <c r="AM71" s="1036">
        <v>
2485</v>
      </c>
      <c r="AN71" s="1036">
        <v>
2485</v>
      </c>
      <c r="AO71" s="1036">
        <v>
2485</v>
      </c>
      <c r="AP71" s="1036" t="s">
        <v>
504</v>
      </c>
      <c r="AQ71" s="1036"/>
      <c r="AR71" s="1036"/>
      <c r="AS71" s="1036"/>
      <c r="AT71" s="1036"/>
      <c r="AU71" s="1036" t="s">
        <v>
564</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
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2">
      <c r="A72" s="241">
        <v>
5</v>
      </c>
      <c r="B72" s="1039" t="s">
        <v>
569</v>
      </c>
      <c r="C72" s="1040"/>
      <c r="D72" s="1040"/>
      <c r="E72" s="1040"/>
      <c r="F72" s="1040"/>
      <c r="G72" s="1040"/>
      <c r="H72" s="1040"/>
      <c r="I72" s="1040"/>
      <c r="J72" s="1040"/>
      <c r="K72" s="1040"/>
      <c r="L72" s="1040"/>
      <c r="M72" s="1040"/>
      <c r="N72" s="1040"/>
      <c r="O72" s="1040"/>
      <c r="P72" s="1041"/>
      <c r="Q72" s="1042">
        <v>
1478091</v>
      </c>
      <c r="R72" s="1036">
        <v>
1385861</v>
      </c>
      <c r="S72" s="1036">
        <v>
1385861</v>
      </c>
      <c r="T72" s="1036">
        <v>
1385861</v>
      </c>
      <c r="U72" s="1036">
        <v>
1385861</v>
      </c>
      <c r="V72" s="1036">
        <v>
1440066</v>
      </c>
      <c r="W72" s="1036">
        <v>
1346246</v>
      </c>
      <c r="X72" s="1036">
        <v>
1346246</v>
      </c>
      <c r="Y72" s="1036">
        <v>
1346246</v>
      </c>
      <c r="Z72" s="1036">
        <v>
1346246</v>
      </c>
      <c r="AA72" s="1036">
        <v>
38025</v>
      </c>
      <c r="AB72" s="1036">
        <v>
39615</v>
      </c>
      <c r="AC72" s="1036">
        <v>
39615</v>
      </c>
      <c r="AD72" s="1036">
        <v>
39615</v>
      </c>
      <c r="AE72" s="1036">
        <v>
39615</v>
      </c>
      <c r="AF72" s="1036">
        <v>
38025</v>
      </c>
      <c r="AG72" s="1036">
        <v>
39615</v>
      </c>
      <c r="AH72" s="1036">
        <v>
39615</v>
      </c>
      <c r="AI72" s="1036">
        <v>
39615</v>
      </c>
      <c r="AJ72" s="1036">
        <v>
39615</v>
      </c>
      <c r="AK72" s="1036">
        <v>
17867</v>
      </c>
      <c r="AL72" s="1036">
        <v>
13582</v>
      </c>
      <c r="AM72" s="1036">
        <v>
13582</v>
      </c>
      <c r="AN72" s="1036">
        <v>
13582</v>
      </c>
      <c r="AO72" s="1036">
        <v>
13582</v>
      </c>
      <c r="AP72" s="1036" t="s">
        <v>
504</v>
      </c>
      <c r="AQ72" s="1036"/>
      <c r="AR72" s="1036"/>
      <c r="AS72" s="1036"/>
      <c r="AT72" s="1036"/>
      <c r="AU72" s="1036" t="s">
        <v>
564</v>
      </c>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
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2">
      <c r="A73" s="241">
        <v>
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
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2">
      <c r="A74" s="241">
        <v>
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
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2">
      <c r="A75" s="241">
        <v>
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
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2">
      <c r="A76" s="241">
        <v>
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
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2">
      <c r="A77" s="241">
        <v>
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
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2">
      <c r="A78" s="241">
        <v>
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
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2">
      <c r="A79" s="241">
        <v>
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
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2">
      <c r="A80" s="241">
        <v>
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
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2">
      <c r="A81" s="241">
        <v>
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
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2">
      <c r="A82" s="241">
        <v>
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
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2">
      <c r="A83" s="241">
        <v>
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
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2">
      <c r="A84" s="241">
        <v>
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
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2">
      <c r="A85" s="241">
        <v>
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
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2">
      <c r="A86" s="241">
        <v>
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
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2">
      <c r="A87" s="247">
        <v>
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
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5">
      <c r="A88" s="243" t="s">
        <v>
389</v>
      </c>
      <c r="B88" s="1002" t="s">
        <v>
414</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
92186</v>
      </c>
      <c r="AG88" s="1024"/>
      <c r="AH88" s="1024"/>
      <c r="AI88" s="1024"/>
      <c r="AJ88" s="1024"/>
      <c r="AK88" s="1028"/>
      <c r="AL88" s="1028"/>
      <c r="AM88" s="1028"/>
      <c r="AN88" s="1028"/>
      <c r="AO88" s="1028"/>
      <c r="AP88" s="1024">
        <v>
67762</v>
      </c>
      <c r="AQ88" s="1024"/>
      <c r="AR88" s="1024"/>
      <c r="AS88" s="1024"/>
      <c r="AT88" s="1024"/>
      <c r="AU88" s="1024">
        <v>
2337</v>
      </c>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
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
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
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
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
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
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
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
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
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
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
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
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
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
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
389</v>
      </c>
      <c r="BR102" s="1002" t="s">
        <v>
415</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
1017</v>
      </c>
      <c r="CS102" s="1018"/>
      <c r="CT102" s="1018"/>
      <c r="CU102" s="1018"/>
      <c r="CV102" s="1019"/>
      <c r="CW102" s="1017">
        <v>
135</v>
      </c>
      <c r="CX102" s="1018"/>
      <c r="CY102" s="1018"/>
      <c r="CZ102" s="1018"/>
      <c r="DA102" s="1019"/>
      <c r="DB102" s="1017" t="s">
        <v>
583</v>
      </c>
      <c r="DC102" s="1018"/>
      <c r="DD102" s="1018"/>
      <c r="DE102" s="1018"/>
      <c r="DF102" s="1019"/>
      <c r="DG102" s="1017" t="s">
        <v>
583</v>
      </c>
      <c r="DH102" s="1018"/>
      <c r="DI102" s="1018"/>
      <c r="DJ102" s="1018"/>
      <c r="DK102" s="1019"/>
      <c r="DL102" s="1017">
        <v>
1729</v>
      </c>
      <c r="DM102" s="1018"/>
      <c r="DN102" s="1018"/>
      <c r="DO102" s="1018"/>
      <c r="DP102" s="1019"/>
      <c r="DQ102" s="1017" t="s">
        <v>
583</v>
      </c>
      <c r="DR102" s="1018"/>
      <c r="DS102" s="1018"/>
      <c r="DT102" s="1018"/>
      <c r="DU102" s="1019"/>
      <c r="DV102" s="1002"/>
      <c r="DW102" s="1003"/>
      <c r="DX102" s="1003"/>
      <c r="DY102" s="1003"/>
      <c r="DZ102" s="1004"/>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
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
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
418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
419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7" t="s">
        <v>
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
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2">
      <c r="A109" s="960" t="s">
        <v>
422</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
423</v>
      </c>
      <c r="AB109" s="961"/>
      <c r="AC109" s="961"/>
      <c r="AD109" s="961"/>
      <c r="AE109" s="962"/>
      <c r="AF109" s="963" t="s">
        <v>
424</v>
      </c>
      <c r="AG109" s="961"/>
      <c r="AH109" s="961"/>
      <c r="AI109" s="961"/>
      <c r="AJ109" s="962"/>
      <c r="AK109" s="963" t="s">
        <v>
304</v>
      </c>
      <c r="AL109" s="961"/>
      <c r="AM109" s="961"/>
      <c r="AN109" s="961"/>
      <c r="AO109" s="962"/>
      <c r="AP109" s="963" t="s">
        <v>
425</v>
      </c>
      <c r="AQ109" s="961"/>
      <c r="AR109" s="961"/>
      <c r="AS109" s="961"/>
      <c r="AT109" s="994"/>
      <c r="AU109" s="960" t="s">
        <v>
422</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
423</v>
      </c>
      <c r="BR109" s="961"/>
      <c r="BS109" s="961"/>
      <c r="BT109" s="961"/>
      <c r="BU109" s="962"/>
      <c r="BV109" s="963" t="s">
        <v>
424</v>
      </c>
      <c r="BW109" s="961"/>
      <c r="BX109" s="961"/>
      <c r="BY109" s="961"/>
      <c r="BZ109" s="962"/>
      <c r="CA109" s="963" t="s">
        <v>
304</v>
      </c>
      <c r="CB109" s="961"/>
      <c r="CC109" s="961"/>
      <c r="CD109" s="961"/>
      <c r="CE109" s="962"/>
      <c r="CF109" s="1001" t="s">
        <v>
425</v>
      </c>
      <c r="CG109" s="1001"/>
      <c r="CH109" s="1001"/>
      <c r="CI109" s="1001"/>
      <c r="CJ109" s="1001"/>
      <c r="CK109" s="963" t="s">
        <v>
426</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
423</v>
      </c>
      <c r="DH109" s="961"/>
      <c r="DI109" s="961"/>
      <c r="DJ109" s="961"/>
      <c r="DK109" s="962"/>
      <c r="DL109" s="963" t="s">
        <v>
424</v>
      </c>
      <c r="DM109" s="961"/>
      <c r="DN109" s="961"/>
      <c r="DO109" s="961"/>
      <c r="DP109" s="962"/>
      <c r="DQ109" s="963" t="s">
        <v>
304</v>
      </c>
      <c r="DR109" s="961"/>
      <c r="DS109" s="961"/>
      <c r="DT109" s="961"/>
      <c r="DU109" s="962"/>
      <c r="DV109" s="963" t="s">
        <v>
425</v>
      </c>
      <c r="DW109" s="961"/>
      <c r="DX109" s="961"/>
      <c r="DY109" s="961"/>
      <c r="DZ109" s="994"/>
    </row>
    <row r="110" spans="1:131" s="233" customFormat="1" ht="26.25" customHeight="1" x14ac:dyDescent="0.2">
      <c r="A110" s="872" t="s">
        <v>
427</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
1700373</v>
      </c>
      <c r="AB110" s="954"/>
      <c r="AC110" s="954"/>
      <c r="AD110" s="954"/>
      <c r="AE110" s="955"/>
      <c r="AF110" s="956">
        <v>
1741344</v>
      </c>
      <c r="AG110" s="954"/>
      <c r="AH110" s="954"/>
      <c r="AI110" s="954"/>
      <c r="AJ110" s="955"/>
      <c r="AK110" s="956">
        <v>
1827517</v>
      </c>
      <c r="AL110" s="954"/>
      <c r="AM110" s="954"/>
      <c r="AN110" s="954"/>
      <c r="AO110" s="955"/>
      <c r="AP110" s="957">
        <v>
1.5</v>
      </c>
      <c r="AQ110" s="958"/>
      <c r="AR110" s="958"/>
      <c r="AS110" s="958"/>
      <c r="AT110" s="959"/>
      <c r="AU110" s="995" t="s">
        <v>
73</v>
      </c>
      <c r="AV110" s="996"/>
      <c r="AW110" s="996"/>
      <c r="AX110" s="996"/>
      <c r="AY110" s="996"/>
      <c r="AZ110" s="925" t="s">
        <v>
428</v>
      </c>
      <c r="BA110" s="873"/>
      <c r="BB110" s="873"/>
      <c r="BC110" s="873"/>
      <c r="BD110" s="873"/>
      <c r="BE110" s="873"/>
      <c r="BF110" s="873"/>
      <c r="BG110" s="873"/>
      <c r="BH110" s="873"/>
      <c r="BI110" s="873"/>
      <c r="BJ110" s="873"/>
      <c r="BK110" s="873"/>
      <c r="BL110" s="873"/>
      <c r="BM110" s="873"/>
      <c r="BN110" s="873"/>
      <c r="BO110" s="873"/>
      <c r="BP110" s="874"/>
      <c r="BQ110" s="926">
        <v>
35998006</v>
      </c>
      <c r="BR110" s="907"/>
      <c r="BS110" s="907"/>
      <c r="BT110" s="907"/>
      <c r="BU110" s="907"/>
      <c r="BV110" s="907">
        <v>
35762037</v>
      </c>
      <c r="BW110" s="907"/>
      <c r="BX110" s="907"/>
      <c r="BY110" s="907"/>
      <c r="BZ110" s="907"/>
      <c r="CA110" s="907">
        <v>
35605547</v>
      </c>
      <c r="CB110" s="907"/>
      <c r="CC110" s="907"/>
      <c r="CD110" s="907"/>
      <c r="CE110" s="907"/>
      <c r="CF110" s="931">
        <v>
30</v>
      </c>
      <c r="CG110" s="932"/>
      <c r="CH110" s="932"/>
      <c r="CI110" s="932"/>
      <c r="CJ110" s="932"/>
      <c r="CK110" s="991" t="s">
        <v>
429</v>
      </c>
      <c r="CL110" s="884"/>
      <c r="CM110" s="925" t="s">
        <v>
430</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
7124719</v>
      </c>
      <c r="DH110" s="907"/>
      <c r="DI110" s="907"/>
      <c r="DJ110" s="907"/>
      <c r="DK110" s="907"/>
      <c r="DL110" s="907">
        <v>
6750123</v>
      </c>
      <c r="DM110" s="907"/>
      <c r="DN110" s="907"/>
      <c r="DO110" s="907"/>
      <c r="DP110" s="907"/>
      <c r="DQ110" s="907">
        <v>
6375528</v>
      </c>
      <c r="DR110" s="907"/>
      <c r="DS110" s="907"/>
      <c r="DT110" s="907"/>
      <c r="DU110" s="907"/>
      <c r="DV110" s="908">
        <v>
5.4</v>
      </c>
      <c r="DW110" s="908"/>
      <c r="DX110" s="908"/>
      <c r="DY110" s="908"/>
      <c r="DZ110" s="909"/>
    </row>
    <row r="111" spans="1:131" s="233" customFormat="1" ht="26.25" customHeight="1" x14ac:dyDescent="0.2">
      <c r="A111" s="839" t="s">
        <v>
431</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
432</v>
      </c>
      <c r="AB111" s="984"/>
      <c r="AC111" s="984"/>
      <c r="AD111" s="984"/>
      <c r="AE111" s="985"/>
      <c r="AF111" s="986" t="s">
        <v>
433</v>
      </c>
      <c r="AG111" s="984"/>
      <c r="AH111" s="984"/>
      <c r="AI111" s="984"/>
      <c r="AJ111" s="985"/>
      <c r="AK111" s="986" t="s">
        <v>
433</v>
      </c>
      <c r="AL111" s="984"/>
      <c r="AM111" s="984"/>
      <c r="AN111" s="984"/>
      <c r="AO111" s="985"/>
      <c r="AP111" s="987" t="s">
        <v>
433</v>
      </c>
      <c r="AQ111" s="988"/>
      <c r="AR111" s="988"/>
      <c r="AS111" s="988"/>
      <c r="AT111" s="989"/>
      <c r="AU111" s="997"/>
      <c r="AV111" s="998"/>
      <c r="AW111" s="998"/>
      <c r="AX111" s="998"/>
      <c r="AY111" s="998"/>
      <c r="AZ111" s="880" t="s">
        <v>
434</v>
      </c>
      <c r="BA111" s="817"/>
      <c r="BB111" s="817"/>
      <c r="BC111" s="817"/>
      <c r="BD111" s="817"/>
      <c r="BE111" s="817"/>
      <c r="BF111" s="817"/>
      <c r="BG111" s="817"/>
      <c r="BH111" s="817"/>
      <c r="BI111" s="817"/>
      <c r="BJ111" s="817"/>
      <c r="BK111" s="817"/>
      <c r="BL111" s="817"/>
      <c r="BM111" s="817"/>
      <c r="BN111" s="817"/>
      <c r="BO111" s="817"/>
      <c r="BP111" s="818"/>
      <c r="BQ111" s="881">
        <v>
11886369</v>
      </c>
      <c r="BR111" s="882"/>
      <c r="BS111" s="882"/>
      <c r="BT111" s="882"/>
      <c r="BU111" s="882"/>
      <c r="BV111" s="882">
        <v>
11297068</v>
      </c>
      <c r="BW111" s="882"/>
      <c r="BX111" s="882"/>
      <c r="BY111" s="882"/>
      <c r="BZ111" s="882"/>
      <c r="CA111" s="882">
        <v>
10102382</v>
      </c>
      <c r="CB111" s="882"/>
      <c r="CC111" s="882"/>
      <c r="CD111" s="882"/>
      <c r="CE111" s="882"/>
      <c r="CF111" s="940">
        <v>
8.5</v>
      </c>
      <c r="CG111" s="941"/>
      <c r="CH111" s="941"/>
      <c r="CI111" s="941"/>
      <c r="CJ111" s="941"/>
      <c r="CK111" s="992"/>
      <c r="CL111" s="886"/>
      <c r="CM111" s="880" t="s">
        <v>
435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
145</v>
      </c>
      <c r="DH111" s="882"/>
      <c r="DI111" s="882"/>
      <c r="DJ111" s="882"/>
      <c r="DK111" s="882"/>
      <c r="DL111" s="882" t="s">
        <v>
432</v>
      </c>
      <c r="DM111" s="882"/>
      <c r="DN111" s="882"/>
      <c r="DO111" s="882"/>
      <c r="DP111" s="882"/>
      <c r="DQ111" s="882" t="s">
        <v>
432</v>
      </c>
      <c r="DR111" s="882"/>
      <c r="DS111" s="882"/>
      <c r="DT111" s="882"/>
      <c r="DU111" s="882"/>
      <c r="DV111" s="859" t="s">
        <v>
145</v>
      </c>
      <c r="DW111" s="859"/>
      <c r="DX111" s="859"/>
      <c r="DY111" s="859"/>
      <c r="DZ111" s="860"/>
    </row>
    <row r="112" spans="1:131" s="233" customFormat="1" ht="26.25" customHeight="1" x14ac:dyDescent="0.2">
      <c r="A112" s="977" t="s">
        <v>
436</v>
      </c>
      <c r="B112" s="978"/>
      <c r="C112" s="817" t="s">
        <v>
437</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v>
232700</v>
      </c>
      <c r="AB112" s="845"/>
      <c r="AC112" s="845"/>
      <c r="AD112" s="845"/>
      <c r="AE112" s="846"/>
      <c r="AF112" s="847">
        <v>
314263</v>
      </c>
      <c r="AG112" s="845"/>
      <c r="AH112" s="845"/>
      <c r="AI112" s="845"/>
      <c r="AJ112" s="846"/>
      <c r="AK112" s="847">
        <v>
348590</v>
      </c>
      <c r="AL112" s="845"/>
      <c r="AM112" s="845"/>
      <c r="AN112" s="845"/>
      <c r="AO112" s="846"/>
      <c r="AP112" s="889">
        <v>
0.3</v>
      </c>
      <c r="AQ112" s="890"/>
      <c r="AR112" s="890"/>
      <c r="AS112" s="890"/>
      <c r="AT112" s="891"/>
      <c r="AU112" s="997"/>
      <c r="AV112" s="998"/>
      <c r="AW112" s="998"/>
      <c r="AX112" s="998"/>
      <c r="AY112" s="998"/>
      <c r="AZ112" s="880" t="s">
        <v>
438</v>
      </c>
      <c r="BA112" s="817"/>
      <c r="BB112" s="817"/>
      <c r="BC112" s="817"/>
      <c r="BD112" s="817"/>
      <c r="BE112" s="817"/>
      <c r="BF112" s="817"/>
      <c r="BG112" s="817"/>
      <c r="BH112" s="817"/>
      <c r="BI112" s="817"/>
      <c r="BJ112" s="817"/>
      <c r="BK112" s="817"/>
      <c r="BL112" s="817"/>
      <c r="BM112" s="817"/>
      <c r="BN112" s="817"/>
      <c r="BO112" s="817"/>
      <c r="BP112" s="818"/>
      <c r="BQ112" s="881" t="s">
        <v>
145</v>
      </c>
      <c r="BR112" s="882"/>
      <c r="BS112" s="882"/>
      <c r="BT112" s="882"/>
      <c r="BU112" s="882"/>
      <c r="BV112" s="882" t="s">
        <v>
432</v>
      </c>
      <c r="BW112" s="882"/>
      <c r="BX112" s="882"/>
      <c r="BY112" s="882"/>
      <c r="BZ112" s="882"/>
      <c r="CA112" s="882" t="s">
        <v>
391</v>
      </c>
      <c r="CB112" s="882"/>
      <c r="CC112" s="882"/>
      <c r="CD112" s="882"/>
      <c r="CE112" s="882"/>
      <c r="CF112" s="940" t="s">
        <v>
439</v>
      </c>
      <c r="CG112" s="941"/>
      <c r="CH112" s="941"/>
      <c r="CI112" s="941"/>
      <c r="CJ112" s="941"/>
      <c r="CK112" s="992"/>
      <c r="CL112" s="886"/>
      <c r="CM112" s="880" t="s">
        <v>
440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
439</v>
      </c>
      <c r="DH112" s="882"/>
      <c r="DI112" s="882"/>
      <c r="DJ112" s="882"/>
      <c r="DK112" s="882"/>
      <c r="DL112" s="882" t="s">
        <v>
432</v>
      </c>
      <c r="DM112" s="882"/>
      <c r="DN112" s="882"/>
      <c r="DO112" s="882"/>
      <c r="DP112" s="882"/>
      <c r="DQ112" s="882" t="s">
        <v>
391</v>
      </c>
      <c r="DR112" s="882"/>
      <c r="DS112" s="882"/>
      <c r="DT112" s="882"/>
      <c r="DU112" s="882"/>
      <c r="DV112" s="859" t="s">
        <v>
145</v>
      </c>
      <c r="DW112" s="859"/>
      <c r="DX112" s="859"/>
      <c r="DY112" s="859"/>
      <c r="DZ112" s="860"/>
    </row>
    <row r="113" spans="1:130" s="233" customFormat="1" ht="26.25" customHeight="1" x14ac:dyDescent="0.2">
      <c r="A113" s="979"/>
      <c r="B113" s="980"/>
      <c r="C113" s="817" t="s">
        <v>
441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t="s">
        <v>
432</v>
      </c>
      <c r="AB113" s="984"/>
      <c r="AC113" s="984"/>
      <c r="AD113" s="984"/>
      <c r="AE113" s="985"/>
      <c r="AF113" s="986" t="s">
        <v>
145</v>
      </c>
      <c r="AG113" s="984"/>
      <c r="AH113" s="984"/>
      <c r="AI113" s="984"/>
      <c r="AJ113" s="985"/>
      <c r="AK113" s="986" t="s">
        <v>
145</v>
      </c>
      <c r="AL113" s="984"/>
      <c r="AM113" s="984"/>
      <c r="AN113" s="984"/>
      <c r="AO113" s="985"/>
      <c r="AP113" s="987" t="s">
        <v>
432</v>
      </c>
      <c r="AQ113" s="988"/>
      <c r="AR113" s="988"/>
      <c r="AS113" s="988"/>
      <c r="AT113" s="989"/>
      <c r="AU113" s="997"/>
      <c r="AV113" s="998"/>
      <c r="AW113" s="998"/>
      <c r="AX113" s="998"/>
      <c r="AY113" s="998"/>
      <c r="AZ113" s="880" t="s">
        <v>
442</v>
      </c>
      <c r="BA113" s="817"/>
      <c r="BB113" s="817"/>
      <c r="BC113" s="817"/>
      <c r="BD113" s="817"/>
      <c r="BE113" s="817"/>
      <c r="BF113" s="817"/>
      <c r="BG113" s="817"/>
      <c r="BH113" s="817"/>
      <c r="BI113" s="817"/>
      <c r="BJ113" s="817"/>
      <c r="BK113" s="817"/>
      <c r="BL113" s="817"/>
      <c r="BM113" s="817"/>
      <c r="BN113" s="817"/>
      <c r="BO113" s="817"/>
      <c r="BP113" s="818"/>
      <c r="BQ113" s="881">
        <v>
1754820</v>
      </c>
      <c r="BR113" s="882"/>
      <c r="BS113" s="882"/>
      <c r="BT113" s="882"/>
      <c r="BU113" s="882"/>
      <c r="BV113" s="882">
        <v>
2069039</v>
      </c>
      <c r="BW113" s="882"/>
      <c r="BX113" s="882"/>
      <c r="BY113" s="882"/>
      <c r="BZ113" s="882"/>
      <c r="CA113" s="882">
        <v>
2337333</v>
      </c>
      <c r="CB113" s="882"/>
      <c r="CC113" s="882"/>
      <c r="CD113" s="882"/>
      <c r="CE113" s="882"/>
      <c r="CF113" s="940">
        <v>
2</v>
      </c>
      <c r="CG113" s="941"/>
      <c r="CH113" s="941"/>
      <c r="CI113" s="941"/>
      <c r="CJ113" s="941"/>
      <c r="CK113" s="992"/>
      <c r="CL113" s="886"/>
      <c r="CM113" s="880" t="s">
        <v>
443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
145</v>
      </c>
      <c r="DH113" s="845"/>
      <c r="DI113" s="845"/>
      <c r="DJ113" s="845"/>
      <c r="DK113" s="846"/>
      <c r="DL113" s="847" t="s">
        <v>
145</v>
      </c>
      <c r="DM113" s="845"/>
      <c r="DN113" s="845"/>
      <c r="DO113" s="845"/>
      <c r="DP113" s="846"/>
      <c r="DQ113" s="847" t="s">
        <v>
145</v>
      </c>
      <c r="DR113" s="845"/>
      <c r="DS113" s="845"/>
      <c r="DT113" s="845"/>
      <c r="DU113" s="846"/>
      <c r="DV113" s="889" t="s">
        <v>
145</v>
      </c>
      <c r="DW113" s="890"/>
      <c r="DX113" s="890"/>
      <c r="DY113" s="890"/>
      <c r="DZ113" s="891"/>
    </row>
    <row r="114" spans="1:130" s="233" customFormat="1" ht="26.25" customHeight="1" x14ac:dyDescent="0.2">
      <c r="A114" s="979"/>
      <c r="B114" s="980"/>
      <c r="C114" s="817" t="s">
        <v>
444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
141267</v>
      </c>
      <c r="AB114" s="845"/>
      <c r="AC114" s="845"/>
      <c r="AD114" s="845"/>
      <c r="AE114" s="846"/>
      <c r="AF114" s="847">
        <v>
157535</v>
      </c>
      <c r="AG114" s="845"/>
      <c r="AH114" s="845"/>
      <c r="AI114" s="845"/>
      <c r="AJ114" s="846"/>
      <c r="AK114" s="847">
        <v>
148516</v>
      </c>
      <c r="AL114" s="845"/>
      <c r="AM114" s="845"/>
      <c r="AN114" s="845"/>
      <c r="AO114" s="846"/>
      <c r="AP114" s="889">
        <v>
0.1</v>
      </c>
      <c r="AQ114" s="890"/>
      <c r="AR114" s="890"/>
      <c r="AS114" s="890"/>
      <c r="AT114" s="891"/>
      <c r="AU114" s="997"/>
      <c r="AV114" s="998"/>
      <c r="AW114" s="998"/>
      <c r="AX114" s="998"/>
      <c r="AY114" s="998"/>
      <c r="AZ114" s="880" t="s">
        <v>
445</v>
      </c>
      <c r="BA114" s="817"/>
      <c r="BB114" s="817"/>
      <c r="BC114" s="817"/>
      <c r="BD114" s="817"/>
      <c r="BE114" s="817"/>
      <c r="BF114" s="817"/>
      <c r="BG114" s="817"/>
      <c r="BH114" s="817"/>
      <c r="BI114" s="817"/>
      <c r="BJ114" s="817"/>
      <c r="BK114" s="817"/>
      <c r="BL114" s="817"/>
      <c r="BM114" s="817"/>
      <c r="BN114" s="817"/>
      <c r="BO114" s="817"/>
      <c r="BP114" s="818"/>
      <c r="BQ114" s="881">
        <v>
24574740</v>
      </c>
      <c r="BR114" s="882"/>
      <c r="BS114" s="882"/>
      <c r="BT114" s="882"/>
      <c r="BU114" s="882"/>
      <c r="BV114" s="882">
        <v>
21786614</v>
      </c>
      <c r="BW114" s="882"/>
      <c r="BX114" s="882"/>
      <c r="BY114" s="882"/>
      <c r="BZ114" s="882"/>
      <c r="CA114" s="882">
        <v>
22774518</v>
      </c>
      <c r="CB114" s="882"/>
      <c r="CC114" s="882"/>
      <c r="CD114" s="882"/>
      <c r="CE114" s="882"/>
      <c r="CF114" s="940">
        <v>
19.2</v>
      </c>
      <c r="CG114" s="941"/>
      <c r="CH114" s="941"/>
      <c r="CI114" s="941"/>
      <c r="CJ114" s="941"/>
      <c r="CK114" s="992"/>
      <c r="CL114" s="886"/>
      <c r="CM114" s="880" t="s">
        <v>
446</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
145</v>
      </c>
      <c r="DH114" s="845"/>
      <c r="DI114" s="845"/>
      <c r="DJ114" s="845"/>
      <c r="DK114" s="846"/>
      <c r="DL114" s="847" t="s">
        <v>
391</v>
      </c>
      <c r="DM114" s="845"/>
      <c r="DN114" s="845"/>
      <c r="DO114" s="845"/>
      <c r="DP114" s="846"/>
      <c r="DQ114" s="847" t="s">
        <v>
145</v>
      </c>
      <c r="DR114" s="845"/>
      <c r="DS114" s="845"/>
      <c r="DT114" s="845"/>
      <c r="DU114" s="846"/>
      <c r="DV114" s="889" t="s">
        <v>
145</v>
      </c>
      <c r="DW114" s="890"/>
      <c r="DX114" s="890"/>
      <c r="DY114" s="890"/>
      <c r="DZ114" s="891"/>
    </row>
    <row r="115" spans="1:130" s="233" customFormat="1" ht="26.25" customHeight="1" x14ac:dyDescent="0.2">
      <c r="A115" s="979"/>
      <c r="B115" s="980"/>
      <c r="C115" s="817" t="s">
        <v>
447</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
980997</v>
      </c>
      <c r="AB115" s="984"/>
      <c r="AC115" s="984"/>
      <c r="AD115" s="984"/>
      <c r="AE115" s="985"/>
      <c r="AF115" s="986">
        <v>
719730</v>
      </c>
      <c r="AG115" s="984"/>
      <c r="AH115" s="984"/>
      <c r="AI115" s="984"/>
      <c r="AJ115" s="985"/>
      <c r="AK115" s="986">
        <v>
657832</v>
      </c>
      <c r="AL115" s="984"/>
      <c r="AM115" s="984"/>
      <c r="AN115" s="984"/>
      <c r="AO115" s="985"/>
      <c r="AP115" s="987">
        <v>
0.6</v>
      </c>
      <c r="AQ115" s="988"/>
      <c r="AR115" s="988"/>
      <c r="AS115" s="988"/>
      <c r="AT115" s="989"/>
      <c r="AU115" s="997"/>
      <c r="AV115" s="998"/>
      <c r="AW115" s="998"/>
      <c r="AX115" s="998"/>
      <c r="AY115" s="998"/>
      <c r="AZ115" s="880" t="s">
        <v>
448</v>
      </c>
      <c r="BA115" s="817"/>
      <c r="BB115" s="817"/>
      <c r="BC115" s="817"/>
      <c r="BD115" s="817"/>
      <c r="BE115" s="817"/>
      <c r="BF115" s="817"/>
      <c r="BG115" s="817"/>
      <c r="BH115" s="817"/>
      <c r="BI115" s="817"/>
      <c r="BJ115" s="817"/>
      <c r="BK115" s="817"/>
      <c r="BL115" s="817"/>
      <c r="BM115" s="817"/>
      <c r="BN115" s="817"/>
      <c r="BO115" s="817"/>
      <c r="BP115" s="818"/>
      <c r="BQ115" s="881" t="s">
        <v>
439</v>
      </c>
      <c r="BR115" s="882"/>
      <c r="BS115" s="882"/>
      <c r="BT115" s="882"/>
      <c r="BU115" s="882"/>
      <c r="BV115" s="882" t="s">
        <v>
145</v>
      </c>
      <c r="BW115" s="882"/>
      <c r="BX115" s="882"/>
      <c r="BY115" s="882"/>
      <c r="BZ115" s="882"/>
      <c r="CA115" s="882" t="s">
        <v>
145</v>
      </c>
      <c r="CB115" s="882"/>
      <c r="CC115" s="882"/>
      <c r="CD115" s="882"/>
      <c r="CE115" s="882"/>
      <c r="CF115" s="940" t="s">
        <v>
432</v>
      </c>
      <c r="CG115" s="941"/>
      <c r="CH115" s="941"/>
      <c r="CI115" s="941"/>
      <c r="CJ115" s="941"/>
      <c r="CK115" s="992"/>
      <c r="CL115" s="886"/>
      <c r="CM115" s="880" t="s">
        <v>
449</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
2195743</v>
      </c>
      <c r="DH115" s="845"/>
      <c r="DI115" s="845"/>
      <c r="DJ115" s="845"/>
      <c r="DK115" s="846"/>
      <c r="DL115" s="847">
        <v>
2282247</v>
      </c>
      <c r="DM115" s="845"/>
      <c r="DN115" s="845"/>
      <c r="DO115" s="845"/>
      <c r="DP115" s="846"/>
      <c r="DQ115" s="847">
        <v>
1716104</v>
      </c>
      <c r="DR115" s="845"/>
      <c r="DS115" s="845"/>
      <c r="DT115" s="845"/>
      <c r="DU115" s="846"/>
      <c r="DV115" s="889">
        <v>
1.4</v>
      </c>
      <c r="DW115" s="890"/>
      <c r="DX115" s="890"/>
      <c r="DY115" s="890"/>
      <c r="DZ115" s="891"/>
    </row>
    <row r="116" spans="1:130" s="233" customFormat="1" ht="26.25" customHeight="1" x14ac:dyDescent="0.2">
      <c r="A116" s="981"/>
      <c r="B116" s="982"/>
      <c r="C116" s="904" t="s">
        <v>
450</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
433</v>
      </c>
      <c r="AB116" s="845"/>
      <c r="AC116" s="845"/>
      <c r="AD116" s="845"/>
      <c r="AE116" s="846"/>
      <c r="AF116" s="847" t="s">
        <v>
433</v>
      </c>
      <c r="AG116" s="845"/>
      <c r="AH116" s="845"/>
      <c r="AI116" s="845"/>
      <c r="AJ116" s="846"/>
      <c r="AK116" s="847" t="s">
        <v>
145</v>
      </c>
      <c r="AL116" s="845"/>
      <c r="AM116" s="845"/>
      <c r="AN116" s="845"/>
      <c r="AO116" s="846"/>
      <c r="AP116" s="889" t="s">
        <v>
145</v>
      </c>
      <c r="AQ116" s="890"/>
      <c r="AR116" s="890"/>
      <c r="AS116" s="890"/>
      <c r="AT116" s="891"/>
      <c r="AU116" s="997"/>
      <c r="AV116" s="998"/>
      <c r="AW116" s="998"/>
      <c r="AX116" s="998"/>
      <c r="AY116" s="998"/>
      <c r="AZ116" s="974" t="s">
        <v>
451</v>
      </c>
      <c r="BA116" s="975"/>
      <c r="BB116" s="975"/>
      <c r="BC116" s="975"/>
      <c r="BD116" s="975"/>
      <c r="BE116" s="975"/>
      <c r="BF116" s="975"/>
      <c r="BG116" s="975"/>
      <c r="BH116" s="975"/>
      <c r="BI116" s="975"/>
      <c r="BJ116" s="975"/>
      <c r="BK116" s="975"/>
      <c r="BL116" s="975"/>
      <c r="BM116" s="975"/>
      <c r="BN116" s="975"/>
      <c r="BO116" s="975"/>
      <c r="BP116" s="976"/>
      <c r="BQ116" s="881" t="s">
        <v>
433</v>
      </c>
      <c r="BR116" s="882"/>
      <c r="BS116" s="882"/>
      <c r="BT116" s="882"/>
      <c r="BU116" s="882"/>
      <c r="BV116" s="882" t="s">
        <v>
145</v>
      </c>
      <c r="BW116" s="882"/>
      <c r="BX116" s="882"/>
      <c r="BY116" s="882"/>
      <c r="BZ116" s="882"/>
      <c r="CA116" s="882" t="s">
        <v>
145</v>
      </c>
      <c r="CB116" s="882"/>
      <c r="CC116" s="882"/>
      <c r="CD116" s="882"/>
      <c r="CE116" s="882"/>
      <c r="CF116" s="940" t="s">
        <v>
145</v>
      </c>
      <c r="CG116" s="941"/>
      <c r="CH116" s="941"/>
      <c r="CI116" s="941"/>
      <c r="CJ116" s="941"/>
      <c r="CK116" s="992"/>
      <c r="CL116" s="886"/>
      <c r="CM116" s="880" t="s">
        <v>
452</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
2160216</v>
      </c>
      <c r="DH116" s="845"/>
      <c r="DI116" s="845"/>
      <c r="DJ116" s="845"/>
      <c r="DK116" s="846"/>
      <c r="DL116" s="847">
        <v>
1900860</v>
      </c>
      <c r="DM116" s="845"/>
      <c r="DN116" s="845"/>
      <c r="DO116" s="845"/>
      <c r="DP116" s="846"/>
      <c r="DQ116" s="847">
        <v>
1689034</v>
      </c>
      <c r="DR116" s="845"/>
      <c r="DS116" s="845"/>
      <c r="DT116" s="845"/>
      <c r="DU116" s="846"/>
      <c r="DV116" s="889">
        <v>
1.4</v>
      </c>
      <c r="DW116" s="890"/>
      <c r="DX116" s="890"/>
      <c r="DY116" s="890"/>
      <c r="DZ116" s="891"/>
    </row>
    <row r="117" spans="1:130" s="233" customFormat="1" ht="26.25" customHeight="1" x14ac:dyDescent="0.2">
      <c r="A117" s="960" t="s">
        <v>
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
453</v>
      </c>
      <c r="Z117" s="962"/>
      <c r="AA117" s="967">
        <v>
3055337</v>
      </c>
      <c r="AB117" s="968"/>
      <c r="AC117" s="968"/>
      <c r="AD117" s="968"/>
      <c r="AE117" s="969"/>
      <c r="AF117" s="970">
        <v>
2932872</v>
      </c>
      <c r="AG117" s="968"/>
      <c r="AH117" s="968"/>
      <c r="AI117" s="968"/>
      <c r="AJ117" s="969"/>
      <c r="AK117" s="970">
        <v>
2982455</v>
      </c>
      <c r="AL117" s="968"/>
      <c r="AM117" s="968"/>
      <c r="AN117" s="968"/>
      <c r="AO117" s="969"/>
      <c r="AP117" s="971"/>
      <c r="AQ117" s="972"/>
      <c r="AR117" s="972"/>
      <c r="AS117" s="972"/>
      <c r="AT117" s="973"/>
      <c r="AU117" s="997"/>
      <c r="AV117" s="998"/>
      <c r="AW117" s="998"/>
      <c r="AX117" s="998"/>
      <c r="AY117" s="998"/>
      <c r="AZ117" s="928" t="s">
        <v>
454</v>
      </c>
      <c r="BA117" s="929"/>
      <c r="BB117" s="929"/>
      <c r="BC117" s="929"/>
      <c r="BD117" s="929"/>
      <c r="BE117" s="929"/>
      <c r="BF117" s="929"/>
      <c r="BG117" s="929"/>
      <c r="BH117" s="929"/>
      <c r="BI117" s="929"/>
      <c r="BJ117" s="929"/>
      <c r="BK117" s="929"/>
      <c r="BL117" s="929"/>
      <c r="BM117" s="929"/>
      <c r="BN117" s="929"/>
      <c r="BO117" s="929"/>
      <c r="BP117" s="930"/>
      <c r="BQ117" s="881" t="s">
        <v>
145</v>
      </c>
      <c r="BR117" s="882"/>
      <c r="BS117" s="882"/>
      <c r="BT117" s="882"/>
      <c r="BU117" s="882"/>
      <c r="BV117" s="882" t="s">
        <v>
145</v>
      </c>
      <c r="BW117" s="882"/>
      <c r="BX117" s="882"/>
      <c r="BY117" s="882"/>
      <c r="BZ117" s="882"/>
      <c r="CA117" s="882" t="s">
        <v>
145</v>
      </c>
      <c r="CB117" s="882"/>
      <c r="CC117" s="882"/>
      <c r="CD117" s="882"/>
      <c r="CE117" s="882"/>
      <c r="CF117" s="940" t="s">
        <v>
145</v>
      </c>
      <c r="CG117" s="941"/>
      <c r="CH117" s="941"/>
      <c r="CI117" s="941"/>
      <c r="CJ117" s="941"/>
      <c r="CK117" s="992"/>
      <c r="CL117" s="886"/>
      <c r="CM117" s="880" t="s">
        <v>
455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
391</v>
      </c>
      <c r="DH117" s="845"/>
      <c r="DI117" s="845"/>
      <c r="DJ117" s="845"/>
      <c r="DK117" s="846"/>
      <c r="DL117" s="847" t="s">
        <v>
439</v>
      </c>
      <c r="DM117" s="845"/>
      <c r="DN117" s="845"/>
      <c r="DO117" s="845"/>
      <c r="DP117" s="846"/>
      <c r="DQ117" s="847" t="s">
        <v>
145</v>
      </c>
      <c r="DR117" s="845"/>
      <c r="DS117" s="845"/>
      <c r="DT117" s="845"/>
      <c r="DU117" s="846"/>
      <c r="DV117" s="889" t="s">
        <v>
439</v>
      </c>
      <c r="DW117" s="890"/>
      <c r="DX117" s="890"/>
      <c r="DY117" s="890"/>
      <c r="DZ117" s="891"/>
    </row>
    <row r="118" spans="1:130" s="233" customFormat="1" ht="26.25" customHeight="1" x14ac:dyDescent="0.2">
      <c r="A118" s="960" t="s">
        <v>
426</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
423</v>
      </c>
      <c r="AB118" s="961"/>
      <c r="AC118" s="961"/>
      <c r="AD118" s="961"/>
      <c r="AE118" s="962"/>
      <c r="AF118" s="963" t="s">
        <v>
424</v>
      </c>
      <c r="AG118" s="961"/>
      <c r="AH118" s="961"/>
      <c r="AI118" s="961"/>
      <c r="AJ118" s="962"/>
      <c r="AK118" s="963" t="s">
        <v>
304</v>
      </c>
      <c r="AL118" s="961"/>
      <c r="AM118" s="961"/>
      <c r="AN118" s="961"/>
      <c r="AO118" s="962"/>
      <c r="AP118" s="964" t="s">
        <v>
425</v>
      </c>
      <c r="AQ118" s="965"/>
      <c r="AR118" s="965"/>
      <c r="AS118" s="965"/>
      <c r="AT118" s="966"/>
      <c r="AU118" s="997"/>
      <c r="AV118" s="998"/>
      <c r="AW118" s="998"/>
      <c r="AX118" s="998"/>
      <c r="AY118" s="998"/>
      <c r="AZ118" s="903" t="s">
        <v>
456</v>
      </c>
      <c r="BA118" s="904"/>
      <c r="BB118" s="904"/>
      <c r="BC118" s="904"/>
      <c r="BD118" s="904"/>
      <c r="BE118" s="904"/>
      <c r="BF118" s="904"/>
      <c r="BG118" s="904"/>
      <c r="BH118" s="904"/>
      <c r="BI118" s="904"/>
      <c r="BJ118" s="904"/>
      <c r="BK118" s="904"/>
      <c r="BL118" s="904"/>
      <c r="BM118" s="904"/>
      <c r="BN118" s="904"/>
      <c r="BO118" s="904"/>
      <c r="BP118" s="905"/>
      <c r="BQ118" s="944" t="s">
        <v>
439</v>
      </c>
      <c r="BR118" s="910"/>
      <c r="BS118" s="910"/>
      <c r="BT118" s="910"/>
      <c r="BU118" s="910"/>
      <c r="BV118" s="910" t="s">
        <v>
433</v>
      </c>
      <c r="BW118" s="910"/>
      <c r="BX118" s="910"/>
      <c r="BY118" s="910"/>
      <c r="BZ118" s="910"/>
      <c r="CA118" s="910" t="s">
        <v>
145</v>
      </c>
      <c r="CB118" s="910"/>
      <c r="CC118" s="910"/>
      <c r="CD118" s="910"/>
      <c r="CE118" s="910"/>
      <c r="CF118" s="940" t="s">
        <v>
439</v>
      </c>
      <c r="CG118" s="941"/>
      <c r="CH118" s="941"/>
      <c r="CI118" s="941"/>
      <c r="CJ118" s="941"/>
      <c r="CK118" s="992"/>
      <c r="CL118" s="886"/>
      <c r="CM118" s="880" t="s">
        <v>
457</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
439</v>
      </c>
      <c r="DH118" s="845"/>
      <c r="DI118" s="845"/>
      <c r="DJ118" s="845"/>
      <c r="DK118" s="846"/>
      <c r="DL118" s="847" t="s">
        <v>
145</v>
      </c>
      <c r="DM118" s="845"/>
      <c r="DN118" s="845"/>
      <c r="DO118" s="845"/>
      <c r="DP118" s="846"/>
      <c r="DQ118" s="847" t="s">
        <v>
433</v>
      </c>
      <c r="DR118" s="845"/>
      <c r="DS118" s="845"/>
      <c r="DT118" s="845"/>
      <c r="DU118" s="846"/>
      <c r="DV118" s="889" t="s">
        <v>
145</v>
      </c>
      <c r="DW118" s="890"/>
      <c r="DX118" s="890"/>
      <c r="DY118" s="890"/>
      <c r="DZ118" s="891"/>
    </row>
    <row r="119" spans="1:130" s="233" customFormat="1" ht="26.25" customHeight="1" x14ac:dyDescent="0.2">
      <c r="A119" s="883" t="s">
        <v>
429</v>
      </c>
      <c r="B119" s="884"/>
      <c r="C119" s="925" t="s">
        <v>
430</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
367784</v>
      </c>
      <c r="AB119" s="954"/>
      <c r="AC119" s="954"/>
      <c r="AD119" s="954"/>
      <c r="AE119" s="955"/>
      <c r="AF119" s="956">
        <v>
374595</v>
      </c>
      <c r="AG119" s="954"/>
      <c r="AH119" s="954"/>
      <c r="AI119" s="954"/>
      <c r="AJ119" s="955"/>
      <c r="AK119" s="956">
        <v>
374595</v>
      </c>
      <c r="AL119" s="954"/>
      <c r="AM119" s="954"/>
      <c r="AN119" s="954"/>
      <c r="AO119" s="955"/>
      <c r="AP119" s="957">
        <v>
0.3</v>
      </c>
      <c r="AQ119" s="958"/>
      <c r="AR119" s="958"/>
      <c r="AS119" s="958"/>
      <c r="AT119" s="959"/>
      <c r="AU119" s="999"/>
      <c r="AV119" s="1000"/>
      <c r="AW119" s="1000"/>
      <c r="AX119" s="1000"/>
      <c r="AY119" s="1000"/>
      <c r="AZ119" s="254" t="s">
        <v>
186</v>
      </c>
      <c r="BA119" s="254"/>
      <c r="BB119" s="254"/>
      <c r="BC119" s="254"/>
      <c r="BD119" s="254"/>
      <c r="BE119" s="254"/>
      <c r="BF119" s="254"/>
      <c r="BG119" s="254"/>
      <c r="BH119" s="254"/>
      <c r="BI119" s="254"/>
      <c r="BJ119" s="254"/>
      <c r="BK119" s="254"/>
      <c r="BL119" s="254"/>
      <c r="BM119" s="254"/>
      <c r="BN119" s="254"/>
      <c r="BO119" s="942" t="s">
        <v>
458</v>
      </c>
      <c r="BP119" s="943"/>
      <c r="BQ119" s="944">
        <v>
74213935</v>
      </c>
      <c r="BR119" s="910"/>
      <c r="BS119" s="910"/>
      <c r="BT119" s="910"/>
      <c r="BU119" s="910"/>
      <c r="BV119" s="910">
        <v>
70914758</v>
      </c>
      <c r="BW119" s="910"/>
      <c r="BX119" s="910"/>
      <c r="BY119" s="910"/>
      <c r="BZ119" s="910"/>
      <c r="CA119" s="910">
        <v>
70819780</v>
      </c>
      <c r="CB119" s="910"/>
      <c r="CC119" s="910"/>
      <c r="CD119" s="910"/>
      <c r="CE119" s="910"/>
      <c r="CF119" s="813"/>
      <c r="CG119" s="814"/>
      <c r="CH119" s="814"/>
      <c r="CI119" s="814"/>
      <c r="CJ119" s="899"/>
      <c r="CK119" s="993"/>
      <c r="CL119" s="888"/>
      <c r="CM119" s="903" t="s">
        <v>
459</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
405691</v>
      </c>
      <c r="DH119" s="829"/>
      <c r="DI119" s="829"/>
      <c r="DJ119" s="829"/>
      <c r="DK119" s="830"/>
      <c r="DL119" s="831">
        <v>
363838</v>
      </c>
      <c r="DM119" s="829"/>
      <c r="DN119" s="829"/>
      <c r="DO119" s="829"/>
      <c r="DP119" s="830"/>
      <c r="DQ119" s="831">
        <v>
321716</v>
      </c>
      <c r="DR119" s="829"/>
      <c r="DS119" s="829"/>
      <c r="DT119" s="829"/>
      <c r="DU119" s="830"/>
      <c r="DV119" s="913">
        <v>
0.3</v>
      </c>
      <c r="DW119" s="914"/>
      <c r="DX119" s="914"/>
      <c r="DY119" s="914"/>
      <c r="DZ119" s="915"/>
    </row>
    <row r="120" spans="1:130" s="233" customFormat="1" ht="26.25" customHeight="1" x14ac:dyDescent="0.2">
      <c r="A120" s="885"/>
      <c r="B120" s="886"/>
      <c r="C120" s="880" t="s">
        <v>
435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
145</v>
      </c>
      <c r="AB120" s="845"/>
      <c r="AC120" s="845"/>
      <c r="AD120" s="845"/>
      <c r="AE120" s="846"/>
      <c r="AF120" s="847" t="s">
        <v>
391</v>
      </c>
      <c r="AG120" s="845"/>
      <c r="AH120" s="845"/>
      <c r="AI120" s="845"/>
      <c r="AJ120" s="846"/>
      <c r="AK120" s="847" t="s">
        <v>
439</v>
      </c>
      <c r="AL120" s="845"/>
      <c r="AM120" s="845"/>
      <c r="AN120" s="845"/>
      <c r="AO120" s="846"/>
      <c r="AP120" s="889" t="s">
        <v>
439</v>
      </c>
      <c r="AQ120" s="890"/>
      <c r="AR120" s="890"/>
      <c r="AS120" s="890"/>
      <c r="AT120" s="891"/>
      <c r="AU120" s="945" t="s">
        <v>
460</v>
      </c>
      <c r="AV120" s="946"/>
      <c r="AW120" s="946"/>
      <c r="AX120" s="946"/>
      <c r="AY120" s="947"/>
      <c r="AZ120" s="925" t="s">
        <v>
461</v>
      </c>
      <c r="BA120" s="873"/>
      <c r="BB120" s="873"/>
      <c r="BC120" s="873"/>
      <c r="BD120" s="873"/>
      <c r="BE120" s="873"/>
      <c r="BF120" s="873"/>
      <c r="BG120" s="873"/>
      <c r="BH120" s="873"/>
      <c r="BI120" s="873"/>
      <c r="BJ120" s="873"/>
      <c r="BK120" s="873"/>
      <c r="BL120" s="873"/>
      <c r="BM120" s="873"/>
      <c r="BN120" s="873"/>
      <c r="BO120" s="873"/>
      <c r="BP120" s="874"/>
      <c r="BQ120" s="926">
        <v>
64732363</v>
      </c>
      <c r="BR120" s="907"/>
      <c r="BS120" s="907"/>
      <c r="BT120" s="907"/>
      <c r="BU120" s="907"/>
      <c r="BV120" s="907">
        <v>
63558779</v>
      </c>
      <c r="BW120" s="907"/>
      <c r="BX120" s="907"/>
      <c r="BY120" s="907"/>
      <c r="BZ120" s="907"/>
      <c r="CA120" s="907">
        <v>
74908404</v>
      </c>
      <c r="CB120" s="907"/>
      <c r="CC120" s="907"/>
      <c r="CD120" s="907"/>
      <c r="CE120" s="907"/>
      <c r="CF120" s="931">
        <v>
63.1</v>
      </c>
      <c r="CG120" s="932"/>
      <c r="CH120" s="932"/>
      <c r="CI120" s="932"/>
      <c r="CJ120" s="932"/>
      <c r="CK120" s="933" t="s">
        <v>
462</v>
      </c>
      <c r="CL120" s="917"/>
      <c r="CM120" s="917"/>
      <c r="CN120" s="917"/>
      <c r="CO120" s="918"/>
      <c r="CP120" s="937" t="s">
        <v>
403</v>
      </c>
      <c r="CQ120" s="938"/>
      <c r="CR120" s="938"/>
      <c r="CS120" s="938"/>
      <c r="CT120" s="938"/>
      <c r="CU120" s="938"/>
      <c r="CV120" s="938"/>
      <c r="CW120" s="938"/>
      <c r="CX120" s="938"/>
      <c r="CY120" s="938"/>
      <c r="CZ120" s="938"/>
      <c r="DA120" s="938"/>
      <c r="DB120" s="938"/>
      <c r="DC120" s="938"/>
      <c r="DD120" s="938"/>
      <c r="DE120" s="938"/>
      <c r="DF120" s="939"/>
      <c r="DG120" s="926" t="s">
        <v>
145</v>
      </c>
      <c r="DH120" s="907"/>
      <c r="DI120" s="907"/>
      <c r="DJ120" s="907"/>
      <c r="DK120" s="907"/>
      <c r="DL120" s="907" t="s">
        <v>
391</v>
      </c>
      <c r="DM120" s="907"/>
      <c r="DN120" s="907"/>
      <c r="DO120" s="907"/>
      <c r="DP120" s="907"/>
      <c r="DQ120" s="907" t="s">
        <v>
145</v>
      </c>
      <c r="DR120" s="907"/>
      <c r="DS120" s="907"/>
      <c r="DT120" s="907"/>
      <c r="DU120" s="907"/>
      <c r="DV120" s="908" t="s">
        <v>
145</v>
      </c>
      <c r="DW120" s="908"/>
      <c r="DX120" s="908"/>
      <c r="DY120" s="908"/>
      <c r="DZ120" s="909"/>
    </row>
    <row r="121" spans="1:130" s="233" customFormat="1" ht="26.25" customHeight="1" x14ac:dyDescent="0.2">
      <c r="A121" s="885"/>
      <c r="B121" s="886"/>
      <c r="C121" s="928" t="s">
        <v>
463</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
391</v>
      </c>
      <c r="AB121" s="845"/>
      <c r="AC121" s="845"/>
      <c r="AD121" s="845"/>
      <c r="AE121" s="846"/>
      <c r="AF121" s="847" t="s">
        <v>
391</v>
      </c>
      <c r="AG121" s="845"/>
      <c r="AH121" s="845"/>
      <c r="AI121" s="845"/>
      <c r="AJ121" s="846"/>
      <c r="AK121" s="847" t="s">
        <v>
439</v>
      </c>
      <c r="AL121" s="845"/>
      <c r="AM121" s="845"/>
      <c r="AN121" s="845"/>
      <c r="AO121" s="846"/>
      <c r="AP121" s="889" t="s">
        <v>
145</v>
      </c>
      <c r="AQ121" s="890"/>
      <c r="AR121" s="890"/>
      <c r="AS121" s="890"/>
      <c r="AT121" s="891"/>
      <c r="AU121" s="948"/>
      <c r="AV121" s="949"/>
      <c r="AW121" s="949"/>
      <c r="AX121" s="949"/>
      <c r="AY121" s="950"/>
      <c r="AZ121" s="880" t="s">
        <v>
464</v>
      </c>
      <c r="BA121" s="817"/>
      <c r="BB121" s="817"/>
      <c r="BC121" s="817"/>
      <c r="BD121" s="817"/>
      <c r="BE121" s="817"/>
      <c r="BF121" s="817"/>
      <c r="BG121" s="817"/>
      <c r="BH121" s="817"/>
      <c r="BI121" s="817"/>
      <c r="BJ121" s="817"/>
      <c r="BK121" s="817"/>
      <c r="BL121" s="817"/>
      <c r="BM121" s="817"/>
      <c r="BN121" s="817"/>
      <c r="BO121" s="817"/>
      <c r="BP121" s="818"/>
      <c r="BQ121" s="881">
        <v>
566478</v>
      </c>
      <c r="BR121" s="882"/>
      <c r="BS121" s="882"/>
      <c r="BT121" s="882"/>
      <c r="BU121" s="882"/>
      <c r="BV121" s="882">
        <v>
925920</v>
      </c>
      <c r="BW121" s="882"/>
      <c r="BX121" s="882"/>
      <c r="BY121" s="882"/>
      <c r="BZ121" s="882"/>
      <c r="CA121" s="882">
        <v>
878874</v>
      </c>
      <c r="CB121" s="882"/>
      <c r="CC121" s="882"/>
      <c r="CD121" s="882"/>
      <c r="CE121" s="882"/>
      <c r="CF121" s="940">
        <v>
0.7</v>
      </c>
      <c r="CG121" s="941"/>
      <c r="CH121" s="941"/>
      <c r="CI121" s="941"/>
      <c r="CJ121" s="941"/>
      <c r="CK121" s="934"/>
      <c r="CL121" s="920"/>
      <c r="CM121" s="920"/>
      <c r="CN121" s="920"/>
      <c r="CO121" s="921"/>
      <c r="CP121" s="900" t="s">
        <v>
465</v>
      </c>
      <c r="CQ121" s="901"/>
      <c r="CR121" s="901"/>
      <c r="CS121" s="901"/>
      <c r="CT121" s="901"/>
      <c r="CU121" s="901"/>
      <c r="CV121" s="901"/>
      <c r="CW121" s="901"/>
      <c r="CX121" s="901"/>
      <c r="CY121" s="901"/>
      <c r="CZ121" s="901"/>
      <c r="DA121" s="901"/>
      <c r="DB121" s="901"/>
      <c r="DC121" s="901"/>
      <c r="DD121" s="901"/>
      <c r="DE121" s="901"/>
      <c r="DF121" s="902"/>
      <c r="DG121" s="881" t="s">
        <v>
145</v>
      </c>
      <c r="DH121" s="882"/>
      <c r="DI121" s="882"/>
      <c r="DJ121" s="882"/>
      <c r="DK121" s="882"/>
      <c r="DL121" s="882" t="s">
        <v>
145</v>
      </c>
      <c r="DM121" s="882"/>
      <c r="DN121" s="882"/>
      <c r="DO121" s="882"/>
      <c r="DP121" s="882"/>
      <c r="DQ121" s="882" t="s">
        <v>
391</v>
      </c>
      <c r="DR121" s="882"/>
      <c r="DS121" s="882"/>
      <c r="DT121" s="882"/>
      <c r="DU121" s="882"/>
      <c r="DV121" s="859" t="s">
        <v>
439</v>
      </c>
      <c r="DW121" s="859"/>
      <c r="DX121" s="859"/>
      <c r="DY121" s="859"/>
      <c r="DZ121" s="860"/>
    </row>
    <row r="122" spans="1:130" s="233" customFormat="1" ht="26.25" customHeight="1" x14ac:dyDescent="0.2">
      <c r="A122" s="885"/>
      <c r="B122" s="886"/>
      <c r="C122" s="880" t="s">
        <v>
446</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
439</v>
      </c>
      <c r="AB122" s="845"/>
      <c r="AC122" s="845"/>
      <c r="AD122" s="845"/>
      <c r="AE122" s="846"/>
      <c r="AF122" s="847" t="s">
        <v>
433</v>
      </c>
      <c r="AG122" s="845"/>
      <c r="AH122" s="845"/>
      <c r="AI122" s="845"/>
      <c r="AJ122" s="846"/>
      <c r="AK122" s="847" t="s">
        <v>
439</v>
      </c>
      <c r="AL122" s="845"/>
      <c r="AM122" s="845"/>
      <c r="AN122" s="845"/>
      <c r="AO122" s="846"/>
      <c r="AP122" s="889" t="s">
        <v>
439</v>
      </c>
      <c r="AQ122" s="890"/>
      <c r="AR122" s="890"/>
      <c r="AS122" s="890"/>
      <c r="AT122" s="891"/>
      <c r="AU122" s="948"/>
      <c r="AV122" s="949"/>
      <c r="AW122" s="949"/>
      <c r="AX122" s="949"/>
      <c r="AY122" s="950"/>
      <c r="AZ122" s="903" t="s">
        <v>
466</v>
      </c>
      <c r="BA122" s="904"/>
      <c r="BB122" s="904"/>
      <c r="BC122" s="904"/>
      <c r="BD122" s="904"/>
      <c r="BE122" s="904"/>
      <c r="BF122" s="904"/>
      <c r="BG122" s="904"/>
      <c r="BH122" s="904"/>
      <c r="BI122" s="904"/>
      <c r="BJ122" s="904"/>
      <c r="BK122" s="904"/>
      <c r="BL122" s="904"/>
      <c r="BM122" s="904"/>
      <c r="BN122" s="904"/>
      <c r="BO122" s="904"/>
      <c r="BP122" s="905"/>
      <c r="BQ122" s="944">
        <v>
80468618</v>
      </c>
      <c r="BR122" s="910"/>
      <c r="BS122" s="910"/>
      <c r="BT122" s="910"/>
      <c r="BU122" s="910"/>
      <c r="BV122" s="910">
        <v>
74460845</v>
      </c>
      <c r="BW122" s="910"/>
      <c r="BX122" s="910"/>
      <c r="BY122" s="910"/>
      <c r="BZ122" s="910"/>
      <c r="CA122" s="910">
        <v>
76868465</v>
      </c>
      <c r="CB122" s="910"/>
      <c r="CC122" s="910"/>
      <c r="CD122" s="910"/>
      <c r="CE122" s="910"/>
      <c r="CF122" s="911">
        <v>
64.8</v>
      </c>
      <c r="CG122" s="912"/>
      <c r="CH122" s="912"/>
      <c r="CI122" s="912"/>
      <c r="CJ122" s="912"/>
      <c r="CK122" s="934"/>
      <c r="CL122" s="920"/>
      <c r="CM122" s="920"/>
      <c r="CN122" s="920"/>
      <c r="CO122" s="921"/>
      <c r="CP122" s="900" t="s">
        <v>
402</v>
      </c>
      <c r="CQ122" s="901"/>
      <c r="CR122" s="901"/>
      <c r="CS122" s="901"/>
      <c r="CT122" s="901"/>
      <c r="CU122" s="901"/>
      <c r="CV122" s="901"/>
      <c r="CW122" s="901"/>
      <c r="CX122" s="901"/>
      <c r="CY122" s="901"/>
      <c r="CZ122" s="901"/>
      <c r="DA122" s="901"/>
      <c r="DB122" s="901"/>
      <c r="DC122" s="901"/>
      <c r="DD122" s="901"/>
      <c r="DE122" s="901"/>
      <c r="DF122" s="902"/>
      <c r="DG122" s="881" t="s">
        <v>
391</v>
      </c>
      <c r="DH122" s="882"/>
      <c r="DI122" s="882"/>
      <c r="DJ122" s="882"/>
      <c r="DK122" s="882"/>
      <c r="DL122" s="882" t="s">
        <v>
391</v>
      </c>
      <c r="DM122" s="882"/>
      <c r="DN122" s="882"/>
      <c r="DO122" s="882"/>
      <c r="DP122" s="882"/>
      <c r="DQ122" s="882" t="s">
        <v>
439</v>
      </c>
      <c r="DR122" s="882"/>
      <c r="DS122" s="882"/>
      <c r="DT122" s="882"/>
      <c r="DU122" s="882"/>
      <c r="DV122" s="859" t="s">
        <v>
391</v>
      </c>
      <c r="DW122" s="859"/>
      <c r="DX122" s="859"/>
      <c r="DY122" s="859"/>
      <c r="DZ122" s="860"/>
    </row>
    <row r="123" spans="1:130" s="233" customFormat="1" ht="26.25" customHeight="1" x14ac:dyDescent="0.2">
      <c r="A123" s="885"/>
      <c r="B123" s="886"/>
      <c r="C123" s="880" t="s">
        <v>
452</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
197237</v>
      </c>
      <c r="AB123" s="845"/>
      <c r="AC123" s="845"/>
      <c r="AD123" s="845"/>
      <c r="AE123" s="846"/>
      <c r="AF123" s="847">
        <v>
202955</v>
      </c>
      <c r="AG123" s="845"/>
      <c r="AH123" s="845"/>
      <c r="AI123" s="845"/>
      <c r="AJ123" s="846"/>
      <c r="AK123" s="847">
        <v>
211826</v>
      </c>
      <c r="AL123" s="845"/>
      <c r="AM123" s="845"/>
      <c r="AN123" s="845"/>
      <c r="AO123" s="846"/>
      <c r="AP123" s="889">
        <v>
0.2</v>
      </c>
      <c r="AQ123" s="890"/>
      <c r="AR123" s="890"/>
      <c r="AS123" s="890"/>
      <c r="AT123" s="891"/>
      <c r="AU123" s="951"/>
      <c r="AV123" s="952"/>
      <c r="AW123" s="952"/>
      <c r="AX123" s="952"/>
      <c r="AY123" s="952"/>
      <c r="AZ123" s="254" t="s">
        <v>
186</v>
      </c>
      <c r="BA123" s="254"/>
      <c r="BB123" s="254"/>
      <c r="BC123" s="254"/>
      <c r="BD123" s="254"/>
      <c r="BE123" s="254"/>
      <c r="BF123" s="254"/>
      <c r="BG123" s="254"/>
      <c r="BH123" s="254"/>
      <c r="BI123" s="254"/>
      <c r="BJ123" s="254"/>
      <c r="BK123" s="254"/>
      <c r="BL123" s="254"/>
      <c r="BM123" s="254"/>
      <c r="BN123" s="254"/>
      <c r="BO123" s="942" t="s">
        <v>
467</v>
      </c>
      <c r="BP123" s="943"/>
      <c r="BQ123" s="897">
        <v>
145767459</v>
      </c>
      <c r="BR123" s="898"/>
      <c r="BS123" s="898"/>
      <c r="BT123" s="898"/>
      <c r="BU123" s="898"/>
      <c r="BV123" s="898">
        <v>
138945544</v>
      </c>
      <c r="BW123" s="898"/>
      <c r="BX123" s="898"/>
      <c r="BY123" s="898"/>
      <c r="BZ123" s="898"/>
      <c r="CA123" s="898">
        <v>
152655743</v>
      </c>
      <c r="CB123" s="898"/>
      <c r="CC123" s="898"/>
      <c r="CD123" s="898"/>
      <c r="CE123" s="898"/>
      <c r="CF123" s="813"/>
      <c r="CG123" s="814"/>
      <c r="CH123" s="814"/>
      <c r="CI123" s="814"/>
      <c r="CJ123" s="899"/>
      <c r="CK123" s="934"/>
      <c r="CL123" s="920"/>
      <c r="CM123" s="920"/>
      <c r="CN123" s="920"/>
      <c r="CO123" s="921"/>
      <c r="CP123" s="900"/>
      <c r="CQ123" s="901"/>
      <c r="CR123" s="901"/>
      <c r="CS123" s="901"/>
      <c r="CT123" s="901"/>
      <c r="CU123" s="901"/>
      <c r="CV123" s="901"/>
      <c r="CW123" s="901"/>
      <c r="CX123" s="901"/>
      <c r="CY123" s="901"/>
      <c r="CZ123" s="901"/>
      <c r="DA123" s="901"/>
      <c r="DB123" s="901"/>
      <c r="DC123" s="901"/>
      <c r="DD123" s="901"/>
      <c r="DE123" s="901"/>
      <c r="DF123" s="902"/>
      <c r="DG123" s="844"/>
      <c r="DH123" s="845"/>
      <c r="DI123" s="845"/>
      <c r="DJ123" s="845"/>
      <c r="DK123" s="846"/>
      <c r="DL123" s="847"/>
      <c r="DM123" s="845"/>
      <c r="DN123" s="845"/>
      <c r="DO123" s="845"/>
      <c r="DP123" s="846"/>
      <c r="DQ123" s="847"/>
      <c r="DR123" s="845"/>
      <c r="DS123" s="845"/>
      <c r="DT123" s="845"/>
      <c r="DU123" s="846"/>
      <c r="DV123" s="889"/>
      <c r="DW123" s="890"/>
      <c r="DX123" s="890"/>
      <c r="DY123" s="890"/>
      <c r="DZ123" s="891"/>
    </row>
    <row r="124" spans="1:130" s="233" customFormat="1" ht="26.25" customHeight="1" thickBot="1" x14ac:dyDescent="0.25">
      <c r="A124" s="885"/>
      <c r="B124" s="886"/>
      <c r="C124" s="880" t="s">
        <v>
455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
391</v>
      </c>
      <c r="AB124" s="845"/>
      <c r="AC124" s="845"/>
      <c r="AD124" s="845"/>
      <c r="AE124" s="846"/>
      <c r="AF124" s="847" t="s">
        <v>
439</v>
      </c>
      <c r="AG124" s="845"/>
      <c r="AH124" s="845"/>
      <c r="AI124" s="845"/>
      <c r="AJ124" s="846"/>
      <c r="AK124" s="847" t="s">
        <v>
391</v>
      </c>
      <c r="AL124" s="845"/>
      <c r="AM124" s="845"/>
      <c r="AN124" s="845"/>
      <c r="AO124" s="846"/>
      <c r="AP124" s="889" t="s">
        <v>
439</v>
      </c>
      <c r="AQ124" s="890"/>
      <c r="AR124" s="890"/>
      <c r="AS124" s="890"/>
      <c r="AT124" s="891"/>
      <c r="AU124" s="892" t="s">
        <v>
468</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
391</v>
      </c>
      <c r="BR124" s="896"/>
      <c r="BS124" s="896"/>
      <c r="BT124" s="896"/>
      <c r="BU124" s="896"/>
      <c r="BV124" s="896" t="s">
        <v>
391</v>
      </c>
      <c r="BW124" s="896"/>
      <c r="BX124" s="896"/>
      <c r="BY124" s="896"/>
      <c r="BZ124" s="896"/>
      <c r="CA124" s="896" t="s">
        <v>
391</v>
      </c>
      <c r="CB124" s="896"/>
      <c r="CC124" s="896"/>
      <c r="CD124" s="896"/>
      <c r="CE124" s="896"/>
      <c r="CF124" s="791"/>
      <c r="CG124" s="792"/>
      <c r="CH124" s="792"/>
      <c r="CI124" s="792"/>
      <c r="CJ124" s="927"/>
      <c r="CK124" s="935"/>
      <c r="CL124" s="935"/>
      <c r="CM124" s="935"/>
      <c r="CN124" s="935"/>
      <c r="CO124" s="936"/>
      <c r="CP124" s="900" t="s">
        <v>
469</v>
      </c>
      <c r="CQ124" s="901"/>
      <c r="CR124" s="901"/>
      <c r="CS124" s="901"/>
      <c r="CT124" s="901"/>
      <c r="CU124" s="901"/>
      <c r="CV124" s="901"/>
      <c r="CW124" s="901"/>
      <c r="CX124" s="901"/>
      <c r="CY124" s="901"/>
      <c r="CZ124" s="901"/>
      <c r="DA124" s="901"/>
      <c r="DB124" s="901"/>
      <c r="DC124" s="901"/>
      <c r="DD124" s="901"/>
      <c r="DE124" s="901"/>
      <c r="DF124" s="902"/>
      <c r="DG124" s="828" t="s">
        <v>
439</v>
      </c>
      <c r="DH124" s="829"/>
      <c r="DI124" s="829"/>
      <c r="DJ124" s="829"/>
      <c r="DK124" s="830"/>
      <c r="DL124" s="831" t="s">
        <v>
391</v>
      </c>
      <c r="DM124" s="829"/>
      <c r="DN124" s="829"/>
      <c r="DO124" s="829"/>
      <c r="DP124" s="830"/>
      <c r="DQ124" s="831" t="s">
        <v>
439</v>
      </c>
      <c r="DR124" s="829"/>
      <c r="DS124" s="829"/>
      <c r="DT124" s="829"/>
      <c r="DU124" s="830"/>
      <c r="DV124" s="913" t="s">
        <v>
391</v>
      </c>
      <c r="DW124" s="914"/>
      <c r="DX124" s="914"/>
      <c r="DY124" s="914"/>
      <c r="DZ124" s="915"/>
    </row>
    <row r="125" spans="1:130" s="233" customFormat="1" ht="26.25" customHeight="1" x14ac:dyDescent="0.2">
      <c r="A125" s="885"/>
      <c r="B125" s="886"/>
      <c r="C125" s="880" t="s">
        <v>
457</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
439</v>
      </c>
      <c r="AB125" s="845"/>
      <c r="AC125" s="845"/>
      <c r="AD125" s="845"/>
      <c r="AE125" s="846"/>
      <c r="AF125" s="847" t="s">
        <v>
439</v>
      </c>
      <c r="AG125" s="845"/>
      <c r="AH125" s="845"/>
      <c r="AI125" s="845"/>
      <c r="AJ125" s="846"/>
      <c r="AK125" s="847" t="s">
        <v>
439</v>
      </c>
      <c r="AL125" s="845"/>
      <c r="AM125" s="845"/>
      <c r="AN125" s="845"/>
      <c r="AO125" s="846"/>
      <c r="AP125" s="889" t="s">
        <v>
439</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
470</v>
      </c>
      <c r="CL125" s="917"/>
      <c r="CM125" s="917"/>
      <c r="CN125" s="917"/>
      <c r="CO125" s="918"/>
      <c r="CP125" s="925" t="s">
        <v>
471</v>
      </c>
      <c r="CQ125" s="873"/>
      <c r="CR125" s="873"/>
      <c r="CS125" s="873"/>
      <c r="CT125" s="873"/>
      <c r="CU125" s="873"/>
      <c r="CV125" s="873"/>
      <c r="CW125" s="873"/>
      <c r="CX125" s="873"/>
      <c r="CY125" s="873"/>
      <c r="CZ125" s="873"/>
      <c r="DA125" s="873"/>
      <c r="DB125" s="873"/>
      <c r="DC125" s="873"/>
      <c r="DD125" s="873"/>
      <c r="DE125" s="873"/>
      <c r="DF125" s="874"/>
      <c r="DG125" s="926" t="s">
        <v>
439</v>
      </c>
      <c r="DH125" s="907"/>
      <c r="DI125" s="907"/>
      <c r="DJ125" s="907"/>
      <c r="DK125" s="907"/>
      <c r="DL125" s="907" t="s">
        <v>
439</v>
      </c>
      <c r="DM125" s="907"/>
      <c r="DN125" s="907"/>
      <c r="DO125" s="907"/>
      <c r="DP125" s="907"/>
      <c r="DQ125" s="907" t="s">
        <v>
439</v>
      </c>
      <c r="DR125" s="907"/>
      <c r="DS125" s="907"/>
      <c r="DT125" s="907"/>
      <c r="DU125" s="907"/>
      <c r="DV125" s="908" t="s">
        <v>
439</v>
      </c>
      <c r="DW125" s="908"/>
      <c r="DX125" s="908"/>
      <c r="DY125" s="908"/>
      <c r="DZ125" s="909"/>
    </row>
    <row r="126" spans="1:130" s="233" customFormat="1" ht="26.25" customHeight="1" thickBot="1" x14ac:dyDescent="0.25">
      <c r="A126" s="885"/>
      <c r="B126" s="886"/>
      <c r="C126" s="880" t="s">
        <v>
459</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
415976</v>
      </c>
      <c r="AB126" s="845"/>
      <c r="AC126" s="845"/>
      <c r="AD126" s="845"/>
      <c r="AE126" s="846"/>
      <c r="AF126" s="847">
        <v>
142180</v>
      </c>
      <c r="AG126" s="845"/>
      <c r="AH126" s="845"/>
      <c r="AI126" s="845"/>
      <c r="AJ126" s="846"/>
      <c r="AK126" s="847">
        <v>
71411</v>
      </c>
      <c r="AL126" s="845"/>
      <c r="AM126" s="845"/>
      <c r="AN126" s="845"/>
      <c r="AO126" s="846"/>
      <c r="AP126" s="889">
        <v>
0.1</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
472</v>
      </c>
      <c r="CQ126" s="817"/>
      <c r="CR126" s="817"/>
      <c r="CS126" s="817"/>
      <c r="CT126" s="817"/>
      <c r="CU126" s="817"/>
      <c r="CV126" s="817"/>
      <c r="CW126" s="817"/>
      <c r="CX126" s="817"/>
      <c r="CY126" s="817"/>
      <c r="CZ126" s="817"/>
      <c r="DA126" s="817"/>
      <c r="DB126" s="817"/>
      <c r="DC126" s="817"/>
      <c r="DD126" s="817"/>
      <c r="DE126" s="817"/>
      <c r="DF126" s="818"/>
      <c r="DG126" s="881" t="s">
        <v>
439</v>
      </c>
      <c r="DH126" s="882"/>
      <c r="DI126" s="882"/>
      <c r="DJ126" s="882"/>
      <c r="DK126" s="882"/>
      <c r="DL126" s="882" t="s">
        <v>
439</v>
      </c>
      <c r="DM126" s="882"/>
      <c r="DN126" s="882"/>
      <c r="DO126" s="882"/>
      <c r="DP126" s="882"/>
      <c r="DQ126" s="882" t="s">
        <v>
145</v>
      </c>
      <c r="DR126" s="882"/>
      <c r="DS126" s="882"/>
      <c r="DT126" s="882"/>
      <c r="DU126" s="882"/>
      <c r="DV126" s="859" t="s">
        <v>
439</v>
      </c>
      <c r="DW126" s="859"/>
      <c r="DX126" s="859"/>
      <c r="DY126" s="859"/>
      <c r="DZ126" s="860"/>
    </row>
    <row r="127" spans="1:130" s="233" customFormat="1" ht="26.25" customHeight="1" x14ac:dyDescent="0.2">
      <c r="A127" s="887"/>
      <c r="B127" s="888"/>
      <c r="C127" s="903" t="s">
        <v>
473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
439</v>
      </c>
      <c r="AB127" s="845"/>
      <c r="AC127" s="845"/>
      <c r="AD127" s="845"/>
      <c r="AE127" s="846"/>
      <c r="AF127" s="847" t="s">
        <v>
439</v>
      </c>
      <c r="AG127" s="845"/>
      <c r="AH127" s="845"/>
      <c r="AI127" s="845"/>
      <c r="AJ127" s="846"/>
      <c r="AK127" s="847" t="s">
        <v>
439</v>
      </c>
      <c r="AL127" s="845"/>
      <c r="AM127" s="845"/>
      <c r="AN127" s="845"/>
      <c r="AO127" s="846"/>
      <c r="AP127" s="889" t="s">
        <v>
439</v>
      </c>
      <c r="AQ127" s="890"/>
      <c r="AR127" s="890"/>
      <c r="AS127" s="890"/>
      <c r="AT127" s="891"/>
      <c r="AU127" s="235"/>
      <c r="AV127" s="235"/>
      <c r="AW127" s="235"/>
      <c r="AX127" s="906" t="s">
        <v>
474</v>
      </c>
      <c r="AY127" s="877"/>
      <c r="AZ127" s="877"/>
      <c r="BA127" s="877"/>
      <c r="BB127" s="877"/>
      <c r="BC127" s="877"/>
      <c r="BD127" s="877"/>
      <c r="BE127" s="878"/>
      <c r="BF127" s="876" t="s">
        <v>
475</v>
      </c>
      <c r="BG127" s="877"/>
      <c r="BH127" s="877"/>
      <c r="BI127" s="877"/>
      <c r="BJ127" s="877"/>
      <c r="BK127" s="877"/>
      <c r="BL127" s="878"/>
      <c r="BM127" s="876" t="s">
        <v>
476</v>
      </c>
      <c r="BN127" s="877"/>
      <c r="BO127" s="877"/>
      <c r="BP127" s="877"/>
      <c r="BQ127" s="877"/>
      <c r="BR127" s="877"/>
      <c r="BS127" s="878"/>
      <c r="BT127" s="876" t="s">
        <v>
477</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
478</v>
      </c>
      <c r="CQ127" s="817"/>
      <c r="CR127" s="817"/>
      <c r="CS127" s="817"/>
      <c r="CT127" s="817"/>
      <c r="CU127" s="817"/>
      <c r="CV127" s="817"/>
      <c r="CW127" s="817"/>
      <c r="CX127" s="817"/>
      <c r="CY127" s="817"/>
      <c r="CZ127" s="817"/>
      <c r="DA127" s="817"/>
      <c r="DB127" s="817"/>
      <c r="DC127" s="817"/>
      <c r="DD127" s="817"/>
      <c r="DE127" s="817"/>
      <c r="DF127" s="818"/>
      <c r="DG127" s="881" t="s">
        <v>
439</v>
      </c>
      <c r="DH127" s="882"/>
      <c r="DI127" s="882"/>
      <c r="DJ127" s="882"/>
      <c r="DK127" s="882"/>
      <c r="DL127" s="882" t="s">
        <v>
439</v>
      </c>
      <c r="DM127" s="882"/>
      <c r="DN127" s="882"/>
      <c r="DO127" s="882"/>
      <c r="DP127" s="882"/>
      <c r="DQ127" s="882" t="s">
        <v>
439</v>
      </c>
      <c r="DR127" s="882"/>
      <c r="DS127" s="882"/>
      <c r="DT127" s="882"/>
      <c r="DU127" s="882"/>
      <c r="DV127" s="859" t="s">
        <v>
145</v>
      </c>
      <c r="DW127" s="859"/>
      <c r="DX127" s="859"/>
      <c r="DY127" s="859"/>
      <c r="DZ127" s="860"/>
    </row>
    <row r="128" spans="1:130" s="233" customFormat="1" ht="26.25" customHeight="1" thickBot="1" x14ac:dyDescent="0.25">
      <c r="A128" s="861" t="s">
        <v>
479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
480</v>
      </c>
      <c r="X128" s="863"/>
      <c r="Y128" s="863"/>
      <c r="Z128" s="864"/>
      <c r="AA128" s="865">
        <v>
904</v>
      </c>
      <c r="AB128" s="866"/>
      <c r="AC128" s="866"/>
      <c r="AD128" s="866"/>
      <c r="AE128" s="867"/>
      <c r="AF128" s="868">
        <v>
1821</v>
      </c>
      <c r="AG128" s="866"/>
      <c r="AH128" s="866"/>
      <c r="AI128" s="866"/>
      <c r="AJ128" s="867"/>
      <c r="AK128" s="868">
        <v>
1368</v>
      </c>
      <c r="AL128" s="866"/>
      <c r="AM128" s="866"/>
      <c r="AN128" s="866"/>
      <c r="AO128" s="867"/>
      <c r="AP128" s="869"/>
      <c r="AQ128" s="870"/>
      <c r="AR128" s="870"/>
      <c r="AS128" s="870"/>
      <c r="AT128" s="871"/>
      <c r="AU128" s="235"/>
      <c r="AV128" s="235"/>
      <c r="AW128" s="235"/>
      <c r="AX128" s="872" t="s">
        <v>
481</v>
      </c>
      <c r="AY128" s="873"/>
      <c r="AZ128" s="873"/>
      <c r="BA128" s="873"/>
      <c r="BB128" s="873"/>
      <c r="BC128" s="873"/>
      <c r="BD128" s="873"/>
      <c r="BE128" s="874"/>
      <c r="BF128" s="851" t="s">
        <v>
145</v>
      </c>
      <c r="BG128" s="852"/>
      <c r="BH128" s="852"/>
      <c r="BI128" s="852"/>
      <c r="BJ128" s="852"/>
      <c r="BK128" s="852"/>
      <c r="BL128" s="875"/>
      <c r="BM128" s="851">
        <v>
11.25</v>
      </c>
      <c r="BN128" s="852"/>
      <c r="BO128" s="852"/>
      <c r="BP128" s="852"/>
      <c r="BQ128" s="852"/>
      <c r="BR128" s="852"/>
      <c r="BS128" s="875"/>
      <c r="BT128" s="851">
        <v>
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
482</v>
      </c>
      <c r="CQ128" s="795"/>
      <c r="CR128" s="795"/>
      <c r="CS128" s="795"/>
      <c r="CT128" s="795"/>
      <c r="CU128" s="795"/>
      <c r="CV128" s="795"/>
      <c r="CW128" s="795"/>
      <c r="CX128" s="795"/>
      <c r="CY128" s="795"/>
      <c r="CZ128" s="795"/>
      <c r="DA128" s="795"/>
      <c r="DB128" s="795"/>
      <c r="DC128" s="795"/>
      <c r="DD128" s="795"/>
      <c r="DE128" s="795"/>
      <c r="DF128" s="796"/>
      <c r="DG128" s="855" t="s">
        <v>
145</v>
      </c>
      <c r="DH128" s="856"/>
      <c r="DI128" s="856"/>
      <c r="DJ128" s="856"/>
      <c r="DK128" s="856"/>
      <c r="DL128" s="856" t="s">
        <v>
145</v>
      </c>
      <c r="DM128" s="856"/>
      <c r="DN128" s="856"/>
      <c r="DO128" s="856"/>
      <c r="DP128" s="856"/>
      <c r="DQ128" s="856" t="s">
        <v>
145</v>
      </c>
      <c r="DR128" s="856"/>
      <c r="DS128" s="856"/>
      <c r="DT128" s="856"/>
      <c r="DU128" s="856"/>
      <c r="DV128" s="857" t="s">
        <v>
145</v>
      </c>
      <c r="DW128" s="857"/>
      <c r="DX128" s="857"/>
      <c r="DY128" s="857"/>
      <c r="DZ128" s="858"/>
    </row>
    <row r="129" spans="1:131" s="233" customFormat="1" ht="26.25" customHeight="1" x14ac:dyDescent="0.2">
      <c r="A129" s="839" t="s">
        <v>
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
483</v>
      </c>
      <c r="X129" s="842"/>
      <c r="Y129" s="842"/>
      <c r="Z129" s="843"/>
      <c r="AA129" s="844">
        <v>
127665262</v>
      </c>
      <c r="AB129" s="845"/>
      <c r="AC129" s="845"/>
      <c r="AD129" s="845"/>
      <c r="AE129" s="846"/>
      <c r="AF129" s="847">
        <v>
125014524</v>
      </c>
      <c r="AG129" s="845"/>
      <c r="AH129" s="845"/>
      <c r="AI129" s="845"/>
      <c r="AJ129" s="846"/>
      <c r="AK129" s="847">
        <v>
127632072</v>
      </c>
      <c r="AL129" s="845"/>
      <c r="AM129" s="845"/>
      <c r="AN129" s="845"/>
      <c r="AO129" s="846"/>
      <c r="AP129" s="848"/>
      <c r="AQ129" s="849"/>
      <c r="AR129" s="849"/>
      <c r="AS129" s="849"/>
      <c r="AT129" s="850"/>
      <c r="AU129" s="236"/>
      <c r="AV129" s="236"/>
      <c r="AW129" s="236"/>
      <c r="AX129" s="816" t="s">
        <v>
484</v>
      </c>
      <c r="AY129" s="817"/>
      <c r="AZ129" s="817"/>
      <c r="BA129" s="817"/>
      <c r="BB129" s="817"/>
      <c r="BC129" s="817"/>
      <c r="BD129" s="817"/>
      <c r="BE129" s="818"/>
      <c r="BF129" s="835" t="s">
        <v>
145</v>
      </c>
      <c r="BG129" s="836"/>
      <c r="BH129" s="836"/>
      <c r="BI129" s="836"/>
      <c r="BJ129" s="836"/>
      <c r="BK129" s="836"/>
      <c r="BL129" s="837"/>
      <c r="BM129" s="835">
        <v>
16.25</v>
      </c>
      <c r="BN129" s="836"/>
      <c r="BO129" s="836"/>
      <c r="BP129" s="836"/>
      <c r="BQ129" s="836"/>
      <c r="BR129" s="836"/>
      <c r="BS129" s="837"/>
      <c r="BT129" s="835">
        <v>
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9" t="s">
        <v>
485</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
486</v>
      </c>
      <c r="X130" s="842"/>
      <c r="Y130" s="842"/>
      <c r="Z130" s="843"/>
      <c r="AA130" s="844">
        <v>
9385268</v>
      </c>
      <c r="AB130" s="845"/>
      <c r="AC130" s="845"/>
      <c r="AD130" s="845"/>
      <c r="AE130" s="846"/>
      <c r="AF130" s="847">
        <v>
9248374</v>
      </c>
      <c r="AG130" s="845"/>
      <c r="AH130" s="845"/>
      <c r="AI130" s="845"/>
      <c r="AJ130" s="846"/>
      <c r="AK130" s="847">
        <v>
8951545</v>
      </c>
      <c r="AL130" s="845"/>
      <c r="AM130" s="845"/>
      <c r="AN130" s="845"/>
      <c r="AO130" s="846"/>
      <c r="AP130" s="848"/>
      <c r="AQ130" s="849"/>
      <c r="AR130" s="849"/>
      <c r="AS130" s="849"/>
      <c r="AT130" s="850"/>
      <c r="AU130" s="236"/>
      <c r="AV130" s="236"/>
      <c r="AW130" s="236"/>
      <c r="AX130" s="816" t="s">
        <v>
487</v>
      </c>
      <c r="AY130" s="817"/>
      <c r="AZ130" s="817"/>
      <c r="BA130" s="817"/>
      <c r="BB130" s="817"/>
      <c r="BC130" s="817"/>
      <c r="BD130" s="817"/>
      <c r="BE130" s="818"/>
      <c r="BF130" s="819">
        <v>
-5.2</v>
      </c>
      <c r="BG130" s="820"/>
      <c r="BH130" s="820"/>
      <c r="BI130" s="820"/>
      <c r="BJ130" s="820"/>
      <c r="BK130" s="820"/>
      <c r="BL130" s="821"/>
      <c r="BM130" s="819">
        <v>
25</v>
      </c>
      <c r="BN130" s="820"/>
      <c r="BO130" s="820"/>
      <c r="BP130" s="820"/>
      <c r="BQ130" s="820"/>
      <c r="BR130" s="820"/>
      <c r="BS130" s="821"/>
      <c r="BT130" s="819">
        <v>
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
488</v>
      </c>
      <c r="X131" s="826"/>
      <c r="Y131" s="826"/>
      <c r="Z131" s="827"/>
      <c r="AA131" s="828">
        <v>
118279994</v>
      </c>
      <c r="AB131" s="829"/>
      <c r="AC131" s="829"/>
      <c r="AD131" s="829"/>
      <c r="AE131" s="830"/>
      <c r="AF131" s="831">
        <v>
115766150</v>
      </c>
      <c r="AG131" s="829"/>
      <c r="AH131" s="829"/>
      <c r="AI131" s="829"/>
      <c r="AJ131" s="830"/>
      <c r="AK131" s="831">
        <v>
118680527</v>
      </c>
      <c r="AL131" s="829"/>
      <c r="AM131" s="829"/>
      <c r="AN131" s="829"/>
      <c r="AO131" s="830"/>
      <c r="AP131" s="832"/>
      <c r="AQ131" s="833"/>
      <c r="AR131" s="833"/>
      <c r="AS131" s="833"/>
      <c r="AT131" s="834"/>
      <c r="AU131" s="236"/>
      <c r="AV131" s="236"/>
      <c r="AW131" s="236"/>
      <c r="AX131" s="794" t="s">
        <v>
489</v>
      </c>
      <c r="AY131" s="795"/>
      <c r="AZ131" s="795"/>
      <c r="BA131" s="795"/>
      <c r="BB131" s="795"/>
      <c r="BC131" s="795"/>
      <c r="BD131" s="795"/>
      <c r="BE131" s="796"/>
      <c r="BF131" s="797" t="s">
        <v>
145</v>
      </c>
      <c r="BG131" s="798"/>
      <c r="BH131" s="798"/>
      <c r="BI131" s="798"/>
      <c r="BJ131" s="798"/>
      <c r="BK131" s="798"/>
      <c r="BL131" s="799"/>
      <c r="BM131" s="797">
        <v>
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3" t="s">
        <v>
490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
491</v>
      </c>
      <c r="W132" s="807"/>
      <c r="X132" s="807"/>
      <c r="Y132" s="807"/>
      <c r="Z132" s="808"/>
      <c r="AA132" s="809">
        <v>
-5.3524140349999998</v>
      </c>
      <c r="AB132" s="810"/>
      <c r="AC132" s="810"/>
      <c r="AD132" s="810"/>
      <c r="AE132" s="811"/>
      <c r="AF132" s="812">
        <v>
-5.4569690709999996</v>
      </c>
      <c r="AG132" s="810"/>
      <c r="AH132" s="810"/>
      <c r="AI132" s="810"/>
      <c r="AJ132" s="811"/>
      <c r="AK132" s="812">
        <v>
-5.0306975209999996</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
492</v>
      </c>
      <c r="W133" s="786"/>
      <c r="X133" s="786"/>
      <c r="Y133" s="786"/>
      <c r="Z133" s="787"/>
      <c r="AA133" s="788">
        <v>
-6</v>
      </c>
      <c r="AB133" s="789"/>
      <c r="AC133" s="789"/>
      <c r="AD133" s="789"/>
      <c r="AE133" s="790"/>
      <c r="AF133" s="788">
        <v>
-5.6</v>
      </c>
      <c r="AG133" s="789"/>
      <c r="AH133" s="789"/>
      <c r="AI133" s="789"/>
      <c r="AJ133" s="790"/>
      <c r="AK133" s="788">
        <v>
-5.2</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jk+lj/4Pn+NUEuCTqUwpH/MHMTGVCpc578uaDjmIGWUGDdKg34BMqmEUpZyIC/A/1mAatc8l1wrB9uu42RN2w==" saltValue="y//jIeq6YjNOWB1Yeoq/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493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EQRkaqBv0ILHBkTO6HLDhSDWlcU/gwGcaJ5yKf1r1H3ku2IYqRT60CTqzlPZeXxJLdv8dwFL7cdRx1UUsB7tw==" saltValue="eeUFGtotUveq/qBGTBLFKQ=="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494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495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
496</v>
      </c>
      <c r="AP7" s="275"/>
      <c r="AQ7" s="276" t="s">
        <v>
497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
498</v>
      </c>
      <c r="AQ8" s="282" t="s">
        <v>
499</v>
      </c>
      <c r="AR8" s="283" t="s">
        <v>
500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
501</v>
      </c>
      <c r="AL9" s="1196"/>
      <c r="AM9" s="1196"/>
      <c r="AN9" s="1197"/>
      <c r="AO9" s="284">
        <v>
36987526</v>
      </c>
      <c r="AP9" s="284">
        <v>
64924</v>
      </c>
      <c r="AQ9" s="285">
        <v>
64680</v>
      </c>
      <c r="AR9" s="286">
        <v>
0.4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
502</v>
      </c>
      <c r="AL10" s="1196"/>
      <c r="AM10" s="1196"/>
      <c r="AN10" s="1197"/>
      <c r="AO10" s="287">
        <v>
396231</v>
      </c>
      <c r="AP10" s="287">
        <v>
696</v>
      </c>
      <c r="AQ10" s="288">
        <v>
847</v>
      </c>
      <c r="AR10" s="289">
        <v>
-17.8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
503</v>
      </c>
      <c r="AL11" s="1196"/>
      <c r="AM11" s="1196"/>
      <c r="AN11" s="1197"/>
      <c r="AO11" s="287" t="s">
        <v>
504</v>
      </c>
      <c r="AP11" s="287" t="s">
        <v>
504</v>
      </c>
      <c r="AQ11" s="288" t="s">
        <v>
504</v>
      </c>
      <c r="AR11" s="289" t="s">
        <v>
504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
505</v>
      </c>
      <c r="AL12" s="1196"/>
      <c r="AM12" s="1196"/>
      <c r="AN12" s="1197"/>
      <c r="AO12" s="287" t="s">
        <v>
504</v>
      </c>
      <c r="AP12" s="287" t="s">
        <v>
504</v>
      </c>
      <c r="AQ12" s="288" t="s">
        <v>
504</v>
      </c>
      <c r="AR12" s="289" t="s">
        <v>
504</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
506</v>
      </c>
      <c r="AL13" s="1196"/>
      <c r="AM13" s="1196"/>
      <c r="AN13" s="1197"/>
      <c r="AO13" s="287">
        <v>
898031</v>
      </c>
      <c r="AP13" s="287">
        <v>
1576</v>
      </c>
      <c r="AQ13" s="288">
        <v>
2336</v>
      </c>
      <c r="AR13" s="289">
        <v>
-32.5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
507</v>
      </c>
      <c r="AL14" s="1196"/>
      <c r="AM14" s="1196"/>
      <c r="AN14" s="1197"/>
      <c r="AO14" s="287">
        <v>
1060907</v>
      </c>
      <c r="AP14" s="287">
        <v>
1862</v>
      </c>
      <c r="AQ14" s="288">
        <v>
1534</v>
      </c>
      <c r="AR14" s="289">
        <v>
21.4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
508</v>
      </c>
      <c r="AL15" s="1199"/>
      <c r="AM15" s="1199"/>
      <c r="AN15" s="1200"/>
      <c r="AO15" s="287">
        <v>
-2697178</v>
      </c>
      <c r="AP15" s="287">
        <v>
-4734</v>
      </c>
      <c r="AQ15" s="288">
        <v>
-4617</v>
      </c>
      <c r="AR15" s="289">
        <v>
2.5</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
186</v>
      </c>
      <c r="AL16" s="1199"/>
      <c r="AM16" s="1199"/>
      <c r="AN16" s="1200"/>
      <c r="AO16" s="287">
        <v>
36645517</v>
      </c>
      <c r="AP16" s="287">
        <v>
64324</v>
      </c>
      <c r="AQ16" s="288">
        <v>
64780</v>
      </c>
      <c r="AR16" s="289">
        <v>
-0.7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509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510</v>
      </c>
      <c r="AP20" s="296" t="s">
        <v>
511</v>
      </c>
      <c r="AQ20" s="297" t="s">
        <v>
512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
513</v>
      </c>
      <c r="AL21" s="1202"/>
      <c r="AM21" s="1202"/>
      <c r="AN21" s="1203"/>
      <c r="AO21" s="300">
        <v>
5.95</v>
      </c>
      <c r="AP21" s="301">
        <v>
6.3</v>
      </c>
      <c r="AQ21" s="302">
        <v>
-0.35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
514</v>
      </c>
      <c r="AL22" s="1202"/>
      <c r="AM22" s="1202"/>
      <c r="AN22" s="1203"/>
      <c r="AO22" s="305">
        <v>
98.9</v>
      </c>
      <c r="AP22" s="306">
        <v>
98.9</v>
      </c>
      <c r="AQ22" s="307">
        <v>
0</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4" t="s">
        <v>
515</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ht="13.2" x14ac:dyDescent="0.2">
      <c r="A27" s="312"/>
      <c r="AO27" s="265"/>
      <c r="AP27" s="265"/>
      <c r="AQ27" s="265"/>
      <c r="AR27" s="265"/>
      <c r="AS27" s="265"/>
      <c r="AT27" s="265"/>
    </row>
    <row r="28" spans="1:46" ht="16.2" x14ac:dyDescent="0.2">
      <c r="A28" s="266" t="s">
        <v>
516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517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
496</v>
      </c>
      <c r="AP30" s="275"/>
      <c r="AQ30" s="276" t="s">
        <v>
497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
498</v>
      </c>
      <c r="AQ31" s="282" t="s">
        <v>
499</v>
      </c>
      <c r="AR31" s="283" t="s">
        <v>
500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
518</v>
      </c>
      <c r="AL32" s="1186"/>
      <c r="AM32" s="1186"/>
      <c r="AN32" s="1187"/>
      <c r="AO32" s="315">
        <v>
1827517</v>
      </c>
      <c r="AP32" s="315">
        <v>
3208</v>
      </c>
      <c r="AQ32" s="316">
        <v>
4307</v>
      </c>
      <c r="AR32" s="317">
        <v>
-25.5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
519</v>
      </c>
      <c r="AL33" s="1186"/>
      <c r="AM33" s="1186"/>
      <c r="AN33" s="1187"/>
      <c r="AO33" s="315" t="s">
        <v>
504</v>
      </c>
      <c r="AP33" s="315" t="s">
        <v>
504</v>
      </c>
      <c r="AQ33" s="316" t="s">
        <v>
504</v>
      </c>
      <c r="AR33" s="317" t="s">
        <v>
504</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
520</v>
      </c>
      <c r="AL34" s="1186"/>
      <c r="AM34" s="1186"/>
      <c r="AN34" s="1187"/>
      <c r="AO34" s="315">
        <v>
348590</v>
      </c>
      <c r="AP34" s="315">
        <v>
612</v>
      </c>
      <c r="AQ34" s="316">
        <v>
453</v>
      </c>
      <c r="AR34" s="317">
        <v>
35.1</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
521</v>
      </c>
      <c r="AL35" s="1186"/>
      <c r="AM35" s="1186"/>
      <c r="AN35" s="1187"/>
      <c r="AO35" s="315" t="s">
        <v>
504</v>
      </c>
      <c r="AP35" s="315" t="s">
        <v>
504</v>
      </c>
      <c r="AQ35" s="316">
        <v>
23</v>
      </c>
      <c r="AR35" s="317" t="s">
        <v>
504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
522</v>
      </c>
      <c r="AL36" s="1186"/>
      <c r="AM36" s="1186"/>
      <c r="AN36" s="1187"/>
      <c r="AO36" s="315">
        <v>
148516</v>
      </c>
      <c r="AP36" s="315">
        <v>
261</v>
      </c>
      <c r="AQ36" s="316">
        <v>
309</v>
      </c>
      <c r="AR36" s="317">
        <v>
-15.5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
523</v>
      </c>
      <c r="AL37" s="1186"/>
      <c r="AM37" s="1186"/>
      <c r="AN37" s="1187"/>
      <c r="AO37" s="315">
        <v>
657832</v>
      </c>
      <c r="AP37" s="315">
        <v>
1155</v>
      </c>
      <c r="AQ37" s="316">
        <v>
2268</v>
      </c>
      <c r="AR37" s="317">
        <v>
-49.1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
524</v>
      </c>
      <c r="AL38" s="1189"/>
      <c r="AM38" s="1189"/>
      <c r="AN38" s="1190"/>
      <c r="AO38" s="318" t="s">
        <v>
504</v>
      </c>
      <c r="AP38" s="318" t="s">
        <v>
504</v>
      </c>
      <c r="AQ38" s="319" t="s">
        <v>
504</v>
      </c>
      <c r="AR38" s="307" t="s">
        <v>
504</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
525</v>
      </c>
      <c r="AL39" s="1189"/>
      <c r="AM39" s="1189"/>
      <c r="AN39" s="1190"/>
      <c r="AO39" s="315">
        <v>
-1368</v>
      </c>
      <c r="AP39" s="315">
        <v>
-2</v>
      </c>
      <c r="AQ39" s="316">
        <v>
-17</v>
      </c>
      <c r="AR39" s="317">
        <v>
-88.2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
526</v>
      </c>
      <c r="AL40" s="1186"/>
      <c r="AM40" s="1186"/>
      <c r="AN40" s="1187"/>
      <c r="AO40" s="315">
        <v>
-8951545</v>
      </c>
      <c r="AP40" s="315">
        <v>
-15713</v>
      </c>
      <c r="AQ40" s="316">
        <v>
-14818</v>
      </c>
      <c r="AR40" s="317">
        <v>
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
297</v>
      </c>
      <c r="AL41" s="1192"/>
      <c r="AM41" s="1192"/>
      <c r="AN41" s="1193"/>
      <c r="AO41" s="315">
        <v>
-5970458</v>
      </c>
      <c r="AP41" s="315">
        <v>
-10480</v>
      </c>
      <c r="AQ41" s="316">
        <v>
-7476</v>
      </c>
      <c r="AR41" s="317">
        <v>
40.200000000000003</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527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528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529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
496</v>
      </c>
      <c r="AN49" s="1180" t="s">
        <v>
530</v>
      </c>
      <c r="AO49" s="1181"/>
      <c r="AP49" s="1181"/>
      <c r="AQ49" s="1181"/>
      <c r="AR49" s="1182"/>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
531</v>
      </c>
      <c r="AO50" s="332" t="s">
        <v>
532</v>
      </c>
      <c r="AP50" s="333" t="s">
        <v>
533</v>
      </c>
      <c r="AQ50" s="334" t="s">
        <v>
534</v>
      </c>
      <c r="AR50" s="335" t="s">
        <v>
535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536</v>
      </c>
      <c r="AL51" s="328"/>
      <c r="AM51" s="336">
        <v>
23866588</v>
      </c>
      <c r="AN51" s="337">
        <v>
42280</v>
      </c>
      <c r="AO51" s="338">
        <v>
-12.3</v>
      </c>
      <c r="AP51" s="339">
        <v>
46686</v>
      </c>
      <c r="AQ51" s="340">
        <v>
-9.5</v>
      </c>
      <c r="AR51" s="341">
        <v>
-2.8</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537</v>
      </c>
      <c r="AM52" s="344">
        <v>
17380011</v>
      </c>
      <c r="AN52" s="345">
        <v>
30789</v>
      </c>
      <c r="AO52" s="346">
        <v>
-18</v>
      </c>
      <c r="AP52" s="347">
        <v>
32595</v>
      </c>
      <c r="AQ52" s="348">
        <v>
-7.8</v>
      </c>
      <c r="AR52" s="349">
        <v>
-10.199999999999999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538</v>
      </c>
      <c r="AL53" s="328"/>
      <c r="AM53" s="336">
        <v>
23803386</v>
      </c>
      <c r="AN53" s="337">
        <v>
41824</v>
      </c>
      <c r="AO53" s="338">
        <v>
-1.1000000000000001</v>
      </c>
      <c r="AP53" s="339">
        <v>
49796</v>
      </c>
      <c r="AQ53" s="340">
        <v>
6.7</v>
      </c>
      <c r="AR53" s="341">
        <v>
-7.8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537</v>
      </c>
      <c r="AM54" s="344">
        <v>
18600025</v>
      </c>
      <c r="AN54" s="345">
        <v>
32681</v>
      </c>
      <c r="AO54" s="346">
        <v>
6.1</v>
      </c>
      <c r="AP54" s="347">
        <v>
37281</v>
      </c>
      <c r="AQ54" s="348">
        <v>
14.4</v>
      </c>
      <c r="AR54" s="349">
        <v>
-8.3000000000000007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539</v>
      </c>
      <c r="AL55" s="328"/>
      <c r="AM55" s="336">
        <v>
25981525</v>
      </c>
      <c r="AN55" s="337">
        <v>
45255</v>
      </c>
      <c r="AO55" s="338">
        <v>
8.1999999999999993</v>
      </c>
      <c r="AP55" s="339">
        <v>
51681</v>
      </c>
      <c r="AQ55" s="340">
        <v>
3.8</v>
      </c>
      <c r="AR55" s="341">
        <v>
4.4000000000000004</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537</v>
      </c>
      <c r="AM56" s="344">
        <v>
19675187</v>
      </c>
      <c r="AN56" s="345">
        <v>
34270</v>
      </c>
      <c r="AO56" s="346">
        <v>
4.9000000000000004</v>
      </c>
      <c r="AP56" s="347">
        <v>
37226</v>
      </c>
      <c r="AQ56" s="348">
        <v>
-0.1</v>
      </c>
      <c r="AR56" s="349">
        <v>
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540</v>
      </c>
      <c r="AL57" s="328"/>
      <c r="AM57" s="336">
        <v>
17776031</v>
      </c>
      <c r="AN57" s="337">
        <v>
30995</v>
      </c>
      <c r="AO57" s="338">
        <v>
-31.5</v>
      </c>
      <c r="AP57" s="339">
        <v>
50465</v>
      </c>
      <c r="AQ57" s="340">
        <v>
-2.4</v>
      </c>
      <c r="AR57" s="341">
        <v>
-29.1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537</v>
      </c>
      <c r="AM58" s="344">
        <v>
13234067</v>
      </c>
      <c r="AN58" s="345">
        <v>
23076</v>
      </c>
      <c r="AO58" s="346">
        <v>
-32.700000000000003</v>
      </c>
      <c r="AP58" s="347">
        <v>
34193</v>
      </c>
      <c r="AQ58" s="348">
        <v>
-8.1</v>
      </c>
      <c r="AR58" s="349">
        <v>
-24.6</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541</v>
      </c>
      <c r="AL59" s="328"/>
      <c r="AM59" s="336">
        <v>
19778537</v>
      </c>
      <c r="AN59" s="337">
        <v>
34717</v>
      </c>
      <c r="AO59" s="338">
        <v>
12</v>
      </c>
      <c r="AP59" s="339">
        <v>
51679</v>
      </c>
      <c r="AQ59" s="340">
        <v>
2.4</v>
      </c>
      <c r="AR59" s="341">
        <v>
9.6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537</v>
      </c>
      <c r="AM60" s="344">
        <v>
12369807</v>
      </c>
      <c r="AN60" s="345">
        <v>
21713</v>
      </c>
      <c r="AO60" s="346">
        <v>
-5.9</v>
      </c>
      <c r="AP60" s="347">
        <v>
35132</v>
      </c>
      <c r="AQ60" s="348">
        <v>
2.7</v>
      </c>
      <c r="AR60" s="349">
        <v>
-8.6</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542</v>
      </c>
      <c r="AL61" s="350"/>
      <c r="AM61" s="351">
        <v>
22241213</v>
      </c>
      <c r="AN61" s="352">
        <v>
39014</v>
      </c>
      <c r="AO61" s="353">
        <v>
-4.9000000000000004</v>
      </c>
      <c r="AP61" s="354">
        <v>
50061</v>
      </c>
      <c r="AQ61" s="355">
        <v>
0.2</v>
      </c>
      <c r="AR61" s="341">
        <v>
-5.0999999999999996</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537</v>
      </c>
      <c r="AM62" s="344">
        <v>
16251819</v>
      </c>
      <c r="AN62" s="345">
        <v>
28506</v>
      </c>
      <c r="AO62" s="346">
        <v>
-9.1</v>
      </c>
      <c r="AP62" s="347">
        <v>
35285</v>
      </c>
      <c r="AQ62" s="348">
        <v>
0.2</v>
      </c>
      <c r="AR62" s="349">
        <v>
-9.3000000000000007</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BGIFLbXZrElGTd4lvepa2mpT2qk5iKlnCJM1wuyZSul/Q5+UTnu/1o0IBKUJft+VY7OtG1cIL0YTTXgnxVlULQ==" saltValue="ylcQqgMm934ZALJfWdIF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544</v>
      </c>
    </row>
    <row r="120" spans="125:125" ht="13.5" hidden="1" customHeight="1" x14ac:dyDescent="0.2"/>
    <row r="121" spans="125:125" ht="13.5" hidden="1" customHeight="1" x14ac:dyDescent="0.2">
      <c r="DU121" s="262"/>
    </row>
  </sheetData>
  <sheetProtection algorithmName="SHA-512" hashValue="wyeIMPo9BPo6bWMmCIZK9TbKNBNgqeAf7op9d2ZU+RMtWjJlhsAmVyPOa8MgukNgyWNSUz4urtd6rvw82jZvMQ==" saltValue="Yn8uAXrimU4oU6lqTDrcx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545</v>
      </c>
    </row>
  </sheetData>
  <sheetProtection algorithmName="SHA-512" hashValue="SJ9NGKHv1/FH4uBTSn7hVflPXi2+dSFwV8SW3r9D2kGGgKmbGA5ZvEa+iZKO9hpvtcmvaixjDeRDi2tk+jFi3g==" saltValue="qCniy0PZxtzd4U5xwmMVl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546</v>
      </c>
      <c r="G46" s="8" t="s">
        <v>
547</v>
      </c>
      <c r="H46" s="8" t="s">
        <v>
548</v>
      </c>
      <c r="I46" s="8" t="s">
        <v>
549</v>
      </c>
      <c r="J46" s="9" t="s">
        <v>
550</v>
      </c>
    </row>
    <row r="47" spans="2:10" ht="57.75" customHeight="1" x14ac:dyDescent="0.2">
      <c r="B47" s="10"/>
      <c r="C47" s="1204" t="s">
        <v>
3</v>
      </c>
      <c r="D47" s="1204"/>
      <c r="E47" s="1205"/>
      <c r="F47" s="11">
        <v>
31.52</v>
      </c>
      <c r="G47" s="12">
        <v>
35.06</v>
      </c>
      <c r="H47" s="12">
        <v>
35.880000000000003</v>
      </c>
      <c r="I47" s="12">
        <v>
32.67</v>
      </c>
      <c r="J47" s="13">
        <v>
38.049999999999997</v>
      </c>
    </row>
    <row r="48" spans="2:10" ht="57.75" customHeight="1" x14ac:dyDescent="0.2">
      <c r="B48" s="14"/>
      <c r="C48" s="1206" t="s">
        <v>
4</v>
      </c>
      <c r="D48" s="1206"/>
      <c r="E48" s="1207"/>
      <c r="F48" s="15">
        <v>
7.57</v>
      </c>
      <c r="G48" s="16">
        <v>
6.3</v>
      </c>
      <c r="H48" s="16">
        <v>
5.29</v>
      </c>
      <c r="I48" s="16">
        <v>
9.32</v>
      </c>
      <c r="J48" s="17">
        <v>
10.34</v>
      </c>
    </row>
    <row r="49" spans="2:10" ht="57.75" customHeight="1" thickBot="1" x14ac:dyDescent="0.25">
      <c r="B49" s="18"/>
      <c r="C49" s="1208" t="s">
        <v>
5</v>
      </c>
      <c r="D49" s="1208"/>
      <c r="E49" s="1209"/>
      <c r="F49" s="19">
        <v>
1.74</v>
      </c>
      <c r="G49" s="20">
        <v>
3.94</v>
      </c>
      <c r="H49" s="20">
        <v>
1.9</v>
      </c>
      <c r="I49" s="20" t="s">
        <v>
551</v>
      </c>
      <c r="J49" s="21">
        <v>
7.26</v>
      </c>
    </row>
    <row r="50" spans="2:10" ht="13.2" x14ac:dyDescent="0.2"/>
  </sheetData>
  <sheetProtection algorithmName="SHA-512" hashValue="XqTZ9eovn7cRsuRewJiwE24kTZyDnRbTM/MrZHl79+uaHXCXv76JcGTqHEa45EEkvtWNLGDnYMWj2phSy8qZRQ==" saltValue="M8R25gisgO80A7qGNaAl1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2023-10-06T06:44:50Z</cp:lastPrinted>
  <dcterms:created xsi:type="dcterms:W3CDTF">2023-02-20T04:44:39Z</dcterms:created>
  <dcterms:modified xsi:type="dcterms:W3CDTF">2023-10-23T23:29:12Z</dcterms:modified>
  <cp:category/>
</cp:coreProperties>
</file>