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<sst xmlns="http://schemas.openxmlformats.org/spreadsheetml/2006/main" count="1162" uniqueCount="554">
  <si>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</si>
  <si>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</si>
  <si>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</si>
  <si>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8"/>
  </si>
  <si>
    <t>標準財政規模比（％）</t>
  </si>
  <si>
    <t>(Ｂ)</t>
  </si>
  <si>
    <t>第2次</t>
    <rPh sb="0" eb="1">
      <t>ダイ</t>
    </rPh>
    <rPh sb="2" eb="3">
      <t>ジ</t>
    </rPh>
    <phoneticPr fontId="6"/>
  </si>
  <si>
    <t>（参考）</t>
    <rPh sb="1" eb="3">
      <t>サンコウ</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</si>
  <si>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</si>
  <si>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</si>
  <si>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</si>
  <si>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</si>
  <si>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中野区土地開発公社</t>
  </si>
  <si>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</si>
  <si>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</si>
  <si>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</si>
  <si>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</si>
  <si>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</si>
  <si>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</si>
  <si>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</si>
  <si>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</si>
  <si>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</si>
  <si>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電気</t>
  </si>
  <si>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</si>
  <si>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</si>
  <si>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</si>
  <si>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</si>
  <si>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</si>
  <si>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</si>
  <si>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</si>
  <si>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</si>
  <si>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</si>
  <si>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</si>
  <si>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</si>
  <si>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</si>
  <si>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</si>
  <si>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</si>
  <si>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</si>
  <si>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</si>
  <si>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</si>
  <si>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</si>
  <si>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</si>
  <si>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</si>
  <si>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9"/>
  </si>
  <si>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</si>
  <si>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</si>
  <si>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</si>
  <si>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</si>
  <si>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</si>
  <si>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9"/>
  </si>
  <si>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</si>
  <si>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</si>
  <si>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</si>
  <si>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</si>
  <si>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</si>
  <si>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</si>
  <si>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</si>
  <si>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</si>
  <si>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</si>
  <si>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</si>
  <si>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</si>
  <si>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</si>
  <si>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</si>
  <si>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</si>
  <si>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</si>
  <si>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</si>
  <si>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</si>
  <si>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family val="3"/>
        <charset val="128"/>
      </rPr>
      <t>（注）</t>
    </r>
    <rPh sb="4" eb="6">
      <t>ザンダカ</t>
    </rPh>
    <rPh sb="7" eb="8">
      <t>チュウ</t>
    </rPh>
    <phoneticPr fontId="39"/>
  </si>
  <si>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</si>
  <si>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</si>
  <si>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9"/>
  </si>
  <si>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</si>
  <si>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</si>
  <si>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</si>
  <si>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</si>
  <si>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 3.18</t>
  </si>
  <si>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</si>
  <si>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</si>
  <si>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</si>
  <si>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</si>
  <si>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</si>
  <si>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</si>
  <si>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</si>
  <si>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</si>
  <si>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</si>
  <si>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40"/>
  </si>
  <si>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</si>
  <si>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</si>
  <si>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</si>
  <si>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</si>
  <si>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</si>
  <si>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</si>
  <si>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</si>
  <si>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</si>
  <si>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</si>
  <si>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</si>
  <si>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</si>
  <si>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</si>
  <si>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</si>
  <si>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</si>
  <si>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</si>
  <si>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</si>
  <si>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</si>
  <si>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8"/>
  </si>
  <si>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</si>
  <si>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</si>
  <si>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</si>
  <si>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</si>
  <si>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</si>
  <si>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</si>
  <si>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</si>
  <si>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</si>
  <si>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</si>
  <si>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</si>
  <si>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</si>
  <si>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</si>
  <si>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</si>
  <si>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</si>
  <si>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</si>
  <si>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</si>
  <si>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</si>
  <si>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</si>
  <si>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</si>
  <si>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</si>
  <si>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</si>
  <si>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</si>
  <si>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41"/>
  </si>
  <si>
    <t>算入公債費等</t>
    <rPh sb="0" eb="2">
      <t>サンニュウ</t>
    </rPh>
    <rPh sb="2" eb="6">
      <t>コウサイヒトウ</t>
    </rPh>
    <phoneticPr fontId="1"/>
  </si>
  <si>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</si>
  <si>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</si>
  <si>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</si>
  <si>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</si>
  <si>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</si>
  <si>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</si>
  <si>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</si>
  <si>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</si>
  <si>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</si>
  <si>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</si>
  <si>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</si>
  <si>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</si>
  <si>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</si>
  <si>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</si>
  <si>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いわゆる五省協定等に係るもの</t>
    <rPh sb="4" eb="6">
      <t>ゴショウ</t>
    </rPh>
    <rPh sb="6" eb="9">
      <t>キョウテイトウ</t>
    </rPh>
    <rPh sb="10" eb="11">
      <t>カカ</t>
    </rPh>
    <phoneticPr fontId="38"/>
  </si>
  <si>
    <t>東京都</t>
  </si>
  <si>
    <t>地方道路公社に係る将来負担額</t>
    <rPh sb="0" eb="2">
      <t>チホウ</t>
    </rPh>
    <rPh sb="2" eb="4">
      <t>ドウロ</t>
    </rPh>
    <rPh sb="4" eb="6">
      <t>コウシャ</t>
    </rPh>
    <rPh sb="7" eb="8">
      <t>カカ</t>
    </rPh>
    <rPh sb="9" eb="11">
      <t>ショウライ</t>
    </rPh>
    <rPh sb="11" eb="14">
      <t>フタンガク</t>
    </rPh>
    <phoneticPr fontId="38"/>
  </si>
  <si>
    <t>市町村類型</t>
  </si>
  <si>
    <t>特別区</t>
  </si>
  <si>
    <t xml:space="preserve">退職手当負担見込額 </t>
    <rPh sb="0" eb="2">
      <t>タイショク</t>
    </rPh>
    <rPh sb="2" eb="4">
      <t>テアテ</t>
    </rPh>
    <rPh sb="4" eb="6">
      <t>フタン</t>
    </rPh>
    <rPh sb="6" eb="9">
      <t>ミコミガク</t>
    </rPh>
    <phoneticPr fontId="38"/>
  </si>
  <si>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</si>
  <si>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</si>
  <si>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</si>
  <si>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</si>
  <si>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</si>
  <si>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</si>
  <si>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</si>
  <si>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8"/>
  </si>
  <si>
    <t>令和2年度(千円･％)</t>
    <rPh sb="0" eb="2">
      <t>レイワ</t>
    </rPh>
    <rPh sb="4" eb="5">
      <t>ド</t>
    </rPh>
    <rPh sb="6" eb="8">
      <t>センエン</t>
    </rPh>
    <phoneticPr fontId="6"/>
  </si>
  <si>
    <t>　実質公債費比率は減少傾向にあり、類似団体の平均と比べても低い水準にある。
　将来負担比率は、類似団体内平均値と同様に算出されていない。</t>
    <rPh sb="9" eb="11">
      <t>ゲンショウ</t>
    </rPh>
    <rPh sb="11" eb="13">
      <t>ケイコウ</t>
    </rPh>
    <rPh sb="29" eb="30">
      <t>ヒク</t>
    </rPh>
    <phoneticPr fontId="36"/>
  </si>
  <si>
    <t>歳入総額</t>
  </si>
  <si>
    <t>準元利償還金</t>
    <rPh sb="0" eb="1">
      <t>ジュン</t>
    </rPh>
    <rPh sb="1" eb="3">
      <t>ガンリ</t>
    </rPh>
    <rPh sb="3" eb="6">
      <t>ショウカンキン</t>
    </rPh>
    <phoneticPr fontId="38"/>
  </si>
  <si>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</si>
  <si>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</si>
  <si>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</si>
  <si>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</si>
  <si>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</si>
  <si>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</si>
  <si>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</si>
  <si>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中野区</t>
  </si>
  <si>
    <t>地方交付税種地</t>
    <rPh sb="0" eb="2">
      <t>チホウ</t>
    </rPh>
    <rPh sb="2" eb="5">
      <t>コウフゼイ</t>
    </rPh>
    <rPh sb="5" eb="6">
      <t>シュ</t>
    </rPh>
    <rPh sb="6" eb="7">
      <t>チ</t>
    </rPh>
    <phoneticPr fontId="6"/>
  </si>
  <si>
    <t>0-</t>
  </si>
  <si>
    <t>　法定目的税</t>
  </si>
  <si>
    <t>経常損益</t>
  </si>
  <si>
    <t>参考</t>
    <rPh sb="0" eb="2">
      <t>サンコウ</t>
    </rPh>
    <phoneticPr fontId="6"/>
  </si>
  <si>
    <t>○</t>
  </si>
  <si>
    <t>(　参考　）</t>
    <rPh sb="2" eb="4">
      <t>サンコウ</t>
    </rPh>
    <phoneticPr fontId="3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</si>
  <si>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</si>
  <si>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</si>
  <si>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</si>
  <si>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</si>
  <si>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</si>
  <si>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</si>
  <si>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</si>
  <si>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</si>
  <si>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</si>
  <si>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</si>
  <si>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</si>
  <si>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</si>
  <si>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8"/>
  </si>
  <si>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</si>
  <si>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</si>
  <si>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</si>
  <si>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</si>
  <si>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</si>
  <si>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</si>
  <si>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</si>
  <si>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</si>
  <si>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</si>
  <si>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</si>
  <si>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</si>
  <si>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</si>
  <si>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 3.46</t>
  </si>
  <si>
    <t>5.1</t>
  </si>
  <si>
    <t>職員の状況</t>
    <rPh sb="0" eb="2">
      <t>ショクイン</t>
    </rPh>
    <rPh sb="3" eb="5">
      <t>ジョウキョウ</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</si>
  <si>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</si>
  <si>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</si>
  <si>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</si>
  <si>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</si>
  <si>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</si>
  <si>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</si>
  <si>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</si>
  <si>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</si>
  <si>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8"/>
  </si>
  <si>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</si>
  <si>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</si>
  <si>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</si>
  <si>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</si>
  <si>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</si>
  <si>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</si>
  <si>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</si>
  <si>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</si>
  <si>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</si>
  <si>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8"/>
  </si>
  <si>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</si>
  <si>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</si>
  <si>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</si>
  <si>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</si>
  <si>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2"/>
  </si>
  <si>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</si>
  <si>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</si>
  <si>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</si>
  <si>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</si>
  <si>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</si>
  <si>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</si>
  <si>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</si>
  <si>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</si>
  <si>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-0.8</t>
  </si>
  <si>
    <t>-0.2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</si>
  <si>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</si>
  <si>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</si>
  <si>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</si>
  <si>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2"/>
  </si>
  <si>
    <t>(Ｃ)</t>
  </si>
  <si>
    <t>世帯数 (世帯)</t>
    <rPh sb="0" eb="3">
      <t>セタイスウ</t>
    </rPh>
    <phoneticPr fontId="6"/>
  </si>
  <si>
    <t>特別職等</t>
    <rPh sb="0" eb="2">
      <t>トクベツ</t>
    </rPh>
    <rPh sb="2" eb="3">
      <t>ショク</t>
    </rPh>
    <rPh sb="3" eb="4">
      <t>トウ</t>
    </rPh>
    <phoneticPr fontId="6"/>
  </si>
  <si>
    <t>当該団体からの債務保証に係る債務残高</t>
    <rPh sb="9" eb="11">
      <t>ホショウ</t>
    </rPh>
    <phoneticPr fontId="6"/>
  </si>
  <si>
    <t>道路・公園整備基金</t>
  </si>
  <si>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</si>
  <si>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</si>
  <si>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</si>
  <si>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</si>
  <si>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</si>
  <si>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</si>
  <si>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</si>
  <si>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</si>
  <si>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</si>
  <si>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</si>
  <si>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</si>
  <si>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</si>
  <si>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</si>
  <si>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</si>
  <si>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</si>
  <si>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</si>
  <si>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</si>
  <si>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</si>
  <si>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</si>
  <si>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</si>
  <si>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</si>
  <si>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</si>
  <si>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</si>
  <si>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</si>
  <si>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2"/>
  </si>
  <si>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</si>
  <si>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8"/>
  </si>
  <si>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</si>
  <si>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2"/>
  </si>
  <si>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</si>
  <si>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</si>
  <si>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</si>
  <si>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</si>
  <si>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</si>
  <si>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</si>
  <si>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</si>
  <si>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</si>
  <si>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</si>
  <si>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</si>
  <si>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</si>
  <si>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</si>
  <si>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</si>
  <si>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</si>
  <si>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</si>
  <si>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</si>
  <si>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</si>
  <si>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</si>
  <si>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</si>
  <si>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</si>
  <si>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</si>
  <si>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3"/>
  </si>
  <si>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</si>
  <si>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</si>
  <si>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用地特別会計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</si>
  <si>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</si>
  <si>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</si>
  <si>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</si>
  <si>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</si>
  <si>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</si>
  <si>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</si>
  <si>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令和3年度</t>
  </si>
  <si>
    <t>東京都中野区</t>
  </si>
  <si>
    <t>　※地方公共団体が①25%以上出資している法人又は②財政支援を行っている法人を記載している。</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</si>
  <si>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</si>
  <si>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</si>
  <si>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</si>
  <si>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41"/>
  </si>
  <si>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</si>
  <si>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</si>
  <si>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</si>
  <si>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</si>
  <si>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</si>
  <si>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</si>
  <si>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</si>
  <si>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</si>
  <si>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</si>
  <si>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 xml:space="preserve"> R03</t>
  </si>
  <si>
    <t>普通税</t>
    <rPh sb="0" eb="2">
      <t>フツウ</t>
    </rPh>
    <rPh sb="2" eb="3">
      <t>ゼイ</t>
    </rPh>
    <phoneticPr fontId="1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</si>
  <si>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</si>
  <si>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</si>
  <si>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</si>
  <si>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</si>
  <si>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</si>
  <si>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</si>
  <si>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</si>
  <si>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</si>
  <si>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</si>
  <si>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8"/>
  </si>
  <si>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6"/>
  </si>
  <si>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</si>
  <si>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</si>
  <si>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</si>
  <si>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</si>
  <si>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</si>
  <si>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</si>
  <si>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</si>
  <si>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</si>
  <si>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</si>
  <si>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</si>
  <si>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</si>
  <si>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</si>
  <si>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</si>
  <si>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</si>
  <si>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</si>
  <si>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</si>
  <si>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</si>
  <si>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</si>
  <si>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</si>
  <si>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</si>
  <si>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</si>
  <si>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</si>
  <si>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</si>
  <si>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</si>
  <si>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</si>
  <si>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</si>
  <si>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</si>
  <si>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</si>
  <si>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</si>
  <si>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</si>
  <si>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</si>
  <si>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</si>
  <si>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</si>
  <si>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42"/>
  </si>
  <si>
    <t>　個人住民税減収補塡特例交付金</t>
  </si>
  <si>
    <t>前年度繰上充用金</t>
  </si>
  <si>
    <t>　軽自動車税減収補塡特例交付金</t>
    <rPh sb="8" eb="10">
      <t>ホテン</t>
    </rPh>
    <phoneticPr fontId="40"/>
  </si>
  <si>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</si>
  <si>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</si>
  <si>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</si>
  <si>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</si>
  <si>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</si>
  <si>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</si>
  <si>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</si>
  <si>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</si>
  <si>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41"/>
  </si>
  <si>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</si>
  <si>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</si>
  <si>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</si>
  <si>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</si>
  <si>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</si>
  <si>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</si>
  <si>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</si>
  <si>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</si>
  <si>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</si>
  <si>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</si>
  <si>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</si>
  <si>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</si>
  <si>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</si>
  <si>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</si>
  <si>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</si>
  <si>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8"/>
  </si>
  <si>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</si>
  <si>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</si>
  <si>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</si>
  <si>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</si>
  <si>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</si>
  <si>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</si>
  <si>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</si>
  <si>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</si>
  <si>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</si>
  <si>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</si>
  <si>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</si>
  <si>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</si>
  <si>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</si>
  <si>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</si>
  <si>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財政再生基準</t>
  </si>
  <si>
    <t>実質公債費比率</t>
  </si>
  <si>
    <t>再差引収支</t>
    <rPh sb="0" eb="1">
      <t>サイ</t>
    </rPh>
    <rPh sb="1" eb="3">
      <t>サシヒキ</t>
    </rPh>
    <rPh sb="3" eb="5">
      <t>シュウシ</t>
    </rPh>
    <phoneticPr fontId="6"/>
  </si>
  <si>
    <t>工業用水道</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</si>
  <si>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</si>
  <si>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</si>
  <si>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</si>
  <si>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8"/>
  </si>
  <si>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</si>
  <si>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</si>
  <si>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</si>
  <si>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</si>
  <si>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</si>
  <si>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</si>
  <si>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</si>
  <si>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</si>
  <si>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</si>
  <si>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</si>
  <si>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</si>
  <si>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</si>
  <si>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</si>
  <si>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</si>
  <si>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</si>
  <si>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41"/>
  </si>
  <si>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</si>
  <si>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</si>
  <si>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</si>
  <si>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</si>
  <si>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</si>
  <si>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</si>
  <si>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</si>
  <si>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</si>
  <si>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</si>
  <si>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</si>
  <si>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</si>
  <si>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</si>
  <si>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</si>
  <si>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</si>
  <si>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8"/>
  </si>
  <si>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</si>
  <si>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</si>
  <si>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</si>
  <si>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</si>
  <si>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</si>
  <si>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</si>
  <si>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</si>
  <si>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</si>
  <si>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</si>
  <si>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</si>
  <si>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</si>
  <si>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</si>
  <si>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</si>
  <si>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</si>
  <si>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</si>
  <si>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</si>
  <si>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</si>
  <si>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</si>
  <si>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</si>
  <si>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8"/>
  </si>
  <si>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</si>
  <si>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</si>
  <si>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将来負担比率</t>
    <rPh sb="0" eb="2">
      <t>ショウライ</t>
    </rPh>
    <rPh sb="2" eb="4">
      <t>フタン</t>
    </rPh>
    <rPh sb="4" eb="6">
      <t>ヒリツ</t>
    </rPh>
    <phoneticPr fontId="41"/>
  </si>
  <si>
    <t>PFI事業に係るもの</t>
    <rPh sb="3" eb="5">
      <t>ジギョウ</t>
    </rPh>
    <rPh sb="6" eb="7">
      <t>カカ</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</si>
  <si>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8"/>
  </si>
  <si>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</si>
  <si>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</si>
  <si>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</si>
  <si>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</si>
  <si>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</si>
  <si>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</si>
  <si>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</si>
  <si>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</si>
  <si>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</si>
  <si>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　有形固定資産減価償却率は類似団体内平均値と比べ高くなっているが、将来負担比率は、地方債残高、退職手当の負担見込額等の合計である将来負担額より、充当することが可能な基金などの充当可能財源が大きいため算出されていない。</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</si>
  <si>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</si>
  <si>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</si>
  <si>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</si>
  <si>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</si>
  <si>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8"/>
  </si>
  <si>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</si>
  <si>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</si>
  <si>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</si>
  <si>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</si>
  <si>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</si>
  <si>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</si>
  <si>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41"/>
  </si>
  <si>
    <t>令和3年度</t>
    <rPh sb="0" eb="2">
      <t>レイワ</t>
    </rPh>
    <rPh sb="3" eb="5">
      <t>ネンド</t>
    </rPh>
    <phoneticPr fontId="41"/>
  </si>
  <si>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</si>
  <si>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</si>
  <si>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</si>
  <si>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</si>
  <si>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</si>
  <si>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</si>
  <si>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</si>
  <si>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</si>
  <si>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</si>
  <si>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</si>
  <si>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</si>
  <si>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</si>
  <si>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</si>
  <si>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</si>
  <si>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4"/>
  </si>
  <si>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</si>
  <si>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</si>
  <si>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5"/>
  </si>
  <si>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</si>
  <si>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</si>
  <si>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</si>
  <si>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</si>
  <si>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</si>
  <si>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</si>
  <si>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</si>
  <si>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</si>
  <si>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</si>
  <si>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</si>
  <si>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</si>
  <si>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</si>
  <si>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</si>
  <si>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</si>
  <si>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その他会計（赤字）</t>
  </si>
  <si>
    <t>（百万円）</t>
  </si>
  <si>
    <t>H28末</t>
  </si>
  <si>
    <t>H29末</t>
  </si>
  <si>
    <t>H30末</t>
  </si>
  <si>
    <t>R01末</t>
  </si>
  <si>
    <t>R02末</t>
  </si>
  <si>
    <t>法適用</t>
    <rPh sb="0" eb="1">
      <t>ホウ</t>
    </rPh>
    <rPh sb="1" eb="3">
      <t>テキヨウ</t>
    </rPh>
    <phoneticPr fontId="6"/>
  </si>
  <si>
    <t>特別区競馬組合</t>
    <rPh sb="0" eb="2">
      <t>トクベツ</t>
    </rPh>
    <rPh sb="2" eb="3">
      <t>ク</t>
    </rPh>
    <rPh sb="3" eb="5">
      <t>ケイバ</t>
    </rPh>
    <rPh sb="5" eb="7">
      <t>クミアイ</t>
    </rPh>
    <phoneticPr fontId="6"/>
  </si>
  <si>
    <t>特別区人事・厚生事務組合</t>
    <rPh sb="0" eb="2">
      <t>トクベツ</t>
    </rPh>
    <rPh sb="2" eb="3">
      <t>ク</t>
    </rPh>
    <rPh sb="3" eb="5">
      <t>ジンジ</t>
    </rPh>
    <rPh sb="6" eb="8">
      <t>コウセイ</t>
    </rPh>
    <rPh sb="8" eb="10">
      <t>ジム</t>
    </rPh>
    <rPh sb="10" eb="12">
      <t>クミアイ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</si>
  <si>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</si>
  <si>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</si>
  <si>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まちづくり中野２１</t>
  </si>
  <si>
    <t>野方駅整備</t>
  </si>
  <si>
    <t>南東北福祉事業団</t>
  </si>
  <si>
    <t>義務教育施設整備基金</t>
  </si>
  <si>
    <t>まちづくり基金</t>
  </si>
  <si>
    <t>社会福祉施設整備基金</t>
  </si>
  <si>
    <t>区営住宅整備基金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</si>
  <si>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6"/>
  </si>
  <si>
    <t>分析欄</t>
    <rPh sb="0" eb="2">
      <t>ブンセキ</t>
    </rPh>
    <rPh sb="2" eb="3">
      <t>ラン</t>
    </rPh>
    <phoneticPr fontId="36"/>
  </si>
  <si>
    <t>当該団体値</t>
    <rPh sb="0" eb="2">
      <t>トウガイ</t>
    </rPh>
    <rPh sb="2" eb="4">
      <t>ダンタイ</t>
    </rPh>
    <rPh sb="4" eb="5">
      <t>アタイ</t>
    </rPh>
    <phoneticPr fontId="3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</si>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</sst>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7">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name val="ＭＳ Ｐゴシック"/>
      <family val="3"/>
    </font>
    <font>
      <sz val="11"/>
      <color theme="1"/>
      <name val="BIZ UD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38" fontId="23" fillId="0" borderId="0" applyFont="0" applyFill="0" applyBorder="0" applyAlignment="0" applyProtection="0">
      <alignment vertical="center"/>
    </xf>
  </cellStyleXfs>
  <cellXfs count="1156">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2" fillId="0" borderId="26" xfId="10" applyFont="1" applyBorder="1">
      <alignment vertical="center"/>
    </xf>
    <xf numFmtId="0" fontId="12"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90" fontId="2" fillId="0" borderId="7" xfId="9" applyNumberFormat="1" applyFont="1" applyBorder="1" applyAlignment="1">
      <alignment horizontal="right" vertical="center" shrinkToFit="1"/>
    </xf>
    <xf numFmtId="190" fontId="2" fillId="0" borderId="7" xfId="9" applyNumberFormat="1" applyFont="1" applyBorder="1" applyAlignment="1">
      <alignment vertical="center" shrinkToFit="1"/>
    </xf>
    <xf numFmtId="189" fontId="2" fillId="0" borderId="9" xfId="9" applyNumberFormat="1" applyFont="1" applyBorder="1">
      <alignment vertical="center"/>
    </xf>
    <xf numFmtId="190" fontId="2" fillId="0" borderId="19" xfId="9" applyNumberFormat="1" applyFont="1" applyBorder="1" applyAlignment="1">
      <alignment horizontal="right" vertical="center" shrinkToFit="1"/>
    </xf>
    <xf numFmtId="190" fontId="2" fillId="0" borderId="19" xfId="9" applyNumberFormat="1" applyFont="1" applyBorder="1" applyAlignment="1">
      <alignment vertical="center" shrinkToFit="1"/>
    </xf>
    <xf numFmtId="189" fontId="2" fillId="0" borderId="20" xfId="9" applyNumberFormat="1" applyFont="1" applyBorder="1">
      <alignment vertical="center"/>
    </xf>
    <xf numFmtId="190" fontId="2" fillId="0" borderId="53" xfId="9" applyNumberFormat="1" applyFont="1" applyBorder="1" applyAlignment="1">
      <alignment horizontal="right" vertical="center" shrinkToFit="1"/>
    </xf>
    <xf numFmtId="190" fontId="2" fillId="0" borderId="53" xfId="9" applyNumberFormat="1" applyFont="1" applyBorder="1" applyAlignment="1">
      <alignment vertical="center" shrinkToFit="1"/>
    </xf>
    <xf numFmtId="189"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6" fillId="0" borderId="34" xfId="4" applyFont="1" applyBorder="1" applyAlignment="1">
      <alignment horizontal="center" vertical="center"/>
    </xf>
    <xf numFmtId="0" fontId="16"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7"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9" fillId="0" borderId="77" xfId="12" applyFont="1" applyBorder="1" applyAlignment="1" applyProtection="1">
      <alignment horizontal="center" vertical="center" shrinkToFit="1"/>
      <protection locked="0"/>
    </xf>
    <xf numFmtId="0" fontId="19" fillId="0" borderId="78" xfId="12" applyFont="1" applyBorder="1" applyAlignment="1" applyProtection="1">
      <alignment horizontal="center" vertical="center" shrinkToFit="1"/>
      <protection locked="0"/>
    </xf>
    <xf numFmtId="0" fontId="19" fillId="5" borderId="79" xfId="12" applyFont="1" applyFill="1" applyBorder="1" applyAlignment="1" applyProtection="1">
      <alignment horizontal="center" vertical="center" shrinkToFit="1"/>
      <protection locked="0"/>
    </xf>
    <xf numFmtId="0" fontId="19" fillId="0" borderId="80" xfId="12" applyFont="1" applyBorder="1" applyAlignment="1" applyProtection="1">
      <alignment horizontal="center" vertical="center" shrinkToFit="1"/>
      <protection locked="0"/>
    </xf>
    <xf numFmtId="0" fontId="13" fillId="3" borderId="0" xfId="12" applyFont="1" applyFill="1">
      <alignment vertical="center"/>
    </xf>
    <xf numFmtId="0" fontId="19" fillId="3" borderId="0" xfId="12" applyFont="1" applyFill="1">
      <alignment vertical="center"/>
    </xf>
    <xf numFmtId="0" fontId="19" fillId="0" borderId="81" xfId="12" applyFont="1" applyBorder="1" applyAlignment="1" applyProtection="1">
      <alignment horizontal="center" vertical="center" shrinkToFit="1"/>
      <protection locked="0"/>
    </xf>
    <xf numFmtId="0" fontId="19" fillId="3" borderId="0" xfId="12" applyFont="1" applyFill="1" applyAlignment="1">
      <alignment horizontal="center" vertical="center" shrinkToFit="1"/>
    </xf>
    <xf numFmtId="0" fontId="19" fillId="3" borderId="20" xfId="12" applyFont="1" applyFill="1" applyBorder="1">
      <alignment vertical="center"/>
    </xf>
    <xf numFmtId="0" fontId="19" fillId="3" borderId="12" xfId="12" applyFont="1" applyFill="1" applyBorder="1">
      <alignment vertical="center"/>
    </xf>
    <xf numFmtId="0" fontId="21" fillId="3" borderId="0" xfId="16" applyFont="1" applyFill="1">
      <alignment vertical="center"/>
    </xf>
    <xf numFmtId="0" fontId="19" fillId="3" borderId="0" xfId="12" applyFont="1" applyFill="1" applyAlignment="1">
      <alignment horizontal="left" vertical="center" shrinkToFit="1"/>
    </xf>
    <xf numFmtId="0" fontId="19" fillId="3" borderId="20" xfId="12" applyFont="1" applyFill="1" applyBorder="1" applyAlignment="1">
      <alignment horizontal="center" vertical="center"/>
    </xf>
    <xf numFmtId="0" fontId="19" fillId="3" borderId="23" xfId="12" applyFont="1" applyFill="1" applyBorder="1">
      <alignment vertical="center"/>
    </xf>
    <xf numFmtId="183" fontId="19" fillId="3" borderId="0" xfId="12" applyNumberFormat="1" applyFont="1" applyFill="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183" fontId="19" fillId="3" borderId="0" xfId="12" applyNumberFormat="1" applyFont="1" applyFill="1" applyAlignment="1">
      <alignment horizontal="left" vertical="center" shrinkToFit="1"/>
    </xf>
    <xf numFmtId="0" fontId="19" fillId="3" borderId="35" xfId="12" applyFont="1" applyFill="1" applyBorder="1">
      <alignment vertical="center"/>
    </xf>
    <xf numFmtId="0" fontId="17" fillId="3" borderId="0" xfId="12" applyFont="1" applyFill="1" applyAlignment="1">
      <alignment horizontal="center" vertical="center"/>
    </xf>
    <xf numFmtId="0" fontId="19" fillId="0" borderId="152" xfId="11" applyFont="1" applyBorder="1" applyAlignment="1" applyProtection="1">
      <alignment horizontal="center" vertical="center" shrinkToFit="1"/>
      <protection locked="0"/>
    </xf>
    <xf numFmtId="0" fontId="19" fillId="0" borderId="153" xfId="11" applyFont="1" applyBorder="1" applyAlignment="1" applyProtection="1">
      <alignment horizontal="center" vertical="center" shrinkToFit="1"/>
      <protection locked="0"/>
    </xf>
    <xf numFmtId="0" fontId="19" fillId="3" borderId="153" xfId="12" applyFont="1" applyFill="1" applyBorder="1" applyAlignment="1" applyProtection="1">
      <alignment horizontal="center" vertical="center" shrinkToFit="1"/>
      <protection locked="0"/>
    </xf>
    <xf numFmtId="0" fontId="19" fillId="3" borderId="0" xfId="12" applyFont="1" applyFill="1" applyAlignment="1">
      <alignment horizontal="center" vertical="center"/>
    </xf>
    <xf numFmtId="0" fontId="19"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6" fillId="0" borderId="0" xfId="20" applyNumberFormat="1" applyFont="1" applyFill="1">
      <alignment vertical="center"/>
    </xf>
    <xf numFmtId="0" fontId="19" fillId="0" borderId="30" xfId="20" applyFont="1" applyFill="1" applyBorder="1">
      <alignment vertical="center"/>
    </xf>
    <xf numFmtId="185" fontId="16" fillId="0" borderId="42" xfId="20" applyNumberFormat="1" applyFont="1" applyFill="1" applyBorder="1">
      <alignment vertical="center"/>
    </xf>
    <xf numFmtId="185" fontId="16" fillId="0" borderId="31" xfId="20" applyNumberFormat="1" applyFont="1" applyFill="1" applyBorder="1">
      <alignment vertical="center"/>
    </xf>
    <xf numFmtId="0" fontId="16"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9"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6" fillId="0" borderId="0" xfId="20" applyNumberFormat="1" applyFont="1" applyFill="1" applyBorder="1">
      <alignment vertical="center"/>
    </xf>
    <xf numFmtId="185" fontId="16" fillId="0" borderId="34" xfId="20" applyNumberFormat="1" applyFont="1" applyFill="1" applyBorder="1">
      <alignment vertical="center"/>
    </xf>
    <xf numFmtId="0" fontId="3" fillId="3" borderId="30" xfId="20" applyFont="1" applyFill="1" applyBorder="1">
      <alignment vertical="center"/>
    </xf>
    <xf numFmtId="185" fontId="16" fillId="3" borderId="31" xfId="20" applyNumberFormat="1" applyFont="1" applyFill="1" applyBorder="1">
      <alignment vertical="center"/>
    </xf>
    <xf numFmtId="185" fontId="16" fillId="0" borderId="32" xfId="20" applyNumberFormat="1" applyFont="1" applyFill="1" applyBorder="1">
      <alignment vertical="center"/>
    </xf>
    <xf numFmtId="0" fontId="16" fillId="0" borderId="0" xfId="20" applyFont="1" applyFill="1" applyBorder="1" applyAlignment="1"/>
    <xf numFmtId="185" fontId="25" fillId="0" borderId="30" xfId="14" applyNumberFormat="1" applyFont="1" applyBorder="1" applyAlignment="1">
      <alignment vertical="center"/>
    </xf>
    <xf numFmtId="185" fontId="25" fillId="0" borderId="31" xfId="14" applyNumberFormat="1" applyFont="1" applyBorder="1" applyAlignment="1">
      <alignment vertical="center"/>
    </xf>
    <xf numFmtId="185" fontId="25" fillId="0" borderId="31" xfId="14" applyNumberFormat="1" applyFont="1" applyBorder="1" applyAlignment="1">
      <alignment horizontal="center" vertical="center"/>
    </xf>
    <xf numFmtId="0" fontId="3" fillId="3" borderId="23" xfId="20" applyFont="1" applyFill="1" applyBorder="1">
      <alignment vertical="center"/>
    </xf>
    <xf numFmtId="185" fontId="16" fillId="3" borderId="34" xfId="20" applyNumberFormat="1" applyFont="1" applyFill="1" applyBorder="1">
      <alignment vertical="center"/>
    </xf>
    <xf numFmtId="185" fontId="16" fillId="0" borderId="35" xfId="20" applyNumberFormat="1" applyFont="1" applyFill="1" applyBorder="1">
      <alignment vertical="center"/>
    </xf>
    <xf numFmtId="185" fontId="25" fillId="0" borderId="16" xfId="14" applyNumberFormat="1" applyFont="1" applyBorder="1" applyAlignment="1">
      <alignment vertical="center"/>
    </xf>
    <xf numFmtId="185" fontId="25" fillId="0" borderId="15" xfId="14" applyNumberFormat="1" applyFont="1" applyBorder="1" applyAlignment="1">
      <alignment vertical="center"/>
    </xf>
    <xf numFmtId="185" fontId="25" fillId="0" borderId="171" xfId="14" applyNumberFormat="1" applyFont="1" applyBorder="1" applyAlignment="1">
      <alignment horizontal="center" vertical="center"/>
    </xf>
    <xf numFmtId="185" fontId="25" fillId="0" borderId="16" xfId="14" applyNumberFormat="1" applyFont="1" applyBorder="1" applyAlignment="1">
      <alignment horizontal="center" vertical="center"/>
    </xf>
    <xf numFmtId="185" fontId="25" fillId="0" borderId="27" xfId="14" applyNumberFormat="1" applyFont="1" applyBorder="1" applyAlignment="1">
      <alignment horizontal="center" vertical="center" wrapText="1"/>
    </xf>
    <xf numFmtId="183" fontId="25" fillId="0" borderId="27" xfId="15" applyNumberFormat="1" applyFont="1" applyFill="1" applyBorder="1" applyAlignment="1">
      <alignment horizontal="right" vertical="center" shrinkToFit="1"/>
    </xf>
    <xf numFmtId="183" fontId="25"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6" fillId="3" borderId="15" xfId="20" applyNumberFormat="1" applyFont="1" applyFill="1" applyBorder="1">
      <alignment vertical="center"/>
    </xf>
    <xf numFmtId="185" fontId="16" fillId="0" borderId="37" xfId="20" applyNumberFormat="1" applyFont="1" applyFill="1" applyBorder="1">
      <alignment vertical="center"/>
    </xf>
    <xf numFmtId="185" fontId="25" fillId="0" borderId="32" xfId="14" applyNumberFormat="1" applyFont="1" applyBorder="1" applyAlignment="1">
      <alignment horizontal="center" vertical="center"/>
    </xf>
    <xf numFmtId="185" fontId="25" fillId="0" borderId="30" xfId="14" applyNumberFormat="1" applyFont="1" applyBorder="1" applyAlignment="1">
      <alignment horizontal="center" vertical="center"/>
    </xf>
    <xf numFmtId="183" fontId="25" fillId="0" borderId="30" xfId="15" applyNumberFormat="1" applyFont="1" applyFill="1" applyBorder="1" applyAlignment="1">
      <alignment horizontal="right" vertical="center" shrinkToFit="1"/>
    </xf>
    <xf numFmtId="183" fontId="25" fillId="0" borderId="173" xfId="15" applyNumberFormat="1" applyFont="1" applyFill="1" applyBorder="1" applyAlignment="1">
      <alignment horizontal="right" vertical="center" shrinkToFit="1"/>
    </xf>
    <xf numFmtId="183" fontId="16" fillId="3" borderId="26" xfId="19" applyNumberFormat="1" applyFont="1" applyFill="1" applyBorder="1" applyAlignment="1">
      <alignment horizontal="right" vertical="center" shrinkToFit="1"/>
    </xf>
    <xf numFmtId="183" fontId="16" fillId="3" borderId="74" xfId="19" applyNumberFormat="1" applyFont="1" applyFill="1" applyBorder="1" applyAlignment="1">
      <alignment horizontal="right" vertical="center" shrinkToFit="1"/>
    </xf>
    <xf numFmtId="185" fontId="16" fillId="0" borderId="74" xfId="20" applyNumberFormat="1" applyFont="1" applyFill="1" applyBorder="1" applyAlignment="1">
      <alignment horizontal="center" vertical="center"/>
    </xf>
    <xf numFmtId="178" fontId="25" fillId="0" borderId="74" xfId="20" applyNumberFormat="1" applyFont="1" applyFill="1" applyBorder="1" applyAlignment="1">
      <alignment horizontal="right" vertical="center" shrinkToFit="1"/>
    </xf>
    <xf numFmtId="179" fontId="25" fillId="0" borderId="74" xfId="20" applyNumberFormat="1" applyFont="1" applyFill="1" applyBorder="1" applyAlignment="1">
      <alignment horizontal="right" vertical="center" shrinkToFit="1"/>
    </xf>
    <xf numFmtId="183" fontId="16" fillId="0" borderId="74" xfId="20" applyNumberFormat="1" applyFont="1" applyFill="1" applyBorder="1" applyAlignment="1">
      <alignment horizontal="right" vertical="center" shrinkToFit="1"/>
    </xf>
    <xf numFmtId="185" fontId="25" fillId="0" borderId="35" xfId="14" applyNumberFormat="1" applyFont="1" applyBorder="1" applyAlignment="1">
      <alignment horizontal="center" vertical="center"/>
    </xf>
    <xf numFmtId="185" fontId="25" fillId="0" borderId="174" xfId="14" applyNumberFormat="1" applyFont="1" applyBorder="1" applyAlignment="1">
      <alignment horizontal="center" vertical="center" wrapText="1"/>
    </xf>
    <xf numFmtId="179" fontId="25" fillId="0" borderId="175" xfId="15" applyNumberFormat="1" applyFont="1" applyFill="1" applyBorder="1" applyAlignment="1">
      <alignment horizontal="right" vertical="center" shrinkToFit="1"/>
    </xf>
    <xf numFmtId="179" fontId="25"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6" fillId="3" borderId="74" xfId="20" applyNumberFormat="1" applyFont="1" applyFill="1" applyBorder="1" applyAlignment="1">
      <alignment horizontal="center" vertical="center"/>
    </xf>
    <xf numFmtId="185" fontId="16" fillId="0" borderId="176" xfId="20" applyNumberFormat="1" applyFont="1" applyFill="1" applyBorder="1" applyAlignment="1">
      <alignment horizontal="center" vertical="center"/>
    </xf>
    <xf numFmtId="178" fontId="25" fillId="0" borderId="176" xfId="20" applyNumberFormat="1" applyFont="1" applyFill="1" applyBorder="1" applyAlignment="1">
      <alignment horizontal="right" vertical="center" shrinkToFit="1"/>
    </xf>
    <xf numFmtId="179" fontId="25" fillId="0" borderId="176" xfId="20" applyNumberFormat="1" applyFont="1" applyFill="1" applyBorder="1" applyAlignment="1">
      <alignment horizontal="right" vertical="center" shrinkToFit="1"/>
    </xf>
    <xf numFmtId="181" fontId="16" fillId="0" borderId="0" xfId="20" applyNumberFormat="1" applyFont="1" applyFill="1" applyBorder="1">
      <alignment vertical="center"/>
    </xf>
    <xf numFmtId="181" fontId="16" fillId="0" borderId="34" xfId="20" applyNumberFormat="1" applyFont="1" applyFill="1" applyBorder="1">
      <alignment vertical="center"/>
    </xf>
    <xf numFmtId="0" fontId="3" fillId="0" borderId="0" xfId="20" applyFont="1" applyFill="1" applyBorder="1" applyAlignment="1"/>
    <xf numFmtId="185" fontId="12" fillId="0" borderId="177" xfId="14" applyNumberFormat="1" applyFont="1" applyBorder="1" applyAlignment="1">
      <alignment horizontal="center" vertical="center"/>
    </xf>
    <xf numFmtId="183" fontId="25" fillId="0" borderId="177" xfId="15" applyNumberFormat="1" applyFont="1" applyFill="1" applyBorder="1" applyAlignment="1">
      <alignment horizontal="right" vertical="center" shrinkToFit="1"/>
    </xf>
    <xf numFmtId="183" fontId="25"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6" fillId="3" borderId="31" xfId="19" applyNumberFormat="1" applyFont="1" applyFill="1" applyBorder="1" applyAlignment="1">
      <alignment horizontal="right" vertical="center" shrinkToFit="1"/>
    </xf>
    <xf numFmtId="183" fontId="16" fillId="3" borderId="32" xfId="19" applyNumberFormat="1" applyFont="1" applyFill="1" applyBorder="1" applyAlignment="1">
      <alignment horizontal="right" vertical="center" shrinkToFit="1"/>
    </xf>
    <xf numFmtId="185" fontId="16" fillId="0" borderId="174" xfId="20" applyNumberFormat="1" applyFont="1" applyFill="1" applyBorder="1" applyAlignment="1">
      <alignment horizontal="center" vertical="center"/>
    </xf>
    <xf numFmtId="178" fontId="16" fillId="0" borderId="174" xfId="20" applyNumberFormat="1" applyFont="1" applyFill="1" applyBorder="1" applyAlignment="1">
      <alignment horizontal="right" vertical="center" shrinkToFit="1"/>
    </xf>
    <xf numFmtId="179" fontId="16" fillId="0" borderId="174" xfId="20" applyNumberFormat="1" applyFont="1" applyFill="1" applyBorder="1" applyAlignment="1">
      <alignment horizontal="right" vertical="center" shrinkToFit="1"/>
    </xf>
    <xf numFmtId="183" fontId="16" fillId="3" borderId="176" xfId="20" applyNumberFormat="1" applyFont="1" applyFill="1" applyBorder="1" applyAlignment="1">
      <alignment horizontal="right" vertical="center" shrinkToFit="1"/>
    </xf>
    <xf numFmtId="183" fontId="16" fillId="0" borderId="176" xfId="20" applyNumberFormat="1" applyFont="1" applyFill="1" applyBorder="1" applyAlignment="1">
      <alignment horizontal="right" vertical="center" shrinkToFit="1"/>
    </xf>
    <xf numFmtId="181" fontId="16" fillId="0" borderId="23" xfId="20" applyNumberFormat="1" applyFont="1" applyFill="1" applyBorder="1">
      <alignment vertical="center"/>
    </xf>
    <xf numFmtId="185" fontId="25" fillId="0" borderId="34" xfId="14" applyNumberFormat="1" applyFont="1" applyBorder="1" applyAlignment="1">
      <alignment horizontal="center" vertical="center" wrapText="1"/>
    </xf>
    <xf numFmtId="179" fontId="25" fillId="0" borderId="179" xfId="15" applyNumberFormat="1" applyFont="1" applyFill="1" applyBorder="1" applyAlignment="1">
      <alignment horizontal="right" vertical="center" shrinkToFit="1"/>
    </xf>
    <xf numFmtId="179" fontId="25" fillId="0" borderId="180" xfId="15" applyNumberFormat="1" applyFont="1" applyFill="1" applyBorder="1" applyAlignment="1">
      <alignment horizontal="right" vertical="center" shrinkToFit="1"/>
    </xf>
    <xf numFmtId="179" fontId="25" fillId="0" borderId="23" xfId="15" applyNumberFormat="1" applyFont="1" applyBorder="1" applyAlignment="1">
      <alignment horizontal="right" vertical="center" shrinkToFit="1"/>
    </xf>
    <xf numFmtId="0" fontId="3" fillId="3" borderId="37" xfId="20" applyFont="1" applyFill="1" applyBorder="1">
      <alignment vertical="center"/>
    </xf>
    <xf numFmtId="185" fontId="16" fillId="3" borderId="174" xfId="20" applyNumberFormat="1" applyFont="1" applyFill="1" applyBorder="1" applyAlignment="1">
      <alignment horizontal="center" vertical="center"/>
    </xf>
    <xf numFmtId="179" fontId="16" fillId="3" borderId="181" xfId="19" applyNumberFormat="1" applyFont="1" applyFill="1" applyBorder="1" applyAlignment="1">
      <alignment horizontal="right" vertical="center" shrinkToFit="1"/>
    </xf>
    <xf numFmtId="179" fontId="16" fillId="3" borderId="174" xfId="19" applyNumberFormat="1" applyFont="1" applyFill="1" applyBorder="1" applyAlignment="1">
      <alignment horizontal="right" vertical="center" shrinkToFit="1"/>
    </xf>
    <xf numFmtId="185" fontId="16" fillId="0" borderId="0" xfId="20" applyNumberFormat="1" applyFont="1" applyFill="1" applyBorder="1" applyAlignment="1">
      <alignment horizontal="center" vertical="center"/>
    </xf>
    <xf numFmtId="185" fontId="25" fillId="0" borderId="37" xfId="14" applyNumberFormat="1" applyFont="1" applyBorder="1" applyAlignment="1">
      <alignment horizontal="center" vertical="center"/>
    </xf>
    <xf numFmtId="185" fontId="25" fillId="0" borderId="74" xfId="14" applyNumberFormat="1" applyFont="1" applyBorder="1" applyAlignment="1">
      <alignment horizontal="center" vertical="center"/>
    </xf>
    <xf numFmtId="179" fontId="25" fillId="0" borderId="27" xfId="15" applyNumberFormat="1" applyFont="1" applyBorder="1" applyAlignment="1">
      <alignment horizontal="right" vertical="center" shrinkToFit="1"/>
    </xf>
    <xf numFmtId="179" fontId="25" fillId="0" borderId="172" xfId="15" applyNumberFormat="1" applyFont="1" applyBorder="1" applyAlignment="1">
      <alignment horizontal="right" vertical="center" shrinkToFit="1"/>
    </xf>
    <xf numFmtId="0" fontId="3" fillId="0" borderId="16" xfId="20" applyFont="1" applyFill="1" applyBorder="1">
      <alignment vertical="center"/>
    </xf>
    <xf numFmtId="185" fontId="16" fillId="0" borderId="14" xfId="20" applyNumberFormat="1" applyFont="1" applyFill="1" applyBorder="1">
      <alignment vertical="center"/>
    </xf>
    <xf numFmtId="185" fontId="16"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61"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6" fillId="6" borderId="1" xfId="6" applyFont="1" applyFill="1" applyBorder="1" applyAlignment="1">
      <alignment horizontal="center" vertical="center"/>
    </xf>
    <xf numFmtId="186" fontId="26" fillId="0" borderId="1" xfId="6" applyNumberFormat="1" applyFont="1" applyFill="1" applyBorder="1" applyAlignment="1" applyProtection="1">
      <alignment horizontal="right" vertical="center" shrinkToFit="1"/>
    </xf>
    <xf numFmtId="186" fontId="26" fillId="0" borderId="4" xfId="6" applyNumberFormat="1" applyFont="1" applyFill="1" applyBorder="1" applyAlignment="1" applyProtection="1">
      <alignment horizontal="right" vertical="center" shrinkToFit="1"/>
    </xf>
    <xf numFmtId="186" fontId="26" fillId="0" borderId="79" xfId="6" applyNumberFormat="1" applyFont="1" applyFill="1" applyBorder="1" applyAlignment="1" applyProtection="1">
      <alignment horizontal="right" vertical="center" shrinkToFit="1"/>
    </xf>
    <xf numFmtId="0" fontId="26" fillId="6" borderId="24" xfId="6" applyFont="1" applyFill="1" applyBorder="1" applyAlignment="1">
      <alignment horizontal="center" vertical="center"/>
    </xf>
    <xf numFmtId="186" fontId="26" fillId="0" borderId="24" xfId="6" applyNumberFormat="1" applyFont="1" applyFill="1" applyBorder="1" applyAlignment="1" applyProtection="1">
      <alignment horizontal="right" vertical="center" shrinkToFit="1"/>
    </xf>
    <xf numFmtId="186" fontId="26" fillId="0" borderId="27" xfId="6" applyNumberFormat="1" applyFont="1" applyFill="1" applyBorder="1" applyAlignment="1" applyProtection="1">
      <alignment horizontal="right" vertical="center" shrinkToFit="1"/>
    </xf>
    <xf numFmtId="186" fontId="26" fillId="0" borderId="182" xfId="6" applyNumberFormat="1" applyFont="1" applyFill="1" applyBorder="1" applyAlignment="1" applyProtection="1">
      <alignment horizontal="right" vertical="center" shrinkToFit="1"/>
    </xf>
    <xf numFmtId="0" fontId="27" fillId="0" borderId="0" xfId="6" applyFont="1" applyAlignment="1">
      <alignment horizontal="right" vertical="center"/>
    </xf>
    <xf numFmtId="0" fontId="26" fillId="6" borderId="55" xfId="6" applyFont="1" applyFill="1" applyBorder="1" applyAlignment="1">
      <alignment horizontal="center" vertical="center"/>
    </xf>
    <xf numFmtId="186" fontId="26" fillId="0" borderId="45" xfId="6" applyNumberFormat="1" applyFont="1" applyFill="1" applyBorder="1" applyAlignment="1" applyProtection="1">
      <alignment horizontal="right" vertical="center" shrinkToFit="1"/>
    </xf>
    <xf numFmtId="186" fontId="26" fillId="0" borderId="48" xfId="6" applyNumberFormat="1" applyFont="1" applyFill="1" applyBorder="1" applyAlignment="1" applyProtection="1">
      <alignment horizontal="right" vertical="center" shrinkToFit="1"/>
    </xf>
    <xf numFmtId="186" fontId="26" fillId="0" borderId="62" xfId="6" applyNumberFormat="1" applyFont="1" applyFill="1" applyBorder="1" applyAlignment="1" applyProtection="1">
      <alignment horizontal="right" vertical="center" shrinkToFit="1"/>
    </xf>
    <xf numFmtId="0" fontId="26" fillId="0" borderId="0" xfId="18" applyFont="1">
      <alignment vertical="center"/>
    </xf>
    <xf numFmtId="0" fontId="26" fillId="7" borderId="6" xfId="18" applyFont="1" applyFill="1" applyBorder="1" applyAlignment="1"/>
    <xf numFmtId="0" fontId="26" fillId="0" borderId="56" xfId="18" applyFont="1" applyFill="1" applyBorder="1" applyAlignment="1">
      <alignment vertical="center" wrapText="1"/>
    </xf>
    <xf numFmtId="0" fontId="26" fillId="0" borderId="57" xfId="18" applyFont="1" applyFill="1" applyBorder="1" applyAlignment="1">
      <alignment vertical="center"/>
    </xf>
    <xf numFmtId="0" fontId="26" fillId="0" borderId="12" xfId="18" applyFont="1" applyFill="1" applyBorder="1" applyAlignment="1">
      <alignment vertical="center"/>
    </xf>
    <xf numFmtId="0" fontId="26" fillId="0" borderId="61" xfId="18" applyFont="1" applyFill="1" applyBorder="1" applyAlignment="1">
      <alignment vertical="center"/>
    </xf>
    <xf numFmtId="0" fontId="28" fillId="0" borderId="0" xfId="18" applyFont="1" applyFill="1" applyBorder="1" applyAlignment="1">
      <alignment vertical="center"/>
    </xf>
    <xf numFmtId="0" fontId="26" fillId="7" borderId="18" xfId="18" applyFont="1" applyFill="1" applyBorder="1" applyAlignment="1">
      <alignment horizontal="right" vertical="top"/>
    </xf>
    <xf numFmtId="0" fontId="28" fillId="0" borderId="0" xfId="18" applyNumberFormat="1" applyFont="1" applyFill="1" applyBorder="1" applyAlignment="1">
      <alignment vertical="center" wrapText="1"/>
    </xf>
    <xf numFmtId="0" fontId="26" fillId="7" borderId="64" xfId="18" applyFont="1" applyFill="1" applyBorder="1" applyAlignment="1">
      <alignment horizontal="right" vertical="top"/>
    </xf>
    <xf numFmtId="0" fontId="26" fillId="7" borderId="13" xfId="18" applyFont="1" applyFill="1" applyBorder="1" applyAlignment="1">
      <alignment horizontal="center" vertical="center"/>
    </xf>
    <xf numFmtId="186" fontId="26" fillId="0" borderId="183" xfId="18" applyNumberFormat="1" applyFont="1" applyFill="1" applyBorder="1" applyAlignment="1">
      <alignment horizontal="right" vertical="center" shrinkToFit="1"/>
    </xf>
    <xf numFmtId="186" fontId="26" fillId="0" borderId="184" xfId="18" applyNumberFormat="1" applyFont="1" applyFill="1" applyBorder="1" applyAlignment="1">
      <alignment horizontal="right" vertical="center" shrinkToFit="1"/>
    </xf>
    <xf numFmtId="186" fontId="26" fillId="0" borderId="79" xfId="18" applyNumberFormat="1" applyFont="1" applyFill="1" applyBorder="1" applyAlignment="1">
      <alignment horizontal="right" vertical="center" shrinkToFit="1"/>
    </xf>
    <xf numFmtId="0" fontId="26" fillId="0" borderId="0" xfId="18" applyNumberFormat="1" applyFont="1" applyFill="1" applyBorder="1" applyAlignment="1">
      <alignment vertical="center"/>
    </xf>
    <xf numFmtId="0" fontId="26" fillId="7" borderId="24" xfId="18" applyFont="1" applyFill="1" applyBorder="1" applyAlignment="1">
      <alignment horizontal="center" vertical="center"/>
    </xf>
    <xf numFmtId="186" fontId="26" fillId="0" borderId="185" xfId="18" applyNumberFormat="1" applyFont="1" applyFill="1" applyBorder="1" applyAlignment="1">
      <alignment horizontal="right" vertical="center" shrinkToFit="1"/>
    </xf>
    <xf numFmtId="186" fontId="26" fillId="0" borderId="74" xfId="18" applyNumberFormat="1" applyFont="1" applyFill="1" applyBorder="1" applyAlignment="1">
      <alignment horizontal="right" vertical="center" shrinkToFit="1"/>
    </xf>
    <xf numFmtId="186" fontId="26" fillId="0" borderId="182" xfId="18" applyNumberFormat="1" applyFont="1" applyFill="1" applyBorder="1" applyAlignment="1">
      <alignment horizontal="right" vertical="center" shrinkToFit="1"/>
    </xf>
    <xf numFmtId="0" fontId="26" fillId="7" borderId="45" xfId="18" applyFont="1" applyFill="1" applyBorder="1" applyAlignment="1">
      <alignment horizontal="center" vertical="center"/>
    </xf>
    <xf numFmtId="186" fontId="26" fillId="0" borderId="186" xfId="18" applyNumberFormat="1" applyFont="1" applyFill="1" applyBorder="1" applyAlignment="1">
      <alignment horizontal="right" vertical="center" shrinkToFit="1"/>
    </xf>
    <xf numFmtId="186" fontId="26" fillId="0" borderId="187" xfId="18" applyNumberFormat="1" applyFont="1" applyFill="1" applyBorder="1" applyAlignment="1">
      <alignment horizontal="right" vertical="center" shrinkToFit="1"/>
    </xf>
    <xf numFmtId="186" fontId="26" fillId="0" borderId="62" xfId="18" applyNumberFormat="1" applyFont="1" applyFill="1" applyBorder="1" applyAlignment="1">
      <alignment horizontal="right" vertical="center" shrinkToFit="1"/>
    </xf>
    <xf numFmtId="0" fontId="28" fillId="6" borderId="6" xfId="8" applyFont="1" applyFill="1" applyBorder="1" applyAlignment="1"/>
    <xf numFmtId="0" fontId="28" fillId="0" borderId="0" xfId="8" applyFont="1" applyAlignment="1"/>
    <xf numFmtId="0" fontId="29" fillId="0" borderId="0" xfId="8" applyFont="1" applyAlignment="1"/>
    <xf numFmtId="0" fontId="29" fillId="8" borderId="6" xfId="8" applyFont="1" applyFill="1" applyBorder="1" applyAlignment="1"/>
    <xf numFmtId="0" fontId="30" fillId="0" borderId="0" xfId="8" applyFont="1" applyAlignment="1">
      <alignment horizontal="center" vertical="center" wrapText="1"/>
    </xf>
    <xf numFmtId="0" fontId="30" fillId="0" borderId="0" xfId="8" applyFont="1" applyAlignment="1">
      <alignment vertical="center" wrapText="1"/>
    </xf>
    <xf numFmtId="0" fontId="28" fillId="6" borderId="18" xfId="8" applyFont="1" applyFill="1" applyBorder="1" applyAlignment="1"/>
    <xf numFmtId="0" fontId="29" fillId="0" borderId="0" xfId="8" applyFont="1">
      <alignment vertical="center"/>
    </xf>
    <xf numFmtId="0" fontId="29" fillId="8" borderId="18" xfId="8" applyFont="1" applyFill="1" applyBorder="1" applyAlignment="1"/>
    <xf numFmtId="0" fontId="28" fillId="0" borderId="31" xfId="8" applyFont="1" applyFill="1" applyBorder="1" applyAlignment="1">
      <alignment vertical="center" wrapText="1"/>
    </xf>
    <xf numFmtId="0" fontId="28" fillId="0" borderId="32" xfId="8" applyFont="1" applyFill="1" applyBorder="1" applyAlignment="1">
      <alignment vertical="center"/>
    </xf>
    <xf numFmtId="0" fontId="28" fillId="0" borderId="30" xfId="8" applyFont="1" applyFill="1" applyBorder="1" applyAlignment="1">
      <alignment vertical="center"/>
    </xf>
    <xf numFmtId="0" fontId="28" fillId="0" borderId="33" xfId="8" applyFont="1" applyFill="1" applyBorder="1" applyAlignment="1">
      <alignment vertical="center"/>
    </xf>
    <xf numFmtId="0" fontId="29" fillId="0" borderId="0" xfId="8" applyFont="1" applyAlignment="1">
      <alignment vertical="top"/>
    </xf>
    <xf numFmtId="0" fontId="28" fillId="6" borderId="18" xfId="8" applyFont="1" applyFill="1" applyBorder="1" applyAlignment="1">
      <alignment horizontal="right" vertical="center"/>
    </xf>
    <xf numFmtId="0" fontId="29" fillId="8" borderId="18" xfId="8" applyFont="1" applyFill="1" applyBorder="1" applyAlignment="1">
      <alignment horizontal="right" vertical="center"/>
    </xf>
    <xf numFmtId="0" fontId="31" fillId="0" borderId="0" xfId="8" applyFont="1">
      <alignment vertical="center"/>
    </xf>
    <xf numFmtId="0" fontId="28" fillId="6" borderId="64" xfId="8" applyFont="1" applyFill="1" applyBorder="1" applyAlignment="1">
      <alignment horizontal="right" vertical="top"/>
    </xf>
    <xf numFmtId="0" fontId="29" fillId="8" borderId="64" xfId="8" applyFont="1" applyFill="1" applyBorder="1" applyAlignment="1">
      <alignment horizontal="right" vertical="top"/>
    </xf>
    <xf numFmtId="0" fontId="28" fillId="6" borderId="13" xfId="8" applyFont="1" applyFill="1" applyBorder="1" applyAlignment="1">
      <alignment horizontal="center" vertical="center"/>
    </xf>
    <xf numFmtId="183" fontId="28" fillId="0" borderId="183" xfId="8" applyNumberFormat="1" applyFont="1" applyFill="1" applyBorder="1" applyAlignment="1" applyProtection="1">
      <alignment horizontal="right" vertical="center" shrinkToFit="1"/>
    </xf>
    <xf numFmtId="183" fontId="28" fillId="0" borderId="184" xfId="8" applyNumberFormat="1" applyFont="1" applyFill="1" applyBorder="1" applyAlignment="1" applyProtection="1">
      <alignment horizontal="right" vertical="center" shrinkToFit="1"/>
    </xf>
    <xf numFmtId="183" fontId="28" fillId="0" borderId="79" xfId="8" applyNumberFormat="1" applyFont="1" applyFill="1" applyBorder="1" applyAlignment="1" applyProtection="1">
      <alignment horizontal="right" vertical="center" shrinkToFit="1"/>
    </xf>
    <xf numFmtId="183" fontId="29" fillId="0" borderId="0" xfId="8" applyNumberFormat="1" applyFont="1" applyAlignment="1">
      <alignment horizontal="right" vertical="center" shrinkToFit="1"/>
    </xf>
    <xf numFmtId="0" fontId="29" fillId="8" borderId="13" xfId="8" applyFont="1" applyFill="1" applyBorder="1" applyAlignment="1">
      <alignment horizontal="center" vertical="center"/>
    </xf>
    <xf numFmtId="183" fontId="29" fillId="0" borderId="183" xfId="8" applyNumberFormat="1" applyFont="1" applyBorder="1" applyAlignment="1" applyProtection="1">
      <alignment horizontal="right" vertical="center" shrinkToFit="1"/>
      <protection locked="0"/>
    </xf>
    <xf numFmtId="183" fontId="29" fillId="0" borderId="79" xfId="8" applyNumberFormat="1" applyFont="1" applyBorder="1" applyAlignment="1" applyProtection="1">
      <alignment horizontal="right" vertical="center" shrinkToFit="1"/>
      <protection locked="0"/>
    </xf>
    <xf numFmtId="0" fontId="28" fillId="6" borderId="24" xfId="8" applyFont="1" applyFill="1" applyBorder="1" applyAlignment="1">
      <alignment horizontal="center" vertical="center"/>
    </xf>
    <xf numFmtId="183" fontId="28" fillId="0" borderId="185" xfId="8" applyNumberFormat="1" applyFont="1" applyFill="1" applyBorder="1" applyAlignment="1" applyProtection="1">
      <alignment horizontal="right" vertical="center" shrinkToFit="1"/>
    </xf>
    <xf numFmtId="183" fontId="28" fillId="0" borderId="74" xfId="8" applyNumberFormat="1" applyFont="1" applyFill="1" applyBorder="1" applyAlignment="1" applyProtection="1">
      <alignment horizontal="right" vertical="center" shrinkToFit="1"/>
    </xf>
    <xf numFmtId="183" fontId="28" fillId="0" borderId="182" xfId="8" applyNumberFormat="1" applyFont="1" applyFill="1" applyBorder="1" applyAlignment="1" applyProtection="1">
      <alignment horizontal="right" vertical="center" shrinkToFit="1"/>
    </xf>
    <xf numFmtId="0" fontId="29" fillId="8" borderId="24" xfId="8" applyFont="1" applyFill="1" applyBorder="1" applyAlignment="1">
      <alignment horizontal="center" vertical="center"/>
    </xf>
    <xf numFmtId="183" fontId="29" fillId="0" borderId="185" xfId="8" applyNumberFormat="1" applyFont="1" applyBorder="1" applyAlignment="1" applyProtection="1">
      <alignment horizontal="right" vertical="center" shrinkToFit="1"/>
      <protection locked="0"/>
    </xf>
    <xf numFmtId="183" fontId="29" fillId="0" borderId="182" xfId="8" applyNumberFormat="1" applyFont="1" applyBorder="1" applyAlignment="1" applyProtection="1">
      <alignment horizontal="right" vertical="center" shrinkToFit="1"/>
      <protection locked="0"/>
    </xf>
    <xf numFmtId="0" fontId="27" fillId="0" borderId="0" xfId="8" applyFont="1" applyAlignment="1">
      <alignment horizontal="center" vertical="center"/>
    </xf>
    <xf numFmtId="0" fontId="28" fillId="6" borderId="55" xfId="8" applyFont="1" applyFill="1" applyBorder="1" applyAlignment="1">
      <alignment horizontal="center" vertical="center"/>
    </xf>
    <xf numFmtId="183" fontId="28" fillId="0" borderId="186" xfId="8" applyNumberFormat="1" applyFont="1" applyFill="1" applyBorder="1" applyAlignment="1" applyProtection="1">
      <alignment horizontal="right" vertical="center" shrinkToFit="1"/>
    </xf>
    <xf numFmtId="183" fontId="28" fillId="0" borderId="187" xfId="8" applyNumberFormat="1" applyFont="1" applyFill="1" applyBorder="1" applyAlignment="1" applyProtection="1">
      <alignment horizontal="right" vertical="center" shrinkToFit="1"/>
    </xf>
    <xf numFmtId="183" fontId="28" fillId="0" borderId="62" xfId="8" applyNumberFormat="1" applyFont="1" applyFill="1" applyBorder="1" applyAlignment="1" applyProtection="1">
      <alignment horizontal="right" vertical="center" shrinkToFit="1"/>
    </xf>
    <xf numFmtId="0" fontId="32" fillId="0" borderId="0" xfId="8" applyNumberFormat="1" applyFont="1" applyAlignment="1">
      <alignment horizontal="center" vertical="center" shrinkToFit="1"/>
    </xf>
    <xf numFmtId="0" fontId="29" fillId="8" borderId="55" xfId="8" applyFont="1" applyFill="1" applyBorder="1" applyAlignment="1">
      <alignment horizontal="center" vertical="center"/>
    </xf>
    <xf numFmtId="183" fontId="29" fillId="0" borderId="186" xfId="8" applyNumberFormat="1" applyFont="1" applyBorder="1" applyAlignment="1" applyProtection="1">
      <alignment horizontal="right" vertical="center" shrinkToFit="1"/>
      <protection locked="0"/>
    </xf>
    <xf numFmtId="183" fontId="29" fillId="0" borderId="62" xfId="8" applyNumberFormat="1" applyFont="1" applyBorder="1" applyAlignment="1" applyProtection="1">
      <alignment horizontal="right" vertical="center" shrinkToFit="1"/>
      <protection locked="0"/>
    </xf>
    <xf numFmtId="0" fontId="28" fillId="0" borderId="0" xfId="7" applyFont="1" applyFill="1" applyBorder="1" applyAlignment="1"/>
    <xf numFmtId="0" fontId="28" fillId="0" borderId="26" xfId="7" applyFont="1" applyFill="1" applyBorder="1" applyAlignment="1">
      <alignment vertical="center"/>
    </xf>
    <xf numFmtId="0" fontId="28" fillId="0" borderId="32" xfId="7" applyFont="1" applyFill="1" applyBorder="1" applyAlignment="1">
      <alignment vertical="center" wrapText="1"/>
    </xf>
    <xf numFmtId="0" fontId="28" fillId="0" borderId="0" xfId="7" applyFont="1" applyFill="1" applyBorder="1" applyAlignment="1">
      <alignment horizontal="left" vertical="center"/>
    </xf>
    <xf numFmtId="183" fontId="28" fillId="0" borderId="183" xfId="7" applyNumberFormat="1" applyFont="1" applyBorder="1" applyAlignment="1">
      <alignment horizontal="right" vertical="center" shrinkToFit="1"/>
    </xf>
    <xf numFmtId="183" fontId="28" fillId="0" borderId="184" xfId="7" applyNumberFormat="1" applyFont="1" applyBorder="1" applyAlignment="1">
      <alignment horizontal="right" vertical="center" shrinkToFit="1"/>
    </xf>
    <xf numFmtId="183" fontId="28" fillId="0" borderId="79" xfId="7" applyNumberFormat="1" applyFont="1" applyBorder="1" applyAlignment="1">
      <alignment horizontal="right" vertical="center" shrinkToFit="1"/>
    </xf>
    <xf numFmtId="183" fontId="28" fillId="0" borderId="0" xfId="7" applyNumberFormat="1" applyFont="1" applyFill="1" applyBorder="1" applyAlignment="1" applyProtection="1">
      <alignment horizontal="right" vertical="center"/>
    </xf>
    <xf numFmtId="183" fontId="28" fillId="0" borderId="185" xfId="7" applyNumberFormat="1" applyFont="1" applyBorder="1" applyAlignment="1">
      <alignment horizontal="right" vertical="center" shrinkToFit="1"/>
    </xf>
    <xf numFmtId="183" fontId="28" fillId="0" borderId="74" xfId="7" applyNumberFormat="1" applyFont="1" applyBorder="1" applyAlignment="1">
      <alignment horizontal="right" vertical="center" shrinkToFit="1"/>
    </xf>
    <xf numFmtId="183" fontId="28" fillId="0" borderId="182" xfId="7" applyNumberFormat="1" applyFont="1" applyBorder="1" applyAlignment="1">
      <alignment horizontal="right" vertical="center" shrinkToFit="1"/>
    </xf>
    <xf numFmtId="0" fontId="28" fillId="6" borderId="45" xfId="7" applyFont="1" applyFill="1" applyBorder="1" applyAlignment="1">
      <alignment horizontal="center" vertical="center"/>
    </xf>
    <xf numFmtId="183" fontId="28" fillId="0" borderId="186" xfId="7" applyNumberFormat="1" applyFont="1" applyBorder="1" applyAlignment="1">
      <alignment horizontal="right" vertical="center" shrinkToFit="1"/>
    </xf>
    <xf numFmtId="183" fontId="28" fillId="0" borderId="187" xfId="7" applyNumberFormat="1" applyFont="1" applyBorder="1" applyAlignment="1">
      <alignment horizontal="right" vertical="center" shrinkToFit="1"/>
    </xf>
    <xf numFmtId="183" fontId="28" fillId="0" borderId="62" xfId="7" applyNumberFormat="1" applyFont="1" applyBorder="1" applyAlignment="1">
      <alignment horizontal="right" vertical="center" shrinkToFit="1"/>
    </xf>
    <xf numFmtId="0" fontId="33" fillId="6" borderId="6" xfId="6" applyFont="1" applyFill="1" applyBorder="1" applyAlignment="1"/>
    <xf numFmtId="0" fontId="33" fillId="0" borderId="8" xfId="6" applyFont="1" applyFill="1" applyBorder="1" applyAlignment="1">
      <alignment horizontal="center" vertical="center" wrapText="1"/>
    </xf>
    <xf numFmtId="0" fontId="33" fillId="0" borderId="12" xfId="6" applyFont="1" applyFill="1" applyBorder="1" applyAlignment="1">
      <alignment horizontal="center" vertical="center" wrapText="1"/>
    </xf>
    <xf numFmtId="0" fontId="33" fillId="0" borderId="2" xfId="6" applyFont="1" applyFill="1" applyBorder="1" applyAlignment="1">
      <alignment horizontal="center" vertical="center"/>
    </xf>
    <xf numFmtId="0" fontId="33" fillId="0" borderId="5" xfId="6" applyFont="1" applyFill="1" applyBorder="1" applyAlignment="1">
      <alignment horizontal="center" vertical="center"/>
    </xf>
    <xf numFmtId="0" fontId="33" fillId="0" borderId="6" xfId="6" applyFont="1" applyFill="1" applyBorder="1" applyAlignment="1">
      <alignment horizontal="center" vertical="center"/>
    </xf>
    <xf numFmtId="0" fontId="33" fillId="6" borderId="18" xfId="6" applyFont="1" applyFill="1" applyBorder="1" applyAlignment="1">
      <alignment horizontal="right" vertical="top"/>
    </xf>
    <xf numFmtId="0" fontId="33" fillId="6" borderId="64" xfId="6" applyFont="1" applyFill="1" applyBorder="1" applyAlignment="1">
      <alignment horizontal="right" vertical="top"/>
    </xf>
    <xf numFmtId="0" fontId="34" fillId="8" borderId="24" xfId="5" applyFont="1" applyFill="1" applyBorder="1" applyAlignment="1">
      <alignment horizontal="center" vertical="center"/>
    </xf>
    <xf numFmtId="183" fontId="33" fillId="0" borderId="24" xfId="5" applyNumberFormat="1" applyFont="1" applyFill="1" applyBorder="1" applyAlignment="1" applyProtection="1">
      <alignment horizontal="right" vertical="center" shrinkToFit="1"/>
    </xf>
    <xf numFmtId="183" fontId="33" fillId="0" borderId="27" xfId="5" applyNumberFormat="1" applyFont="1" applyFill="1" applyBorder="1" applyAlignment="1" applyProtection="1">
      <alignment horizontal="right" vertical="center" shrinkToFit="1"/>
    </xf>
    <xf numFmtId="183" fontId="33" fillId="0" borderId="74" xfId="5" applyNumberFormat="1" applyFont="1" applyFill="1" applyBorder="1" applyAlignment="1" applyProtection="1">
      <alignment horizontal="right" vertical="center" shrinkToFit="1"/>
    </xf>
    <xf numFmtId="183" fontId="33" fillId="0" borderId="74" xfId="5" applyNumberFormat="1" applyFont="1" applyFill="1" applyBorder="1" applyAlignment="1" applyProtection="1">
      <alignment horizontal="right" vertical="center" shrinkToFit="1"/>
      <protection locked="0"/>
    </xf>
    <xf numFmtId="183" fontId="33" fillId="0" borderId="182" xfId="5" applyNumberFormat="1" applyFont="1" applyFill="1" applyBorder="1" applyAlignment="1" applyProtection="1">
      <alignment horizontal="right" vertical="center" shrinkToFit="1"/>
      <protection locked="0"/>
    </xf>
    <xf numFmtId="183" fontId="33" fillId="0" borderId="29" xfId="5" applyNumberFormat="1" applyFont="1" applyFill="1" applyBorder="1" applyAlignment="1" applyProtection="1">
      <alignment horizontal="right" vertical="center" shrinkToFit="1"/>
    </xf>
    <xf numFmtId="0" fontId="27" fillId="0" borderId="0" xfId="6" applyFont="1" applyAlignment="1">
      <alignment horizontal="right"/>
    </xf>
    <xf numFmtId="0" fontId="34" fillId="8" borderId="55" xfId="5" applyFont="1" applyFill="1" applyBorder="1" applyAlignment="1">
      <alignment horizontal="center" vertical="center"/>
    </xf>
    <xf numFmtId="183" fontId="33" fillId="0" borderId="45" xfId="5" applyNumberFormat="1" applyFont="1" applyFill="1" applyBorder="1" applyAlignment="1" applyProtection="1">
      <alignment horizontal="right" vertical="center" shrinkToFit="1"/>
    </xf>
    <xf numFmtId="183" fontId="33" fillId="0" borderId="48" xfId="5" applyNumberFormat="1" applyFont="1" applyFill="1" applyBorder="1" applyAlignment="1" applyProtection="1">
      <alignment horizontal="right" vertical="center" shrinkToFit="1"/>
    </xf>
    <xf numFmtId="183" fontId="33" fillId="0" borderId="187" xfId="5" applyNumberFormat="1" applyFont="1" applyFill="1" applyBorder="1" applyAlignment="1" applyProtection="1">
      <alignment horizontal="right" vertical="center" shrinkToFit="1"/>
    </xf>
    <xf numFmtId="183" fontId="33" fillId="0" borderId="187" xfId="5" applyNumberFormat="1" applyFont="1" applyFill="1" applyBorder="1" applyAlignment="1" applyProtection="1">
      <alignment horizontal="right" vertical="center" shrinkToFit="1"/>
      <protection locked="0"/>
    </xf>
    <xf numFmtId="183" fontId="33" fillId="0" borderId="62" xfId="5" applyNumberFormat="1" applyFont="1" applyFill="1" applyBorder="1" applyAlignment="1" applyProtection="1">
      <alignment horizontal="right" vertical="center" shrinkToFit="1"/>
      <protection locked="0"/>
    </xf>
    <xf numFmtId="183" fontId="33"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5"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5" fillId="0" borderId="27" xfId="1" applyNumberFormat="1" applyFont="1" applyFill="1" applyBorder="1" applyAlignment="1">
      <alignment vertical="center"/>
    </xf>
    <xf numFmtId="184" fontId="25" fillId="0" borderId="172" xfId="1" applyNumberFormat="1" applyFont="1" applyFill="1" applyBorder="1" applyAlignment="1">
      <alignment vertical="center"/>
    </xf>
    <xf numFmtId="184" fontId="25" fillId="0" borderId="172" xfId="1" applyNumberFormat="1" applyFont="1" applyFill="1" applyBorder="1" applyAlignment="1">
      <alignment vertical="center" wrapText="1"/>
    </xf>
    <xf numFmtId="184" fontId="25" fillId="0" borderId="30" xfId="1" applyNumberFormat="1" applyFont="1" applyFill="1" applyBorder="1" applyAlignment="1">
      <alignment vertical="center"/>
    </xf>
    <xf numFmtId="184" fontId="25" fillId="0" borderId="173" xfId="1" applyNumberFormat="1" applyFont="1" applyFill="1" applyBorder="1" applyAlignment="1">
      <alignment vertical="center"/>
    </xf>
    <xf numFmtId="180" fontId="25" fillId="0" borderId="175" xfId="1" applyNumberFormat="1" applyFont="1" applyFill="1" applyBorder="1" applyAlignment="1">
      <alignment vertical="center"/>
    </xf>
    <xf numFmtId="180" fontId="25" fillId="0" borderId="171" xfId="1" applyNumberFormat="1" applyFont="1" applyFill="1" applyBorder="1" applyAlignment="1">
      <alignment vertical="center"/>
    </xf>
    <xf numFmtId="185" fontId="25" fillId="0" borderId="177" xfId="1" applyNumberFormat="1" applyFont="1" applyBorder="1" applyAlignment="1">
      <alignment horizontal="center" vertical="center"/>
    </xf>
    <xf numFmtId="184" fontId="25" fillId="0" borderId="177" xfId="1" applyNumberFormat="1" applyFont="1" applyFill="1" applyBorder="1" applyAlignment="1">
      <alignment vertical="center"/>
    </xf>
    <xf numFmtId="184" fontId="25" fillId="0" borderId="178" xfId="1" applyNumberFormat="1" applyFont="1" applyFill="1" applyBorder="1" applyAlignment="1">
      <alignment vertical="center"/>
    </xf>
    <xf numFmtId="180" fontId="25" fillId="0" borderId="179" xfId="1" applyNumberFormat="1" applyFont="1" applyFill="1" applyBorder="1" applyAlignment="1">
      <alignment vertical="center"/>
    </xf>
    <xf numFmtId="180" fontId="25" fillId="0" borderId="180" xfId="1" applyNumberFormat="1" applyFont="1" applyFill="1" applyBorder="1" applyAlignment="1">
      <alignment vertical="center"/>
    </xf>
    <xf numFmtId="180" fontId="25" fillId="0" borderId="23" xfId="1" applyNumberFormat="1" applyFont="1" applyBorder="1" applyAlignment="1">
      <alignment vertical="center"/>
    </xf>
    <xf numFmtId="180" fontId="25" fillId="0" borderId="27" xfId="1" applyNumberFormat="1" applyFont="1" applyBorder="1" applyAlignment="1">
      <alignment vertical="center"/>
    </xf>
    <xf numFmtId="180" fontId="25"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7" fillId="0" borderId="0" xfId="13"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2" fillId="0" borderId="7" xfId="2" applyFont="1" applyBorder="1" applyAlignment="1">
      <alignment horizontal="left" vertical="center"/>
    </xf>
    <xf numFmtId="0" fontId="12" fillId="0" borderId="19" xfId="2" applyFont="1" applyBorder="1" applyAlignment="1">
      <alignment horizontal="left" vertical="center"/>
    </xf>
    <xf numFmtId="0" fontId="12" fillId="0" borderId="53" xfId="2" applyFont="1" applyBorder="1" applyAlignment="1">
      <alignment horizontal="left" vertical="center"/>
    </xf>
    <xf numFmtId="185" fontId="2" fillId="0" borderId="7" xfId="9" applyNumberFormat="1" applyFont="1" applyBorder="1" applyAlignment="1">
      <alignment horizontal="right" vertical="center" shrinkToFit="1"/>
    </xf>
    <xf numFmtId="185" fontId="2" fillId="0" borderId="19" xfId="9" applyNumberFormat="1" applyFont="1" applyBorder="1" applyAlignment="1">
      <alignment horizontal="right" vertical="center" shrinkToFit="1"/>
    </xf>
    <xf numFmtId="185"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9" fontId="2" fillId="0" borderId="7" xfId="9" applyNumberFormat="1" applyFont="1" applyBorder="1" applyAlignment="1">
      <alignment horizontal="right" vertical="center" shrinkToFit="1"/>
    </xf>
    <xf numFmtId="189" fontId="2" fillId="0" borderId="19" xfId="9" applyNumberFormat="1" applyFont="1" applyBorder="1" applyAlignment="1">
      <alignment horizontal="right" vertical="center" shrinkToFit="1"/>
    </xf>
    <xf numFmtId="189"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2" fillId="0" borderId="8" xfId="2" applyFont="1" applyBorder="1" applyAlignment="1">
      <alignment horizontal="left" vertical="center"/>
    </xf>
    <xf numFmtId="0" fontId="12" fillId="0" borderId="0" xfId="2" applyFont="1" applyAlignment="1">
      <alignment horizontal="left" vertical="center"/>
    </xf>
    <xf numFmtId="0" fontId="12" fillId="0" borderId="58" xfId="2" applyFont="1" applyBorder="1" applyAlignment="1">
      <alignment horizontal="left" vertical="center"/>
    </xf>
    <xf numFmtId="185" fontId="2" fillId="0" borderId="8" xfId="9" applyNumberFormat="1" applyFont="1" applyBorder="1" applyAlignment="1">
      <alignment horizontal="right" vertical="center" shrinkToFit="1"/>
    </xf>
    <xf numFmtId="185" fontId="2" fillId="0" borderId="0" xfId="9" applyNumberFormat="1" applyFont="1" applyAlignment="1">
      <alignment horizontal="right" vertical="center" shrinkToFit="1"/>
    </xf>
    <xf numFmtId="185"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9" fontId="2" fillId="0" borderId="8" xfId="9" applyNumberFormat="1" applyFont="1" applyBorder="1" applyAlignment="1">
      <alignment horizontal="right" vertical="center" shrinkToFit="1"/>
    </xf>
    <xf numFmtId="189" fontId="2" fillId="0" borderId="0" xfId="9" applyNumberFormat="1" applyFont="1" applyAlignment="1">
      <alignment horizontal="right" vertical="center" shrinkToFit="1"/>
    </xf>
    <xf numFmtId="189"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7" fontId="2" fillId="0" borderId="8" xfId="9" applyNumberFormat="1" applyFont="1" applyBorder="1" applyAlignment="1">
      <alignment horizontal="right" vertical="center" shrinkToFit="1"/>
    </xf>
    <xf numFmtId="187" fontId="2" fillId="0" borderId="0" xfId="9" applyNumberFormat="1" applyFont="1" applyAlignment="1">
      <alignment horizontal="right" vertical="center" shrinkToFit="1"/>
    </xf>
    <xf numFmtId="18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5" fontId="2" fillId="0" borderId="39" xfId="9" applyNumberFormat="1" applyFont="1" applyBorder="1" applyAlignment="1">
      <alignment horizontal="right" vertical="center" shrinkToFit="1"/>
    </xf>
    <xf numFmtId="185" fontId="2" fillId="0" borderId="22" xfId="9" applyNumberFormat="1" applyFont="1" applyBorder="1" applyAlignment="1">
      <alignment horizontal="right" vertical="center" shrinkToFit="1"/>
    </xf>
    <xf numFmtId="185" fontId="2" fillId="0" borderId="50" xfId="9" applyNumberFormat="1" applyFont="1" applyBorder="1" applyAlignment="1">
      <alignment horizontal="right" vertical="center" shrinkToFit="1"/>
    </xf>
    <xf numFmtId="0" fontId="2" fillId="0" borderId="32" xfId="9" applyFont="1" applyBorder="1">
      <alignment vertical="center"/>
    </xf>
    <xf numFmtId="185" fontId="2" fillId="0" borderId="32" xfId="9" applyNumberFormat="1" applyFont="1" applyBorder="1" applyAlignment="1">
      <alignment horizontal="right" vertical="center" shrinkToFit="1"/>
    </xf>
    <xf numFmtId="185" fontId="2" fillId="0" borderId="35" xfId="9" applyNumberFormat="1" applyFont="1" applyBorder="1" applyAlignment="1">
      <alignment horizontal="right" vertical="center" shrinkToFit="1"/>
    </xf>
    <xf numFmtId="185"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1" fontId="2" fillId="0" borderId="33" xfId="9" applyNumberFormat="1" applyFont="1" applyBorder="1" applyAlignment="1">
      <alignment horizontal="right" vertical="center" shrinkToFit="1"/>
    </xf>
    <xf numFmtId="191" fontId="2" fillId="0" borderId="36" xfId="9" applyNumberFormat="1" applyFont="1" applyBorder="1" applyAlignment="1">
      <alignment horizontal="right" vertical="center" shrinkToFit="1"/>
    </xf>
    <xf numFmtId="191" fontId="2" fillId="0" borderId="52" xfId="9" applyNumberFormat="1" applyFont="1" applyBorder="1" applyAlignment="1">
      <alignment horizontal="right" vertical="center" shrinkToFit="1"/>
    </xf>
    <xf numFmtId="0" fontId="12" fillId="0" borderId="40" xfId="9" applyFont="1" applyBorder="1">
      <alignment vertical="center"/>
    </xf>
    <xf numFmtId="0" fontId="12" fillId="0" borderId="22" xfId="9" applyFont="1" applyBorder="1">
      <alignment vertical="center"/>
    </xf>
    <xf numFmtId="0" fontId="12" fillId="0" borderId="41" xfId="9" applyFont="1" applyBorder="1">
      <alignment vertical="center"/>
    </xf>
    <xf numFmtId="185" fontId="12" fillId="0" borderId="40" xfId="9" applyNumberFormat="1" applyFont="1" applyBorder="1" applyAlignment="1">
      <alignment horizontal="right" vertical="center" shrinkToFit="1"/>
    </xf>
    <xf numFmtId="185" fontId="12" fillId="0" borderId="19" xfId="9" applyNumberFormat="1" applyFont="1" applyBorder="1" applyAlignment="1">
      <alignment horizontal="right" vertical="center" shrinkToFit="1"/>
    </xf>
    <xf numFmtId="185" fontId="12"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2" fillId="0" borderId="30" xfId="10" applyFont="1" applyBorder="1" applyAlignment="1">
      <alignment horizontal="center" vertical="center" shrinkToFit="1"/>
    </xf>
    <xf numFmtId="0" fontId="12" fillId="0" borderId="23" xfId="10" applyFont="1" applyBorder="1" applyAlignment="1">
      <alignment horizontal="center" vertical="center" shrinkToFit="1"/>
    </xf>
    <xf numFmtId="0" fontId="12" fillId="0" borderId="16" xfId="10" applyFont="1" applyBorder="1" applyAlignment="1">
      <alignment horizontal="center" vertical="center" shrinkToFit="1"/>
    </xf>
    <xf numFmtId="185" fontId="12" fillId="0" borderId="32" xfId="9" applyNumberFormat="1" applyFont="1" applyBorder="1" applyAlignment="1">
      <alignment horizontal="right" vertical="center" shrinkToFit="1"/>
    </xf>
    <xf numFmtId="185" fontId="12" fillId="0" borderId="35" xfId="9" applyNumberFormat="1" applyFont="1" applyBorder="1" applyAlignment="1">
      <alignment horizontal="right" vertical="center" shrinkToFit="1"/>
    </xf>
    <xf numFmtId="185" fontId="12" fillId="0" borderId="51" xfId="9" applyNumberFormat="1" applyFont="1" applyBorder="1" applyAlignment="1">
      <alignment horizontal="right" vertical="center" shrinkToFit="1"/>
    </xf>
    <xf numFmtId="185" fontId="2" fillId="0" borderId="37" xfId="9" applyNumberFormat="1" applyFont="1" applyBorder="1" applyAlignment="1">
      <alignment horizontal="right" vertical="center" shrinkToFit="1"/>
    </xf>
    <xf numFmtId="0" fontId="12" fillId="0" borderId="30" xfId="9" applyFont="1" applyBorder="1">
      <alignment vertical="center"/>
    </xf>
    <xf numFmtId="0" fontId="12" fillId="0" borderId="35" xfId="9" applyFont="1" applyBorder="1">
      <alignment vertical="center"/>
    </xf>
    <xf numFmtId="0" fontId="12" fillId="0" borderId="37" xfId="9" applyFont="1" applyBorder="1">
      <alignment vertical="center"/>
    </xf>
    <xf numFmtId="189" fontId="2" fillId="0" borderId="32" xfId="9" applyNumberFormat="1" applyFont="1" applyBorder="1" applyAlignment="1">
      <alignment horizontal="right" vertical="center" shrinkToFit="1"/>
    </xf>
    <xf numFmtId="189" fontId="2" fillId="0" borderId="35" xfId="9" applyNumberFormat="1" applyFont="1" applyBorder="1" applyAlignment="1">
      <alignment horizontal="right" vertical="center" shrinkToFit="1"/>
    </xf>
    <xf numFmtId="189" fontId="2" fillId="0" borderId="37" xfId="9" applyNumberFormat="1" applyFont="1" applyBorder="1" applyAlignment="1">
      <alignment horizontal="right" vertical="center" shrinkToFit="1"/>
    </xf>
    <xf numFmtId="189"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9" fontId="2" fillId="0" borderId="9" xfId="9" applyNumberFormat="1" applyFont="1" applyBorder="1" applyAlignment="1">
      <alignment horizontal="right" vertical="center" shrinkToFit="1"/>
    </xf>
    <xf numFmtId="189" fontId="2" fillId="0" borderId="20" xfId="9" applyNumberFormat="1" applyFont="1" applyBorder="1" applyAlignment="1">
      <alignment horizontal="right" vertical="center" shrinkToFit="1"/>
    </xf>
    <xf numFmtId="189" fontId="2" fillId="0" borderId="60" xfId="9" applyNumberFormat="1" applyFont="1" applyBorder="1" applyAlignment="1">
      <alignment horizontal="right" vertical="center" shrinkToFit="1"/>
    </xf>
    <xf numFmtId="0" fontId="12" fillId="0" borderId="23" xfId="9" applyFont="1" applyBorder="1">
      <alignment vertical="center"/>
    </xf>
    <xf numFmtId="0" fontId="12" fillId="0" borderId="16" xfId="9" applyFont="1" applyBorder="1">
      <alignment vertical="center"/>
    </xf>
    <xf numFmtId="191" fontId="12" fillId="0" borderId="30" xfId="9" applyNumberFormat="1" applyFont="1" applyBorder="1" applyAlignment="1">
      <alignment horizontal="right" vertical="center" shrinkToFit="1"/>
    </xf>
    <xf numFmtId="191" fontId="12" fillId="0" borderId="23" xfId="9" applyNumberFormat="1" applyFont="1" applyBorder="1" applyAlignment="1">
      <alignment horizontal="right" vertical="center" shrinkToFit="1"/>
    </xf>
    <xf numFmtId="191" fontId="12" fillId="0" borderId="54" xfId="9" applyNumberFormat="1" applyFont="1" applyBorder="1" applyAlignment="1">
      <alignment horizontal="right" vertical="center" shrinkToFit="1"/>
    </xf>
    <xf numFmtId="0" fontId="12" fillId="0" borderId="33" xfId="10" applyFont="1" applyBorder="1" applyAlignment="1">
      <alignment horizontal="center" vertical="center" shrinkToFit="1"/>
    </xf>
    <xf numFmtId="0" fontId="12" fillId="0" borderId="36" xfId="10" applyFont="1" applyBorder="1" applyAlignment="1">
      <alignment horizontal="center" vertical="center" shrinkToFit="1"/>
    </xf>
    <xf numFmtId="0" fontId="12"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7" fontId="2" fillId="0" borderId="29" xfId="9" applyNumberFormat="1" applyFont="1" applyBorder="1" applyAlignment="1">
      <alignment horizontal="right" vertical="center" shrinkToFit="1"/>
    </xf>
    <xf numFmtId="187" fontId="2" fillId="0" borderId="44" xfId="9" applyNumberFormat="1" applyFont="1" applyBorder="1" applyAlignment="1">
      <alignment horizontal="right" vertical="center" shrinkToFit="1"/>
    </xf>
    <xf numFmtId="187" fontId="2" fillId="0" borderId="55" xfId="9" applyNumberFormat="1" applyFont="1" applyBorder="1" applyAlignment="1">
      <alignment horizontal="right" vertical="center" shrinkToFit="1"/>
    </xf>
    <xf numFmtId="189" fontId="2" fillId="0" borderId="33" xfId="9" applyNumberFormat="1" applyFont="1" applyBorder="1" applyAlignment="1">
      <alignment horizontal="right" vertical="center" shrinkToFit="1"/>
    </xf>
    <xf numFmtId="189" fontId="2" fillId="0" borderId="36" xfId="9" applyNumberFormat="1" applyFont="1" applyBorder="1" applyAlignment="1">
      <alignment horizontal="right" vertical="center" shrinkToFit="1"/>
    </xf>
    <xf numFmtId="189" fontId="2" fillId="0" borderId="38" xfId="9" applyNumberFormat="1" applyFont="1" applyBorder="1" applyAlignment="1">
      <alignment horizontal="right" vertical="center" shrinkToFit="1"/>
    </xf>
    <xf numFmtId="189" fontId="2" fillId="0" borderId="52" xfId="9" applyNumberFormat="1" applyFont="1" applyBorder="1" applyAlignment="1">
      <alignment horizontal="right" vertical="center" shrinkToFit="1"/>
    </xf>
    <xf numFmtId="185" fontId="2" fillId="0" borderId="29" xfId="9" applyNumberFormat="1" applyFont="1" applyBorder="1" applyAlignment="1">
      <alignment horizontal="right" vertical="center" shrinkToFit="1"/>
    </xf>
    <xf numFmtId="185" fontId="2" fillId="0" borderId="44" xfId="9" applyNumberFormat="1" applyFont="1" applyBorder="1" applyAlignment="1">
      <alignment horizontal="right" vertical="center" shrinkToFit="1"/>
    </xf>
    <xf numFmtId="185" fontId="2" fillId="0" borderId="55" xfId="9" applyNumberFormat="1" applyFont="1" applyBorder="1" applyAlignment="1">
      <alignment horizontal="right" vertical="center" shrinkToFit="1"/>
    </xf>
    <xf numFmtId="185" fontId="2" fillId="0" borderId="19" xfId="9" applyNumberFormat="1" applyFont="1" applyBorder="1" applyAlignment="1">
      <alignment horizontal="right" vertical="center"/>
    </xf>
    <xf numFmtId="185" fontId="2" fillId="0" borderId="53" xfId="9" applyNumberFormat="1" applyFont="1" applyBorder="1" applyAlignment="1">
      <alignment horizontal="right" vertical="center"/>
    </xf>
    <xf numFmtId="189" fontId="2" fillId="0" borderId="20" xfId="9" applyNumberFormat="1" applyFont="1" applyBorder="1" applyAlignment="1">
      <alignment horizontal="right" vertical="center"/>
    </xf>
    <xf numFmtId="189"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2" fillId="0" borderId="9" xfId="2" applyFont="1" applyBorder="1" applyAlignment="1">
      <alignment horizontal="left" vertical="center"/>
    </xf>
    <xf numFmtId="0" fontId="12" fillId="0" borderId="20" xfId="2" applyFont="1" applyBorder="1" applyAlignment="1">
      <alignment horizontal="left" vertical="center"/>
    </xf>
    <xf numFmtId="0" fontId="12" fillId="0" borderId="60" xfId="2" applyFont="1" applyBorder="1" applyAlignment="1">
      <alignment horizontal="left" vertical="center"/>
    </xf>
    <xf numFmtId="185" fontId="2" fillId="0" borderId="9" xfId="9" applyNumberFormat="1" applyFont="1" applyBorder="1" applyAlignment="1">
      <alignment horizontal="right" vertical="center" shrinkToFit="1"/>
    </xf>
    <xf numFmtId="185" fontId="2" fillId="0" borderId="20" xfId="9" applyNumberFormat="1" applyFont="1" applyBorder="1" applyAlignment="1">
      <alignment horizontal="right" vertical="center" shrinkToFit="1"/>
    </xf>
    <xf numFmtId="185" fontId="2" fillId="0" borderId="60" xfId="9" applyNumberFormat="1" applyFont="1" applyBorder="1" applyAlignment="1">
      <alignment horizontal="right" vertical="center" shrinkToFit="1"/>
    </xf>
    <xf numFmtId="0" fontId="13" fillId="0" borderId="35" xfId="9" applyFont="1" applyBorder="1">
      <alignment vertical="center"/>
    </xf>
    <xf numFmtId="0" fontId="13" fillId="0" borderId="37" xfId="9" applyFont="1" applyBorder="1">
      <alignment vertical="center"/>
    </xf>
    <xf numFmtId="185" fontId="2" fillId="0" borderId="33" xfId="9" applyNumberFormat="1" applyFont="1" applyBorder="1" applyAlignment="1">
      <alignment horizontal="right" vertical="center"/>
    </xf>
    <xf numFmtId="185" fontId="2" fillId="0" borderId="36" xfId="9" applyNumberFormat="1" applyFont="1" applyBorder="1" applyAlignment="1">
      <alignment horizontal="right" vertical="center"/>
    </xf>
    <xf numFmtId="185"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11" fillId="0" borderId="0" xfId="0"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0" xfId="2" applyFont="1" applyAlignment="1">
      <alignment horizontal="center" vertical="center" wrapText="1"/>
    </xf>
    <xf numFmtId="0" fontId="12" fillId="0" borderId="5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0"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12" fillId="0" borderId="0" xfId="4" applyFont="1" applyBorder="1" applyAlignment="1">
      <alignment vertical="center"/>
    </xf>
    <xf numFmtId="0" fontId="12" fillId="0" borderId="0" xfId="4" applyFont="1" applyAlignment="1">
      <alignment vertical="center"/>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8" fillId="3" borderId="0" xfId="12" applyFont="1" applyFill="1">
      <alignment vertical="center"/>
    </xf>
    <xf numFmtId="0" fontId="24" fillId="3" borderId="6" xfId="12" applyFont="1" applyFill="1" applyBorder="1" applyAlignment="1">
      <alignment horizontal="center" vertical="center"/>
    </xf>
    <xf numFmtId="0" fontId="24" fillId="3" borderId="18" xfId="12" applyFont="1" applyFill="1" applyBorder="1" applyAlignment="1">
      <alignment horizontal="center" vertical="center"/>
    </xf>
    <xf numFmtId="0" fontId="24" fillId="3" borderId="64" xfId="12" applyFont="1" applyFill="1" applyBorder="1" applyAlignment="1">
      <alignment horizontal="center" vertical="center"/>
    </xf>
    <xf numFmtId="0" fontId="19" fillId="3" borderId="20" xfId="12" applyFont="1" applyFill="1" applyBorder="1" applyAlignment="1">
      <alignment horizontal="left" vertical="center"/>
    </xf>
    <xf numFmtId="0" fontId="19" fillId="3" borderId="20" xfId="12" applyFont="1" applyFill="1" applyBorder="1">
      <alignment vertical="center"/>
    </xf>
    <xf numFmtId="0" fontId="19" fillId="0" borderId="83" xfId="17" applyFont="1" applyBorder="1" applyAlignment="1" applyProtection="1">
      <alignment horizontal="left" vertical="center" shrinkToFit="1"/>
      <protection locked="0"/>
    </xf>
    <xf numFmtId="0" fontId="19" fillId="0" borderId="86" xfId="17" applyFont="1" applyBorder="1" applyAlignment="1" applyProtection="1">
      <alignment horizontal="left" vertical="center" shrinkToFit="1"/>
      <protection locked="0"/>
    </xf>
    <xf numFmtId="0" fontId="19" fillId="0" borderId="90" xfId="17" applyFont="1" applyBorder="1" applyAlignment="1" applyProtection="1">
      <alignment horizontal="left" vertical="center" shrinkToFit="1"/>
      <protection locked="0"/>
    </xf>
    <xf numFmtId="183" fontId="19" fillId="0" borderId="94" xfId="17" applyNumberFormat="1" applyFont="1" applyBorder="1" applyAlignment="1" applyProtection="1">
      <alignment horizontal="right" vertical="center" shrinkToFit="1"/>
      <protection locked="0"/>
    </xf>
    <xf numFmtId="183" fontId="19" fillId="0" borderId="100" xfId="17" applyNumberFormat="1" applyFont="1" applyBorder="1" applyAlignment="1" applyProtection="1">
      <alignment horizontal="right" vertical="center" shrinkToFit="1"/>
      <protection locked="0"/>
    </xf>
    <xf numFmtId="183" fontId="19" fillId="0" borderId="109" xfId="17" applyNumberFormat="1" applyFont="1" applyBorder="1" applyAlignment="1" applyProtection="1">
      <alignment horizontal="right" vertical="center" shrinkToFit="1"/>
      <protection locked="0"/>
    </xf>
    <xf numFmtId="183" fontId="19" fillId="0" borderId="115" xfId="17" applyNumberFormat="1" applyFont="1" applyBorder="1" applyAlignment="1" applyProtection="1">
      <alignment horizontal="right" vertical="center" shrinkToFit="1"/>
      <protection locked="0"/>
    </xf>
    <xf numFmtId="183" fontId="19" fillId="0" borderId="120" xfId="17" applyNumberFormat="1" applyFont="1" applyBorder="1" applyAlignment="1" applyProtection="1">
      <alignment horizontal="right" vertical="center" shrinkToFit="1"/>
      <protection locked="0"/>
    </xf>
    <xf numFmtId="183" fontId="19" fillId="0" borderId="122" xfId="17" applyNumberFormat="1" applyFont="1" applyBorder="1" applyAlignment="1" applyProtection="1">
      <alignment horizontal="right" vertical="center" shrinkToFit="1"/>
      <protection locked="0"/>
    </xf>
    <xf numFmtId="183" fontId="19" fillId="0" borderId="126" xfId="11" applyNumberFormat="1" applyFont="1" applyBorder="1" applyAlignment="1" applyProtection="1">
      <alignment horizontal="right" vertical="center" shrinkToFit="1"/>
      <protection locked="0"/>
    </xf>
    <xf numFmtId="0" fontId="19" fillId="0" borderId="100" xfId="11" applyFont="1" applyBorder="1" applyAlignment="1" applyProtection="1">
      <alignment horizontal="left" vertical="center" shrinkToFit="1"/>
      <protection locked="0"/>
    </xf>
    <xf numFmtId="0" fontId="19" fillId="0" borderId="145" xfId="11" applyFont="1" applyBorder="1" applyAlignment="1" applyProtection="1">
      <alignment horizontal="left" vertical="center" shrinkToFit="1"/>
      <protection locked="0"/>
    </xf>
    <xf numFmtId="183" fontId="19" fillId="0" borderId="83" xfId="11" applyNumberFormat="1" applyFont="1" applyBorder="1" applyAlignment="1" applyProtection="1">
      <alignment horizontal="right" vertical="center" shrinkToFit="1"/>
      <protection locked="0"/>
    </xf>
    <xf numFmtId="183" fontId="19" fillId="0" borderId="86" xfId="11" applyNumberFormat="1" applyFont="1" applyBorder="1" applyAlignment="1" applyProtection="1">
      <alignment horizontal="right" vertical="center" shrinkToFit="1"/>
      <protection locked="0"/>
    </xf>
    <xf numFmtId="183" fontId="19" fillId="0" borderId="90" xfId="11" applyNumberFormat="1" applyFont="1" applyBorder="1" applyAlignment="1" applyProtection="1">
      <alignment horizontal="right" vertical="center" shrinkToFit="1"/>
      <protection locked="0"/>
    </xf>
    <xf numFmtId="0" fontId="19" fillId="0" borderId="167" xfId="11" applyFont="1" applyBorder="1" applyAlignment="1" applyProtection="1">
      <alignment horizontal="left" vertical="center" shrinkToFit="1"/>
      <protection locked="0"/>
    </xf>
    <xf numFmtId="0" fontId="19" fillId="0" borderId="84" xfId="17" applyFont="1" applyBorder="1" applyAlignment="1" applyProtection="1">
      <alignment horizontal="left" vertical="center" shrinkToFit="1"/>
      <protection locked="0"/>
    </xf>
    <xf numFmtId="0" fontId="19" fillId="0" borderId="87" xfId="17" applyFont="1" applyBorder="1" applyAlignment="1" applyProtection="1">
      <alignment horizontal="left" vertical="center" shrinkToFit="1"/>
      <protection locked="0"/>
    </xf>
    <xf numFmtId="0" fontId="19" fillId="0" borderId="91" xfId="17" applyFont="1" applyBorder="1" applyAlignment="1" applyProtection="1">
      <alignment horizontal="left" vertical="center" shrinkToFit="1"/>
      <protection locked="0"/>
    </xf>
    <xf numFmtId="183" fontId="19" fillId="0" borderId="95" xfId="17" applyNumberFormat="1" applyFont="1" applyBorder="1" applyAlignment="1" applyProtection="1">
      <alignment horizontal="right" vertical="center" shrinkToFit="1"/>
      <protection locked="0"/>
    </xf>
    <xf numFmtId="183" fontId="19" fillId="0" borderId="101" xfId="17" applyNumberFormat="1" applyFont="1" applyBorder="1" applyAlignment="1" applyProtection="1">
      <alignment horizontal="right" vertical="center" shrinkToFit="1"/>
      <protection locked="0"/>
    </xf>
    <xf numFmtId="183" fontId="19" fillId="0" borderId="107" xfId="12" applyNumberFormat="1" applyFont="1" applyBorder="1" applyAlignment="1" applyProtection="1">
      <alignment horizontal="right" vertical="center" shrinkToFit="1"/>
      <protection locked="0"/>
    </xf>
    <xf numFmtId="183" fontId="19" fillId="0" borderId="116" xfId="17" applyNumberFormat="1" applyFont="1" applyBorder="1" applyAlignment="1" applyProtection="1">
      <alignment horizontal="right" vertical="center" shrinkToFit="1"/>
      <protection locked="0"/>
    </xf>
    <xf numFmtId="183" fontId="19" fillId="0" borderId="87" xfId="12" applyNumberFormat="1" applyFont="1" applyBorder="1" applyAlignment="1" applyProtection="1">
      <alignment horizontal="right" vertical="center" shrinkToFit="1"/>
      <protection locked="0"/>
    </xf>
    <xf numFmtId="183" fontId="19" fillId="0" borderId="123" xfId="17" applyNumberFormat="1" applyFont="1" applyBorder="1" applyAlignment="1" applyProtection="1">
      <alignment horizontal="right" vertical="center" shrinkToFit="1"/>
      <protection locked="0"/>
    </xf>
    <xf numFmtId="183" fontId="19" fillId="0" borderId="106" xfId="12" applyNumberFormat="1" applyFont="1" applyBorder="1" applyAlignment="1" applyProtection="1">
      <alignment horizontal="right" vertical="center" shrinkToFit="1"/>
      <protection locked="0"/>
    </xf>
    <xf numFmtId="0" fontId="19" fillId="0" borderId="101" xfId="11" applyFont="1" applyBorder="1" applyAlignment="1" applyProtection="1">
      <alignment horizontal="left" vertical="center" shrinkToFit="1"/>
      <protection locked="0"/>
    </xf>
    <xf numFmtId="0" fontId="19" fillId="0" borderId="146" xfId="11" applyFont="1" applyBorder="1" applyAlignment="1" applyProtection="1">
      <alignment horizontal="left" vertical="center" shrinkToFit="1"/>
      <protection locked="0"/>
    </xf>
    <xf numFmtId="183" fontId="19" fillId="0" borderId="84" xfId="12" applyNumberFormat="1" applyFont="1" applyBorder="1" applyAlignment="1" applyProtection="1">
      <alignment horizontal="right" vertical="center" shrinkToFit="1"/>
      <protection locked="0"/>
    </xf>
    <xf numFmtId="183" fontId="19" fillId="0" borderId="91" xfId="11" applyNumberFormat="1" applyFont="1" applyBorder="1" applyAlignment="1" applyProtection="1">
      <alignment horizontal="right" vertical="center" shrinkToFit="1"/>
      <protection locked="0"/>
    </xf>
    <xf numFmtId="0" fontId="19" fillId="0" borderId="123" xfId="11" applyFont="1" applyBorder="1" applyAlignment="1" applyProtection="1">
      <alignment horizontal="left" vertical="center" shrinkToFit="1"/>
      <protection locked="0"/>
    </xf>
    <xf numFmtId="183" fontId="19" fillId="0" borderId="96" xfId="17" applyNumberFormat="1" applyFont="1" applyBorder="1" applyAlignment="1" applyProtection="1">
      <alignment horizontal="right" vertical="center" shrinkToFit="1"/>
      <protection locked="0"/>
    </xf>
    <xf numFmtId="183" fontId="19" fillId="0" borderId="102" xfId="17" applyNumberFormat="1" applyFont="1" applyBorder="1" applyAlignment="1" applyProtection="1">
      <alignment horizontal="right" vertical="center" shrinkToFit="1"/>
      <protection locked="0"/>
    </xf>
    <xf numFmtId="183" fontId="19" fillId="0" borderId="110" xfId="17" applyNumberFormat="1" applyFont="1" applyBorder="1" applyAlignment="1" applyProtection="1">
      <alignment horizontal="right" vertical="center" shrinkToFit="1"/>
      <protection locked="0"/>
    </xf>
    <xf numFmtId="183" fontId="19" fillId="0" borderId="127" xfId="11" applyNumberFormat="1" applyFont="1" applyBorder="1" applyAlignment="1" applyProtection="1">
      <alignment horizontal="right" vertical="center" shrinkToFit="1"/>
      <protection locked="0"/>
    </xf>
    <xf numFmtId="0" fontId="19" fillId="0" borderId="102" xfId="11" applyFont="1" applyBorder="1" applyAlignment="1" applyProtection="1">
      <alignment horizontal="left" vertical="center" shrinkToFit="1"/>
      <protection locked="0"/>
    </xf>
    <xf numFmtId="0" fontId="19" fillId="0" borderId="147" xfId="11" applyFont="1" applyBorder="1" applyAlignment="1" applyProtection="1">
      <alignment horizontal="left" vertical="center" shrinkToFit="1"/>
      <protection locked="0"/>
    </xf>
    <xf numFmtId="0" fontId="19" fillId="0" borderId="22" xfId="12" applyFont="1" applyBorder="1" applyAlignment="1" applyProtection="1">
      <alignment horizontal="center" vertical="center"/>
      <protection locked="0"/>
    </xf>
    <xf numFmtId="0" fontId="19" fillId="0" borderId="50" xfId="12" applyFont="1" applyBorder="1" applyAlignment="1" applyProtection="1">
      <alignment horizontal="center" vertical="center"/>
      <protection locked="0"/>
    </xf>
    <xf numFmtId="0" fontId="19" fillId="5" borderId="33" xfId="12" applyFont="1" applyFill="1" applyBorder="1" applyAlignment="1" applyProtection="1">
      <alignment horizontal="left" vertical="center" shrinkToFit="1"/>
      <protection locked="0"/>
    </xf>
    <xf numFmtId="0" fontId="19" fillId="5" borderId="36" xfId="12" applyFont="1" applyFill="1" applyBorder="1" applyAlignment="1" applyProtection="1">
      <alignment horizontal="left" vertical="center" shrinkToFit="1"/>
      <protection locked="0"/>
    </xf>
    <xf numFmtId="0" fontId="19" fillId="5" borderId="38" xfId="12" applyFont="1" applyFill="1" applyBorder="1" applyAlignment="1" applyProtection="1">
      <alignment horizontal="left" vertical="center" shrinkToFit="1"/>
      <protection locked="0"/>
    </xf>
    <xf numFmtId="183" fontId="19" fillId="5" borderId="97" xfId="11" applyNumberFormat="1" applyFont="1" applyFill="1" applyBorder="1" applyAlignment="1" applyProtection="1">
      <alignment horizontal="right" vertical="center" shrinkToFit="1"/>
      <protection locked="0"/>
    </xf>
    <xf numFmtId="183" fontId="19" fillId="5" borderId="103" xfId="11" applyNumberFormat="1" applyFont="1" applyFill="1" applyBorder="1" applyAlignment="1" applyProtection="1">
      <alignment horizontal="right" vertical="center" shrinkToFit="1"/>
      <protection locked="0"/>
    </xf>
    <xf numFmtId="183" fontId="19" fillId="5" borderId="108" xfId="11" applyNumberFormat="1" applyFont="1" applyFill="1" applyBorder="1" applyAlignment="1" applyProtection="1">
      <alignment horizontal="right" vertical="center" shrinkToFit="1"/>
      <protection locked="0"/>
    </xf>
    <xf numFmtId="183" fontId="19" fillId="5" borderId="117" xfId="11" applyNumberFormat="1" applyFont="1" applyFill="1" applyBorder="1" applyAlignment="1" applyProtection="1">
      <alignment horizontal="right" vertical="center" shrinkToFit="1"/>
      <protection locked="0"/>
    </xf>
    <xf numFmtId="183" fontId="19" fillId="5" borderId="124" xfId="11" applyNumberFormat="1" applyFont="1" applyFill="1" applyBorder="1" applyAlignment="1" applyProtection="1">
      <alignment horizontal="right" vertical="center" shrinkToFit="1"/>
      <protection locked="0"/>
    </xf>
    <xf numFmtId="183" fontId="19" fillId="5" borderId="128" xfId="11" applyNumberFormat="1" applyFont="1" applyFill="1" applyBorder="1" applyAlignment="1" applyProtection="1">
      <alignment horizontal="right" vertical="center" shrinkToFit="1"/>
      <protection locked="0"/>
    </xf>
    <xf numFmtId="183" fontId="19" fillId="5" borderId="105" xfId="12" applyNumberFormat="1" applyFont="1" applyFill="1" applyBorder="1" applyAlignment="1" applyProtection="1">
      <alignment horizontal="right" vertical="center" shrinkToFit="1"/>
      <protection locked="0"/>
    </xf>
    <xf numFmtId="0" fontId="19" fillId="5" borderId="103" xfId="11" applyFont="1" applyFill="1" applyBorder="1" applyAlignment="1" applyProtection="1">
      <alignment horizontal="left" vertical="center" shrinkToFit="1"/>
      <protection locked="0"/>
    </xf>
    <xf numFmtId="0" fontId="19" fillId="5" borderId="124" xfId="11" applyFont="1" applyFill="1" applyBorder="1" applyAlignment="1" applyProtection="1">
      <alignment horizontal="left" vertical="center" shrinkToFit="1"/>
      <protection locked="0"/>
    </xf>
    <xf numFmtId="183" fontId="19" fillId="5" borderId="61" xfId="11" applyNumberFormat="1" applyFont="1" applyFill="1" applyBorder="1" applyAlignment="1" applyProtection="1">
      <alignment horizontal="right" vertical="center" shrinkToFit="1"/>
      <protection locked="0"/>
    </xf>
    <xf numFmtId="183" fontId="19" fillId="5" borderId="36" xfId="11" applyNumberFormat="1" applyFont="1" applyFill="1" applyBorder="1" applyAlignment="1" applyProtection="1">
      <alignment horizontal="right" vertical="center" shrinkToFit="1"/>
      <protection locked="0"/>
    </xf>
    <xf numFmtId="183" fontId="19" fillId="5" borderId="52" xfId="11" applyNumberFormat="1" applyFont="1" applyFill="1" applyBorder="1" applyAlignment="1" applyProtection="1">
      <alignment horizontal="right" vertical="center" shrinkToFit="1"/>
      <protection locked="0"/>
    </xf>
    <xf numFmtId="0" fontId="19" fillId="3" borderId="19" xfId="12" applyFont="1" applyFill="1" applyBorder="1" applyAlignment="1">
      <alignment horizontal="left" vertical="center"/>
    </xf>
    <xf numFmtId="183" fontId="19" fillId="0" borderId="98" xfId="17" applyNumberFormat="1" applyFont="1" applyBorder="1" applyAlignment="1" applyProtection="1">
      <alignment horizontal="right" vertical="center" shrinkToFit="1"/>
      <protection locked="0"/>
    </xf>
    <xf numFmtId="183" fontId="19" fillId="0" borderId="104" xfId="17" applyNumberFormat="1" applyFont="1" applyBorder="1" applyAlignment="1" applyProtection="1">
      <alignment horizontal="right" vertical="center" shrinkToFit="1"/>
      <protection locked="0"/>
    </xf>
    <xf numFmtId="183" fontId="19" fillId="0" borderId="111" xfId="17" applyNumberFormat="1" applyFont="1" applyBorder="1" applyAlignment="1" applyProtection="1">
      <alignment horizontal="right" vertical="center" shrinkToFit="1"/>
      <protection locked="0"/>
    </xf>
    <xf numFmtId="183" fontId="19" fillId="0" borderId="118" xfId="17" applyNumberFormat="1" applyFont="1" applyBorder="1" applyAlignment="1" applyProtection="1">
      <alignment horizontal="right" vertical="center" shrinkToFit="1"/>
      <protection locked="0"/>
    </xf>
    <xf numFmtId="183" fontId="19" fillId="0" borderId="125" xfId="17" applyNumberFormat="1" applyFont="1" applyBorder="1" applyAlignment="1" applyProtection="1">
      <alignment horizontal="right" vertical="center" shrinkToFit="1"/>
      <protection locked="0"/>
    </xf>
    <xf numFmtId="183" fontId="19" fillId="0" borderId="129" xfId="12" applyNumberFormat="1" applyFont="1" applyBorder="1" applyAlignment="1" applyProtection="1">
      <alignment horizontal="right" vertical="center" shrinkToFit="1"/>
      <protection locked="0"/>
    </xf>
    <xf numFmtId="179" fontId="19" fillId="0" borderId="104" xfId="12" applyNumberFormat="1" applyFont="1" applyBorder="1" applyAlignment="1" applyProtection="1">
      <alignment horizontal="right" vertical="center" shrinkToFit="1"/>
      <protection locked="0"/>
    </xf>
    <xf numFmtId="0" fontId="19" fillId="0" borderId="104" xfId="12" applyFont="1" applyBorder="1" applyAlignment="1" applyProtection="1">
      <alignment horizontal="left" vertical="center" shrinkToFit="1"/>
      <protection locked="0"/>
    </xf>
    <xf numFmtId="0" fontId="19" fillId="0" borderId="125" xfId="12" applyFont="1" applyBorder="1" applyAlignment="1" applyProtection="1">
      <alignment horizontal="left" vertical="center" shrinkToFit="1"/>
      <protection locked="0"/>
    </xf>
    <xf numFmtId="179" fontId="19" fillId="0" borderId="101" xfId="12" applyNumberFormat="1" applyFont="1" applyBorder="1" applyAlignment="1" applyProtection="1">
      <alignment horizontal="right" vertical="center" shrinkToFit="1"/>
      <protection locked="0"/>
    </xf>
    <xf numFmtId="183" fontId="19" fillId="3" borderId="95" xfId="16" applyNumberFormat="1" applyFont="1" applyFill="1" applyBorder="1" applyAlignment="1" applyProtection="1">
      <alignment horizontal="right" vertical="center" shrinkToFit="1"/>
      <protection locked="0"/>
    </xf>
    <xf numFmtId="183" fontId="19" fillId="3" borderId="101" xfId="16" applyNumberFormat="1" applyFont="1" applyFill="1" applyBorder="1" applyAlignment="1" applyProtection="1">
      <alignment horizontal="right" vertical="center" shrinkToFit="1"/>
      <protection locked="0"/>
    </xf>
    <xf numFmtId="183" fontId="19" fillId="3" borderId="107" xfId="16" applyNumberFormat="1" applyFont="1" applyFill="1" applyBorder="1" applyAlignment="1" applyProtection="1">
      <alignment horizontal="right" vertical="center" shrinkToFit="1"/>
      <protection locked="0"/>
    </xf>
    <xf numFmtId="183" fontId="19" fillId="3" borderId="106" xfId="16" applyNumberFormat="1" applyFont="1" applyFill="1" applyBorder="1" applyAlignment="1" applyProtection="1">
      <alignment horizontal="right" vertical="center" shrinkToFit="1"/>
      <protection locked="0"/>
    </xf>
    <xf numFmtId="179" fontId="19" fillId="3" borderId="101" xfId="16" applyNumberFormat="1" applyFont="1" applyFill="1" applyBorder="1" applyAlignment="1" applyProtection="1">
      <alignment horizontal="right" vertical="center" shrinkToFit="1"/>
      <protection locked="0"/>
    </xf>
    <xf numFmtId="0" fontId="19" fillId="0" borderId="11" xfId="12" applyFont="1" applyBorder="1" applyAlignment="1" applyProtection="1">
      <alignment horizontal="center" vertical="center" shrinkToFit="1"/>
      <protection locked="0"/>
    </xf>
    <xf numFmtId="183" fontId="19" fillId="5" borderId="99" xfId="12" applyNumberFormat="1" applyFont="1" applyFill="1" applyBorder="1" applyAlignment="1" applyProtection="1">
      <alignment horizontal="right" vertical="center" shrinkToFit="1"/>
      <protection locked="0"/>
    </xf>
    <xf numFmtId="183" fontId="19" fillId="5" borderId="112" xfId="12" applyNumberFormat="1" applyFont="1" applyFill="1" applyBorder="1" applyAlignment="1" applyProtection="1">
      <alignment horizontal="right" vertical="center" shrinkToFit="1"/>
      <protection locked="0"/>
    </xf>
    <xf numFmtId="179" fontId="19" fillId="5" borderId="105" xfId="12" applyNumberFormat="1" applyFont="1" applyFill="1" applyBorder="1" applyAlignment="1" applyProtection="1">
      <alignment horizontal="right" vertical="center" shrinkToFit="1"/>
      <protection locked="0"/>
    </xf>
    <xf numFmtId="0" fontId="19" fillId="3" borderId="84" xfId="12" applyFont="1" applyFill="1" applyBorder="1" applyAlignment="1" applyProtection="1">
      <alignment horizontal="left" vertical="center" shrinkToFit="1"/>
      <protection locked="0"/>
    </xf>
    <xf numFmtId="0" fontId="19" fillId="3" borderId="87" xfId="12" applyFont="1" applyFill="1" applyBorder="1" applyAlignment="1" applyProtection="1">
      <alignment horizontal="left" vertical="center" shrinkToFit="1"/>
      <protection locked="0"/>
    </xf>
    <xf numFmtId="0" fontId="19" fillId="3" borderId="91" xfId="12" applyFont="1" applyFill="1" applyBorder="1" applyAlignment="1" applyProtection="1">
      <alignment horizontal="left" vertical="center" shrinkToFit="1"/>
      <protection locked="0"/>
    </xf>
    <xf numFmtId="183" fontId="19" fillId="3" borderId="84" xfId="12" applyNumberFormat="1" applyFont="1" applyFill="1" applyBorder="1" applyAlignment="1" applyProtection="1">
      <alignment horizontal="right" vertical="center" shrinkToFit="1"/>
      <protection locked="0"/>
    </xf>
    <xf numFmtId="183" fontId="19" fillId="3" borderId="87" xfId="12" applyNumberFormat="1" applyFont="1" applyFill="1" applyBorder="1" applyAlignment="1" applyProtection="1">
      <alignment horizontal="right" vertical="center" shrinkToFit="1"/>
      <protection locked="0"/>
    </xf>
    <xf numFmtId="183" fontId="19" fillId="3" borderId="91" xfId="12" applyNumberFormat="1" applyFont="1" applyFill="1" applyBorder="1" applyAlignment="1" applyProtection="1">
      <alignment horizontal="right" vertical="center" shrinkToFit="1"/>
      <protection locked="0"/>
    </xf>
    <xf numFmtId="0" fontId="19" fillId="3" borderId="123" xfId="12" applyFont="1" applyFill="1" applyBorder="1" applyAlignment="1" applyProtection="1">
      <alignment horizontal="left" vertical="center" shrinkToFit="1"/>
      <protection locked="0"/>
    </xf>
    <xf numFmtId="0" fontId="22" fillId="0" borderId="84" xfId="9" applyFont="1" applyBorder="1" applyAlignment="1" applyProtection="1">
      <alignment horizontal="left" vertical="center" shrinkToFit="1"/>
      <protection locked="0"/>
    </xf>
    <xf numFmtId="0" fontId="22" fillId="0" borderId="87" xfId="9" applyFont="1" applyBorder="1" applyAlignment="1" applyProtection="1">
      <alignment horizontal="left" vertical="center" shrinkToFit="1"/>
      <protection locked="0"/>
    </xf>
    <xf numFmtId="0" fontId="22" fillId="0" borderId="91" xfId="9" applyFont="1" applyBorder="1" applyAlignment="1" applyProtection="1">
      <alignment horizontal="left" vertical="center" shrinkToFit="1"/>
      <protection locked="0"/>
    </xf>
    <xf numFmtId="38" fontId="22" fillId="0" borderId="94" xfId="21" applyFont="1" applyFill="1" applyBorder="1" applyAlignment="1" applyProtection="1">
      <alignment horizontal="right" vertical="center"/>
      <protection locked="0"/>
    </xf>
    <xf numFmtId="38" fontId="22" fillId="0" borderId="100" xfId="21" applyFont="1" applyFill="1" applyBorder="1" applyAlignment="1" applyProtection="1">
      <alignment horizontal="right" vertical="center"/>
      <protection locked="0"/>
    </xf>
    <xf numFmtId="0" fontId="22" fillId="0" borderId="100" xfId="9" applyFont="1" applyBorder="1" applyAlignment="1" applyProtection="1">
      <alignment horizontal="right" vertical="center"/>
      <protection locked="0"/>
    </xf>
    <xf numFmtId="0" fontId="22" fillId="0" borderId="145" xfId="9" applyFont="1" applyBorder="1" applyAlignment="1" applyProtection="1">
      <alignment horizontal="right" vertical="center"/>
      <protection locked="0"/>
    </xf>
    <xf numFmtId="38" fontId="22" fillId="0" borderId="95" xfId="21" applyFont="1" applyFill="1" applyBorder="1" applyAlignment="1" applyProtection="1">
      <alignment horizontal="right" vertical="center"/>
      <protection locked="0"/>
    </xf>
    <xf numFmtId="38" fontId="22" fillId="0" borderId="101" xfId="21" applyFont="1" applyFill="1" applyBorder="1" applyAlignment="1" applyProtection="1">
      <alignment horizontal="right" vertical="center"/>
      <protection locked="0"/>
    </xf>
    <xf numFmtId="0" fontId="22" fillId="0" borderId="101" xfId="9" applyFont="1" applyBorder="1" applyAlignment="1" applyProtection="1">
      <alignment horizontal="right" vertical="center"/>
      <protection locked="0"/>
    </xf>
    <xf numFmtId="0" fontId="22" fillId="0" borderId="107" xfId="9" applyFont="1" applyBorder="1" applyAlignment="1" applyProtection="1">
      <alignment horizontal="right" vertical="center" shrinkToFit="1"/>
      <protection locked="0"/>
    </xf>
    <xf numFmtId="0" fontId="22" fillId="0" borderId="87" xfId="9" applyFont="1" applyBorder="1" applyAlignment="1" applyProtection="1">
      <alignment horizontal="right" vertical="center" shrinkToFit="1"/>
      <protection locked="0"/>
    </xf>
    <xf numFmtId="0" fontId="22" fillId="0" borderId="123" xfId="9" applyFont="1" applyBorder="1" applyAlignment="1" applyProtection="1">
      <alignment horizontal="right" vertical="center" shrinkToFit="1"/>
      <protection locked="0"/>
    </xf>
    <xf numFmtId="38" fontId="22" fillId="0" borderId="84" xfId="21" applyFont="1" applyFill="1" applyBorder="1" applyAlignment="1" applyProtection="1">
      <alignment horizontal="right" vertical="center"/>
      <protection locked="0"/>
    </xf>
    <xf numFmtId="38" fontId="22" fillId="0" borderId="87" xfId="21" applyFont="1" applyFill="1" applyBorder="1" applyAlignment="1" applyProtection="1">
      <alignment horizontal="right" vertical="center"/>
      <protection locked="0"/>
    </xf>
    <xf numFmtId="38" fontId="22" fillId="0" borderId="106" xfId="21" applyFont="1" applyFill="1" applyBorder="1" applyAlignment="1" applyProtection="1">
      <alignment horizontal="right" vertical="center"/>
      <protection locked="0"/>
    </xf>
    <xf numFmtId="38" fontId="22" fillId="0" borderId="107" xfId="21" applyFont="1" applyFill="1" applyBorder="1" applyAlignment="1" applyProtection="1">
      <alignment horizontal="right" vertical="center"/>
      <protection locked="0"/>
    </xf>
    <xf numFmtId="0" fontId="22" fillId="0" borderId="107" xfId="9" applyFont="1" applyBorder="1" applyAlignment="1" applyProtection="1">
      <alignment horizontal="right" vertical="center"/>
      <protection locked="0"/>
    </xf>
    <xf numFmtId="0" fontId="22" fillId="0" borderId="87" xfId="9" applyFont="1" applyBorder="1" applyAlignment="1" applyProtection="1">
      <alignment horizontal="right" vertical="center"/>
      <protection locked="0"/>
    </xf>
    <xf numFmtId="0" fontId="22" fillId="0" borderId="106" xfId="9" applyFont="1" applyBorder="1" applyAlignment="1" applyProtection="1">
      <alignment horizontal="right" vertical="center"/>
      <protection locked="0"/>
    </xf>
    <xf numFmtId="38" fontId="22" fillId="0" borderId="107" xfId="21" applyFont="1" applyFill="1" applyBorder="1" applyAlignment="1" applyProtection="1">
      <alignment horizontal="right" vertical="center" shrinkToFit="1"/>
      <protection locked="0"/>
    </xf>
    <xf numFmtId="38" fontId="22" fillId="0" borderId="87" xfId="21" applyFont="1" applyFill="1" applyBorder="1" applyAlignment="1" applyProtection="1">
      <alignment horizontal="right" vertical="center" shrinkToFit="1"/>
      <protection locked="0"/>
    </xf>
    <xf numFmtId="38" fontId="22" fillId="0" borderId="106" xfId="21" applyFont="1" applyFill="1" applyBorder="1" applyAlignment="1" applyProtection="1">
      <alignment horizontal="right" vertical="center" shrinkToFit="1"/>
      <protection locked="0"/>
    </xf>
    <xf numFmtId="0" fontId="19" fillId="3" borderId="85" xfId="12" applyFont="1" applyFill="1" applyBorder="1" applyAlignment="1" applyProtection="1">
      <alignment horizontal="left" vertical="center" shrinkToFit="1"/>
      <protection locked="0"/>
    </xf>
    <xf numFmtId="0" fontId="19" fillId="3" borderId="88" xfId="12" applyFont="1" applyFill="1" applyBorder="1" applyAlignment="1" applyProtection="1">
      <alignment horizontal="left" vertical="center" shrinkToFit="1"/>
      <protection locked="0"/>
    </xf>
    <xf numFmtId="0" fontId="19" fillId="3" borderId="92" xfId="12" applyFont="1" applyFill="1" applyBorder="1" applyAlignment="1" applyProtection="1">
      <alignment horizontal="left" vertical="center" shrinkToFit="1"/>
      <protection locked="0"/>
    </xf>
    <xf numFmtId="183" fontId="19" fillId="3" borderId="96" xfId="12" applyNumberFormat="1" applyFont="1" applyFill="1" applyBorder="1" applyAlignment="1" applyProtection="1">
      <alignment horizontal="right" vertical="center" shrinkToFit="1"/>
      <protection locked="0"/>
    </xf>
    <xf numFmtId="183" fontId="19" fillId="3" borderId="102" xfId="12" applyNumberFormat="1" applyFont="1" applyFill="1" applyBorder="1" applyAlignment="1" applyProtection="1">
      <alignment horizontal="right" vertical="center" shrinkToFit="1"/>
      <protection locked="0"/>
    </xf>
    <xf numFmtId="0" fontId="19" fillId="3" borderId="102" xfId="12" applyFont="1" applyFill="1" applyBorder="1" applyAlignment="1" applyProtection="1">
      <alignment horizontal="left" vertical="center" shrinkToFit="1"/>
      <protection locked="0"/>
    </xf>
    <xf numFmtId="0" fontId="19" fillId="3" borderId="147" xfId="12" applyFont="1" applyFill="1" applyBorder="1" applyAlignment="1" applyProtection="1">
      <alignment horizontal="left" vertical="center" shrinkToFit="1"/>
      <protection locked="0"/>
    </xf>
    <xf numFmtId="183" fontId="19" fillId="5" borderId="160" xfId="12" applyNumberFormat="1" applyFont="1" applyFill="1" applyBorder="1" applyAlignment="1" applyProtection="1">
      <alignment horizontal="right" vertical="center" shrinkToFit="1"/>
      <protection locked="0"/>
    </xf>
    <xf numFmtId="183" fontId="19" fillId="5" borderId="161" xfId="12" applyNumberFormat="1" applyFont="1" applyFill="1" applyBorder="1" applyAlignment="1" applyProtection="1">
      <alignment horizontal="right" vertical="center" shrinkToFit="1"/>
      <protection locked="0"/>
    </xf>
    <xf numFmtId="183" fontId="19" fillId="5" borderId="164" xfId="12" applyNumberFormat="1" applyFont="1" applyFill="1" applyBorder="1" applyAlignment="1" applyProtection="1">
      <alignment horizontal="right" vertical="center" shrinkToFit="1"/>
      <protection locked="0"/>
    </xf>
    <xf numFmtId="183" fontId="19" fillId="5" borderId="33" xfId="12" applyNumberFormat="1" applyFont="1" applyFill="1" applyBorder="1" applyAlignment="1" applyProtection="1">
      <alignment horizontal="right" vertical="center" shrinkToFit="1"/>
      <protection locked="0"/>
    </xf>
    <xf numFmtId="183" fontId="19" fillId="5" borderId="38" xfId="12" applyNumberFormat="1" applyFont="1" applyFill="1" applyBorder="1" applyAlignment="1" applyProtection="1">
      <alignment horizontal="right" vertical="center" shrinkToFit="1"/>
      <protection locked="0"/>
    </xf>
    <xf numFmtId="0" fontId="19" fillId="5" borderId="52" xfId="12" applyFont="1" applyFill="1" applyBorder="1" applyAlignment="1" applyProtection="1">
      <alignment horizontal="left" vertical="center" shrinkToFit="1"/>
      <protection locked="0"/>
    </xf>
    <xf numFmtId="0" fontId="19" fillId="3" borderId="19" xfId="12" applyFont="1" applyFill="1" applyBorder="1" applyAlignment="1">
      <alignment horizontal="left" vertical="center" wrapText="1"/>
    </xf>
    <xf numFmtId="0" fontId="19" fillId="3" borderId="0" xfId="12" applyFont="1" applyFill="1" applyAlignment="1">
      <alignment horizontal="left" vertical="center"/>
    </xf>
    <xf numFmtId="0" fontId="19" fillId="3" borderId="56" xfId="12" applyFont="1" applyFill="1" applyBorder="1" applyAlignment="1">
      <alignment horizontal="center" vertical="center"/>
    </xf>
    <xf numFmtId="0" fontId="19" fillId="3" borderId="34" xfId="12" applyFont="1" applyFill="1" applyBorder="1" applyAlignment="1">
      <alignment horizontal="center" vertical="center"/>
    </xf>
    <xf numFmtId="0" fontId="19" fillId="3" borderId="59" xfId="12" applyFont="1" applyFill="1" applyBorder="1" applyAlignment="1">
      <alignment horizontal="center" vertical="center"/>
    </xf>
    <xf numFmtId="0" fontId="19" fillId="3" borderId="57" xfId="12" applyFont="1" applyFill="1" applyBorder="1" applyAlignment="1">
      <alignment horizontal="center" vertical="center"/>
    </xf>
    <xf numFmtId="0" fontId="19" fillId="3" borderId="35" xfId="12" applyFont="1" applyFill="1" applyBorder="1" applyAlignment="1">
      <alignment horizontal="center" vertical="center"/>
    </xf>
    <xf numFmtId="0" fontId="19" fillId="3" borderId="37" xfId="12" applyFont="1" applyFill="1" applyBorder="1" applyAlignment="1">
      <alignment horizontal="center" vertical="center"/>
    </xf>
    <xf numFmtId="0" fontId="19" fillId="3" borderId="32" xfId="12" applyFont="1" applyFill="1" applyBorder="1" applyAlignment="1">
      <alignment horizontal="center" vertical="center"/>
    </xf>
    <xf numFmtId="0" fontId="19" fillId="3" borderId="51" xfId="12" applyFont="1" applyFill="1" applyBorder="1" applyAlignment="1">
      <alignment horizontal="center" vertical="center"/>
    </xf>
    <xf numFmtId="0" fontId="19" fillId="3" borderId="74" xfId="12" applyFont="1" applyFill="1" applyBorder="1" applyAlignment="1">
      <alignment horizontal="center" vertical="center"/>
    </xf>
    <xf numFmtId="0" fontId="19" fillId="3" borderId="12" xfId="12" applyFont="1" applyFill="1" applyBorder="1">
      <alignment vertical="center"/>
    </xf>
    <xf numFmtId="0" fontId="19" fillId="3" borderId="23" xfId="12" applyFont="1" applyFill="1" applyBorder="1">
      <alignment vertical="center"/>
    </xf>
    <xf numFmtId="0" fontId="19" fillId="3" borderId="16" xfId="12" applyFont="1" applyFill="1" applyBorder="1">
      <alignment vertical="center"/>
    </xf>
    <xf numFmtId="183" fontId="19" fillId="3" borderId="30" xfId="17" applyNumberFormat="1" applyFont="1" applyFill="1" applyBorder="1" applyAlignment="1">
      <alignment horizontal="right" vertical="center" shrinkToFit="1"/>
    </xf>
    <xf numFmtId="183" fontId="19" fillId="3" borderId="23" xfId="17" applyNumberFormat="1" applyFont="1" applyFill="1" applyBorder="1" applyAlignment="1">
      <alignment horizontal="right" vertical="center" shrinkToFit="1"/>
    </xf>
    <xf numFmtId="183" fontId="19" fillId="3" borderId="65" xfId="17" applyNumberFormat="1" applyFont="1" applyFill="1" applyBorder="1" applyAlignment="1">
      <alignment horizontal="right" vertical="center" shrinkToFit="1"/>
    </xf>
    <xf numFmtId="183" fontId="19" fillId="3" borderId="72" xfId="17" applyNumberFormat="1" applyFont="1" applyFill="1" applyBorder="1" applyAlignment="1">
      <alignment horizontal="right" vertical="center" shrinkToFit="1"/>
    </xf>
    <xf numFmtId="179" fontId="19" fillId="3" borderId="72" xfId="17" applyNumberFormat="1" applyFont="1" applyFill="1" applyBorder="1" applyAlignment="1">
      <alignment horizontal="right" vertical="center" shrinkToFit="1"/>
    </xf>
    <xf numFmtId="179" fontId="19" fillId="3" borderId="23" xfId="17" applyNumberFormat="1" applyFont="1" applyFill="1" applyBorder="1" applyAlignment="1">
      <alignment horizontal="right" vertical="center" shrinkToFit="1"/>
    </xf>
    <xf numFmtId="179" fontId="19" fillId="3" borderId="54" xfId="17" applyNumberFormat="1" applyFont="1" applyFill="1" applyBorder="1" applyAlignment="1">
      <alignment horizontal="right" vertical="center" shrinkToFit="1"/>
    </xf>
    <xf numFmtId="0" fontId="19" fillId="3" borderId="30" xfId="12" applyFont="1" applyFill="1" applyBorder="1">
      <alignment vertical="center"/>
    </xf>
    <xf numFmtId="183" fontId="19" fillId="3" borderId="148" xfId="17" applyNumberFormat="1" applyFont="1" applyFill="1" applyBorder="1" applyAlignment="1">
      <alignment horizontal="right" vertical="center" shrinkToFit="1"/>
    </xf>
    <xf numFmtId="183" fontId="19" fillId="3" borderId="68" xfId="17" applyNumberFormat="1" applyFont="1" applyFill="1" applyBorder="1" applyAlignment="1">
      <alignment horizontal="right" vertical="center" shrinkToFit="1"/>
    </xf>
    <xf numFmtId="179" fontId="19" fillId="3" borderId="158" xfId="17" applyNumberFormat="1" applyFont="1" applyFill="1" applyBorder="1" applyAlignment="1">
      <alignment horizontal="right" vertical="center" shrinkToFit="1"/>
    </xf>
    <xf numFmtId="179" fontId="19" fillId="3" borderId="27" xfId="17" applyNumberFormat="1" applyFont="1" applyFill="1" applyBorder="1" applyAlignment="1">
      <alignment horizontal="right" vertical="center" shrinkToFit="1"/>
    </xf>
    <xf numFmtId="179" fontId="19" fillId="3" borderId="68" xfId="17" applyNumberFormat="1" applyFont="1" applyFill="1" applyBorder="1" applyAlignment="1">
      <alignment horizontal="right" vertical="center" shrinkToFit="1"/>
    </xf>
    <xf numFmtId="179" fontId="19" fillId="3" borderId="168" xfId="17" applyNumberFormat="1" applyFont="1" applyFill="1" applyBorder="1" applyAlignment="1">
      <alignment horizontal="right" vertical="center" shrinkToFit="1"/>
    </xf>
    <xf numFmtId="0" fontId="19" fillId="3" borderId="8" xfId="12" applyFont="1" applyFill="1" applyBorder="1" applyAlignment="1">
      <alignment horizontal="left" vertical="center"/>
    </xf>
    <xf numFmtId="0" fontId="19" fillId="3" borderId="14" xfId="12" applyFont="1" applyFill="1" applyBorder="1" applyAlignment="1">
      <alignment horizontal="left" vertical="center"/>
    </xf>
    <xf numFmtId="183" fontId="19" fillId="3" borderId="42" xfId="16" applyNumberFormat="1" applyFont="1" applyFill="1" applyBorder="1" applyAlignment="1">
      <alignment horizontal="right" vertical="center" shrinkToFit="1"/>
    </xf>
    <xf numFmtId="183" fontId="19" fillId="3" borderId="0" xfId="12" applyNumberFormat="1" applyFont="1" applyFill="1" applyAlignment="1">
      <alignment horizontal="right" vertical="center" shrinkToFit="1"/>
    </xf>
    <xf numFmtId="183" fontId="19" fillId="3" borderId="66" xfId="16" applyNumberFormat="1" applyFont="1" applyFill="1" applyBorder="1" applyAlignment="1">
      <alignment horizontal="right" vertical="center" shrinkToFit="1"/>
    </xf>
    <xf numFmtId="183" fontId="19" fillId="3" borderId="70" xfId="16" applyNumberFormat="1" applyFont="1" applyFill="1" applyBorder="1" applyAlignment="1">
      <alignment horizontal="right" vertical="center" shrinkToFit="1"/>
    </xf>
    <xf numFmtId="179" fontId="19" fillId="3" borderId="70" xfId="16" applyNumberFormat="1" applyFont="1" applyFill="1" applyBorder="1" applyAlignment="1">
      <alignment horizontal="right" vertical="center" shrinkToFit="1"/>
    </xf>
    <xf numFmtId="179" fontId="19" fillId="3" borderId="0" xfId="16" applyNumberFormat="1" applyFont="1" applyFill="1" applyAlignment="1">
      <alignment horizontal="right" vertical="center" shrinkToFit="1"/>
    </xf>
    <xf numFmtId="179" fontId="19" fillId="3" borderId="58" xfId="16" applyNumberFormat="1" applyFont="1" applyFill="1" applyBorder="1" applyAlignment="1">
      <alignment horizontal="right" vertical="center" shrinkToFit="1"/>
    </xf>
    <xf numFmtId="0" fontId="19" fillId="3" borderId="42" xfId="12" applyFont="1" applyFill="1" applyBorder="1">
      <alignment vertical="center"/>
    </xf>
    <xf numFmtId="0" fontId="19" fillId="3" borderId="0" xfId="12" applyFont="1" applyFill="1">
      <alignment vertical="center"/>
    </xf>
    <xf numFmtId="0" fontId="19" fillId="3" borderId="14" xfId="12" applyFont="1" applyFill="1" applyBorder="1">
      <alignment vertical="center"/>
    </xf>
    <xf numFmtId="183" fontId="19" fillId="3" borderId="149" xfId="17" applyNumberFormat="1" applyFont="1" applyFill="1" applyBorder="1" applyAlignment="1">
      <alignment horizontal="right" vertical="center" shrinkToFit="1"/>
    </xf>
    <xf numFmtId="183" fontId="19" fillId="3" borderId="69" xfId="17" applyNumberFormat="1" applyFont="1" applyFill="1" applyBorder="1" applyAlignment="1">
      <alignment horizontal="right" vertical="center" shrinkToFit="1"/>
    </xf>
    <xf numFmtId="179" fontId="19" fillId="3" borderId="75" xfId="17" applyNumberFormat="1" applyFont="1" applyFill="1" applyBorder="1" applyAlignment="1">
      <alignment horizontal="right" vertical="center" shrinkToFit="1"/>
    </xf>
    <xf numFmtId="179" fontId="19" fillId="3" borderId="25" xfId="17" applyNumberFormat="1" applyFont="1" applyFill="1" applyBorder="1" applyAlignment="1">
      <alignment horizontal="right" vertical="center" shrinkToFit="1"/>
    </xf>
    <xf numFmtId="179" fontId="19" fillId="3" borderId="69" xfId="17" applyNumberFormat="1" applyFont="1" applyFill="1" applyBorder="1" applyAlignment="1">
      <alignment horizontal="right" vertical="center" shrinkToFit="1"/>
    </xf>
    <xf numFmtId="179" fontId="19" fillId="3" borderId="169" xfId="17" applyNumberFormat="1" applyFont="1" applyFill="1" applyBorder="1" applyAlignment="1">
      <alignment horizontal="right" vertical="center" shrinkToFit="1"/>
    </xf>
    <xf numFmtId="0" fontId="19" fillId="3" borderId="34" xfId="12" applyFont="1" applyFill="1" applyBorder="1">
      <alignment vertical="center"/>
    </xf>
    <xf numFmtId="0" fontId="19"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9" fillId="3" borderId="35" xfId="12" applyFont="1" applyFill="1" applyBorder="1" applyAlignment="1">
      <alignment horizontal="center" vertical="center" wrapText="1"/>
    </xf>
    <xf numFmtId="183" fontId="19" fillId="3" borderId="32" xfId="17" applyNumberFormat="1" applyFont="1" applyFill="1" applyBorder="1" applyAlignment="1">
      <alignment horizontal="right" vertical="center" shrinkToFit="1"/>
    </xf>
    <xf numFmtId="183" fontId="19" fillId="3" borderId="35" xfId="17" applyNumberFormat="1" applyFont="1" applyFill="1" applyBorder="1" applyAlignment="1">
      <alignment horizontal="right" vertical="center" shrinkToFit="1"/>
    </xf>
    <xf numFmtId="183" fontId="19" fillId="3" borderId="113" xfId="17" applyNumberFormat="1" applyFont="1" applyFill="1" applyBorder="1" applyAlignment="1">
      <alignment horizontal="right" vertical="center" shrinkToFit="1"/>
    </xf>
    <xf numFmtId="183" fontId="19" fillId="3" borderId="119" xfId="17" applyNumberFormat="1" applyFont="1" applyFill="1" applyBorder="1" applyAlignment="1">
      <alignment horizontal="right" vertical="center" shrinkToFit="1"/>
    </xf>
    <xf numFmtId="183" fontId="19" fillId="3" borderId="130" xfId="17" applyNumberFormat="1" applyFont="1" applyFill="1" applyBorder="1" applyAlignment="1">
      <alignment horizontal="right" vertical="center" shrinkToFit="1"/>
    </xf>
    <xf numFmtId="183" fontId="19" fillId="3" borderId="135" xfId="17" applyNumberFormat="1" applyFont="1" applyFill="1" applyBorder="1" applyAlignment="1">
      <alignment horizontal="right" vertical="center" shrinkToFit="1"/>
    </xf>
    <xf numFmtId="183" fontId="19" fillId="3" borderId="140" xfId="17" applyNumberFormat="1" applyFont="1" applyFill="1" applyBorder="1" applyAlignment="1">
      <alignment horizontal="right" vertical="center" shrinkToFit="1"/>
    </xf>
    <xf numFmtId="0" fontId="19" fillId="3" borderId="42" xfId="12" applyFont="1" applyFill="1" applyBorder="1" applyAlignment="1">
      <alignment vertical="center" shrinkToFit="1"/>
    </xf>
    <xf numFmtId="0" fontId="19" fillId="3" borderId="0" xfId="12" applyFont="1" applyFill="1" applyAlignment="1">
      <alignment vertical="center" shrinkToFit="1"/>
    </xf>
    <xf numFmtId="0" fontId="19" fillId="3" borderId="14" xfId="12" applyFont="1" applyFill="1" applyBorder="1" applyAlignment="1">
      <alignment vertical="center" shrinkToFit="1"/>
    </xf>
    <xf numFmtId="0" fontId="19" fillId="3" borderId="31" xfId="12" applyFont="1" applyFill="1" applyBorder="1">
      <alignment vertical="center"/>
    </xf>
    <xf numFmtId="183" fontId="19" fillId="3" borderId="150" xfId="17" applyNumberFormat="1" applyFont="1" applyFill="1" applyBorder="1" applyAlignment="1">
      <alignment horizontal="right" vertical="center" shrinkToFit="1"/>
    </xf>
    <xf numFmtId="183" fontId="19" fillId="3" borderId="71" xfId="17" applyNumberFormat="1" applyFont="1" applyFill="1" applyBorder="1" applyAlignment="1">
      <alignment horizontal="right" vertical="center" shrinkToFit="1"/>
    </xf>
    <xf numFmtId="0" fontId="20" fillId="3" borderId="37" xfId="12" applyFont="1" applyFill="1" applyBorder="1" applyAlignment="1">
      <alignment horizontal="center" vertical="center"/>
    </xf>
    <xf numFmtId="179" fontId="19" fillId="3" borderId="130" xfId="17" applyNumberFormat="1" applyFont="1" applyFill="1" applyBorder="1" applyAlignment="1">
      <alignment horizontal="right" vertical="center" shrinkToFit="1"/>
    </xf>
    <xf numFmtId="179" fontId="19" fillId="3" borderId="135" xfId="17" applyNumberFormat="1" applyFont="1" applyFill="1" applyBorder="1" applyAlignment="1">
      <alignment horizontal="right" vertical="center" shrinkToFit="1"/>
    </xf>
    <xf numFmtId="179" fontId="19" fillId="3" borderId="162" xfId="17" applyNumberFormat="1" applyFont="1" applyFill="1" applyBorder="1" applyAlignment="1">
      <alignment horizontal="right" vertical="center" shrinkToFit="1"/>
    </xf>
    <xf numFmtId="183" fontId="19" fillId="3" borderId="31" xfId="17" applyNumberFormat="1" applyFont="1" applyFill="1" applyBorder="1" applyAlignment="1">
      <alignment horizontal="right" vertical="center" shrinkToFit="1"/>
    </xf>
    <xf numFmtId="183" fontId="19" fillId="3" borderId="34" xfId="17" applyNumberFormat="1" applyFont="1" applyFill="1" applyBorder="1" applyAlignment="1">
      <alignment horizontal="right" vertical="center" shrinkToFit="1"/>
    </xf>
    <xf numFmtId="183" fontId="19" fillId="3" borderId="67" xfId="17" applyNumberFormat="1" applyFont="1" applyFill="1" applyBorder="1" applyAlignment="1">
      <alignment horizontal="right" vertical="center" shrinkToFit="1"/>
    </xf>
    <xf numFmtId="183" fontId="19" fillId="3" borderId="73" xfId="17" applyNumberFormat="1" applyFont="1" applyFill="1" applyBorder="1" applyAlignment="1">
      <alignment horizontal="right" vertical="center" shrinkToFit="1"/>
    </xf>
    <xf numFmtId="179" fontId="19" fillId="3" borderId="73" xfId="17" applyNumberFormat="1" applyFont="1" applyFill="1" applyBorder="1" applyAlignment="1">
      <alignment horizontal="right" vertical="center" shrinkToFit="1"/>
    </xf>
    <xf numFmtId="179" fontId="19" fillId="3" borderId="34" xfId="17" applyNumberFormat="1" applyFont="1" applyFill="1" applyBorder="1" applyAlignment="1">
      <alignment horizontal="right" vertical="center" shrinkToFit="1"/>
    </xf>
    <xf numFmtId="179" fontId="19" fillId="3" borderId="59" xfId="17" applyNumberFormat="1" applyFont="1" applyFill="1" applyBorder="1" applyAlignment="1">
      <alignment horizontal="right" vertical="center" shrinkToFit="1"/>
    </xf>
    <xf numFmtId="0" fontId="19" fillId="3" borderId="30" xfId="17" applyFont="1" applyFill="1" applyBorder="1" applyAlignment="1">
      <alignment horizontal="left" vertical="center" shrinkToFit="1"/>
    </xf>
    <xf numFmtId="0" fontId="19" fillId="3" borderId="23" xfId="17" applyFont="1" applyFill="1" applyBorder="1" applyAlignment="1">
      <alignment horizontal="left" vertical="center" shrinkToFit="1"/>
    </xf>
    <xf numFmtId="0" fontId="19" fillId="3" borderId="16" xfId="17" applyFont="1" applyFill="1" applyBorder="1" applyAlignment="1">
      <alignment horizontal="left" vertical="center" shrinkToFit="1"/>
    </xf>
    <xf numFmtId="0" fontId="19" fillId="3" borderId="42" xfId="17" applyFont="1" applyFill="1" applyBorder="1" applyAlignment="1">
      <alignment horizontal="left" vertical="center" shrinkToFit="1"/>
    </xf>
    <xf numFmtId="0" fontId="19" fillId="3" borderId="0" xfId="12" applyFont="1" applyFill="1" applyAlignment="1">
      <alignment horizontal="left" vertical="center" shrinkToFit="1"/>
    </xf>
    <xf numFmtId="0" fontId="19" fillId="3" borderId="14" xfId="17" applyFont="1" applyFill="1" applyBorder="1" applyAlignment="1">
      <alignment horizontal="left" vertical="center" shrinkToFit="1"/>
    </xf>
    <xf numFmtId="179" fontId="19" fillId="3" borderId="159" xfId="17" applyNumberFormat="1" applyFont="1" applyFill="1" applyBorder="1" applyAlignment="1">
      <alignment horizontal="right" vertical="center" shrinkToFit="1"/>
    </xf>
    <xf numFmtId="179" fontId="19" fillId="3" borderId="26" xfId="17" applyNumberFormat="1" applyFont="1" applyFill="1" applyBorder="1" applyAlignment="1">
      <alignment horizontal="right" vertical="center" shrinkToFit="1"/>
    </xf>
    <xf numFmtId="183" fontId="19" fillId="3" borderId="151" xfId="17" applyNumberFormat="1" applyFont="1" applyFill="1" applyBorder="1" applyAlignment="1">
      <alignment horizontal="right" vertical="center" shrinkToFit="1"/>
    </xf>
    <xf numFmtId="183" fontId="19" fillId="3" borderId="154" xfId="17" applyNumberFormat="1" applyFont="1" applyFill="1" applyBorder="1" applyAlignment="1">
      <alignment horizontal="right" vertical="center" shrinkToFit="1"/>
    </xf>
    <xf numFmtId="0" fontId="19" fillId="3" borderId="61" xfId="12" applyFont="1" applyFill="1" applyBorder="1" applyAlignment="1">
      <alignment horizontal="left" vertical="center" wrapText="1"/>
    </xf>
    <xf numFmtId="0" fontId="19" fillId="3" borderId="36" xfId="12" applyFont="1" applyFill="1" applyBorder="1" applyAlignment="1">
      <alignment horizontal="left" vertical="center"/>
    </xf>
    <xf numFmtId="0" fontId="19" fillId="3" borderId="38" xfId="12" applyFont="1" applyFill="1" applyBorder="1" applyAlignment="1">
      <alignment horizontal="left" vertical="center"/>
    </xf>
    <xf numFmtId="179" fontId="19" fillId="3" borderId="97" xfId="17" applyNumberFormat="1" applyFont="1" applyFill="1" applyBorder="1" applyAlignment="1">
      <alignment horizontal="right" vertical="center" shrinkToFit="1"/>
    </xf>
    <xf numFmtId="179" fontId="19" fillId="3" borderId="103" xfId="17" applyNumberFormat="1" applyFont="1" applyFill="1" applyBorder="1" applyAlignment="1">
      <alignment horizontal="right" vertical="center" shrinkToFit="1"/>
    </xf>
    <xf numFmtId="179" fontId="19" fillId="3" borderId="134" xfId="17" applyNumberFormat="1" applyFont="1" applyFill="1" applyBorder="1" applyAlignment="1">
      <alignment horizontal="right" vertical="center" shrinkToFit="1"/>
    </xf>
    <xf numFmtId="179" fontId="19" fillId="3" borderId="139" xfId="17" applyNumberFormat="1" applyFont="1" applyFill="1" applyBorder="1" applyAlignment="1">
      <alignment horizontal="right" vertical="center" shrinkToFit="1"/>
    </xf>
    <xf numFmtId="179" fontId="19" fillId="3" borderId="163" xfId="17" applyNumberFormat="1" applyFont="1" applyFill="1" applyBorder="1" applyAlignment="1">
      <alignment horizontal="right" vertical="center" shrinkToFit="1"/>
    </xf>
    <xf numFmtId="0" fontId="19" fillId="3" borderId="11" xfId="12" applyFont="1" applyFill="1" applyBorder="1" applyAlignment="1">
      <alignment horizontal="center" vertical="center"/>
    </xf>
    <xf numFmtId="0" fontId="19" fillId="3" borderId="22" xfId="12" applyFont="1" applyFill="1" applyBorder="1" applyAlignment="1">
      <alignment horizontal="center" vertical="center"/>
    </xf>
    <xf numFmtId="0" fontId="19" fillId="3" borderId="41" xfId="12" applyFont="1" applyFill="1" applyBorder="1" applyAlignment="1">
      <alignment horizontal="center" vertical="center"/>
    </xf>
    <xf numFmtId="0" fontId="19" fillId="3" borderId="39" xfId="12" applyFont="1" applyFill="1" applyBorder="1" applyAlignment="1">
      <alignment horizontal="center" vertical="center"/>
    </xf>
    <xf numFmtId="0" fontId="19" fillId="3" borderId="50" xfId="12" applyFont="1" applyFill="1" applyBorder="1" applyAlignment="1">
      <alignment horizontal="center" vertical="center"/>
    </xf>
    <xf numFmtId="0" fontId="19" fillId="3" borderId="12" xfId="12" applyFont="1" applyFill="1" applyBorder="1" applyAlignment="1">
      <alignment horizontal="left" vertical="center"/>
    </xf>
    <xf numFmtId="0" fontId="19" fillId="3" borderId="23" xfId="12" applyFont="1" applyFill="1" applyBorder="1" applyAlignment="1">
      <alignment horizontal="left" vertical="center"/>
    </xf>
    <xf numFmtId="0" fontId="19" fillId="3" borderId="23" xfId="12" applyFont="1" applyFill="1" applyBorder="1" applyAlignment="1">
      <alignment horizontal="right" vertical="center"/>
    </xf>
    <xf numFmtId="0" fontId="19" fillId="3" borderId="16" xfId="12" applyFont="1" applyFill="1" applyBorder="1" applyAlignment="1">
      <alignment horizontal="right" vertical="center"/>
    </xf>
    <xf numFmtId="179" fontId="19" fillId="3" borderId="131" xfId="17" applyNumberFormat="1" applyFont="1" applyFill="1" applyBorder="1" applyAlignment="1">
      <alignment horizontal="right" vertical="center" shrinkToFit="1"/>
    </xf>
    <xf numFmtId="179" fontId="19" fillId="3" borderId="136" xfId="17" applyNumberFormat="1" applyFont="1" applyFill="1" applyBorder="1" applyAlignment="1">
      <alignment horizontal="right" vertical="center" shrinkToFit="1"/>
    </xf>
    <xf numFmtId="179" fontId="19" fillId="3" borderId="141" xfId="17" applyNumberFormat="1" applyFont="1" applyFill="1" applyBorder="1" applyAlignment="1">
      <alignment horizontal="right" vertical="center" shrinkToFit="1"/>
    </xf>
    <xf numFmtId="186" fontId="19" fillId="3" borderId="30" xfId="17" applyNumberFormat="1" applyFont="1" applyFill="1" applyBorder="1" applyAlignment="1">
      <alignment horizontal="right" vertical="center" shrinkToFit="1"/>
    </xf>
    <xf numFmtId="186" fontId="19" fillId="3" borderId="23" xfId="17" applyNumberFormat="1" applyFont="1" applyFill="1" applyBorder="1" applyAlignment="1">
      <alignment horizontal="right" vertical="center" shrinkToFit="1"/>
    </xf>
    <xf numFmtId="186" fontId="19" fillId="3" borderId="16" xfId="17" applyNumberFormat="1" applyFont="1" applyFill="1" applyBorder="1" applyAlignment="1">
      <alignment horizontal="right" vertical="center" shrinkToFit="1"/>
    </xf>
    <xf numFmtId="186" fontId="19" fillId="3" borderId="54" xfId="17" applyNumberFormat="1" applyFont="1" applyFill="1" applyBorder="1" applyAlignment="1">
      <alignment horizontal="right" vertical="center" shrinkToFit="1"/>
    </xf>
    <xf numFmtId="0" fontId="19" fillId="3" borderId="43" xfId="12" applyFont="1" applyFill="1" applyBorder="1">
      <alignment vertical="center"/>
    </xf>
    <xf numFmtId="0" fontId="19" fillId="3" borderId="17" xfId="12" applyFont="1" applyFill="1" applyBorder="1">
      <alignment vertical="center"/>
    </xf>
    <xf numFmtId="183" fontId="19" fillId="3" borderId="165" xfId="17" applyNumberFormat="1" applyFont="1" applyFill="1" applyBorder="1" applyAlignment="1">
      <alignment horizontal="right" vertical="center" shrinkToFit="1"/>
    </xf>
    <xf numFmtId="183" fontId="19" fillId="3" borderId="166" xfId="17" applyNumberFormat="1" applyFont="1" applyFill="1" applyBorder="1" applyAlignment="1">
      <alignment horizontal="right" vertical="center" shrinkToFit="1"/>
    </xf>
    <xf numFmtId="179" fontId="19" fillId="3" borderId="166" xfId="17" applyNumberFormat="1" applyFont="1" applyFill="1" applyBorder="1" applyAlignment="1">
      <alignment horizontal="right" vertical="center" shrinkToFit="1"/>
    </xf>
    <xf numFmtId="179" fontId="19" fillId="3" borderId="170" xfId="17" applyNumberFormat="1" applyFont="1" applyFill="1" applyBorder="1" applyAlignment="1">
      <alignment horizontal="right" vertical="center" shrinkToFit="1"/>
    </xf>
    <xf numFmtId="0" fontId="19" fillId="3" borderId="0" xfId="12" applyFont="1" applyFill="1" applyAlignment="1">
      <alignment horizontal="right" vertical="center" wrapText="1"/>
    </xf>
    <xf numFmtId="0" fontId="19" fillId="3" borderId="0" xfId="12" applyFont="1" applyFill="1" applyAlignment="1">
      <alignment horizontal="right" vertical="center"/>
    </xf>
    <xf numFmtId="0" fontId="19" fillId="3" borderId="14" xfId="12" applyFont="1" applyFill="1" applyBorder="1" applyAlignment="1">
      <alignment horizontal="right" vertical="center"/>
    </xf>
    <xf numFmtId="179" fontId="19" fillId="3" borderId="132" xfId="17" applyNumberFormat="1" applyFont="1" applyFill="1" applyBorder="1" applyAlignment="1">
      <alignment horizontal="right" vertical="center" shrinkToFit="1"/>
    </xf>
    <xf numFmtId="179" fontId="19" fillId="3" borderId="137" xfId="17" applyNumberFormat="1" applyFont="1" applyFill="1" applyBorder="1" applyAlignment="1">
      <alignment horizontal="right" vertical="center" shrinkToFit="1"/>
    </xf>
    <xf numFmtId="179" fontId="19" fillId="3" borderId="142" xfId="17" applyNumberFormat="1" applyFont="1" applyFill="1" applyBorder="1" applyAlignment="1">
      <alignment horizontal="right" vertical="center" shrinkToFit="1"/>
    </xf>
    <xf numFmtId="0" fontId="19" fillId="3" borderId="8" xfId="12" applyFont="1" applyFill="1" applyBorder="1">
      <alignment vertical="center"/>
    </xf>
    <xf numFmtId="186" fontId="19" fillId="3" borderId="42" xfId="17" applyNumberFormat="1" applyFont="1" applyFill="1" applyBorder="1" applyAlignment="1">
      <alignment horizontal="right" vertical="center" shrinkToFit="1"/>
    </xf>
    <xf numFmtId="186" fontId="19" fillId="3" borderId="0" xfId="17" applyNumberFormat="1" applyFont="1" applyFill="1" applyAlignment="1">
      <alignment horizontal="right" vertical="center" shrinkToFit="1"/>
    </xf>
    <xf numFmtId="186" fontId="19" fillId="3" borderId="14" xfId="17" applyNumberFormat="1" applyFont="1" applyFill="1" applyBorder="1" applyAlignment="1">
      <alignment horizontal="right" vertical="center" shrinkToFit="1"/>
    </xf>
    <xf numFmtId="186" fontId="19" fillId="3" borderId="58" xfId="17" applyNumberFormat="1" applyFont="1" applyFill="1" applyBorder="1" applyAlignment="1">
      <alignment horizontal="right" vertical="center" shrinkToFit="1"/>
    </xf>
    <xf numFmtId="188" fontId="19" fillId="3" borderId="42" xfId="17" applyNumberFormat="1" applyFont="1" applyFill="1" applyBorder="1" applyAlignment="1">
      <alignment horizontal="right" vertical="center" shrinkToFit="1"/>
    </xf>
    <xf numFmtId="188" fontId="19" fillId="3" borderId="0" xfId="17" applyNumberFormat="1" applyFont="1" applyFill="1" applyAlignment="1">
      <alignment horizontal="right" vertical="center" shrinkToFit="1"/>
    </xf>
    <xf numFmtId="188" fontId="19" fillId="3" borderId="14" xfId="17" applyNumberFormat="1" applyFont="1" applyFill="1" applyBorder="1" applyAlignment="1">
      <alignment horizontal="right" vertical="center" shrinkToFit="1"/>
    </xf>
    <xf numFmtId="188" fontId="19" fillId="3" borderId="58" xfId="17" applyNumberFormat="1" applyFont="1" applyFill="1" applyBorder="1" applyAlignment="1">
      <alignment horizontal="right" vertical="center" shrinkToFit="1"/>
    </xf>
    <xf numFmtId="0" fontId="20" fillId="3" borderId="56" xfId="12" applyFont="1" applyFill="1" applyBorder="1" applyAlignment="1">
      <alignment horizontal="left" vertical="center"/>
    </xf>
    <xf numFmtId="0" fontId="19" fillId="3" borderId="34" xfId="12" applyFont="1" applyFill="1" applyBorder="1" applyAlignment="1">
      <alignment horizontal="left" vertical="center"/>
    </xf>
    <xf numFmtId="0" fontId="19" fillId="3" borderId="34" xfId="12" applyFont="1" applyFill="1" applyBorder="1" applyAlignment="1">
      <alignment horizontal="right" vertical="center" wrapText="1"/>
    </xf>
    <xf numFmtId="0" fontId="19" fillId="3" borderId="34" xfId="12" applyFont="1" applyFill="1" applyBorder="1" applyAlignment="1">
      <alignment horizontal="right" vertical="center"/>
    </xf>
    <xf numFmtId="0" fontId="19" fillId="3" borderId="15" xfId="12" applyFont="1" applyFill="1" applyBorder="1" applyAlignment="1">
      <alignment horizontal="right" vertical="center"/>
    </xf>
    <xf numFmtId="179" fontId="19" fillId="3" borderId="133" xfId="17" applyNumberFormat="1" applyFont="1" applyFill="1" applyBorder="1" applyAlignment="1">
      <alignment horizontal="right" vertical="center" shrinkToFit="1"/>
    </xf>
    <xf numFmtId="179" fontId="19" fillId="3" borderId="138" xfId="17" applyNumberFormat="1" applyFont="1" applyFill="1" applyBorder="1" applyAlignment="1">
      <alignment horizontal="right" vertical="center" shrinkToFit="1"/>
    </xf>
    <xf numFmtId="179" fontId="19" fillId="3" borderId="143" xfId="17" applyNumberFormat="1" applyFont="1" applyFill="1" applyBorder="1" applyAlignment="1">
      <alignment horizontal="right" vertical="center" shrinkToFit="1"/>
    </xf>
    <xf numFmtId="0" fontId="19" fillId="3" borderId="9" xfId="12" applyFont="1" applyFill="1" applyBorder="1">
      <alignment vertical="center"/>
    </xf>
    <xf numFmtId="188" fontId="19" fillId="3" borderId="43" xfId="17" applyNumberFormat="1" applyFont="1" applyFill="1" applyBorder="1" applyAlignment="1">
      <alignment horizontal="right" vertical="center" shrinkToFit="1"/>
    </xf>
    <xf numFmtId="188" fontId="19" fillId="3" borderId="20" xfId="17" applyNumberFormat="1" applyFont="1" applyFill="1" applyBorder="1" applyAlignment="1">
      <alignment horizontal="right" vertical="center" shrinkToFit="1"/>
    </xf>
    <xf numFmtId="188" fontId="19" fillId="3" borderId="17" xfId="17" applyNumberFormat="1" applyFont="1" applyFill="1" applyBorder="1" applyAlignment="1">
      <alignment horizontal="right" vertical="center" shrinkToFit="1"/>
    </xf>
    <xf numFmtId="188" fontId="19" fillId="3" borderId="155" xfId="17" applyNumberFormat="1" applyFont="1" applyFill="1" applyBorder="1" applyAlignment="1">
      <alignment horizontal="right" vertical="center" shrinkToFit="1"/>
    </xf>
    <xf numFmtId="188" fontId="19" fillId="3" borderId="156" xfId="17" applyNumberFormat="1" applyFont="1" applyFill="1" applyBorder="1" applyAlignment="1">
      <alignment horizontal="right" vertical="center" shrinkToFit="1"/>
    </xf>
    <xf numFmtId="188" fontId="19" fillId="3" borderId="157" xfId="17" applyNumberFormat="1" applyFont="1" applyFill="1" applyBorder="1" applyAlignment="1">
      <alignment horizontal="right" vertical="center" shrinkToFit="1"/>
    </xf>
    <xf numFmtId="0" fontId="19" fillId="3" borderId="23" xfId="12" applyFont="1" applyFill="1" applyBorder="1" applyAlignment="1">
      <alignment horizontal="center" vertical="center"/>
    </xf>
    <xf numFmtId="0" fontId="19" fillId="3" borderId="16" xfId="12" applyFont="1" applyFill="1" applyBorder="1" applyAlignment="1">
      <alignment horizontal="center" vertical="center"/>
    </xf>
    <xf numFmtId="179" fontId="19" fillId="3" borderId="32" xfId="17" applyNumberFormat="1" applyFont="1" applyFill="1" applyBorder="1" applyAlignment="1">
      <alignment horizontal="right" vertical="center" shrinkToFit="1"/>
    </xf>
    <xf numFmtId="179" fontId="19" fillId="3" borderId="35" xfId="17" applyNumberFormat="1" applyFont="1" applyFill="1" applyBorder="1" applyAlignment="1">
      <alignment horizontal="right" vertical="center" shrinkToFit="1"/>
    </xf>
    <xf numFmtId="179" fontId="19" fillId="3" borderId="113" xfId="17" applyNumberFormat="1" applyFont="1" applyFill="1" applyBorder="1" applyAlignment="1">
      <alignment horizontal="right" vertical="center" shrinkToFit="1"/>
    </xf>
    <xf numFmtId="179" fontId="19" fillId="3" borderId="119" xfId="17" applyNumberFormat="1" applyFont="1" applyFill="1" applyBorder="1" applyAlignment="1">
      <alignment horizontal="right" vertical="center" shrinkToFit="1"/>
    </xf>
    <xf numFmtId="179" fontId="19" fillId="3" borderId="140" xfId="17" applyNumberFormat="1" applyFont="1" applyFill="1" applyBorder="1" applyAlignment="1">
      <alignment horizontal="right" vertical="center" shrinkToFit="1"/>
    </xf>
    <xf numFmtId="0" fontId="19" fillId="3" borderId="20" xfId="12" applyFont="1" applyFill="1" applyBorder="1" applyAlignment="1">
      <alignment horizontal="center" vertical="center"/>
    </xf>
    <xf numFmtId="0" fontId="19" fillId="3" borderId="17" xfId="12" applyFont="1" applyFill="1" applyBorder="1" applyAlignment="1">
      <alignment horizontal="center" vertical="center"/>
    </xf>
    <xf numFmtId="179" fontId="19" fillId="3" borderId="108" xfId="17" applyNumberFormat="1" applyFont="1" applyFill="1" applyBorder="1" applyAlignment="1">
      <alignment horizontal="right" vertical="center" shrinkToFit="1"/>
    </xf>
    <xf numFmtId="179" fontId="19" fillId="3" borderId="36" xfId="17" applyNumberFormat="1" applyFont="1" applyFill="1" applyBorder="1" applyAlignment="1">
      <alignment horizontal="right" vertical="center" shrinkToFit="1"/>
    </xf>
    <xf numFmtId="179" fontId="19" fillId="3" borderId="114" xfId="17" applyNumberFormat="1" applyFont="1" applyFill="1" applyBorder="1" applyAlignment="1">
      <alignment horizontal="right" vertical="center" shrinkToFit="1"/>
    </xf>
    <xf numFmtId="179" fontId="19" fillId="3" borderId="144" xfId="17" applyNumberFormat="1" applyFont="1" applyFill="1" applyBorder="1" applyAlignment="1">
      <alignment horizontal="right" vertical="center" shrinkToFit="1"/>
    </xf>
    <xf numFmtId="0" fontId="19" fillId="4" borderId="7" xfId="12" applyFont="1" applyFill="1" applyBorder="1" applyAlignment="1" applyProtection="1">
      <alignment horizontal="center" vertical="center"/>
      <protection locked="0"/>
    </xf>
    <xf numFmtId="0" fontId="19" fillId="4" borderId="19" xfId="12" applyFont="1" applyFill="1" applyBorder="1" applyAlignment="1" applyProtection="1">
      <alignment horizontal="center" vertical="center"/>
      <protection locked="0"/>
    </xf>
    <xf numFmtId="0" fontId="19" fillId="4" borderId="13" xfId="12" applyFont="1" applyFill="1" applyBorder="1" applyAlignment="1" applyProtection="1">
      <alignment horizontal="center" vertical="center"/>
      <protection locked="0"/>
    </xf>
    <xf numFmtId="0" fontId="19" fillId="4" borderId="76" xfId="12" applyFont="1" applyFill="1" applyBorder="1" applyAlignment="1" applyProtection="1">
      <alignment horizontal="center" vertical="center"/>
      <protection locked="0"/>
    </xf>
    <xf numFmtId="0" fontId="19" fillId="4" borderId="82" xfId="12" applyFont="1" applyFill="1" applyBorder="1" applyAlignment="1" applyProtection="1">
      <alignment horizontal="center" vertical="center"/>
      <protection locked="0"/>
    </xf>
    <xf numFmtId="0" fontId="19" fillId="4" borderId="89" xfId="12" applyFont="1" applyFill="1" applyBorder="1" applyAlignment="1" applyProtection="1">
      <alignment horizontal="center" vertical="center"/>
      <protection locked="0"/>
    </xf>
    <xf numFmtId="0" fontId="19" fillId="4" borderId="40" xfId="12" applyFont="1" applyFill="1" applyBorder="1" applyAlignment="1" applyProtection="1">
      <alignment horizontal="center" vertical="center" wrapText="1"/>
      <protection locked="0"/>
    </xf>
    <xf numFmtId="0" fontId="19" fillId="4" borderId="19" xfId="12" applyFont="1" applyFill="1" applyBorder="1" applyAlignment="1" applyProtection="1">
      <alignment horizontal="center" vertical="center" wrapText="1"/>
      <protection locked="0"/>
    </xf>
    <xf numFmtId="0" fontId="19" fillId="4" borderId="13" xfId="12" applyFont="1" applyFill="1" applyBorder="1" applyAlignment="1" applyProtection="1">
      <alignment horizontal="center" vertical="center" wrapText="1"/>
      <protection locked="0"/>
    </xf>
    <xf numFmtId="0" fontId="19" fillId="4" borderId="93" xfId="12" applyFont="1" applyFill="1" applyBorder="1" applyAlignment="1" applyProtection="1">
      <alignment horizontal="center" vertical="center" wrapText="1"/>
      <protection locked="0"/>
    </xf>
    <xf numFmtId="0" fontId="19" fillId="4" borderId="82" xfId="12" applyFont="1" applyFill="1" applyBorder="1" applyAlignment="1" applyProtection="1">
      <alignment horizontal="center" vertical="center" wrapText="1"/>
      <protection locked="0"/>
    </xf>
    <xf numFmtId="0" fontId="19" fillId="4" borderId="89" xfId="12" applyFont="1" applyFill="1" applyBorder="1" applyAlignment="1" applyProtection="1">
      <alignment horizontal="center" vertical="center" wrapText="1"/>
      <protection locked="0"/>
    </xf>
    <xf numFmtId="0" fontId="19" fillId="4" borderId="7" xfId="12" applyFont="1" applyFill="1" applyBorder="1" applyAlignment="1" applyProtection="1">
      <alignment horizontal="center" vertical="center" wrapText="1"/>
      <protection locked="0"/>
    </xf>
    <xf numFmtId="0" fontId="19" fillId="4" borderId="53" xfId="12" applyFont="1" applyFill="1" applyBorder="1" applyAlignment="1" applyProtection="1">
      <alignment horizontal="center" vertical="center" wrapText="1"/>
      <protection locked="0"/>
    </xf>
    <xf numFmtId="0" fontId="19" fillId="4" borderId="76" xfId="12" applyFont="1" applyFill="1" applyBorder="1" applyAlignment="1" applyProtection="1">
      <alignment horizontal="center" vertical="center" wrapText="1"/>
      <protection locked="0"/>
    </xf>
    <xf numFmtId="0" fontId="19"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9" fillId="4" borderId="7" xfId="12" applyFont="1" applyFill="1" applyBorder="1" applyAlignment="1" applyProtection="1">
      <alignment horizontal="center" vertical="center" wrapText="1" shrinkToFit="1"/>
      <protection locked="0"/>
    </xf>
    <xf numFmtId="0" fontId="19" fillId="4" borderId="19" xfId="12" applyFont="1" applyFill="1" applyBorder="1" applyAlignment="1" applyProtection="1">
      <alignment horizontal="center" vertical="center" shrinkToFit="1"/>
      <protection locked="0"/>
    </xf>
    <xf numFmtId="0" fontId="19" fillId="4" borderId="53" xfId="12" applyFont="1" applyFill="1" applyBorder="1" applyAlignment="1" applyProtection="1">
      <alignment horizontal="center" vertical="center" shrinkToFit="1"/>
      <protection locked="0"/>
    </xf>
    <xf numFmtId="0" fontId="19" fillId="4" borderId="76" xfId="12" applyFont="1" applyFill="1" applyBorder="1" applyAlignment="1" applyProtection="1">
      <alignment horizontal="center" vertical="center" shrinkToFit="1"/>
      <protection locked="0"/>
    </xf>
    <xf numFmtId="0" fontId="19" fillId="4" borderId="82" xfId="12" applyFont="1" applyFill="1" applyBorder="1" applyAlignment="1" applyProtection="1">
      <alignment horizontal="center" vertical="center" shrinkToFit="1"/>
      <protection locked="0"/>
    </xf>
    <xf numFmtId="0" fontId="19" fillId="4" borderId="121" xfId="12" applyFont="1" applyFill="1" applyBorder="1" applyAlignment="1" applyProtection="1">
      <alignment horizontal="center" vertical="center" shrinkToFit="1"/>
      <protection locked="0"/>
    </xf>
    <xf numFmtId="0" fontId="19" fillId="4" borderId="40" xfId="12" applyFont="1" applyFill="1" applyBorder="1" applyAlignment="1" applyProtection="1">
      <alignment horizontal="center" vertical="center" wrapText="1" shrinkToFit="1"/>
      <protection locked="0"/>
    </xf>
    <xf numFmtId="0" fontId="19" fillId="4" borderId="13" xfId="12" applyFont="1" applyFill="1" applyBorder="1" applyAlignment="1" applyProtection="1">
      <alignment horizontal="center" vertical="center" shrinkToFit="1"/>
      <protection locked="0"/>
    </xf>
    <xf numFmtId="0" fontId="19" fillId="4" borderId="93" xfId="12" applyFont="1" applyFill="1" applyBorder="1" applyAlignment="1" applyProtection="1">
      <alignment horizontal="center" vertical="center" shrinkToFit="1"/>
      <protection locked="0"/>
    </xf>
    <xf numFmtId="0" fontId="19" fillId="4" borderId="89" xfId="12" applyFont="1" applyFill="1" applyBorder="1" applyAlignment="1" applyProtection="1">
      <alignment horizontal="center" vertical="center" shrinkToFit="1"/>
      <protection locked="0"/>
    </xf>
    <xf numFmtId="0" fontId="19" fillId="4" borderId="93" xfId="12" applyFont="1" applyFill="1" applyBorder="1" applyAlignment="1" applyProtection="1">
      <alignment horizontal="center" vertical="center"/>
      <protection locked="0"/>
    </xf>
    <xf numFmtId="0" fontId="19" fillId="3" borderId="12" xfId="12" applyFont="1" applyFill="1" applyBorder="1" applyAlignment="1">
      <alignment horizontal="center" vertical="center" textRotation="255" shrinkToFit="1"/>
    </xf>
    <xf numFmtId="0" fontId="19" fillId="3" borderId="16" xfId="12" applyFont="1" applyFill="1" applyBorder="1" applyAlignment="1">
      <alignment horizontal="center" vertical="center" textRotation="255" shrinkToFit="1"/>
    </xf>
    <xf numFmtId="0" fontId="19" fillId="3" borderId="8" xfId="12" applyFont="1" applyFill="1" applyBorder="1" applyAlignment="1">
      <alignment horizontal="center" vertical="center" textRotation="255" shrinkToFit="1"/>
    </xf>
    <xf numFmtId="0" fontId="19" fillId="3" borderId="14" xfId="12" applyFont="1" applyFill="1" applyBorder="1" applyAlignment="1">
      <alignment horizontal="center" vertical="center" textRotation="255" shrinkToFit="1"/>
    </xf>
    <xf numFmtId="0" fontId="19" fillId="3" borderId="56" xfId="12" applyFont="1" applyFill="1" applyBorder="1" applyAlignment="1">
      <alignment horizontal="center" vertical="center" textRotation="255" shrinkToFit="1"/>
    </xf>
    <xf numFmtId="0" fontId="19" fillId="3" borderId="15" xfId="12" applyFont="1" applyFill="1" applyBorder="1" applyAlignment="1">
      <alignment horizontal="center" vertical="center" textRotation="255" shrinkToFit="1"/>
    </xf>
    <xf numFmtId="0" fontId="19" fillId="3" borderId="12" xfId="12" applyFont="1" applyFill="1" applyBorder="1" applyAlignment="1">
      <alignment horizontal="center" vertical="top" wrapText="1"/>
    </xf>
    <xf numFmtId="0" fontId="19" fillId="3" borderId="23" xfId="12" applyFont="1" applyFill="1" applyBorder="1" applyAlignment="1">
      <alignment horizontal="center" vertical="top" wrapText="1"/>
    </xf>
    <xf numFmtId="0" fontId="19" fillId="3" borderId="16" xfId="12" applyFont="1" applyFill="1" applyBorder="1" applyAlignment="1">
      <alignment horizontal="center" vertical="top" wrapText="1"/>
    </xf>
    <xf numFmtId="0" fontId="19" fillId="3" borderId="8" xfId="12" applyFont="1" applyFill="1" applyBorder="1" applyAlignment="1">
      <alignment horizontal="center" vertical="top" wrapText="1"/>
    </xf>
    <xf numFmtId="0" fontId="19" fillId="3" borderId="0" xfId="12" applyFont="1" applyFill="1" applyAlignment="1">
      <alignment horizontal="center" vertical="top" wrapText="1"/>
    </xf>
    <xf numFmtId="0" fontId="19" fillId="3" borderId="14" xfId="12" applyFont="1" applyFill="1" applyBorder="1" applyAlignment="1">
      <alignment horizontal="center" vertical="top" wrapText="1"/>
    </xf>
    <xf numFmtId="0" fontId="19" fillId="3" borderId="56" xfId="12" applyFont="1" applyFill="1" applyBorder="1" applyAlignment="1">
      <alignment horizontal="center" vertical="top" wrapText="1"/>
    </xf>
    <xf numFmtId="0" fontId="19" fillId="3" borderId="34" xfId="12" applyFont="1" applyFill="1" applyBorder="1" applyAlignment="1">
      <alignment horizontal="center" vertical="top" wrapText="1"/>
    </xf>
    <xf numFmtId="0" fontId="19" fillId="3" borderId="30" xfId="12" applyFont="1" applyFill="1" applyBorder="1" applyAlignment="1">
      <alignment horizontal="center" vertical="center" wrapText="1"/>
    </xf>
    <xf numFmtId="0" fontId="19" fillId="3" borderId="23" xfId="12" applyFont="1" applyFill="1" applyBorder="1" applyAlignment="1">
      <alignment horizontal="center" vertical="center" wrapText="1"/>
    </xf>
    <xf numFmtId="0" fontId="19" fillId="3" borderId="16" xfId="12" applyFont="1" applyFill="1" applyBorder="1" applyAlignment="1">
      <alignment horizontal="center" vertical="center" wrapText="1"/>
    </xf>
    <xf numFmtId="0" fontId="19" fillId="3" borderId="42" xfId="12" applyFont="1" applyFill="1" applyBorder="1" applyAlignment="1">
      <alignment horizontal="center" vertical="center" wrapText="1"/>
    </xf>
    <xf numFmtId="0" fontId="19" fillId="3" borderId="0" xfId="12" applyFont="1" applyFill="1" applyAlignment="1">
      <alignment horizontal="center" vertical="center" wrapText="1"/>
    </xf>
    <xf numFmtId="0" fontId="19" fillId="3" borderId="14" xfId="12" applyFont="1" applyFill="1" applyBorder="1" applyAlignment="1">
      <alignment horizontal="center" vertical="center" wrapText="1"/>
    </xf>
    <xf numFmtId="0" fontId="19" fillId="3" borderId="34" xfId="12" applyFont="1" applyFill="1" applyBorder="1" applyAlignment="1">
      <alignment horizontal="center" vertical="center" wrapText="1"/>
    </xf>
    <xf numFmtId="0" fontId="19" fillId="3" borderId="15" xfId="12" applyFont="1" applyFill="1" applyBorder="1" applyAlignment="1">
      <alignment horizontal="center" vertical="center" wrapText="1"/>
    </xf>
    <xf numFmtId="0" fontId="19" fillId="3" borderId="12" xfId="12" applyFont="1" applyFill="1" applyBorder="1" applyAlignment="1">
      <alignment horizontal="center" vertical="center" wrapText="1"/>
    </xf>
    <xf numFmtId="0" fontId="19" fillId="3" borderId="8" xfId="12" applyFont="1" applyFill="1" applyBorder="1" applyAlignment="1">
      <alignment horizontal="center" vertical="center" wrapText="1"/>
    </xf>
    <xf numFmtId="0" fontId="19" fillId="3" borderId="9" xfId="12" applyFont="1" applyFill="1" applyBorder="1" applyAlignment="1">
      <alignment horizontal="center" vertical="center" wrapText="1"/>
    </xf>
    <xf numFmtId="0" fontId="19" fillId="3" borderId="20" xfId="12" applyFont="1" applyFill="1" applyBorder="1" applyAlignment="1">
      <alignment horizontal="center" vertical="center" wrapText="1"/>
    </xf>
    <xf numFmtId="0" fontId="19" fillId="3" borderId="17" xfId="12" applyFont="1" applyFill="1" applyBorder="1" applyAlignment="1">
      <alignment horizontal="center" vertical="center" wrapText="1"/>
    </xf>
    <xf numFmtId="0" fontId="19" fillId="3" borderId="12" xfId="12" applyFont="1" applyFill="1" applyBorder="1" applyAlignment="1">
      <alignment horizontal="left" vertical="center" wrapText="1"/>
    </xf>
    <xf numFmtId="0" fontId="19" fillId="3" borderId="23" xfId="12" applyFont="1" applyFill="1" applyBorder="1" applyAlignment="1">
      <alignment horizontal="left" vertical="center" wrapText="1"/>
    </xf>
    <xf numFmtId="0" fontId="19" fillId="3" borderId="9" xfId="12" applyFont="1" applyFill="1" applyBorder="1" applyAlignment="1">
      <alignment horizontal="left" vertical="center" wrapText="1"/>
    </xf>
    <xf numFmtId="0" fontId="19" fillId="3" borderId="20" xfId="12" applyFont="1" applyFill="1" applyBorder="1" applyAlignment="1">
      <alignment horizontal="left" vertical="center" wrapText="1"/>
    </xf>
    <xf numFmtId="0" fontId="19" fillId="3" borderId="12" xfId="12" applyFont="1" applyFill="1" applyBorder="1" applyAlignment="1">
      <alignment horizontal="center" vertical="top"/>
    </xf>
    <xf numFmtId="0" fontId="19" fillId="3" borderId="23" xfId="12" applyFont="1" applyFill="1" applyBorder="1" applyAlignment="1">
      <alignment horizontal="center" vertical="top"/>
    </xf>
    <xf numFmtId="0" fontId="19" fillId="3" borderId="8" xfId="12" applyFont="1" applyFill="1" applyBorder="1" applyAlignment="1">
      <alignment horizontal="center" vertical="top"/>
    </xf>
    <xf numFmtId="0" fontId="19" fillId="3" borderId="0" xfId="12" applyFont="1" applyFill="1" applyAlignment="1">
      <alignment horizontal="center" vertical="top"/>
    </xf>
    <xf numFmtId="0" fontId="19" fillId="3" borderId="56" xfId="12" applyFont="1" applyFill="1" applyBorder="1" applyAlignment="1">
      <alignment horizontal="center" vertical="top"/>
    </xf>
    <xf numFmtId="0" fontId="19" fillId="3" borderId="34" xfId="12" applyFont="1" applyFill="1" applyBorder="1" applyAlignment="1">
      <alignment horizontal="center" vertical="top"/>
    </xf>
    <xf numFmtId="0" fontId="19" fillId="3" borderId="30" xfId="12" applyFont="1" applyFill="1" applyBorder="1" applyAlignment="1">
      <alignment horizontal="center" vertical="center" textRotation="255" wrapText="1"/>
    </xf>
    <xf numFmtId="0" fontId="19" fillId="3" borderId="16" xfId="12" applyFont="1" applyFill="1" applyBorder="1" applyAlignment="1">
      <alignment horizontal="center" vertical="center" textRotation="255" wrapText="1"/>
    </xf>
    <xf numFmtId="0" fontId="19" fillId="3" borderId="42" xfId="12" applyFont="1" applyFill="1" applyBorder="1" applyAlignment="1">
      <alignment horizontal="center" vertical="center" textRotation="255" wrapText="1"/>
    </xf>
    <xf numFmtId="0" fontId="19" fillId="3" borderId="14" xfId="12" applyFont="1" applyFill="1" applyBorder="1" applyAlignment="1">
      <alignment horizontal="center" vertical="center" textRotation="255" wrapText="1"/>
    </xf>
    <xf numFmtId="0" fontId="19" fillId="3" borderId="31" xfId="12" applyFont="1" applyFill="1" applyBorder="1" applyAlignment="1">
      <alignment horizontal="center" vertical="center" textRotation="255" wrapText="1"/>
    </xf>
    <xf numFmtId="0" fontId="19" fillId="3" borderId="15" xfId="12" applyFont="1" applyFill="1" applyBorder="1" applyAlignment="1">
      <alignment horizontal="center" vertical="center" textRotation="255" wrapText="1"/>
    </xf>
    <xf numFmtId="0" fontId="19" fillId="3" borderId="12" xfId="12" applyFont="1" applyFill="1" applyBorder="1" applyAlignment="1">
      <alignment horizontal="center" vertical="center" textRotation="255" wrapText="1"/>
    </xf>
    <xf numFmtId="0" fontId="19" fillId="3" borderId="8" xfId="12" applyFont="1" applyFill="1" applyBorder="1" applyAlignment="1">
      <alignment horizontal="center" vertical="center" textRotation="255" wrapText="1"/>
    </xf>
    <xf numFmtId="0" fontId="19" fillId="3" borderId="56" xfId="12" applyFont="1" applyFill="1" applyBorder="1" applyAlignment="1">
      <alignment horizontal="center" vertical="center" textRotation="255" wrapText="1"/>
    </xf>
    <xf numFmtId="184" fontId="16" fillId="3" borderId="32" xfId="19" applyNumberFormat="1" applyFont="1" applyFill="1" applyBorder="1" applyAlignment="1">
      <alignment horizontal="left" vertical="center" wrapText="1"/>
    </xf>
    <xf numFmtId="184" fontId="16" fillId="3" borderId="35" xfId="19" applyNumberFormat="1" applyFont="1" applyFill="1" applyBorder="1" applyAlignment="1">
      <alignment horizontal="left" vertical="center" wrapText="1"/>
    </xf>
    <xf numFmtId="184" fontId="16" fillId="3" borderId="37" xfId="19" applyNumberFormat="1" applyFont="1" applyFill="1" applyBorder="1" applyAlignment="1">
      <alignment horizontal="left" vertical="center" wrapText="1"/>
    </xf>
    <xf numFmtId="0" fontId="16" fillId="3" borderId="32" xfId="19" applyFont="1" applyFill="1" applyBorder="1" applyAlignment="1">
      <alignment horizontal="left" vertical="center"/>
    </xf>
    <xf numFmtId="0" fontId="16" fillId="3" borderId="35" xfId="19" applyFont="1" applyFill="1" applyBorder="1" applyAlignment="1">
      <alignment horizontal="left" vertical="center"/>
    </xf>
    <xf numFmtId="0" fontId="16" fillId="3" borderId="37" xfId="19" applyFont="1" applyFill="1" applyBorder="1" applyAlignment="1">
      <alignment horizontal="left" vertical="center"/>
    </xf>
    <xf numFmtId="185" fontId="25" fillId="0" borderId="32" xfId="20" applyNumberFormat="1" applyFont="1" applyBorder="1">
      <alignment vertical="center"/>
    </xf>
    <xf numFmtId="185" fontId="25" fillId="0" borderId="35" xfId="20" applyNumberFormat="1" applyFont="1" applyBorder="1">
      <alignment vertical="center"/>
    </xf>
    <xf numFmtId="185" fontId="25" fillId="0" borderId="37" xfId="20" applyNumberFormat="1" applyFont="1" applyBorder="1">
      <alignment vertical="center"/>
    </xf>
    <xf numFmtId="185" fontId="16" fillId="0" borderId="23" xfId="20" applyNumberFormat="1" applyFont="1" applyFill="1" applyBorder="1">
      <alignment vertical="center"/>
    </xf>
    <xf numFmtId="185" fontId="16" fillId="3" borderId="32" xfId="20" applyNumberFormat="1" applyFont="1" applyFill="1" applyBorder="1" applyAlignment="1">
      <alignment vertical="center" wrapText="1"/>
    </xf>
    <xf numFmtId="185" fontId="16" fillId="3" borderId="35" xfId="20" applyNumberFormat="1" applyFont="1" applyFill="1" applyBorder="1" applyAlignment="1">
      <alignment vertical="center" wrapText="1"/>
    </xf>
    <xf numFmtId="185" fontId="16" fillId="3" borderId="37" xfId="20" applyNumberFormat="1" applyFont="1" applyFill="1" applyBorder="1" applyAlignment="1">
      <alignment vertical="center" wrapText="1"/>
    </xf>
    <xf numFmtId="185" fontId="16" fillId="0" borderId="32" xfId="20" applyNumberFormat="1" applyFont="1" applyFill="1" applyBorder="1" applyAlignment="1">
      <alignment vertical="center" wrapText="1"/>
    </xf>
    <xf numFmtId="185" fontId="16" fillId="0" borderId="35" xfId="20" applyNumberFormat="1" applyFont="1" applyFill="1" applyBorder="1" applyAlignment="1">
      <alignment vertical="center" wrapText="1"/>
    </xf>
    <xf numFmtId="185" fontId="16" fillId="0" borderId="37" xfId="20" applyNumberFormat="1" applyFont="1" applyFill="1" applyBorder="1" applyAlignment="1">
      <alignment vertical="center" wrapText="1"/>
    </xf>
    <xf numFmtId="0" fontId="16" fillId="3" borderId="32" xfId="20" applyFont="1" applyFill="1" applyBorder="1" applyAlignment="1">
      <alignment vertical="center"/>
    </xf>
    <xf numFmtId="0" fontId="16" fillId="3" borderId="35" xfId="20" applyFont="1" applyFill="1" applyBorder="1" applyAlignment="1">
      <alignment vertical="center"/>
    </xf>
    <xf numFmtId="0" fontId="16" fillId="3" borderId="37" xfId="20" applyFont="1" applyFill="1" applyBorder="1" applyAlignment="1">
      <alignment vertical="center"/>
    </xf>
    <xf numFmtId="185" fontId="25" fillId="0" borderId="32" xfId="14" applyNumberFormat="1" applyFont="1" applyBorder="1" applyAlignment="1">
      <alignment horizontal="center" vertical="center"/>
    </xf>
    <xf numFmtId="185" fontId="25" fillId="0" borderId="35" xfId="14" applyNumberFormat="1" applyFont="1" applyBorder="1" applyAlignment="1">
      <alignment horizontal="center" vertical="center"/>
    </xf>
    <xf numFmtId="185" fontId="25"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5" fillId="0" borderId="27" xfId="14" applyNumberFormat="1" applyFont="1" applyBorder="1" applyAlignment="1">
      <alignment horizontal="center" vertical="center" wrapText="1"/>
    </xf>
    <xf numFmtId="185" fontId="25" fillId="0" borderId="26" xfId="14" applyNumberFormat="1" applyFont="1" applyBorder="1" applyAlignment="1">
      <alignment horizontal="center" vertical="center" wrapText="1"/>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6" xfId="6" applyFont="1" applyFill="1" applyBorder="1" applyAlignment="1" applyProtection="1">
      <alignment horizontal="left" vertical="center"/>
    </xf>
    <xf numFmtId="0" fontId="26" fillId="0" borderId="52" xfId="6" applyFont="1" applyFill="1" applyBorder="1" applyAlignment="1" applyProtection="1">
      <alignment horizontal="left" vertical="center"/>
    </xf>
    <xf numFmtId="0" fontId="28" fillId="0" borderId="22" xfId="18" applyFont="1" applyFill="1" applyBorder="1" applyAlignment="1">
      <alignment horizontal="left" vertical="center" wrapText="1"/>
    </xf>
    <xf numFmtId="0" fontId="28" fillId="0" borderId="50" xfId="18" applyFont="1" applyFill="1" applyBorder="1" applyAlignment="1">
      <alignment horizontal="left" vertical="center" wrapText="1"/>
    </xf>
    <xf numFmtId="0" fontId="28" fillId="0" borderId="35" xfId="18" applyFont="1" applyFill="1" applyBorder="1" applyAlignment="1">
      <alignment horizontal="left" vertical="center" wrapText="1"/>
    </xf>
    <xf numFmtId="0" fontId="28" fillId="0" borderId="51" xfId="18" applyFont="1" applyBorder="1" applyAlignment="1">
      <alignment horizontal="left" vertical="center" wrapText="1"/>
    </xf>
    <xf numFmtId="0" fontId="28" fillId="0" borderId="36" xfId="18" applyFont="1" applyFill="1" applyBorder="1" applyAlignment="1">
      <alignment horizontal="left" vertical="center" wrapText="1"/>
    </xf>
    <xf numFmtId="0" fontId="28" fillId="0" borderId="52" xfId="18" applyFont="1" applyBorder="1" applyAlignment="1">
      <alignment horizontal="left" vertical="center" wrapText="1"/>
    </xf>
    <xf numFmtId="0" fontId="28" fillId="0" borderId="22" xfId="8" applyFont="1" applyFill="1" applyBorder="1" applyAlignment="1">
      <alignment vertical="center"/>
    </xf>
    <xf numFmtId="0" fontId="28" fillId="0" borderId="50" xfId="8" applyFont="1" applyFill="1" applyBorder="1" applyAlignment="1">
      <alignment vertical="center"/>
    </xf>
    <xf numFmtId="0" fontId="28" fillId="0" borderId="35" xfId="8" applyFont="1" applyFill="1" applyBorder="1" applyAlignment="1">
      <alignment vertical="center"/>
    </xf>
    <xf numFmtId="0" fontId="28" fillId="0" borderId="51" xfId="8" applyFont="1" applyFill="1" applyBorder="1" applyAlignment="1">
      <alignment vertical="center"/>
    </xf>
    <xf numFmtId="0" fontId="28" fillId="0" borderId="57" xfId="8" applyFont="1" applyFill="1" applyBorder="1" applyAlignment="1">
      <alignment vertical="center" wrapText="1"/>
    </xf>
    <xf numFmtId="0" fontId="28" fillId="0" borderId="37" xfId="8" applyFont="1" applyFill="1" applyBorder="1" applyAlignment="1">
      <alignment vertical="center" wrapText="1"/>
    </xf>
    <xf numFmtId="0" fontId="28" fillId="0" borderId="61" xfId="8" applyFont="1" applyFill="1" applyBorder="1" applyAlignment="1">
      <alignment vertical="center"/>
    </xf>
    <xf numFmtId="0" fontId="28" fillId="0" borderId="38" xfId="8" applyFont="1" applyFill="1" applyBorder="1" applyAlignment="1">
      <alignment vertical="center"/>
    </xf>
    <xf numFmtId="0" fontId="28" fillId="0" borderId="36" xfId="8" applyFont="1" applyFill="1" applyBorder="1" applyAlignment="1">
      <alignment vertical="center"/>
    </xf>
    <xf numFmtId="0" fontId="28" fillId="0" borderId="52" xfId="8" applyFont="1" applyFill="1" applyBorder="1" applyAlignment="1">
      <alignment vertical="center"/>
    </xf>
    <xf numFmtId="0" fontId="29" fillId="0" borderId="39" xfId="8" applyFont="1" applyBorder="1">
      <alignment vertical="center"/>
    </xf>
    <xf numFmtId="0" fontId="29" fillId="0" borderId="22" xfId="8" applyFont="1" applyBorder="1">
      <alignment vertical="center"/>
    </xf>
    <xf numFmtId="0" fontId="29" fillId="0" borderId="41" xfId="8" applyFont="1" applyBorder="1">
      <alignment vertical="center"/>
    </xf>
    <xf numFmtId="0" fontId="29" fillId="0" borderId="33" xfId="8" applyFont="1" applyBorder="1">
      <alignment vertical="center"/>
    </xf>
    <xf numFmtId="0" fontId="29" fillId="0" borderId="36" xfId="8" applyFont="1" applyBorder="1">
      <alignment vertical="center"/>
    </xf>
    <xf numFmtId="0" fontId="29" fillId="0" borderId="38" xfId="8" applyFont="1" applyBorder="1">
      <alignment vertical="center"/>
    </xf>
    <xf numFmtId="0" fontId="29" fillId="0" borderId="183" xfId="8" applyFont="1" applyBorder="1" applyAlignment="1">
      <alignment horizontal="center" vertical="center" wrapText="1"/>
    </xf>
    <xf numFmtId="0" fontId="29" fillId="0" borderId="185" xfId="8" applyFont="1" applyBorder="1" applyAlignment="1">
      <alignment horizontal="center" vertical="center" wrapText="1"/>
    </xf>
    <xf numFmtId="0" fontId="29" fillId="0" borderId="79" xfId="8" applyFont="1" applyBorder="1" applyAlignment="1">
      <alignment horizontal="center" vertical="center" wrapText="1"/>
    </xf>
    <xf numFmtId="0" fontId="29" fillId="0" borderId="182" xfId="8" applyFont="1" applyBorder="1" applyAlignment="1">
      <alignment horizontal="center" vertical="center" wrapText="1"/>
    </xf>
    <xf numFmtId="0" fontId="28" fillId="0" borderId="7" xfId="8" applyFont="1" applyFill="1" applyBorder="1" applyAlignment="1">
      <alignment vertical="center" wrapText="1"/>
    </xf>
    <xf numFmtId="0" fontId="28" fillId="0" borderId="13" xfId="8" applyFont="1" applyFill="1" applyBorder="1" applyAlignment="1">
      <alignment vertical="center" wrapText="1"/>
    </xf>
    <xf numFmtId="0" fontId="28" fillId="0" borderId="8" xfId="8" applyFont="1" applyFill="1" applyBorder="1" applyAlignment="1">
      <alignment vertical="center" wrapText="1"/>
    </xf>
    <xf numFmtId="0" fontId="28" fillId="0" borderId="14" xfId="8" applyFont="1" applyFill="1" applyBorder="1" applyAlignment="1">
      <alignment vertical="center" wrapText="1"/>
    </xf>
    <xf numFmtId="0" fontId="28" fillId="0" borderId="56" xfId="8" applyFont="1" applyFill="1" applyBorder="1" applyAlignment="1">
      <alignment vertical="center" wrapText="1"/>
    </xf>
    <xf numFmtId="0" fontId="28" fillId="0" borderId="15" xfId="8" applyFont="1" applyFill="1" applyBorder="1" applyAlignment="1">
      <alignment vertical="center" wrapText="1"/>
    </xf>
    <xf numFmtId="0" fontId="28" fillId="0" borderId="22" xfId="7" applyFont="1" applyFill="1" applyBorder="1" applyAlignment="1">
      <alignment horizontal="left" vertical="center"/>
    </xf>
    <xf numFmtId="0" fontId="28" fillId="0" borderId="50" xfId="7" applyFont="1" applyFill="1" applyBorder="1" applyAlignment="1">
      <alignment horizontal="left" vertical="center"/>
    </xf>
    <xf numFmtId="0" fontId="28" fillId="0" borderId="35" xfId="7" applyFont="1" applyFill="1" applyBorder="1" applyAlignment="1">
      <alignment horizontal="left" vertical="center"/>
    </xf>
    <xf numFmtId="0" fontId="28" fillId="0" borderId="51" xfId="7" applyFont="1" applyFill="1" applyBorder="1" applyAlignment="1">
      <alignment horizontal="left" vertical="center"/>
    </xf>
    <xf numFmtId="0" fontId="28" fillId="0" borderId="32" xfId="7" applyFont="1" applyFill="1" applyBorder="1" applyAlignment="1">
      <alignment horizontal="center" vertical="center" shrinkToFit="1"/>
    </xf>
    <xf numFmtId="0" fontId="28" fillId="0" borderId="35" xfId="7" applyFont="1" applyFill="1" applyBorder="1" applyAlignment="1">
      <alignment horizontal="center" vertical="center" shrinkToFit="1"/>
    </xf>
    <xf numFmtId="0" fontId="28" fillId="0" borderId="51" xfId="7" applyFont="1" applyFill="1" applyBorder="1" applyAlignment="1">
      <alignment horizontal="center" vertical="center" shrinkToFit="1"/>
    </xf>
    <xf numFmtId="0" fontId="28" fillId="0" borderId="36" xfId="7" applyFont="1" applyFill="1" applyBorder="1" applyAlignment="1">
      <alignment horizontal="left" vertical="center"/>
    </xf>
    <xf numFmtId="0" fontId="28" fillId="0" borderId="52" xfId="7" applyFont="1" applyFill="1" applyBorder="1" applyAlignment="1">
      <alignment horizontal="left" vertical="center"/>
    </xf>
    <xf numFmtId="0" fontId="28" fillId="0" borderId="12" xfId="7" applyFont="1" applyFill="1" applyBorder="1" applyAlignment="1">
      <alignment vertical="center" wrapText="1"/>
    </xf>
    <xf numFmtId="0" fontId="28" fillId="0" borderId="16" xfId="7" applyFont="1" applyFill="1" applyBorder="1" applyAlignment="1">
      <alignment vertical="center" wrapText="1"/>
    </xf>
    <xf numFmtId="0" fontId="33" fillId="0" borderId="19" xfId="6" applyFont="1" applyFill="1" applyBorder="1" applyAlignment="1" applyProtection="1">
      <alignment horizontal="left" vertical="center" wrapText="1"/>
    </xf>
    <xf numFmtId="0" fontId="33" fillId="0" borderId="53" xfId="6" applyFont="1" applyFill="1" applyBorder="1" applyAlignment="1" applyProtection="1">
      <alignment horizontal="left" vertical="center" wrapText="1"/>
    </xf>
    <xf numFmtId="0" fontId="33" fillId="0" borderId="23" xfId="6" applyFont="1" applyFill="1" applyBorder="1" applyAlignment="1" applyProtection="1">
      <alignment horizontal="left" vertical="center"/>
    </xf>
    <xf numFmtId="0" fontId="33" fillId="0" borderId="54" xfId="6" applyFont="1" applyFill="1" applyBorder="1" applyAlignment="1" applyProtection="1">
      <alignment horizontal="left" vertical="center"/>
    </xf>
    <xf numFmtId="0" fontId="33" fillId="0" borderId="35" xfId="6" applyFont="1" applyFill="1" applyBorder="1" applyAlignment="1" applyProtection="1">
      <alignment horizontal="left" vertical="center"/>
    </xf>
    <xf numFmtId="0" fontId="33" fillId="0" borderId="51" xfId="6" applyFont="1" applyFill="1" applyBorder="1" applyAlignment="1" applyProtection="1">
      <alignment horizontal="left" vertical="center"/>
    </xf>
    <xf numFmtId="0" fontId="33" fillId="0" borderId="32" xfId="6" applyFont="1" applyFill="1" applyBorder="1" applyAlignment="1" applyProtection="1">
      <alignment horizontal="left" vertical="center" wrapText="1"/>
      <protection locked="0"/>
    </xf>
    <xf numFmtId="0" fontId="33" fillId="0" borderId="35" xfId="6" applyFont="1" applyFill="1" applyBorder="1" applyAlignment="1" applyProtection="1">
      <alignment horizontal="left" vertical="center" wrapText="1"/>
      <protection locked="0"/>
    </xf>
    <xf numFmtId="0" fontId="33" fillId="0" borderId="51" xfId="6" applyFont="1" applyFill="1" applyBorder="1" applyAlignment="1" applyProtection="1">
      <alignment horizontal="left" vertical="center" wrapText="1"/>
      <protection locked="0"/>
    </xf>
    <xf numFmtId="0" fontId="33" fillId="0" borderId="33" xfId="6" applyFont="1" applyFill="1" applyBorder="1" applyAlignment="1" applyProtection="1">
      <alignment horizontal="left" vertical="center" wrapText="1"/>
      <protection locked="0"/>
    </xf>
    <xf numFmtId="0" fontId="33" fillId="0" borderId="36" xfId="6" applyFont="1" applyFill="1" applyBorder="1" applyAlignment="1" applyProtection="1">
      <alignment horizontal="left" vertical="center" wrapText="1"/>
      <protection locked="0"/>
    </xf>
    <xf numFmtId="0" fontId="33" fillId="0" borderId="52" xfId="6" applyFont="1" applyFill="1" applyBorder="1" applyAlignment="1" applyProtection="1">
      <alignment horizontal="left" vertical="center" wrapText="1"/>
      <protection locked="0"/>
    </xf>
    <xf numFmtId="0" fontId="33" fillId="0" borderId="18" xfId="6" applyFont="1" applyFill="1" applyBorder="1" applyAlignment="1" applyProtection="1">
      <alignment horizontal="left" vertical="center"/>
    </xf>
    <xf numFmtId="0" fontId="33"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2">
    <cellStyle name="桁区切り" xfId="21" builtinId="6"/>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AE02-4C5F-B8DE-0141D292AA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39828</c:v>
                </c:pt>
                <c:pt idx="1">
                  <c:v>59429</c:v>
                </c:pt>
                <c:pt idx="2">
                  <c:v>70531</c:v>
                </c:pt>
                <c:pt idx="3">
                  <c:v>126427</c:v>
                </c:pt>
                <c:pt idx="4">
                  <c:v>90312</c:v>
                </c:pt>
              </c:numCache>
            </c:numRef>
          </c:val>
          <c:smooth val="0"/>
          <c:extLst>
            <c:ext xmlns:c16="http://schemas.microsoft.com/office/drawing/2014/chart" uri="{C3380CC4-5D6E-409C-BE32-E72D297353CC}">
              <c16:uniqueId val="{00000001-AE02-4C5F-B8DE-0141D292AA6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
H29</c:v>
                </c:pt>
                <c:pt idx="1">
                  <c:v>
H30</c:v>
                </c:pt>
                <c:pt idx="2">
                  <c:v>
R01</c:v>
                </c:pt>
                <c:pt idx="3">
                  <c:v>
R02</c:v>
                </c:pt>
                <c:pt idx="4">
                  <c:v>
R03</c:v>
                </c:pt>
              </c:strCache>
            </c:strRef>
          </c:cat>
          <c:val>
            <c:numRef>
              <c:f>データシート!$B$19:$F$19</c:f>
              <c:numCache>
                <c:formatCode>General</c:formatCode>
                <c:ptCount val="5"/>
                <c:pt idx="0">
                  <c:v>3.33</c:v>
                </c:pt>
                <c:pt idx="1">
                  <c:v>3.37</c:v>
                </c:pt>
                <c:pt idx="2">
                  <c:v>2.9</c:v>
                </c:pt>
                <c:pt idx="3">
                  <c:v>5.52</c:v>
                </c:pt>
                <c:pt idx="4">
                  <c:v>7.44</c:v>
                </c:pt>
              </c:numCache>
            </c:numRef>
          </c:val>
          <c:extLst>
            <c:ext xmlns:c16="http://schemas.microsoft.com/office/drawing/2014/chart" uri="{C3380CC4-5D6E-409C-BE32-E72D297353CC}">
              <c16:uniqueId val="{00000000-85A8-4CE6-9A83-02948D8B37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
H29</c:v>
                </c:pt>
                <c:pt idx="1">
                  <c:v>
H30</c:v>
                </c:pt>
                <c:pt idx="2">
                  <c:v>
R01</c:v>
                </c:pt>
                <c:pt idx="3">
                  <c:v>
R02</c:v>
                </c:pt>
                <c:pt idx="4">
                  <c:v>
R03</c:v>
                </c:pt>
              </c:strCache>
            </c:strRef>
          </c:cat>
          <c:val>
            <c:numRef>
              <c:f>データシート!$B$20:$F$20</c:f>
              <c:numCache>
                <c:formatCode>General</c:formatCode>
                <c:ptCount val="5"/>
                <c:pt idx="0">
                  <c:v>44.32</c:v>
                </c:pt>
                <c:pt idx="1">
                  <c:v>38.83</c:v>
                </c:pt>
                <c:pt idx="2">
                  <c:v>35.6</c:v>
                </c:pt>
                <c:pt idx="3">
                  <c:v>36.22</c:v>
                </c:pt>
                <c:pt idx="4">
                  <c:v>36.630000000000003</c:v>
                </c:pt>
              </c:numCache>
            </c:numRef>
          </c:val>
          <c:extLst>
            <c:ext xmlns:c16="http://schemas.microsoft.com/office/drawing/2014/chart" uri="{C3380CC4-5D6E-409C-BE32-E72D297353CC}">
              <c16:uniqueId val="{00000001-85A8-4CE6-9A83-02948D8B37B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
H29</c:v>
                </c:pt>
                <c:pt idx="1">
                  <c:v>
H30</c:v>
                </c:pt>
                <c:pt idx="2">
                  <c:v>
R01</c:v>
                </c:pt>
                <c:pt idx="3">
                  <c:v>
R02</c:v>
                </c:pt>
                <c:pt idx="4">
                  <c:v>
R03</c:v>
                </c:pt>
              </c:strCache>
            </c:strRef>
          </c:cat>
          <c:val>
            <c:numRef>
              <c:f>データシート!$B$21:$F$21</c:f>
              <c:numCache>
                <c:formatCode>General</c:formatCode>
                <c:ptCount val="5"/>
                <c:pt idx="0">
                  <c:v>4.8</c:v>
                </c:pt>
                <c:pt idx="1">
                  <c:v>-3.46</c:v>
                </c:pt>
                <c:pt idx="2">
                  <c:v>-3.18</c:v>
                </c:pt>
                <c:pt idx="3">
                  <c:v>3.57</c:v>
                </c:pt>
                <c:pt idx="4">
                  <c:v>3.71</c:v>
                </c:pt>
              </c:numCache>
            </c:numRef>
          </c:val>
          <c:smooth val="0"/>
          <c:extLst>
            <c:ext xmlns:c16="http://schemas.microsoft.com/office/drawing/2014/chart" uri="{C3380CC4-5D6E-409C-BE32-E72D297353CC}">
              <c16:uniqueId val="{00000002-85A8-4CE6-9A83-02948D8B37B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
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16B-40D8-B6B2-734DED7A37CC}"/>
            </c:ext>
          </c:extLst>
        </c:ser>
        <c:ser>
          <c:idx val="1"/>
          <c:order val="1"/>
          <c:tx>
            <c:strRef>
              <c:f>データシート!$A$28</c:f>
              <c:strCache>
                <c:ptCount val="1"/>
                <c:pt idx="0">
                  <c:v>
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6B-40D8-B6B2-734DED7A37CC}"/>
            </c:ext>
          </c:extLst>
        </c:ser>
        <c:ser>
          <c:idx val="2"/>
          <c:order val="2"/>
          <c:tx>
            <c:strRef>
              <c:f>データシート!$A$29</c:f>
              <c:strCache>
                <c:ptCount val="1"/>
                <c:pt idx="0">
                  <c:v>
#N/A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6B-40D8-B6B2-734DED7A37CC}"/>
            </c:ext>
          </c:extLst>
        </c:ser>
        <c:ser>
          <c:idx val="3"/>
          <c:order val="3"/>
          <c:tx>
            <c:strRef>
              <c:f>データシート!$A$30</c:f>
              <c:strCache>
                <c:ptCount val="1"/>
                <c:pt idx="0">
                  <c:v>
#N/A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16B-40D8-B6B2-734DED7A37CC}"/>
            </c:ext>
          </c:extLst>
        </c:ser>
        <c:ser>
          <c:idx val="4"/>
          <c:order val="4"/>
          <c:tx>
            <c:strRef>
              <c:f>データシート!$A$31</c:f>
              <c:strCache>
                <c:ptCount val="1"/>
                <c:pt idx="0">
                  <c:v>
#N/A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16B-40D8-B6B2-734DED7A37CC}"/>
            </c:ext>
          </c:extLst>
        </c:ser>
        <c:ser>
          <c:idx val="5"/>
          <c:order val="5"/>
          <c:tx>
            <c:strRef>
              <c:f>データシート!$A$32</c:f>
              <c:strCache>
                <c:ptCount val="1"/>
                <c:pt idx="0">
                  <c:v>
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16B-40D8-B6B2-734DED7A37CC}"/>
            </c:ext>
          </c:extLst>
        </c:ser>
        <c:ser>
          <c:idx val="6"/>
          <c:order val="6"/>
          <c:tx>
            <c:strRef>
              <c:f>データシート!$A$33</c:f>
              <c:strCache>
                <c:ptCount val="1"/>
                <c:pt idx="0">
                  <c:v>
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データシート!$B$33:$K$33</c:f>
              <c:numCache>
                <c:formatCode>General</c:formatCode>
                <c:ptCount val="10"/>
                <c:pt idx="0">
                  <c:v>0</c:v>
                </c:pt>
                <c:pt idx="1">
                  <c:v>0.09</c:v>
                </c:pt>
                <c:pt idx="2">
                  <c:v>0</c:v>
                </c:pt>
                <c:pt idx="3">
                  <c:v>0.06</c:v>
                </c:pt>
                <c:pt idx="4">
                  <c:v>0</c:v>
                </c:pt>
                <c:pt idx="5">
                  <c:v>7.0000000000000007E-2</c:v>
                </c:pt>
                <c:pt idx="6">
                  <c:v>0</c:v>
                </c:pt>
                <c:pt idx="7">
                  <c:v>0.08</c:v>
                </c:pt>
                <c:pt idx="8">
                  <c:v>0</c:v>
                </c:pt>
                <c:pt idx="9">
                  <c:v>0.09</c:v>
                </c:pt>
              </c:numCache>
            </c:numRef>
          </c:val>
          <c:extLst>
            <c:ext xmlns:c16="http://schemas.microsoft.com/office/drawing/2014/chart" uri="{C3380CC4-5D6E-409C-BE32-E72D297353CC}">
              <c16:uniqueId val="{00000006-E16B-40D8-B6B2-734DED7A37CC}"/>
            </c:ext>
          </c:extLst>
        </c:ser>
        <c:ser>
          <c:idx val="7"/>
          <c:order val="7"/>
          <c:tx>
            <c:strRef>
              <c:f>データシート!$A$34</c:f>
              <c:strCache>
                <c:ptCount val="1"/>
                <c:pt idx="0">
                  <c:v>
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データシート!$B$34:$K$34</c:f>
              <c:numCache>
                <c:formatCode>General</c:formatCode>
                <c:ptCount val="10"/>
                <c:pt idx="0">
                  <c:v>0</c:v>
                </c:pt>
                <c:pt idx="1">
                  <c:v>0.76</c:v>
                </c:pt>
                <c:pt idx="2">
                  <c:v>0</c:v>
                </c:pt>
                <c:pt idx="3">
                  <c:v>0.25</c:v>
                </c:pt>
                <c:pt idx="4">
                  <c:v>0</c:v>
                </c:pt>
                <c:pt idx="5">
                  <c:v>0.22</c:v>
                </c:pt>
                <c:pt idx="6">
                  <c:v>0</c:v>
                </c:pt>
                <c:pt idx="7">
                  <c:v>0.43</c:v>
                </c:pt>
                <c:pt idx="8">
                  <c:v>0</c:v>
                </c:pt>
                <c:pt idx="9">
                  <c:v>0.46</c:v>
                </c:pt>
              </c:numCache>
            </c:numRef>
          </c:val>
          <c:extLst>
            <c:ext xmlns:c16="http://schemas.microsoft.com/office/drawing/2014/chart" uri="{C3380CC4-5D6E-409C-BE32-E72D297353CC}">
              <c16:uniqueId val="{00000007-E16B-40D8-B6B2-734DED7A37CC}"/>
            </c:ext>
          </c:extLst>
        </c:ser>
        <c:ser>
          <c:idx val="8"/>
          <c:order val="8"/>
          <c:tx>
            <c:strRef>
              <c:f>データシート!$A$35</c:f>
              <c:strCache>
                <c:ptCount val="1"/>
                <c:pt idx="0">
                  <c:v>
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データシート!$B$35:$K$35</c:f>
              <c:numCache>
                <c:formatCode>General</c:formatCode>
                <c:ptCount val="10"/>
                <c:pt idx="0">
                  <c:v>0</c:v>
                </c:pt>
                <c:pt idx="1">
                  <c:v>0.15</c:v>
                </c:pt>
                <c:pt idx="2">
                  <c:v>0</c:v>
                </c:pt>
                <c:pt idx="3">
                  <c:v>0.31</c:v>
                </c:pt>
                <c:pt idx="4">
                  <c:v>0</c:v>
                </c:pt>
                <c:pt idx="5">
                  <c:v>0.42</c:v>
                </c:pt>
                <c:pt idx="6">
                  <c:v>0</c:v>
                </c:pt>
                <c:pt idx="7">
                  <c:v>0.65</c:v>
                </c:pt>
                <c:pt idx="8">
                  <c:v>0</c:v>
                </c:pt>
                <c:pt idx="9">
                  <c:v>0.66</c:v>
                </c:pt>
              </c:numCache>
            </c:numRef>
          </c:val>
          <c:extLst>
            <c:ext xmlns:c16="http://schemas.microsoft.com/office/drawing/2014/chart" uri="{C3380CC4-5D6E-409C-BE32-E72D297353CC}">
              <c16:uniqueId val="{00000008-E16B-40D8-B6B2-734DED7A37CC}"/>
            </c:ext>
          </c:extLst>
        </c:ser>
        <c:ser>
          <c:idx val="9"/>
          <c:order val="9"/>
          <c:tx>
            <c:strRef>
              <c:f>データシート!$A$36</c:f>
              <c:strCache>
                <c:ptCount val="1"/>
                <c:pt idx="0">
                  <c:v>
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データシート!$B$36:$K$36</c:f>
              <c:numCache>
                <c:formatCode>General</c:formatCode>
                <c:ptCount val="10"/>
                <c:pt idx="0">
                  <c:v>0</c:v>
                </c:pt>
                <c:pt idx="1">
                  <c:v>3.32</c:v>
                </c:pt>
                <c:pt idx="2">
                  <c:v>0</c:v>
                </c:pt>
                <c:pt idx="3">
                  <c:v>3.37</c:v>
                </c:pt>
                <c:pt idx="4">
                  <c:v>0</c:v>
                </c:pt>
                <c:pt idx="5">
                  <c:v>2.9</c:v>
                </c:pt>
                <c:pt idx="6">
                  <c:v>0</c:v>
                </c:pt>
                <c:pt idx="7">
                  <c:v>4.25</c:v>
                </c:pt>
                <c:pt idx="8">
                  <c:v>0</c:v>
                </c:pt>
                <c:pt idx="9">
                  <c:v>5.03</c:v>
                </c:pt>
              </c:numCache>
            </c:numRef>
          </c:val>
          <c:extLst>
            <c:ext xmlns:c16="http://schemas.microsoft.com/office/drawing/2014/chart" uri="{C3380CC4-5D6E-409C-BE32-E72D297353CC}">
              <c16:uniqueId val="{00000009-E16B-40D8-B6B2-734DED7A37C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データシート!$B$42:$P$42</c:f>
              <c:numCache>
                <c:formatCode>General</c:formatCode>
                <c:ptCount val="15"/>
                <c:pt idx="2">
                  <c:v>6330</c:v>
                </c:pt>
                <c:pt idx="5">
                  <c:v>6041</c:v>
                </c:pt>
                <c:pt idx="8">
                  <c:v>5848</c:v>
                </c:pt>
                <c:pt idx="11">
                  <c:v>5439</c:v>
                </c:pt>
                <c:pt idx="14">
                  <c:v>5209</c:v>
                </c:pt>
              </c:numCache>
            </c:numRef>
          </c:val>
          <c:extLst>
            <c:ext xmlns:c16="http://schemas.microsoft.com/office/drawing/2014/chart" uri="{C3380CC4-5D6E-409C-BE32-E72D297353CC}">
              <c16:uniqueId val="{00000000-FC4B-43FB-9AED-7478578F7F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4B-43FB-9AED-7478578F7F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データシート!$B$44:$P$44</c:f>
              <c:numCache>
                <c:formatCode>General</c:formatCode>
                <c:ptCount val="15"/>
                <c:pt idx="0">
                  <c:v>187</c:v>
                </c:pt>
                <c:pt idx="3">
                  <c:v>165</c:v>
                </c:pt>
                <c:pt idx="6">
                  <c:v>148</c:v>
                </c:pt>
                <c:pt idx="9">
                  <c:v>263</c:v>
                </c:pt>
                <c:pt idx="12">
                  <c:v>294</c:v>
                </c:pt>
              </c:numCache>
            </c:numRef>
          </c:val>
          <c:extLst>
            <c:ext xmlns:c16="http://schemas.microsoft.com/office/drawing/2014/chart" uri="{C3380CC4-5D6E-409C-BE32-E72D297353CC}">
              <c16:uniqueId val="{00000002-FC4B-43FB-9AED-7478578F7F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データシート!$B$45:$P$45</c:f>
              <c:numCache>
                <c:formatCode>General</c:formatCode>
                <c:ptCount val="15"/>
                <c:pt idx="0">
                  <c:v>82</c:v>
                </c:pt>
                <c:pt idx="3">
                  <c:v>90</c:v>
                </c:pt>
                <c:pt idx="6">
                  <c:v>92</c:v>
                </c:pt>
                <c:pt idx="9">
                  <c:v>100</c:v>
                </c:pt>
                <c:pt idx="12">
                  <c:v>93</c:v>
                </c:pt>
              </c:numCache>
            </c:numRef>
          </c:val>
          <c:extLst>
            <c:ext xmlns:c16="http://schemas.microsoft.com/office/drawing/2014/chart" uri="{C3380CC4-5D6E-409C-BE32-E72D297353CC}">
              <c16:uniqueId val="{00000003-FC4B-43FB-9AED-7478578F7F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4B-43FB-9AED-7478578F7F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データシート!$B$47:$P$47</c:f>
              <c:numCache>
                <c:formatCode>General</c:formatCode>
                <c:ptCount val="15"/>
                <c:pt idx="0">
                  <c:v>14</c:v>
                </c:pt>
                <c:pt idx="3">
                  <c:v>14</c:v>
                </c:pt>
                <c:pt idx="6">
                  <c:v>14</c:v>
                </c:pt>
                <c:pt idx="9">
                  <c:v>14</c:v>
                </c:pt>
                <c:pt idx="12">
                  <c:v>0</c:v>
                </c:pt>
              </c:numCache>
            </c:numRef>
          </c:val>
          <c:extLst>
            <c:ext xmlns:c16="http://schemas.microsoft.com/office/drawing/2014/chart" uri="{C3380CC4-5D6E-409C-BE32-E72D297353CC}">
              <c16:uniqueId val="{00000005-FC4B-43FB-9AED-7478578F7F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4B-43FB-9AED-7478578F7F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データシート!$B$49:$P$49</c:f>
              <c:numCache>
                <c:formatCode>General</c:formatCode>
                <c:ptCount val="15"/>
                <c:pt idx="0">
                  <c:v>4327</c:v>
                </c:pt>
                <c:pt idx="3">
                  <c:v>3774</c:v>
                </c:pt>
                <c:pt idx="6">
                  <c:v>3204</c:v>
                </c:pt>
                <c:pt idx="9">
                  <c:v>1667</c:v>
                </c:pt>
                <c:pt idx="12">
                  <c:v>1468</c:v>
                </c:pt>
              </c:numCache>
            </c:numRef>
          </c:val>
          <c:extLst>
            <c:ext xmlns:c16="http://schemas.microsoft.com/office/drawing/2014/chart" uri="{C3380CC4-5D6E-409C-BE32-E72D297353CC}">
              <c16:uniqueId val="{00000007-FC4B-43FB-9AED-7478578F7F83}"/>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データシート!$B$50:$P$50</c:f>
              <c:numCache>
                <c:formatCode>General</c:formatCode>
                <c:ptCount val="15"/>
                <c:pt idx="0">
                  <c:v>0</c:v>
                </c:pt>
                <c:pt idx="1">
                  <c:v>-1720</c:v>
                </c:pt>
                <c:pt idx="2">
                  <c:v>0</c:v>
                </c:pt>
                <c:pt idx="3">
                  <c:v>0</c:v>
                </c:pt>
                <c:pt idx="4">
                  <c:v>-1998</c:v>
                </c:pt>
                <c:pt idx="5">
                  <c:v>0</c:v>
                </c:pt>
                <c:pt idx="6">
                  <c:v>0</c:v>
                </c:pt>
                <c:pt idx="7">
                  <c:v>-2390</c:v>
                </c:pt>
                <c:pt idx="8">
                  <c:v>0</c:v>
                </c:pt>
                <c:pt idx="9">
                  <c:v>0</c:v>
                </c:pt>
                <c:pt idx="10">
                  <c:v>-3395</c:v>
                </c:pt>
                <c:pt idx="11">
                  <c:v>0</c:v>
                </c:pt>
                <c:pt idx="12">
                  <c:v>0</c:v>
                </c:pt>
                <c:pt idx="13">
                  <c:v>-3354</c:v>
                </c:pt>
                <c:pt idx="14">
                  <c:v>0</c:v>
                </c:pt>
              </c:numCache>
            </c:numRef>
          </c:val>
          <c:smooth val="0"/>
          <c:extLst>
            <c:ext xmlns:c16="http://schemas.microsoft.com/office/drawing/2014/chart" uri="{C3380CC4-5D6E-409C-BE32-E72D297353CC}">
              <c16:uniqueId val="{00000008-FC4B-43FB-9AED-7478578F7F8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データシート!$B$56:$P$56</c:f>
              <c:numCache>
                <c:formatCode>General</c:formatCode>
                <c:ptCount val="15"/>
                <c:pt idx="2">
                  <c:v>55847</c:v>
                </c:pt>
                <c:pt idx="5">
                  <c:v>50089</c:v>
                </c:pt>
                <c:pt idx="8">
                  <c:v>44437</c:v>
                </c:pt>
                <c:pt idx="11">
                  <c:v>43775</c:v>
                </c:pt>
                <c:pt idx="14">
                  <c:v>46160</c:v>
                </c:pt>
              </c:numCache>
            </c:numRef>
          </c:val>
          <c:extLst>
            <c:ext xmlns:c16="http://schemas.microsoft.com/office/drawing/2014/chart" uri="{C3380CC4-5D6E-409C-BE32-E72D297353CC}">
              <c16:uniqueId val="{00000000-B720-487C-98C2-6DA05930AE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720-487C-98C2-6DA05930AE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データシート!$B$58:$P$58</c:f>
              <c:numCache>
                <c:formatCode>General</c:formatCode>
                <c:ptCount val="15"/>
                <c:pt idx="2">
                  <c:v>75452</c:v>
                </c:pt>
                <c:pt idx="5">
                  <c:v>73194</c:v>
                </c:pt>
                <c:pt idx="8">
                  <c:v>64561</c:v>
                </c:pt>
                <c:pt idx="11">
                  <c:v>66610</c:v>
                </c:pt>
                <c:pt idx="14">
                  <c:v>69111</c:v>
                </c:pt>
              </c:numCache>
            </c:numRef>
          </c:val>
          <c:extLst>
            <c:ext xmlns:c16="http://schemas.microsoft.com/office/drawing/2014/chart" uri="{C3380CC4-5D6E-409C-BE32-E72D297353CC}">
              <c16:uniqueId val="{00000002-B720-487C-98C2-6DA05930AE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20-487C-98C2-6DA05930AE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20-487C-98C2-6DA05930AE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データシート!$B$61:$P$61</c:f>
              <c:numCache>
                <c:formatCode>General</c:formatCode>
                <c:ptCount val="15"/>
                <c:pt idx="0">
                  <c:v>41</c:v>
                </c:pt>
                <c:pt idx="3">
                  <c:v>37</c:v>
                </c:pt>
                <c:pt idx="6">
                  <c:v>32</c:v>
                </c:pt>
                <c:pt idx="9">
                  <c:v>27</c:v>
                </c:pt>
                <c:pt idx="12">
                  <c:v>23</c:v>
                </c:pt>
              </c:numCache>
            </c:numRef>
          </c:val>
          <c:extLst>
            <c:ext xmlns:c16="http://schemas.microsoft.com/office/drawing/2014/chart" uri="{C3380CC4-5D6E-409C-BE32-E72D297353CC}">
              <c16:uniqueId val="{00000005-B720-487C-98C2-6DA05930AE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データシート!$B$62:$P$62</c:f>
              <c:numCache>
                <c:formatCode>General</c:formatCode>
                <c:ptCount val="15"/>
                <c:pt idx="0">
                  <c:v>18077</c:v>
                </c:pt>
                <c:pt idx="3">
                  <c:v>17217</c:v>
                </c:pt>
                <c:pt idx="6">
                  <c:v>16457</c:v>
                </c:pt>
                <c:pt idx="9">
                  <c:v>14932</c:v>
                </c:pt>
                <c:pt idx="12">
                  <c:v>14718</c:v>
                </c:pt>
              </c:numCache>
            </c:numRef>
          </c:val>
          <c:extLst>
            <c:ext xmlns:c16="http://schemas.microsoft.com/office/drawing/2014/chart" uri="{C3380CC4-5D6E-409C-BE32-E72D297353CC}">
              <c16:uniqueId val="{00000006-B720-487C-98C2-6DA05930AE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データシート!$B$63:$P$63</c:f>
              <c:numCache>
                <c:formatCode>General</c:formatCode>
                <c:ptCount val="15"/>
                <c:pt idx="0">
                  <c:v>1149</c:v>
                </c:pt>
                <c:pt idx="3">
                  <c:v>1123</c:v>
                </c:pt>
                <c:pt idx="6">
                  <c:v>1155</c:v>
                </c:pt>
                <c:pt idx="9">
                  <c:v>1344</c:v>
                </c:pt>
                <c:pt idx="12">
                  <c:v>1441</c:v>
                </c:pt>
              </c:numCache>
            </c:numRef>
          </c:val>
          <c:extLst>
            <c:ext xmlns:c16="http://schemas.microsoft.com/office/drawing/2014/chart" uri="{C3380CC4-5D6E-409C-BE32-E72D297353CC}">
              <c16:uniqueId val="{00000007-B720-487C-98C2-6DA05930AE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B720-487C-98C2-6DA05930AE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データシート!$B$65:$P$65</c:f>
              <c:numCache>
                <c:formatCode>General</c:formatCode>
                <c:ptCount val="15"/>
                <c:pt idx="0">
                  <c:v>3083</c:v>
                </c:pt>
                <c:pt idx="3">
                  <c:v>4003</c:v>
                </c:pt>
                <c:pt idx="6">
                  <c:v>5327</c:v>
                </c:pt>
                <c:pt idx="9">
                  <c:v>4797</c:v>
                </c:pt>
                <c:pt idx="12">
                  <c:v>5649</c:v>
                </c:pt>
              </c:numCache>
            </c:numRef>
          </c:val>
          <c:extLst>
            <c:ext xmlns:c16="http://schemas.microsoft.com/office/drawing/2014/chart" uri="{C3380CC4-5D6E-409C-BE32-E72D297353CC}">
              <c16:uniqueId val="{00000009-B720-487C-98C2-6DA05930AE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データシート!$B$66:$P$66</c:f>
              <c:numCache>
                <c:formatCode>General</c:formatCode>
                <c:ptCount val="15"/>
                <c:pt idx="0">
                  <c:v>20152</c:v>
                </c:pt>
                <c:pt idx="3">
                  <c:v>15111</c:v>
                </c:pt>
                <c:pt idx="6">
                  <c:v>9365</c:v>
                </c:pt>
                <c:pt idx="9">
                  <c:v>24022</c:v>
                </c:pt>
                <c:pt idx="12">
                  <c:v>23800</c:v>
                </c:pt>
              </c:numCache>
            </c:numRef>
          </c:val>
          <c:extLst>
            <c:ext xmlns:c16="http://schemas.microsoft.com/office/drawing/2014/chart" uri="{C3380CC4-5D6E-409C-BE32-E72D297353CC}">
              <c16:uniqueId val="{0000000A-B720-487C-98C2-6DA05930AEF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データシート!$B$67:$P$67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B-B720-487C-98C2-6DA05930AEF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
R01</c:v>
                </c:pt>
                <c:pt idx="1">
                  <c:v>
R02</c:v>
                </c:pt>
                <c:pt idx="2">
                  <c:v>
R03</c:v>
                </c:pt>
              </c:strCache>
            </c:strRef>
          </c:cat>
          <c:val>
            <c:numRef>
              <c:f>データシート!$B$72:$D$72</c:f>
              <c:numCache>
                <c:formatCode>#,##0;"▲ "#,##0</c:formatCode>
                <c:ptCount val="3"/>
                <c:pt idx="0">
                  <c:v>27949</c:v>
                </c:pt>
                <c:pt idx="1">
                  <c:v>28688</c:v>
                </c:pt>
                <c:pt idx="2">
                  <c:v>29999</c:v>
                </c:pt>
              </c:numCache>
            </c:numRef>
          </c:val>
          <c:extLst>
            <c:ext xmlns:c16="http://schemas.microsoft.com/office/drawing/2014/chart" uri="{C3380CC4-5D6E-409C-BE32-E72D297353CC}">
              <c16:uniqueId val="{00000000-26BF-45D3-A897-887A5C6663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
R01</c:v>
                </c:pt>
                <c:pt idx="1">
                  <c:v>
R02</c:v>
                </c:pt>
                <c:pt idx="2">
                  <c:v>
R03</c:v>
                </c:pt>
              </c:strCache>
            </c:strRef>
          </c:cat>
          <c:val>
            <c:numRef>
              <c:f>データシート!$B$73:$D$73</c:f>
              <c:numCache>
                <c:formatCode>#,##0;"▲ "#,##0</c:formatCode>
                <c:ptCount val="3"/>
                <c:pt idx="0">
                  <c:v>1091</c:v>
                </c:pt>
                <c:pt idx="1">
                  <c:v>686</c:v>
                </c:pt>
                <c:pt idx="2">
                  <c:v>578</c:v>
                </c:pt>
              </c:numCache>
            </c:numRef>
          </c:val>
          <c:extLst>
            <c:ext xmlns:c16="http://schemas.microsoft.com/office/drawing/2014/chart" uri="{C3380CC4-5D6E-409C-BE32-E72D297353CC}">
              <c16:uniqueId val="{00000001-26BF-45D3-A897-887A5C6663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
R01</c:v>
                </c:pt>
                <c:pt idx="1">
                  <c:v>
R02</c:v>
                </c:pt>
                <c:pt idx="2">
                  <c:v>
R03</c:v>
                </c:pt>
              </c:strCache>
            </c:strRef>
          </c:cat>
          <c:val>
            <c:numRef>
              <c:f>データシート!$B$74:$D$74</c:f>
              <c:numCache>
                <c:formatCode>#,##0;"▲ "#,##0</c:formatCode>
                <c:ptCount val="3"/>
                <c:pt idx="0">
                  <c:v>32285</c:v>
                </c:pt>
                <c:pt idx="1">
                  <c:v>34783</c:v>
                </c:pt>
                <c:pt idx="2">
                  <c:v>35979</c:v>
                </c:pt>
              </c:numCache>
            </c:numRef>
          </c:val>
          <c:extLst>
            <c:ext xmlns:c16="http://schemas.microsoft.com/office/drawing/2014/chart" uri="{C3380CC4-5D6E-409C-BE32-E72D297353CC}">
              <c16:uniqueId val="{00000002-26BF-45D3-A897-887A5C666399}"/>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092-476E-8C45-5ACF54425036}"/>
              </c:ext>
            </c:extLst>
          </c:dPt>
          <c:dPt>
            <c:idx val="1"/>
            <c:bubble3D val="0"/>
            <c:extLst>
              <c:ext xmlns:c16="http://schemas.microsoft.com/office/drawing/2014/chart" uri="{C3380CC4-5D6E-409C-BE32-E72D297353CC}">
                <c16:uniqueId val="{00000001-9092-476E-8C45-5ACF54425036}"/>
              </c:ext>
            </c:extLst>
          </c:dPt>
          <c:dPt>
            <c:idx val="2"/>
            <c:bubble3D val="0"/>
            <c:extLst>
              <c:ext xmlns:c16="http://schemas.microsoft.com/office/drawing/2014/chart" uri="{C3380CC4-5D6E-409C-BE32-E72D297353CC}">
                <c16:uniqueId val="{00000002-9092-476E-8C45-5ACF54425036}"/>
              </c:ext>
            </c:extLst>
          </c:dPt>
          <c:dPt>
            <c:idx val="3"/>
            <c:bubble3D val="0"/>
            <c:extLst>
              <c:ext xmlns:c16="http://schemas.microsoft.com/office/drawing/2014/chart" uri="{C3380CC4-5D6E-409C-BE32-E72D297353CC}">
                <c16:uniqueId val="{00000003-9092-476E-8C45-5ACF54425036}"/>
              </c:ext>
            </c:extLst>
          </c:dPt>
          <c:dPt>
            <c:idx val="4"/>
            <c:bubble3D val="0"/>
            <c:extLst>
              <c:ext xmlns:c16="http://schemas.microsoft.com/office/drawing/2014/chart" uri="{C3380CC4-5D6E-409C-BE32-E72D297353CC}">
                <c16:uniqueId val="{00000004-9092-476E-8C45-5ACF54425036}"/>
              </c:ext>
            </c:extLst>
          </c:dPt>
          <c:dPt>
            <c:idx val="8"/>
            <c:bubble3D val="0"/>
            <c:extLst>
              <c:ext xmlns:c16="http://schemas.microsoft.com/office/drawing/2014/chart" uri="{C3380CC4-5D6E-409C-BE32-E72D297353CC}">
                <c16:uniqueId val="{00000005-9092-476E-8C45-5ACF54425036}"/>
              </c:ext>
            </c:extLst>
          </c:dPt>
          <c:dPt>
            <c:idx val="16"/>
            <c:bubble3D val="0"/>
            <c:extLst>
              <c:ext xmlns:c16="http://schemas.microsoft.com/office/drawing/2014/chart" uri="{C3380CC4-5D6E-409C-BE32-E72D297353CC}">
                <c16:uniqueId val="{00000006-9092-476E-8C45-5ACF54425036}"/>
              </c:ext>
            </c:extLst>
          </c:dPt>
          <c:dPt>
            <c:idx val="24"/>
            <c:bubble3D val="0"/>
            <c:extLst>
              <c:ext xmlns:c16="http://schemas.microsoft.com/office/drawing/2014/chart" uri="{C3380CC4-5D6E-409C-BE32-E72D297353CC}">
                <c16:uniqueId val="{00000007-9092-476E-8C45-5ACF54425036}"/>
              </c:ext>
            </c:extLst>
          </c:dPt>
          <c:dPt>
            <c:idx val="32"/>
            <c:bubble3D val="0"/>
            <c:extLst>
              <c:ext xmlns:c16="http://schemas.microsoft.com/office/drawing/2014/chart" uri="{C3380CC4-5D6E-409C-BE32-E72D297353CC}">
                <c16:uniqueId val="{00000008-9092-476E-8C45-5ACF54425036}"/>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92-476E-8C45-5ACF54425036}"/>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092-476E-8C45-5ACF54425036}"/>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092-476E-8C45-5ACF54425036}"/>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092-476E-8C45-5ACF54425036}"/>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092-476E-8C45-5ACF54425036}"/>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92-476E-8C45-5ACF54425036}"/>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92-476E-8C45-5ACF54425036}"/>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92-476E-8C45-5ACF54425036}"/>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92-476E-8C45-5ACF54425036}"/>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67.400000000000006</c:v>
                </c:pt>
                <c:pt idx="8">
                  <c:v>67</c:v>
                </c:pt>
                <c:pt idx="16">
                  <c:v>66.5</c:v>
                </c:pt>
                <c:pt idx="24">
                  <c:v>61.5</c:v>
                </c:pt>
                <c:pt idx="32">
                  <c:v>58.9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092-476E-8C45-5ACF544250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092-476E-8C45-5ACF54425036}"/>
              </c:ext>
            </c:extLst>
          </c:dPt>
          <c:dPt>
            <c:idx val="1"/>
            <c:bubble3D val="0"/>
            <c:extLst>
              <c:ext xmlns:c16="http://schemas.microsoft.com/office/drawing/2014/chart" uri="{C3380CC4-5D6E-409C-BE32-E72D297353CC}">
                <c16:uniqueId val="{0000000B-9092-476E-8C45-5ACF54425036}"/>
              </c:ext>
            </c:extLst>
          </c:dPt>
          <c:dPt>
            <c:idx val="2"/>
            <c:bubble3D val="0"/>
            <c:extLst>
              <c:ext xmlns:c16="http://schemas.microsoft.com/office/drawing/2014/chart" uri="{C3380CC4-5D6E-409C-BE32-E72D297353CC}">
                <c16:uniqueId val="{0000000C-9092-476E-8C45-5ACF54425036}"/>
              </c:ext>
            </c:extLst>
          </c:dPt>
          <c:dPt>
            <c:idx val="3"/>
            <c:bubble3D val="0"/>
            <c:extLst>
              <c:ext xmlns:c16="http://schemas.microsoft.com/office/drawing/2014/chart" uri="{C3380CC4-5D6E-409C-BE32-E72D297353CC}">
                <c16:uniqueId val="{0000000D-9092-476E-8C45-5ACF54425036}"/>
              </c:ext>
            </c:extLst>
          </c:dPt>
          <c:dPt>
            <c:idx val="4"/>
            <c:bubble3D val="0"/>
            <c:extLst>
              <c:ext xmlns:c16="http://schemas.microsoft.com/office/drawing/2014/chart" uri="{C3380CC4-5D6E-409C-BE32-E72D297353CC}">
                <c16:uniqueId val="{0000000E-9092-476E-8C45-5ACF54425036}"/>
              </c:ext>
            </c:extLst>
          </c:dPt>
          <c:dPt>
            <c:idx val="8"/>
            <c:bubble3D val="0"/>
            <c:extLst>
              <c:ext xmlns:c16="http://schemas.microsoft.com/office/drawing/2014/chart" uri="{C3380CC4-5D6E-409C-BE32-E72D297353CC}">
                <c16:uniqueId val="{0000000F-9092-476E-8C45-5ACF54425036}"/>
              </c:ext>
            </c:extLst>
          </c:dPt>
          <c:dPt>
            <c:idx val="16"/>
            <c:bubble3D val="0"/>
            <c:extLst>
              <c:ext xmlns:c16="http://schemas.microsoft.com/office/drawing/2014/chart" uri="{C3380CC4-5D6E-409C-BE32-E72D297353CC}">
                <c16:uniqueId val="{00000010-9092-476E-8C45-5ACF54425036}"/>
              </c:ext>
            </c:extLst>
          </c:dPt>
          <c:dPt>
            <c:idx val="24"/>
            <c:bubble3D val="0"/>
            <c:extLst>
              <c:ext xmlns:c16="http://schemas.microsoft.com/office/drawing/2014/chart" uri="{C3380CC4-5D6E-409C-BE32-E72D297353CC}">
                <c16:uniqueId val="{00000011-9092-476E-8C45-5ACF54425036}"/>
              </c:ext>
            </c:extLst>
          </c:dPt>
          <c:dPt>
            <c:idx val="32"/>
            <c:bubble3D val="0"/>
            <c:extLst>
              <c:ext xmlns:c16="http://schemas.microsoft.com/office/drawing/2014/chart" uri="{C3380CC4-5D6E-409C-BE32-E72D297353CC}">
                <c16:uniqueId val="{00000012-9092-476E-8C45-5ACF54425036}"/>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092-476E-8C45-5ACF54425036}"/>
                </c:ext>
              </c:extLst>
            </c:dLbl>
            <c:dLbl>
              <c:idx val="1"/>
              <c:delete val="1"/>
              <c:extLst>
                <c:ext xmlns:c15="http://schemas.microsoft.com/office/drawing/2012/chart" uri="{CE6537A1-D6FC-4f65-9D91-7224C49458BB}"/>
                <c:ext xmlns:c16="http://schemas.microsoft.com/office/drawing/2014/chart" uri="{C3380CC4-5D6E-409C-BE32-E72D297353CC}">
                  <c16:uniqueId val="{0000000B-9092-476E-8C45-5ACF54425036}"/>
                </c:ext>
              </c:extLst>
            </c:dLbl>
            <c:dLbl>
              <c:idx val="2"/>
              <c:delete val="1"/>
              <c:extLst>
                <c:ext xmlns:c15="http://schemas.microsoft.com/office/drawing/2012/chart" uri="{CE6537A1-D6FC-4f65-9D91-7224C49458BB}"/>
                <c:ext xmlns:c16="http://schemas.microsoft.com/office/drawing/2014/chart" uri="{C3380CC4-5D6E-409C-BE32-E72D297353CC}">
                  <c16:uniqueId val="{0000000C-9092-476E-8C45-5ACF54425036}"/>
                </c:ext>
              </c:extLst>
            </c:dLbl>
            <c:dLbl>
              <c:idx val="3"/>
              <c:delete val="1"/>
              <c:extLst>
                <c:ext xmlns:c15="http://schemas.microsoft.com/office/drawing/2012/chart" uri="{CE6537A1-D6FC-4f65-9D91-7224C49458BB}"/>
                <c:ext xmlns:c16="http://schemas.microsoft.com/office/drawing/2014/chart" uri="{C3380CC4-5D6E-409C-BE32-E72D297353CC}">
                  <c16:uniqueId val="{0000000D-9092-476E-8C45-5ACF54425036}"/>
                </c:ext>
              </c:extLst>
            </c:dLbl>
            <c:dLbl>
              <c:idx val="4"/>
              <c:delete val="1"/>
              <c:extLst>
                <c:ext xmlns:c15="http://schemas.microsoft.com/office/drawing/2012/chart" uri="{CE6537A1-D6FC-4f65-9D91-7224C49458BB}"/>
                <c:ext xmlns:c16="http://schemas.microsoft.com/office/drawing/2014/chart" uri="{C3380CC4-5D6E-409C-BE32-E72D297353CC}">
                  <c16:uniqueId val="{0000000E-9092-476E-8C45-5ACF54425036}"/>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092-476E-8C45-5ACF54425036}"/>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092-476E-8C45-5ACF54425036}"/>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092-476E-8C45-5ACF54425036}"/>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092-476E-8C45-5ACF54425036}"/>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092-476E-8C45-5ACF54425036}"/>
            </c:ext>
          </c:extLst>
        </c:ser>
        <c:dLbls>
          <c:showLegendKey val="0"/>
          <c:showVal val="1"/>
          <c:showCatName val="0"/>
          <c:showSerName val="0"/>
          <c:showPercent val="0"/>
          <c:showBubbleSize val="0"/>
        </c:dLbls>
        <c:axId val="3"/>
        <c:axId val="2"/>
      </c:scatterChart>
      <c:valAx>
        <c:axId val="3"/>
        <c:scaling>
          <c:orientation val="maxMin"/>
          <c:max val="58"/>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6DD-485A-9125-2C05E8C9D1D3}"/>
              </c:ext>
            </c:extLst>
          </c:dPt>
          <c:dPt>
            <c:idx val="1"/>
            <c:bubble3D val="0"/>
            <c:extLst>
              <c:ext xmlns:c16="http://schemas.microsoft.com/office/drawing/2014/chart" uri="{C3380CC4-5D6E-409C-BE32-E72D297353CC}">
                <c16:uniqueId val="{00000001-86DD-485A-9125-2C05E8C9D1D3}"/>
              </c:ext>
            </c:extLst>
          </c:dPt>
          <c:dPt>
            <c:idx val="2"/>
            <c:bubble3D val="0"/>
            <c:extLst>
              <c:ext xmlns:c16="http://schemas.microsoft.com/office/drawing/2014/chart" uri="{C3380CC4-5D6E-409C-BE32-E72D297353CC}">
                <c16:uniqueId val="{00000002-86DD-485A-9125-2C05E8C9D1D3}"/>
              </c:ext>
            </c:extLst>
          </c:dPt>
          <c:dPt>
            <c:idx val="3"/>
            <c:bubble3D val="0"/>
            <c:extLst>
              <c:ext xmlns:c16="http://schemas.microsoft.com/office/drawing/2014/chart" uri="{C3380CC4-5D6E-409C-BE32-E72D297353CC}">
                <c16:uniqueId val="{00000003-86DD-485A-9125-2C05E8C9D1D3}"/>
              </c:ext>
            </c:extLst>
          </c:dPt>
          <c:dPt>
            <c:idx val="4"/>
            <c:bubble3D val="0"/>
            <c:extLst>
              <c:ext xmlns:c16="http://schemas.microsoft.com/office/drawing/2014/chart" uri="{C3380CC4-5D6E-409C-BE32-E72D297353CC}">
                <c16:uniqueId val="{00000004-86DD-485A-9125-2C05E8C9D1D3}"/>
              </c:ext>
            </c:extLst>
          </c:dPt>
          <c:dPt>
            <c:idx val="8"/>
            <c:bubble3D val="0"/>
            <c:extLst>
              <c:ext xmlns:c16="http://schemas.microsoft.com/office/drawing/2014/chart" uri="{C3380CC4-5D6E-409C-BE32-E72D297353CC}">
                <c16:uniqueId val="{00000005-86DD-485A-9125-2C05E8C9D1D3}"/>
              </c:ext>
            </c:extLst>
          </c:dPt>
          <c:dPt>
            <c:idx val="16"/>
            <c:bubble3D val="0"/>
            <c:extLst>
              <c:ext xmlns:c16="http://schemas.microsoft.com/office/drawing/2014/chart" uri="{C3380CC4-5D6E-409C-BE32-E72D297353CC}">
                <c16:uniqueId val="{00000006-86DD-485A-9125-2C05E8C9D1D3}"/>
              </c:ext>
            </c:extLst>
          </c:dPt>
          <c:dPt>
            <c:idx val="24"/>
            <c:bubble3D val="0"/>
            <c:extLst>
              <c:ext xmlns:c16="http://schemas.microsoft.com/office/drawing/2014/chart" uri="{C3380CC4-5D6E-409C-BE32-E72D297353CC}">
                <c16:uniqueId val="{00000007-86DD-485A-9125-2C05E8C9D1D3}"/>
              </c:ext>
            </c:extLst>
          </c:dPt>
          <c:dPt>
            <c:idx val="32"/>
            <c:bubble3D val="0"/>
            <c:extLst>
              <c:ext xmlns:c16="http://schemas.microsoft.com/office/drawing/2014/chart" uri="{C3380CC4-5D6E-409C-BE32-E72D297353CC}">
                <c16:uniqueId val="{00000008-86DD-485A-9125-2C05E8C9D1D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DD-485A-9125-2C05E8C9D1D3}"/>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DD-485A-9125-2C05E8C9D1D3}"/>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DD-485A-9125-2C05E8C9D1D3}"/>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DD-485A-9125-2C05E8C9D1D3}"/>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DD-485A-9125-2C05E8C9D1D3}"/>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DD-485A-9125-2C05E8C9D1D3}"/>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DD-485A-9125-2C05E8C9D1D3}"/>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DD-485A-9125-2C05E8C9D1D3}"/>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DD-485A-9125-2C05E8C9D1D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-2.4</c:v>
                </c:pt>
                <c:pt idx="16">
                  <c:v>-2.8</c:v>
                </c:pt>
                <c:pt idx="24">
                  <c:v>-3.5</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6DD-485A-9125-2C05E8C9D1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86DD-485A-9125-2C05E8C9D1D3}"/>
              </c:ext>
            </c:extLst>
          </c:dPt>
          <c:dPt>
            <c:idx val="1"/>
            <c:bubble3D val="0"/>
            <c:extLst>
              <c:ext xmlns:c16="http://schemas.microsoft.com/office/drawing/2014/chart" uri="{C3380CC4-5D6E-409C-BE32-E72D297353CC}">
                <c16:uniqueId val="{0000000B-86DD-485A-9125-2C05E8C9D1D3}"/>
              </c:ext>
            </c:extLst>
          </c:dPt>
          <c:dPt>
            <c:idx val="2"/>
            <c:bubble3D val="0"/>
            <c:extLst>
              <c:ext xmlns:c16="http://schemas.microsoft.com/office/drawing/2014/chart" uri="{C3380CC4-5D6E-409C-BE32-E72D297353CC}">
                <c16:uniqueId val="{0000000C-86DD-485A-9125-2C05E8C9D1D3}"/>
              </c:ext>
            </c:extLst>
          </c:dPt>
          <c:dPt>
            <c:idx val="3"/>
            <c:bubble3D val="0"/>
            <c:extLst>
              <c:ext xmlns:c16="http://schemas.microsoft.com/office/drawing/2014/chart" uri="{C3380CC4-5D6E-409C-BE32-E72D297353CC}">
                <c16:uniqueId val="{0000000D-86DD-485A-9125-2C05E8C9D1D3}"/>
              </c:ext>
            </c:extLst>
          </c:dPt>
          <c:dPt>
            <c:idx val="4"/>
            <c:bubble3D val="0"/>
            <c:extLst>
              <c:ext xmlns:c16="http://schemas.microsoft.com/office/drawing/2014/chart" uri="{C3380CC4-5D6E-409C-BE32-E72D297353CC}">
                <c16:uniqueId val="{0000000E-86DD-485A-9125-2C05E8C9D1D3}"/>
              </c:ext>
            </c:extLst>
          </c:dPt>
          <c:dPt>
            <c:idx val="8"/>
            <c:bubble3D val="0"/>
            <c:extLst>
              <c:ext xmlns:c16="http://schemas.microsoft.com/office/drawing/2014/chart" uri="{C3380CC4-5D6E-409C-BE32-E72D297353CC}">
                <c16:uniqueId val="{0000000F-86DD-485A-9125-2C05E8C9D1D3}"/>
              </c:ext>
            </c:extLst>
          </c:dPt>
          <c:dPt>
            <c:idx val="16"/>
            <c:bubble3D val="0"/>
            <c:extLst>
              <c:ext xmlns:c16="http://schemas.microsoft.com/office/drawing/2014/chart" uri="{C3380CC4-5D6E-409C-BE32-E72D297353CC}">
                <c16:uniqueId val="{00000010-86DD-485A-9125-2C05E8C9D1D3}"/>
              </c:ext>
            </c:extLst>
          </c:dPt>
          <c:dPt>
            <c:idx val="24"/>
            <c:bubble3D val="0"/>
            <c:extLst>
              <c:ext xmlns:c16="http://schemas.microsoft.com/office/drawing/2014/chart" uri="{C3380CC4-5D6E-409C-BE32-E72D297353CC}">
                <c16:uniqueId val="{00000011-86DD-485A-9125-2C05E8C9D1D3}"/>
              </c:ext>
            </c:extLst>
          </c:dPt>
          <c:dPt>
            <c:idx val="32"/>
            <c:bubble3D val="0"/>
            <c:extLst>
              <c:ext xmlns:c16="http://schemas.microsoft.com/office/drawing/2014/chart" uri="{C3380CC4-5D6E-409C-BE32-E72D297353CC}">
                <c16:uniqueId val="{00000012-86DD-485A-9125-2C05E8C9D1D3}"/>
              </c:ext>
            </c:extLst>
          </c:dPt>
          <c:dLbls>
            <c:dLbl>
              <c:idx val="0"/>
              <c:layout>
                <c:manualLayout>
                  <c:x val="-4.5096530706953748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6DD-485A-9125-2C05E8C9D1D3}"/>
                </c:ext>
              </c:extLst>
            </c:dLbl>
            <c:dLbl>
              <c:idx val="1"/>
              <c:delete val="1"/>
              <c:extLst>
                <c:ext xmlns:c15="http://schemas.microsoft.com/office/drawing/2012/chart" uri="{CE6537A1-D6FC-4f65-9D91-7224C49458BB}"/>
                <c:ext xmlns:c16="http://schemas.microsoft.com/office/drawing/2014/chart" uri="{C3380CC4-5D6E-409C-BE32-E72D297353CC}">
                  <c16:uniqueId val="{0000000B-86DD-485A-9125-2C05E8C9D1D3}"/>
                </c:ext>
              </c:extLst>
            </c:dLbl>
            <c:dLbl>
              <c:idx val="2"/>
              <c:delete val="1"/>
              <c:extLst>
                <c:ext xmlns:c15="http://schemas.microsoft.com/office/drawing/2012/chart" uri="{CE6537A1-D6FC-4f65-9D91-7224C49458BB}"/>
                <c:ext xmlns:c16="http://schemas.microsoft.com/office/drawing/2014/chart" uri="{C3380CC4-5D6E-409C-BE32-E72D297353CC}">
                  <c16:uniqueId val="{0000000C-86DD-485A-9125-2C05E8C9D1D3}"/>
                </c:ext>
              </c:extLst>
            </c:dLbl>
            <c:dLbl>
              <c:idx val="3"/>
              <c:delete val="1"/>
              <c:extLst>
                <c:ext xmlns:c15="http://schemas.microsoft.com/office/drawing/2012/chart" uri="{CE6537A1-D6FC-4f65-9D91-7224C49458BB}"/>
                <c:ext xmlns:c16="http://schemas.microsoft.com/office/drawing/2014/chart" uri="{C3380CC4-5D6E-409C-BE32-E72D297353CC}">
                  <c16:uniqueId val="{0000000D-86DD-485A-9125-2C05E8C9D1D3}"/>
                </c:ext>
              </c:extLst>
            </c:dLbl>
            <c:dLbl>
              <c:idx val="4"/>
              <c:delete val="1"/>
              <c:extLst>
                <c:ext xmlns:c15="http://schemas.microsoft.com/office/drawing/2012/chart" uri="{CE6537A1-D6FC-4f65-9D91-7224C49458BB}"/>
                <c:ext xmlns:c16="http://schemas.microsoft.com/office/drawing/2014/chart" uri="{C3380CC4-5D6E-409C-BE32-E72D297353CC}">
                  <c16:uniqueId val="{0000000E-86DD-485A-9125-2C05E8C9D1D3}"/>
                </c:ext>
              </c:extLst>
            </c:dLbl>
            <c:dLbl>
              <c:idx val="8"/>
              <c:layout>
                <c:manualLayout>
                  <c:x val="-4.5096530706953818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6DD-485A-9125-2C05E8C9D1D3}"/>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6DD-485A-9125-2C05E8C9D1D3}"/>
                </c:ext>
              </c:extLst>
            </c:dLbl>
            <c:dLbl>
              <c:idx val="24"/>
              <c:layout>
                <c:manualLayout>
                  <c:x val="-1.8171803637232468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6DD-485A-9125-2C05E8C9D1D3}"/>
                </c:ext>
              </c:extLst>
            </c:dLbl>
            <c:dLbl>
              <c:idx val="32"/>
              <c:layout>
                <c:manualLayout>
                  <c:x val="-1.8171803637232468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6DD-485A-9125-2C05E8C9D1D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6DD-485A-9125-2C05E8C9D1D3}"/>
            </c:ext>
          </c:extLst>
        </c:ser>
        <c:dLbls>
          <c:showLegendKey val="0"/>
          <c:showVal val="1"/>
          <c:showCatName val="0"/>
          <c:showSerName val="0"/>
          <c:showPercent val="0"/>
          <c:showBubbleSize val="0"/>
        </c:dLbls>
        <c:axId val="3"/>
        <c:axId val="2"/>
      </c:scatterChart>
      <c:valAx>
        <c:axId val="3"/>
        <c:scaling>
          <c:orientation val="maxMin"/>
          <c:max val="-3.1"/>
          <c:min val="-3.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18321070521E-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実質公債費比率の分子のうち大きな割合を占める区債元利償還金は、前年度より２億円の減となった。</a:t>
          </a:r>
        </a:p>
        <a:p>
          <a:r>
            <a:rPr kumimoji="1" lang="ja-JP" altLang="en-US" sz="1400">
              <a:latin typeface="ＭＳ ゴシック"/>
              <a:ea typeface="ＭＳ ゴシック"/>
            </a:rPr>
            <a:t>算入公債費等は２億円の減となり、実質公債費比率の分子は、前年度からほぼ横ばいとなった。</a:t>
          </a:r>
        </a:p>
        <a:p>
          <a:r>
            <a:rPr kumimoji="1" lang="ja-JP" altLang="en-US" sz="1400">
              <a:latin typeface="ＭＳ ゴシック"/>
              <a:ea typeface="ＭＳ ゴシック"/>
            </a:rPr>
            <a:t>今後も、起債の活用にあたっては、一般財源に占める実質的な公債費の割合（公債費負担比率（中野区方式））を上限１０％程度とする方針を遵守していく。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本区では満期一括償還債について、借入年度の翌年より借入期間に応じて積立を行う（10年であれば10分の１ずつ積み立てる）ため、減債基金残高と減債基金積立相当額に乖離が生じている。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将来負担額は、債務負担行為に基づく支出予定額の増などにより５億円増加した。</a:t>
          </a:r>
        </a:p>
        <a:p>
          <a:r>
            <a:rPr kumimoji="1" lang="ja-JP" altLang="en-US" sz="1400">
              <a:latin typeface="ＭＳ ゴシック"/>
              <a:ea typeface="ＭＳ ゴシック"/>
            </a:rPr>
            <a:t>充当可能基金が２５億円の増、基準財政需要額算入見込額が２４億円の増となったため、充当可能財源等は４９億円増加した。</a:t>
          </a:r>
        </a:p>
        <a:p>
          <a:r>
            <a:rPr kumimoji="1" lang="ja-JP" altLang="en-US" sz="1400">
              <a:latin typeface="ＭＳ ゴシック"/>
              <a:ea typeface="ＭＳ ゴシック"/>
            </a:rPr>
            <a:t>令和３年度も引き続き将来負担額より充当可能財源等が上回り、将来負担比率の分子は前年度と比べ４４億円減少した。</a:t>
          </a:r>
        </a:p>
        <a:p>
          <a:r>
            <a:rPr kumimoji="1" lang="ja-JP" altLang="en-US" sz="1400">
              <a:latin typeface="ＭＳ ゴシック"/>
              <a:ea typeface="ＭＳ ゴシック"/>
            </a:rPr>
            <a:t>今後も、世代間の公平性に配慮し、将来を見越した計画的な地方債発行と基金の積立てを行い、健全な財政運営を行っていく。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東京都中野区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基金運用利子や寄付金等を財源とした積立額が、事業の財源としての取崩し額を上回ったことによる増。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需要に対応できるよう計画的な積立て・繰入れを行っていく。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中野区区営住宅整備基金：中野区営住宅の整備のため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中野区社会福祉施設整備基金：中野区の社会福祉施設整備のため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中野区義務教育施設整備基金：中野区の義務教育施設整備のため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中野区平和基金：平和事業のため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中野区道路・公園整備基金：中野区の道路及び公園整備のため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中野区まちづくり基金：中野区の総合的なまちづくりのため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中野区区民公益活動推進基金：区民公益活動を行う団体に対し、広く区民公益活動に必要な資金の助成を行うため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中野区環境基金：区が実施する地球温暖化防止対策のため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中野区新型コロナウイルス感染症対策利子補給基金：新型コロナウイルス感染症の影響により金融機関から受けた融資に係る利子補給に要する財源の確保のため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財源の充足に伴い、主要積立財源が一般財源の基金の取崩しを優先的に取りやめたこと等により、基金残高が増加した。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当該年度に発生する見込みの減価償却費や、今後の充当事業の計画等を踏まえ積立てを行う。また、円滑に事業を実施できるよう、状況に応じて適宜基金計画を見直していく。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寄付金や基金運用利子、繰越金等を財源とした積立６１億円が、財源の不足に伴う取崩し額４８億円を上回ったことによる増。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各年度間における財源不足や区有施設等の施設改修経費等へ対応し、区の財政の安定的な運営に資するため、計画的な積立て・取崩しを行っていく。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起債発行を抑制し、計画的な償還を行ったことによる減。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起債発行は極力抑制し、区債償還は計画的に行っていくことにより、基金を適切に管理していく。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332,017
316,258
15.59
160,825,435
154,345,770
6,096,820
81,907,329
23,800,462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特別区</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45" name="テキスト ボックス 4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近年、総合体育館や学校施設の新築により改善傾向にあるものの、道路、認定こども園・幼稚園・保育所、公営住宅及び庁舎の有形固定資産減価償却率が高いため、類似団体と比べ依然高い数値となっている。</a:t>
          </a:r>
        </a:p>
        <a:p>
          <a:r>
            <a:rPr kumimoji="1" lang="ja-JP" altLang="en-US" sz="1100">
              <a:latin typeface="ＭＳ Ｐゴシック"/>
              <a:ea typeface="ＭＳ Ｐゴシック"/>
            </a:rPr>
            <a:t>　道路については、維持管理に関する短期・中長期的な計画である道路舗装維持管理計画に基づき、舗装対象を定め、計画通り実施した。</a:t>
          </a: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61" name="テキスト ボックス 6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140" cy="224155"/>
    <xdr:sp macro="" textlink="">
      <xdr:nvSpPr>
        <xdr:cNvPr id="63" name="テキスト ボックス 62"/>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140" cy="224155"/>
    <xdr:sp macro="" textlink="">
      <xdr:nvSpPr>
        <xdr:cNvPr id="65" name="テキスト ボックス 64"/>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140" cy="224155"/>
    <xdr:sp macro="" textlink="">
      <xdr:nvSpPr>
        <xdr:cNvPr id="67" name="テキスト ボックス 66"/>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140" cy="224155"/>
    <xdr:sp macro="" textlink="">
      <xdr:nvSpPr>
        <xdr:cNvPr id="69" name="テキスト ボックス 68"/>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140" cy="224155"/>
    <xdr:sp macro="" textlink="">
      <xdr:nvSpPr>
        <xdr:cNvPr id="71" name="テキスト ボックス 70"/>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140" cy="224155"/>
    <xdr:sp macro="" textlink="">
      <xdr:nvSpPr>
        <xdr:cNvPr id="73" name="テキスト ボックス 72"/>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75" name="テキスト ボックス 74"/>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60960</xdr:rowOff>
    </xdr:from>
    <xdr:to>
      <xdr:col>23</xdr:col>
      <xdr:colOff>85090</xdr:colOff>
      <xdr:row>33</xdr:row>
      <xdr:rowOff>161290</xdr:rowOff>
    </xdr:to>
    <xdr:cxnSp macro="">
      <xdr:nvCxnSpPr>
        <xdr:cNvPr id="77" name="直線コネクタ 76"/>
        <xdr:cNvCxnSpPr/>
      </xdr:nvCxnSpPr>
      <xdr:spPr>
        <a:xfrm flipV="1">
          <a:off x="4760595" y="5461635"/>
          <a:ext cx="127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165100</xdr:rowOff>
    </xdr:from>
    <xdr:ext cx="403860" cy="259080"/>
    <xdr:sp macro="" textlink="">
      <xdr:nvSpPr>
        <xdr:cNvPr id="78" name="有形固定資産減価償却率最小値テキスト"/>
        <xdr:cNvSpPr txBox="1"/>
      </xdr:nvSpPr>
      <xdr:spPr>
        <a:xfrm>
          <a:off x="4813300" y="6594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161290</xdr:rowOff>
    </xdr:from>
    <xdr:to>
      <xdr:col>23</xdr:col>
      <xdr:colOff>174625</xdr:colOff>
      <xdr:row>33</xdr:row>
      <xdr:rowOff>161290</xdr:rowOff>
    </xdr:to>
    <xdr:cxnSp macro="">
      <xdr:nvCxnSpPr>
        <xdr:cNvPr id="79" name="直線コネクタ 78"/>
        <xdr:cNvCxnSpPr/>
      </xdr:nvCxnSpPr>
      <xdr:spPr>
        <a:xfrm>
          <a:off x="4673600" y="659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7620</xdr:rowOff>
    </xdr:from>
    <xdr:ext cx="403860" cy="257810"/>
    <xdr:sp macro="" textlink="">
      <xdr:nvSpPr>
        <xdr:cNvPr id="80" name="有形固定資産減価償却率最大値テキスト"/>
        <xdr:cNvSpPr txBox="1"/>
      </xdr:nvSpPr>
      <xdr:spPr>
        <a:xfrm>
          <a:off x="4813300" y="52368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60960</xdr:rowOff>
    </xdr:from>
    <xdr:to>
      <xdr:col>23</xdr:col>
      <xdr:colOff>174625</xdr:colOff>
      <xdr:row>27</xdr:row>
      <xdr:rowOff>60960</xdr:rowOff>
    </xdr:to>
    <xdr:cxnSp macro="">
      <xdr:nvCxnSpPr>
        <xdr:cNvPr id="81" name="直線コネクタ 80"/>
        <xdr:cNvCxnSpPr/>
      </xdr:nvCxnSpPr>
      <xdr:spPr>
        <a:xfrm>
          <a:off x="4673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120650</xdr:rowOff>
    </xdr:from>
    <xdr:ext cx="403860" cy="257810"/>
    <xdr:sp macro="" textlink="">
      <xdr:nvSpPr>
        <xdr:cNvPr id="82" name="有形固定資産減価償却率平均値テキスト"/>
        <xdr:cNvSpPr txBox="1"/>
      </xdr:nvSpPr>
      <xdr:spPr>
        <a:xfrm>
          <a:off x="4813300" y="586422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97790</xdr:rowOff>
    </xdr:from>
    <xdr:to>
      <xdr:col>23</xdr:col>
      <xdr:colOff>136525</xdr:colOff>
      <xdr:row>31</xdr:row>
      <xdr:rowOff>27940</xdr:rowOff>
    </xdr:to>
    <xdr:sp macro="" textlink="">
      <xdr:nvSpPr>
        <xdr:cNvPr id="83" name="フローチャート: 判断 82"/>
        <xdr:cNvSpPr/>
      </xdr:nvSpPr>
      <xdr:spPr>
        <a:xfrm>
          <a:off x="4711700" y="60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40640</xdr:rowOff>
    </xdr:to>
    <xdr:sp macro="" textlink="">
      <xdr:nvSpPr>
        <xdr:cNvPr id="84" name="フローチャート: 判断 83"/>
        <xdr:cNvSpPr/>
      </xdr:nvSpPr>
      <xdr:spPr>
        <a:xfrm>
          <a:off x="40005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106680</xdr:rowOff>
    </xdr:from>
    <xdr:to>
      <xdr:col>15</xdr:col>
      <xdr:colOff>187325</xdr:colOff>
      <xdr:row>31</xdr:row>
      <xdr:rowOff>36830</xdr:rowOff>
    </xdr:to>
    <xdr:sp macro="" textlink="">
      <xdr:nvSpPr>
        <xdr:cNvPr id="85" name="フローチャート: 判断 84"/>
        <xdr:cNvSpPr/>
      </xdr:nvSpPr>
      <xdr:spPr>
        <a:xfrm>
          <a:off x="3238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149860</xdr:rowOff>
    </xdr:from>
    <xdr:to>
      <xdr:col>11</xdr:col>
      <xdr:colOff>187325</xdr:colOff>
      <xdr:row>31</xdr:row>
      <xdr:rowOff>80010</xdr:rowOff>
    </xdr:to>
    <xdr:sp macro="" textlink="">
      <xdr:nvSpPr>
        <xdr:cNvPr id="86" name="フローチャート: 判断 85"/>
        <xdr:cNvSpPr/>
      </xdr:nvSpPr>
      <xdr:spPr>
        <a:xfrm>
          <a:off x="247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125095</xdr:rowOff>
    </xdr:from>
    <xdr:to>
      <xdr:col>7</xdr:col>
      <xdr:colOff>187325</xdr:colOff>
      <xdr:row>31</xdr:row>
      <xdr:rowOff>55245</xdr:rowOff>
    </xdr:to>
    <xdr:sp macro="" textlink="">
      <xdr:nvSpPr>
        <xdr:cNvPr id="87" name="フローチャート: 判断 86"/>
        <xdr:cNvSpPr/>
      </xdr:nvSpPr>
      <xdr:spPr>
        <a:xfrm>
          <a:off x="1714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88" name="テキスト ボックス 87"/>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89" name="テキスト ボックス 88"/>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90" name="テキスト ボックス 89"/>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91" name="テキスト ボックス 90"/>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92" name="テキスト ボックス 91"/>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31</xdr:row>
      <xdr:rowOff>15240</xdr:rowOff>
    </xdr:from>
    <xdr:to>
      <xdr:col>23</xdr:col>
      <xdr:colOff>136525</xdr:colOff>
      <xdr:row>31</xdr:row>
      <xdr:rowOff>116840</xdr:rowOff>
    </xdr:to>
    <xdr:sp macro="" textlink="">
      <xdr:nvSpPr>
        <xdr:cNvPr id="93" name="楕円 92"/>
        <xdr:cNvSpPr/>
      </xdr:nvSpPr>
      <xdr:spPr>
        <a:xfrm>
          <a:off x="47117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165100</xdr:rowOff>
    </xdr:from>
    <xdr:ext cx="403860" cy="259080"/>
    <xdr:sp macro="" textlink="">
      <xdr:nvSpPr>
        <xdr:cNvPr id="94" name="有形固定資産減価償却率該当値テキスト"/>
        <xdr:cNvSpPr txBox="1"/>
      </xdr:nvSpPr>
      <xdr:spPr>
        <a:xfrm>
          <a:off x="4813300" y="60801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95885</xdr:rowOff>
    </xdr:from>
    <xdr:to>
      <xdr:col>19</xdr:col>
      <xdr:colOff>187325</xdr:colOff>
      <xdr:row>32</xdr:row>
      <xdr:rowOff>26035</xdr:rowOff>
    </xdr:to>
    <xdr:sp macro="" textlink="">
      <xdr:nvSpPr>
        <xdr:cNvPr id="95" name="楕円 94"/>
        <xdr:cNvSpPr/>
      </xdr:nvSpPr>
      <xdr:spPr>
        <a:xfrm>
          <a:off x="4000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66040</xdr:rowOff>
    </xdr:from>
    <xdr:to>
      <xdr:col>23</xdr:col>
      <xdr:colOff>85725</xdr:colOff>
      <xdr:row>31</xdr:row>
      <xdr:rowOff>146685</xdr:rowOff>
    </xdr:to>
    <xdr:cxnSp macro="">
      <xdr:nvCxnSpPr>
        <xdr:cNvPr id="96" name="直線コネクタ 95"/>
        <xdr:cNvCxnSpPr/>
      </xdr:nvCxnSpPr>
      <xdr:spPr>
        <a:xfrm flipV="1">
          <a:off x="4051300" y="6152515"/>
          <a:ext cx="711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78740</xdr:rowOff>
    </xdr:from>
    <xdr:to>
      <xdr:col>15</xdr:col>
      <xdr:colOff>187325</xdr:colOff>
      <xdr:row>33</xdr:row>
      <xdr:rowOff>8890</xdr:rowOff>
    </xdr:to>
    <xdr:sp macro="" textlink="">
      <xdr:nvSpPr>
        <xdr:cNvPr id="97" name="楕円 96"/>
        <xdr:cNvSpPr/>
      </xdr:nvSpPr>
      <xdr:spPr>
        <a:xfrm>
          <a:off x="323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146685</xdr:rowOff>
    </xdr:from>
    <xdr:to>
      <xdr:col>19</xdr:col>
      <xdr:colOff>136525</xdr:colOff>
      <xdr:row>32</xdr:row>
      <xdr:rowOff>129540</xdr:rowOff>
    </xdr:to>
    <xdr:cxnSp macro="">
      <xdr:nvCxnSpPr>
        <xdr:cNvPr id="98" name="直線コネクタ 97"/>
        <xdr:cNvCxnSpPr/>
      </xdr:nvCxnSpPr>
      <xdr:spPr>
        <a:xfrm flipV="1">
          <a:off x="3289300" y="6233160"/>
          <a:ext cx="762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93980</xdr:rowOff>
    </xdr:from>
    <xdr:to>
      <xdr:col>11</xdr:col>
      <xdr:colOff>187325</xdr:colOff>
      <xdr:row>33</xdr:row>
      <xdr:rowOff>24130</xdr:rowOff>
    </xdr:to>
    <xdr:sp macro="" textlink="">
      <xdr:nvSpPr>
        <xdr:cNvPr id="99" name="楕円 98"/>
        <xdr:cNvSpPr/>
      </xdr:nvSpPr>
      <xdr:spPr>
        <a:xfrm>
          <a:off x="247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129540</xdr:rowOff>
    </xdr:from>
    <xdr:to>
      <xdr:col>15</xdr:col>
      <xdr:colOff>136525</xdr:colOff>
      <xdr:row>32</xdr:row>
      <xdr:rowOff>144780</xdr:rowOff>
    </xdr:to>
    <xdr:cxnSp macro="">
      <xdr:nvCxnSpPr>
        <xdr:cNvPr id="100" name="直線コネクタ 99"/>
        <xdr:cNvCxnSpPr/>
      </xdr:nvCxnSpPr>
      <xdr:spPr>
        <a:xfrm flipV="1">
          <a:off x="2527300" y="638746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106045</xdr:rowOff>
    </xdr:from>
    <xdr:to>
      <xdr:col>7</xdr:col>
      <xdr:colOff>187325</xdr:colOff>
      <xdr:row>33</xdr:row>
      <xdr:rowOff>36195</xdr:rowOff>
    </xdr:to>
    <xdr:sp macro="" textlink="">
      <xdr:nvSpPr>
        <xdr:cNvPr id="101" name="楕円 100"/>
        <xdr:cNvSpPr/>
      </xdr:nvSpPr>
      <xdr:spPr>
        <a:xfrm>
          <a:off x="1714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144780</xdr:rowOff>
    </xdr:from>
    <xdr:to>
      <xdr:col>11</xdr:col>
      <xdr:colOff>136525</xdr:colOff>
      <xdr:row>32</xdr:row>
      <xdr:rowOff>156845</xdr:rowOff>
    </xdr:to>
    <xdr:cxnSp macro="">
      <xdr:nvCxnSpPr>
        <xdr:cNvPr id="102" name="直線コネクタ 101"/>
        <xdr:cNvCxnSpPr/>
      </xdr:nvCxnSpPr>
      <xdr:spPr>
        <a:xfrm flipV="1">
          <a:off x="1765300" y="640270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56515</xdr:rowOff>
    </xdr:from>
    <xdr:ext cx="403860" cy="258445"/>
    <xdr:sp macro="" textlink="">
      <xdr:nvSpPr>
        <xdr:cNvPr id="103" name="n_1aveValue有形固定資産減価償却率"/>
        <xdr:cNvSpPr txBox="1"/>
      </xdr:nvSpPr>
      <xdr:spPr>
        <a:xfrm>
          <a:off x="3836035" y="580009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53340</xdr:rowOff>
    </xdr:from>
    <xdr:ext cx="403860" cy="257810"/>
    <xdr:sp macro="" textlink="">
      <xdr:nvSpPr>
        <xdr:cNvPr id="104" name="n_2aveValue有形固定資産減価償却率"/>
        <xdr:cNvSpPr txBox="1"/>
      </xdr:nvSpPr>
      <xdr:spPr>
        <a:xfrm>
          <a:off x="3086735" y="57969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96520</xdr:rowOff>
    </xdr:from>
    <xdr:ext cx="403860" cy="259080"/>
    <xdr:sp macro="" textlink="">
      <xdr:nvSpPr>
        <xdr:cNvPr id="105" name="n_3aveValue有形固定資産減価償却率"/>
        <xdr:cNvSpPr txBox="1"/>
      </xdr:nvSpPr>
      <xdr:spPr>
        <a:xfrm>
          <a:off x="2324735" y="5840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71755</xdr:rowOff>
    </xdr:from>
    <xdr:ext cx="403860" cy="259080"/>
    <xdr:sp macro="" textlink="">
      <xdr:nvSpPr>
        <xdr:cNvPr id="106" name="n_4aveValue有形固定資産減価償却率"/>
        <xdr:cNvSpPr txBox="1"/>
      </xdr:nvSpPr>
      <xdr:spPr>
        <a:xfrm>
          <a:off x="1562735" y="5815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17780</xdr:rowOff>
    </xdr:from>
    <xdr:ext cx="403860" cy="257810"/>
    <xdr:sp macro="" textlink="">
      <xdr:nvSpPr>
        <xdr:cNvPr id="107" name="n_1mainValue有形固定資産減価償却率"/>
        <xdr:cNvSpPr txBox="1"/>
      </xdr:nvSpPr>
      <xdr:spPr>
        <a:xfrm>
          <a:off x="3836035" y="62757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171450</xdr:rowOff>
    </xdr:from>
    <xdr:ext cx="403860" cy="259080"/>
    <xdr:sp macro="" textlink="">
      <xdr:nvSpPr>
        <xdr:cNvPr id="108" name="n_2mainValue有形固定資産減価償却率"/>
        <xdr:cNvSpPr txBox="1"/>
      </xdr:nvSpPr>
      <xdr:spPr>
        <a:xfrm>
          <a:off x="3086735" y="6429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33</xdr:row>
      <xdr:rowOff>15240</xdr:rowOff>
    </xdr:from>
    <xdr:ext cx="403860" cy="259080"/>
    <xdr:sp macro="" textlink="">
      <xdr:nvSpPr>
        <xdr:cNvPr id="109" name="n_3mainValue有形固定資産減価償却率"/>
        <xdr:cNvSpPr txBox="1"/>
      </xdr:nvSpPr>
      <xdr:spPr>
        <a:xfrm>
          <a:off x="2324735" y="6444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33</xdr:row>
      <xdr:rowOff>27305</xdr:rowOff>
    </xdr:from>
    <xdr:ext cx="403860" cy="259080"/>
    <xdr:sp macro="" textlink="">
      <xdr:nvSpPr>
        <xdr:cNvPr id="110" name="n_4mainValue有形固定資産減価償却率"/>
        <xdr:cNvSpPr txBox="1"/>
      </xdr:nvSpPr>
      <xdr:spPr>
        <a:xfrm>
          <a:off x="1562735" y="64566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71</xdr:col>
      <xdr:colOff>123190</xdr:colOff>
      <xdr:row>22</xdr:row>
      <xdr:rowOff>64770</xdr:rowOff>
    </xdr:from>
    <xdr:to>
      <xdr:col>75</xdr:col>
      <xdr:colOff>48260</xdr:colOff>
      <xdr:row>24</xdr:row>
      <xdr:rowOff>30480</xdr:rowOff>
    </xdr:to>
    <xdr:sp macro="" textlink="">
      <xdr:nvSpPr>
        <xdr:cNvPr id="113" name="正方形/長方形 112"/>
        <xdr:cNvSpPr/>
      </xdr:nvSpPr>
      <xdr:spPr>
        <a:xfrm>
          <a:off x="13943965" y="4608195"/>
          <a:ext cx="6870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充当することが可能な基金などの充当可能財源が、将来負担額より大きいため算出されていない。</a:t>
          </a:r>
        </a:p>
      </xdr:txBody>
    </xdr:sp>
    <xdr:clientData/>
  </xdr:twoCellAnchor>
  <xdr:oneCellAnchor>
    <xdr:from>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36</xdr:row>
      <xdr:rowOff>74930</xdr:rowOff>
    </xdr:from>
    <xdr:ext cx="358140" cy="224155"/>
    <xdr:sp macro="" textlink="">
      <xdr:nvSpPr>
        <xdr:cNvPr id="126" name="テキスト ボックス 125"/>
        <xdr:cNvSpPr txBox="1"/>
      </xdr:nvSpPr>
      <xdr:spPr>
        <a:xfrm>
          <a:off x="10880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34</xdr:row>
      <xdr:rowOff>57785</xdr:rowOff>
    </xdr:from>
    <xdr:ext cx="358140" cy="225425"/>
    <xdr:sp macro="" textlink="">
      <xdr:nvSpPr>
        <xdr:cNvPr id="128" name="テキスト ボックス 127"/>
        <xdr:cNvSpPr txBox="1"/>
      </xdr:nvSpPr>
      <xdr:spPr>
        <a:xfrm>
          <a:off x="10880090" y="665861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32</xdr:row>
      <xdr:rowOff>40640</xdr:rowOff>
    </xdr:from>
    <xdr:ext cx="358140" cy="224155"/>
    <xdr:sp macro="" textlink="">
      <xdr:nvSpPr>
        <xdr:cNvPr id="130" name="テキスト ボックス 129"/>
        <xdr:cNvSpPr txBox="1"/>
      </xdr:nvSpPr>
      <xdr:spPr>
        <a:xfrm>
          <a:off x="10880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30</xdr:row>
      <xdr:rowOff>23495</xdr:rowOff>
    </xdr:from>
    <xdr:ext cx="358140" cy="225425"/>
    <xdr:sp macro="" textlink="">
      <xdr:nvSpPr>
        <xdr:cNvPr id="132" name="テキスト ボックス 131"/>
        <xdr:cNvSpPr txBox="1"/>
      </xdr:nvSpPr>
      <xdr:spPr>
        <a:xfrm>
          <a:off x="10880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24155"/>
    <xdr:sp macro="" textlink="">
      <xdr:nvSpPr>
        <xdr:cNvPr id="134" name="テキスト ボックス 133"/>
        <xdr:cNvSpPr txBox="1"/>
      </xdr:nvSpPr>
      <xdr:spPr>
        <a:xfrm>
          <a:off x="10931525" y="557911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36" name="テキスト ボックス 13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33</xdr:row>
      <xdr:rowOff>106680</xdr:rowOff>
    </xdr:to>
    <xdr:cxnSp macro="">
      <xdr:nvCxnSpPr>
        <xdr:cNvPr id="139" name="直線コネクタ 138"/>
        <xdr:cNvCxnSpPr/>
      </xdr:nvCxnSpPr>
      <xdr:spPr>
        <a:xfrm flipV="1">
          <a:off x="14793595" y="5313045"/>
          <a:ext cx="127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110490</xdr:rowOff>
    </xdr:from>
    <xdr:ext cx="403860" cy="257810"/>
    <xdr:sp macro="" textlink="">
      <xdr:nvSpPr>
        <xdr:cNvPr id="140" name="債務償還比率最小値テキスト"/>
        <xdr:cNvSpPr txBox="1"/>
      </xdr:nvSpPr>
      <xdr:spPr>
        <a:xfrm>
          <a:off x="14846300" y="65398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106680</xdr:rowOff>
    </xdr:from>
    <xdr:to>
      <xdr:col>76</xdr:col>
      <xdr:colOff>111125</xdr:colOff>
      <xdr:row>33</xdr:row>
      <xdr:rowOff>106680</xdr:rowOff>
    </xdr:to>
    <xdr:cxnSp macro="">
      <xdr:nvCxnSpPr>
        <xdr:cNvPr id="141" name="直線コネクタ 140"/>
        <xdr:cNvCxnSpPr/>
      </xdr:nvCxnSpPr>
      <xdr:spPr>
        <a:xfrm>
          <a:off x="14706600" y="653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151130</xdr:rowOff>
    </xdr:from>
    <xdr:ext cx="339090" cy="259080"/>
    <xdr:sp macro="" textlink="">
      <xdr:nvSpPr>
        <xdr:cNvPr id="142" name="債務償還比率最大値テキスト"/>
        <xdr:cNvSpPr txBox="1"/>
      </xdr:nvSpPr>
      <xdr:spPr>
        <a:xfrm>
          <a:off x="1484630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43" name="直線コネクタ 14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11430</xdr:rowOff>
    </xdr:from>
    <xdr:ext cx="339090" cy="259080"/>
    <xdr:sp macro="" textlink="">
      <xdr:nvSpPr>
        <xdr:cNvPr id="144" name="債務償還比率平均値テキスト"/>
        <xdr:cNvSpPr txBox="1"/>
      </xdr:nvSpPr>
      <xdr:spPr>
        <a:xfrm>
          <a:off x="14846300" y="5240655"/>
          <a:ext cx="339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26</xdr:row>
      <xdr:rowOff>33020</xdr:rowOff>
    </xdr:from>
    <xdr:to>
      <xdr:col>76</xdr:col>
      <xdr:colOff>73025</xdr:colOff>
      <xdr:row>26</xdr:row>
      <xdr:rowOff>134620</xdr:rowOff>
    </xdr:to>
    <xdr:sp macro="" textlink="">
      <xdr:nvSpPr>
        <xdr:cNvPr id="145" name="フローチャート: 判断 144"/>
        <xdr:cNvSpPr/>
      </xdr:nvSpPr>
      <xdr:spPr>
        <a:xfrm>
          <a:off x="147447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33020</xdr:rowOff>
    </xdr:from>
    <xdr:to>
      <xdr:col>72</xdr:col>
      <xdr:colOff>123825</xdr:colOff>
      <xdr:row>26</xdr:row>
      <xdr:rowOff>134620</xdr:rowOff>
    </xdr:to>
    <xdr:sp macro="" textlink="">
      <xdr:nvSpPr>
        <xdr:cNvPr id="146" name="フローチャート: 判断 145"/>
        <xdr:cNvSpPr/>
      </xdr:nvSpPr>
      <xdr:spPr>
        <a:xfrm>
          <a:off x="14033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33020</xdr:rowOff>
    </xdr:from>
    <xdr:to>
      <xdr:col>68</xdr:col>
      <xdr:colOff>123825</xdr:colOff>
      <xdr:row>26</xdr:row>
      <xdr:rowOff>134620</xdr:rowOff>
    </xdr:to>
    <xdr:sp macro="" textlink="">
      <xdr:nvSpPr>
        <xdr:cNvPr id="147" name="フローチャート: 判断 146"/>
        <xdr:cNvSpPr/>
      </xdr:nvSpPr>
      <xdr:spPr>
        <a:xfrm>
          <a:off x="13271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33020</xdr:rowOff>
    </xdr:from>
    <xdr:to>
      <xdr:col>64</xdr:col>
      <xdr:colOff>123825</xdr:colOff>
      <xdr:row>26</xdr:row>
      <xdr:rowOff>134620</xdr:rowOff>
    </xdr:to>
    <xdr:sp macro="" textlink="">
      <xdr:nvSpPr>
        <xdr:cNvPr id="148" name="フローチャート: 判断 147"/>
        <xdr:cNvSpPr/>
      </xdr:nvSpPr>
      <xdr:spPr>
        <a:xfrm>
          <a:off x="12509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33020</xdr:rowOff>
    </xdr:from>
    <xdr:to>
      <xdr:col>60</xdr:col>
      <xdr:colOff>123825</xdr:colOff>
      <xdr:row>26</xdr:row>
      <xdr:rowOff>134620</xdr:rowOff>
    </xdr:to>
    <xdr:sp macro="" textlink="">
      <xdr:nvSpPr>
        <xdr:cNvPr id="149" name="フローチャート: 判断 148"/>
        <xdr:cNvSpPr/>
      </xdr:nvSpPr>
      <xdr:spPr>
        <a:xfrm>
          <a:off x="11747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50" name="テキスト ボックス 149"/>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51" name="テキスト ボックス 150"/>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52" name="テキスト ボックス 151"/>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53" name="テキスト ボックス 152"/>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54" name="テキスト ボックス 153"/>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80645</xdr:colOff>
      <xdr:row>24</xdr:row>
      <xdr:rowOff>151130</xdr:rowOff>
    </xdr:from>
    <xdr:ext cx="339090" cy="259080"/>
    <xdr:sp macro="" textlink="">
      <xdr:nvSpPr>
        <xdr:cNvPr id="155" name="n_1aveValue債務償還比率"/>
        <xdr:cNvSpPr txBox="1"/>
      </xdr:nvSpPr>
      <xdr:spPr>
        <a:xfrm>
          <a:off x="139014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93345</xdr:colOff>
      <xdr:row>24</xdr:row>
      <xdr:rowOff>151130</xdr:rowOff>
    </xdr:from>
    <xdr:ext cx="339090" cy="259080"/>
    <xdr:sp macro="" textlink="">
      <xdr:nvSpPr>
        <xdr:cNvPr id="156" name="n_2aveValue債務償還比率"/>
        <xdr:cNvSpPr txBox="1"/>
      </xdr:nvSpPr>
      <xdr:spPr>
        <a:xfrm>
          <a:off x="131521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93345</xdr:colOff>
      <xdr:row>24</xdr:row>
      <xdr:rowOff>151130</xdr:rowOff>
    </xdr:from>
    <xdr:ext cx="339090" cy="259080"/>
    <xdr:sp macro="" textlink="">
      <xdr:nvSpPr>
        <xdr:cNvPr id="157" name="n_3aveValue債務償還比率"/>
        <xdr:cNvSpPr txBox="1"/>
      </xdr:nvSpPr>
      <xdr:spPr>
        <a:xfrm>
          <a:off x="123901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93345</xdr:colOff>
      <xdr:row>24</xdr:row>
      <xdr:rowOff>151130</xdr:rowOff>
    </xdr:from>
    <xdr:ext cx="339090" cy="259080"/>
    <xdr:sp macro="" textlink="">
      <xdr:nvSpPr>
        <xdr:cNvPr id="158" name="n_4aveValue債務償還比率"/>
        <xdr:cNvSpPr txBox="1"/>
      </xdr:nvSpPr>
      <xdr:spPr>
        <a:xfrm>
          <a:off x="116281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1" name="テキスト ボックス 160"/>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2" name="テキスト ボックス 161"/>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3" name="テキスト ボックス 162"/>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4" name="テキスト ボックス 163"/>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332,017
316,258
15.59
160,825,435
154,345,770
6,096,820
81,907,329
23,800,462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36830</xdr:rowOff>
    </xdr:to>
    <xdr:cxnSp macro="">
      <xdr:nvCxnSpPr>
        <xdr:cNvPr id="58" name="直線コネクタ 57"/>
        <xdr:cNvCxnSpPr/>
      </xdr:nvCxnSpPr>
      <xdr:spPr>
        <a:xfrm flipV="1">
          <a:off x="4634865" y="566039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40640</xdr:rowOff>
    </xdr:from>
    <xdr:ext cx="405130" cy="257810"/>
    <xdr:sp macro="" textlink="">
      <xdr:nvSpPr>
        <xdr:cNvPr id="59" name="【道路】&#10;有形固定資産減価償却率最小値テキスト"/>
        <xdr:cNvSpPr txBox="1"/>
      </xdr:nvSpPr>
      <xdr:spPr>
        <a:xfrm>
          <a:off x="4673600" y="72415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36830</xdr:rowOff>
    </xdr:from>
    <xdr:to>
      <xdr:col>24</xdr:col>
      <xdr:colOff>152400</xdr:colOff>
      <xdr:row>42</xdr:row>
      <xdr:rowOff>36830</xdr:rowOff>
    </xdr:to>
    <xdr:cxnSp macro="">
      <xdr:nvCxnSpPr>
        <xdr:cNvPr id="60" name="直線コネクタ 59"/>
        <xdr:cNvCxnSpPr/>
      </xdr:nvCxnSpPr>
      <xdr:spPr>
        <a:xfrm>
          <a:off x="4546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7810"/>
    <xdr:sp macro="" textlink="">
      <xdr:nvSpPr>
        <xdr:cNvPr id="61" name="【道路】&#10;有形固定資産減価償却率最大値テキスト"/>
        <xdr:cNvSpPr txBox="1"/>
      </xdr:nvSpPr>
      <xdr:spPr>
        <a:xfrm>
          <a:off x="4673600" y="543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82550</xdr:rowOff>
    </xdr:from>
    <xdr:ext cx="405130" cy="259080"/>
    <xdr:sp macro="" textlink="">
      <xdr:nvSpPr>
        <xdr:cNvPr id="63" name="【道路】&#10;有形固定資産減価償却率平均値テキスト"/>
        <xdr:cNvSpPr txBox="1"/>
      </xdr:nvSpPr>
      <xdr:spPr>
        <a:xfrm>
          <a:off x="4673600" y="64262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53340</xdr:rowOff>
    </xdr:from>
    <xdr:to>
      <xdr:col>20</xdr:col>
      <xdr:colOff>38100</xdr:colOff>
      <xdr:row>38</xdr:row>
      <xdr:rowOff>154940</xdr:rowOff>
    </xdr:to>
    <xdr:sp macro="" textlink="">
      <xdr:nvSpPr>
        <xdr:cNvPr id="65" name="フローチャート: 判断 64"/>
        <xdr:cNvSpPr/>
      </xdr:nvSpPr>
      <xdr:spPr>
        <a:xfrm>
          <a:off x="3746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41910</xdr:rowOff>
    </xdr:from>
    <xdr:to>
      <xdr:col>15</xdr:col>
      <xdr:colOff>101600</xdr:colOff>
      <xdr:row>38</xdr:row>
      <xdr:rowOff>143510</xdr:rowOff>
    </xdr:to>
    <xdr:sp macro="" textlink="">
      <xdr:nvSpPr>
        <xdr:cNvPr id="66" name="フローチャート: 判断 65"/>
        <xdr:cNvSpPr/>
      </xdr:nvSpPr>
      <xdr:spPr>
        <a:xfrm>
          <a:off x="2857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23495</xdr:rowOff>
    </xdr:from>
    <xdr:to>
      <xdr:col>10</xdr:col>
      <xdr:colOff>165100</xdr:colOff>
      <xdr:row>38</xdr:row>
      <xdr:rowOff>125095</xdr:rowOff>
    </xdr:to>
    <xdr:sp macro="" textlink="">
      <xdr:nvSpPr>
        <xdr:cNvPr id="67" name="フローチャート: 判断 66"/>
        <xdr:cNvSpPr/>
      </xdr:nvSpPr>
      <xdr:spPr>
        <a:xfrm>
          <a:off x="1968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156210</xdr:rowOff>
    </xdr:from>
    <xdr:to>
      <xdr:col>6</xdr:col>
      <xdr:colOff>38100</xdr:colOff>
      <xdr:row>38</xdr:row>
      <xdr:rowOff>86360</xdr:rowOff>
    </xdr:to>
    <xdr:sp macro="" textlink="">
      <xdr:nvSpPr>
        <xdr:cNvPr id="68" name="フローチャート: 判断 67"/>
        <xdr:cNvSpPr/>
      </xdr:nvSpPr>
      <xdr:spPr>
        <a:xfrm>
          <a:off x="107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41</xdr:row>
      <xdr:rowOff>33655</xdr:rowOff>
    </xdr:from>
    <xdr:to>
      <xdr:col>24</xdr:col>
      <xdr:colOff>114300</xdr:colOff>
      <xdr:row>41</xdr:row>
      <xdr:rowOff>135255</xdr:rowOff>
    </xdr:to>
    <xdr:sp macro="" textlink="">
      <xdr:nvSpPr>
        <xdr:cNvPr id="74" name="楕円 73"/>
        <xdr:cNvSpPr/>
      </xdr:nvSpPr>
      <xdr:spPr>
        <a:xfrm>
          <a:off x="4584700" y="70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120650</xdr:rowOff>
    </xdr:from>
    <xdr:ext cx="405130" cy="257810"/>
    <xdr:sp macro="" textlink="">
      <xdr:nvSpPr>
        <xdr:cNvPr id="75" name="【道路】&#10;有形固定資産減価償却率該当値テキスト"/>
        <xdr:cNvSpPr txBox="1"/>
      </xdr:nvSpPr>
      <xdr:spPr>
        <a:xfrm>
          <a:off x="4673600" y="6978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34925</xdr:rowOff>
    </xdr:from>
    <xdr:to>
      <xdr:col>20</xdr:col>
      <xdr:colOff>38100</xdr:colOff>
      <xdr:row>41</xdr:row>
      <xdr:rowOff>136525</xdr:rowOff>
    </xdr:to>
    <xdr:sp macro="" textlink="">
      <xdr:nvSpPr>
        <xdr:cNvPr id="76" name="楕円 75"/>
        <xdr:cNvSpPr/>
      </xdr:nvSpPr>
      <xdr:spPr>
        <a:xfrm>
          <a:off x="3746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84455</xdr:rowOff>
    </xdr:from>
    <xdr:to>
      <xdr:col>24</xdr:col>
      <xdr:colOff>63500</xdr:colOff>
      <xdr:row>41</xdr:row>
      <xdr:rowOff>86360</xdr:rowOff>
    </xdr:to>
    <xdr:cxnSp macro="">
      <xdr:nvCxnSpPr>
        <xdr:cNvPr id="77" name="直線コネクタ 76"/>
        <xdr:cNvCxnSpPr/>
      </xdr:nvCxnSpPr>
      <xdr:spPr>
        <a:xfrm flipV="1">
          <a:off x="3797300" y="71139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46355</xdr:rowOff>
    </xdr:from>
    <xdr:to>
      <xdr:col>15</xdr:col>
      <xdr:colOff>101600</xdr:colOff>
      <xdr:row>41</xdr:row>
      <xdr:rowOff>147955</xdr:rowOff>
    </xdr:to>
    <xdr:sp macro="" textlink="">
      <xdr:nvSpPr>
        <xdr:cNvPr id="78" name="楕円 77"/>
        <xdr:cNvSpPr/>
      </xdr:nvSpPr>
      <xdr:spPr>
        <a:xfrm>
          <a:off x="2857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86360</xdr:rowOff>
    </xdr:from>
    <xdr:to>
      <xdr:col>19</xdr:col>
      <xdr:colOff>177800</xdr:colOff>
      <xdr:row>41</xdr:row>
      <xdr:rowOff>97790</xdr:rowOff>
    </xdr:to>
    <xdr:cxnSp macro="">
      <xdr:nvCxnSpPr>
        <xdr:cNvPr id="79" name="直線コネクタ 78"/>
        <xdr:cNvCxnSpPr/>
      </xdr:nvCxnSpPr>
      <xdr:spPr>
        <a:xfrm flipV="1">
          <a:off x="2908300" y="71158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54610</xdr:rowOff>
    </xdr:from>
    <xdr:to>
      <xdr:col>10</xdr:col>
      <xdr:colOff>165100</xdr:colOff>
      <xdr:row>41</xdr:row>
      <xdr:rowOff>156210</xdr:rowOff>
    </xdr:to>
    <xdr:sp macro="" textlink="">
      <xdr:nvSpPr>
        <xdr:cNvPr id="80" name="楕円 79"/>
        <xdr:cNvSpPr/>
      </xdr:nvSpPr>
      <xdr:spPr>
        <a:xfrm>
          <a:off x="1968500" y="70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97790</xdr:rowOff>
    </xdr:from>
    <xdr:to>
      <xdr:col>15</xdr:col>
      <xdr:colOff>50800</xdr:colOff>
      <xdr:row>41</xdr:row>
      <xdr:rowOff>105410</xdr:rowOff>
    </xdr:to>
    <xdr:cxnSp macro="">
      <xdr:nvCxnSpPr>
        <xdr:cNvPr id="81" name="直線コネクタ 80"/>
        <xdr:cNvCxnSpPr/>
      </xdr:nvCxnSpPr>
      <xdr:spPr>
        <a:xfrm flipV="1">
          <a:off x="2019300" y="7127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90805</xdr:rowOff>
    </xdr:from>
    <xdr:to>
      <xdr:col>6</xdr:col>
      <xdr:colOff>38100</xdr:colOff>
      <xdr:row>42</xdr:row>
      <xdr:rowOff>20955</xdr:rowOff>
    </xdr:to>
    <xdr:sp macro="" textlink="">
      <xdr:nvSpPr>
        <xdr:cNvPr id="82" name="楕円 81"/>
        <xdr:cNvSpPr/>
      </xdr:nvSpPr>
      <xdr:spPr>
        <a:xfrm>
          <a:off x="1079500" y="71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105410</xdr:rowOff>
    </xdr:from>
    <xdr:to>
      <xdr:col>10</xdr:col>
      <xdr:colOff>114300</xdr:colOff>
      <xdr:row>41</xdr:row>
      <xdr:rowOff>141605</xdr:rowOff>
    </xdr:to>
    <xdr:cxnSp macro="">
      <xdr:nvCxnSpPr>
        <xdr:cNvPr id="83" name="直線コネクタ 82"/>
        <xdr:cNvCxnSpPr/>
      </xdr:nvCxnSpPr>
      <xdr:spPr>
        <a:xfrm flipV="1">
          <a:off x="1130300" y="71348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171450</xdr:rowOff>
    </xdr:from>
    <xdr:ext cx="405130" cy="259080"/>
    <xdr:sp macro="" textlink="">
      <xdr:nvSpPr>
        <xdr:cNvPr id="84" name="n_1aveValue【道路】&#10;有形固定資産減価償却率"/>
        <xdr:cNvSpPr txBox="1"/>
      </xdr:nvSpPr>
      <xdr:spPr>
        <a:xfrm>
          <a:off x="3582035" y="6343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160020</xdr:rowOff>
    </xdr:from>
    <xdr:ext cx="403860" cy="259080"/>
    <xdr:sp macro="" textlink="">
      <xdr:nvSpPr>
        <xdr:cNvPr id="85" name="n_2aveValue【道路】&#10;有形固定資産減価償却率"/>
        <xdr:cNvSpPr txBox="1"/>
      </xdr:nvSpPr>
      <xdr:spPr>
        <a:xfrm>
          <a:off x="2705735" y="6332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141605</xdr:rowOff>
    </xdr:from>
    <xdr:ext cx="403860" cy="259080"/>
    <xdr:sp macro="" textlink="">
      <xdr:nvSpPr>
        <xdr:cNvPr id="86" name="n_3aveValue【道路】&#10;有形固定資産減価償却率"/>
        <xdr:cNvSpPr txBox="1"/>
      </xdr:nvSpPr>
      <xdr:spPr>
        <a:xfrm>
          <a:off x="1816735" y="6313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102870</xdr:rowOff>
    </xdr:from>
    <xdr:ext cx="403860" cy="259080"/>
    <xdr:sp macro="" textlink="">
      <xdr:nvSpPr>
        <xdr:cNvPr id="87" name="n_4aveValue【道路】&#10;有形固定資産減価償却率"/>
        <xdr:cNvSpPr txBox="1"/>
      </xdr:nvSpPr>
      <xdr:spPr>
        <a:xfrm>
          <a:off x="927735" y="6275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127635</xdr:rowOff>
    </xdr:from>
    <xdr:ext cx="405130" cy="259080"/>
    <xdr:sp macro="" textlink="">
      <xdr:nvSpPr>
        <xdr:cNvPr id="88" name="n_1mainValue【道路】&#10;有形固定資産減価償却率"/>
        <xdr:cNvSpPr txBox="1"/>
      </xdr:nvSpPr>
      <xdr:spPr>
        <a:xfrm>
          <a:off x="3582035" y="7157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139065</xdr:rowOff>
    </xdr:from>
    <xdr:ext cx="403860" cy="259080"/>
    <xdr:sp macro="" textlink="">
      <xdr:nvSpPr>
        <xdr:cNvPr id="89" name="n_2mainValue【道路】&#10;有形固定資産減価償却率"/>
        <xdr:cNvSpPr txBox="1"/>
      </xdr:nvSpPr>
      <xdr:spPr>
        <a:xfrm>
          <a:off x="2705735" y="71685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41</xdr:row>
      <xdr:rowOff>147320</xdr:rowOff>
    </xdr:from>
    <xdr:ext cx="403860" cy="259080"/>
    <xdr:sp macro="" textlink="">
      <xdr:nvSpPr>
        <xdr:cNvPr id="90" name="n_3mainValue【道路】&#10;有形固定資産減価償却率"/>
        <xdr:cNvSpPr txBox="1"/>
      </xdr:nvSpPr>
      <xdr:spPr>
        <a:xfrm>
          <a:off x="1816735" y="7176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42</xdr:row>
      <xdr:rowOff>12065</xdr:rowOff>
    </xdr:from>
    <xdr:ext cx="403860" cy="259080"/>
    <xdr:sp macro="" textlink="">
      <xdr:nvSpPr>
        <xdr:cNvPr id="91" name="n_4mainValue【道路】&#10;有形固定資産減価償却率"/>
        <xdr:cNvSpPr txBox="1"/>
      </xdr:nvSpPr>
      <xdr:spPr>
        <a:xfrm>
          <a:off x="927735" y="7212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100" name="テキスト ボックス 99"/>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5" name="テキスト ボックス 104"/>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7" name="テキスト ボックス 106"/>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9" name="テキスト ボックス 108"/>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11" name="テキスト ボックス 110"/>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166370</xdr:rowOff>
    </xdr:from>
    <xdr:to>
      <xdr:col>54</xdr:col>
      <xdr:colOff>189865</xdr:colOff>
      <xdr:row>41</xdr:row>
      <xdr:rowOff>86995</xdr:rowOff>
    </xdr:to>
    <xdr:cxnSp macro="">
      <xdr:nvCxnSpPr>
        <xdr:cNvPr id="115" name="直線コネクタ 114"/>
        <xdr:cNvCxnSpPr/>
      </xdr:nvCxnSpPr>
      <xdr:spPr>
        <a:xfrm flipV="1">
          <a:off x="10476865" y="5824220"/>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90805</xdr:rowOff>
    </xdr:from>
    <xdr:ext cx="469900" cy="258445"/>
    <xdr:sp macro="" textlink="">
      <xdr:nvSpPr>
        <xdr:cNvPr id="116" name="【道路】&#10;一人当たり延長最小値テキスト"/>
        <xdr:cNvSpPr txBox="1"/>
      </xdr:nvSpPr>
      <xdr:spPr>
        <a:xfrm>
          <a:off x="10515600" y="7120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86995</xdr:rowOff>
    </xdr:from>
    <xdr:to>
      <xdr:col>55</xdr:col>
      <xdr:colOff>88900</xdr:colOff>
      <xdr:row>41</xdr:row>
      <xdr:rowOff>86995</xdr:rowOff>
    </xdr:to>
    <xdr:cxnSp macro="">
      <xdr:nvCxnSpPr>
        <xdr:cNvPr id="117" name="直線コネクタ 116"/>
        <xdr:cNvCxnSpPr/>
      </xdr:nvCxnSpPr>
      <xdr:spPr>
        <a:xfrm>
          <a:off x="10388600" y="711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112395</xdr:rowOff>
    </xdr:from>
    <xdr:ext cx="469900" cy="257810"/>
    <xdr:sp macro="" textlink="">
      <xdr:nvSpPr>
        <xdr:cNvPr id="118" name="【道路】&#10;一人当たり延長最大値テキスト"/>
        <xdr:cNvSpPr txBox="1"/>
      </xdr:nvSpPr>
      <xdr:spPr>
        <a:xfrm>
          <a:off x="10515600" y="55987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7.430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166370</xdr:rowOff>
    </xdr:from>
    <xdr:to>
      <xdr:col>55</xdr:col>
      <xdr:colOff>88900</xdr:colOff>
      <xdr:row>33</xdr:row>
      <xdr:rowOff>166370</xdr:rowOff>
    </xdr:to>
    <xdr:cxnSp macro="">
      <xdr:nvCxnSpPr>
        <xdr:cNvPr id="119" name="直線コネクタ 118"/>
        <xdr:cNvCxnSpPr/>
      </xdr:nvCxnSpPr>
      <xdr:spPr>
        <a:xfrm>
          <a:off x="103886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64135</xdr:rowOff>
    </xdr:from>
    <xdr:ext cx="469900" cy="257810"/>
    <xdr:sp macro="" textlink="">
      <xdr:nvSpPr>
        <xdr:cNvPr id="120" name="【道路】&#10;一人当たり延長平均値テキスト"/>
        <xdr:cNvSpPr txBox="1"/>
      </xdr:nvSpPr>
      <xdr:spPr>
        <a:xfrm>
          <a:off x="10515600" y="67506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41275</xdr:rowOff>
    </xdr:from>
    <xdr:to>
      <xdr:col>55</xdr:col>
      <xdr:colOff>50800</xdr:colOff>
      <xdr:row>40</xdr:row>
      <xdr:rowOff>143510</xdr:rowOff>
    </xdr:to>
    <xdr:sp macro="" textlink="">
      <xdr:nvSpPr>
        <xdr:cNvPr id="121" name="フローチャート: 判断 120"/>
        <xdr:cNvSpPr/>
      </xdr:nvSpPr>
      <xdr:spPr>
        <a:xfrm>
          <a:off x="104267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41910</xdr:rowOff>
    </xdr:from>
    <xdr:to>
      <xdr:col>50</xdr:col>
      <xdr:colOff>165100</xdr:colOff>
      <xdr:row>40</xdr:row>
      <xdr:rowOff>143510</xdr:rowOff>
    </xdr:to>
    <xdr:sp macro="" textlink="">
      <xdr:nvSpPr>
        <xdr:cNvPr id="122" name="フローチャート: 判断 121"/>
        <xdr:cNvSpPr/>
      </xdr:nvSpPr>
      <xdr:spPr>
        <a:xfrm>
          <a:off x="95885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38100</xdr:rowOff>
    </xdr:from>
    <xdr:to>
      <xdr:col>46</xdr:col>
      <xdr:colOff>38100</xdr:colOff>
      <xdr:row>40</xdr:row>
      <xdr:rowOff>139700</xdr:rowOff>
    </xdr:to>
    <xdr:sp macro="" textlink="">
      <xdr:nvSpPr>
        <xdr:cNvPr id="123" name="フローチャート: 判断 122"/>
        <xdr:cNvSpPr/>
      </xdr:nvSpPr>
      <xdr:spPr>
        <a:xfrm>
          <a:off x="8699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32385</xdr:rowOff>
    </xdr:from>
    <xdr:to>
      <xdr:col>41</xdr:col>
      <xdr:colOff>101600</xdr:colOff>
      <xdr:row>40</xdr:row>
      <xdr:rowOff>133985</xdr:rowOff>
    </xdr:to>
    <xdr:sp macro="" textlink="">
      <xdr:nvSpPr>
        <xdr:cNvPr id="124" name="フローチャート: 判断 123"/>
        <xdr:cNvSpPr/>
      </xdr:nvSpPr>
      <xdr:spPr>
        <a:xfrm>
          <a:off x="7810500" y="68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921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136525</xdr:rowOff>
    </xdr:from>
    <xdr:to>
      <xdr:col>55</xdr:col>
      <xdr:colOff>50800</xdr:colOff>
      <xdr:row>41</xdr:row>
      <xdr:rowOff>66675</xdr:rowOff>
    </xdr:to>
    <xdr:sp macro="" textlink="">
      <xdr:nvSpPr>
        <xdr:cNvPr id="131" name="楕円 130"/>
        <xdr:cNvSpPr/>
      </xdr:nvSpPr>
      <xdr:spPr>
        <a:xfrm>
          <a:off x="104267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52070</xdr:rowOff>
    </xdr:from>
    <xdr:ext cx="469900" cy="257810"/>
    <xdr:sp macro="" textlink="">
      <xdr:nvSpPr>
        <xdr:cNvPr id="132" name="【道路】&#10;一人当たり延長該当値テキスト"/>
        <xdr:cNvSpPr txBox="1"/>
      </xdr:nvSpPr>
      <xdr:spPr>
        <a:xfrm>
          <a:off x="10515600" y="69100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137795</xdr:rowOff>
    </xdr:from>
    <xdr:to>
      <xdr:col>50</xdr:col>
      <xdr:colOff>165100</xdr:colOff>
      <xdr:row>41</xdr:row>
      <xdr:rowOff>67945</xdr:rowOff>
    </xdr:to>
    <xdr:sp macro="" textlink="">
      <xdr:nvSpPr>
        <xdr:cNvPr id="133" name="楕円 132"/>
        <xdr:cNvSpPr/>
      </xdr:nvSpPr>
      <xdr:spPr>
        <a:xfrm>
          <a:off x="9588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15875</xdr:rowOff>
    </xdr:from>
    <xdr:to>
      <xdr:col>55</xdr:col>
      <xdr:colOff>0</xdr:colOff>
      <xdr:row>41</xdr:row>
      <xdr:rowOff>17780</xdr:rowOff>
    </xdr:to>
    <xdr:cxnSp macro="">
      <xdr:nvCxnSpPr>
        <xdr:cNvPr id="134" name="直線コネクタ 133"/>
        <xdr:cNvCxnSpPr/>
      </xdr:nvCxnSpPr>
      <xdr:spPr>
        <a:xfrm flipV="1">
          <a:off x="9639300" y="70453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138430</xdr:rowOff>
    </xdr:from>
    <xdr:to>
      <xdr:col>46</xdr:col>
      <xdr:colOff>38100</xdr:colOff>
      <xdr:row>41</xdr:row>
      <xdr:rowOff>68580</xdr:rowOff>
    </xdr:to>
    <xdr:sp macro="" textlink="">
      <xdr:nvSpPr>
        <xdr:cNvPr id="135" name="楕円 134"/>
        <xdr:cNvSpPr/>
      </xdr:nvSpPr>
      <xdr:spPr>
        <a:xfrm>
          <a:off x="86995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17780</xdr:rowOff>
    </xdr:from>
    <xdr:to>
      <xdr:col>50</xdr:col>
      <xdr:colOff>114300</xdr:colOff>
      <xdr:row>41</xdr:row>
      <xdr:rowOff>17780</xdr:rowOff>
    </xdr:to>
    <xdr:cxnSp macro="">
      <xdr:nvCxnSpPr>
        <xdr:cNvPr id="136" name="直線コネクタ 135"/>
        <xdr:cNvCxnSpPr/>
      </xdr:nvCxnSpPr>
      <xdr:spPr>
        <a:xfrm flipV="1">
          <a:off x="8750300" y="7047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135890</xdr:rowOff>
    </xdr:from>
    <xdr:to>
      <xdr:col>41</xdr:col>
      <xdr:colOff>101600</xdr:colOff>
      <xdr:row>41</xdr:row>
      <xdr:rowOff>66040</xdr:rowOff>
    </xdr:to>
    <xdr:sp macro="" textlink="">
      <xdr:nvSpPr>
        <xdr:cNvPr id="137" name="楕円 136"/>
        <xdr:cNvSpPr/>
      </xdr:nvSpPr>
      <xdr:spPr>
        <a:xfrm>
          <a:off x="781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17780</xdr:rowOff>
    </xdr:to>
    <xdr:cxnSp macro="">
      <xdr:nvCxnSpPr>
        <xdr:cNvPr id="138" name="直線コネクタ 137"/>
        <xdr:cNvCxnSpPr/>
      </xdr:nvCxnSpPr>
      <xdr:spPr>
        <a:xfrm>
          <a:off x="7861300" y="7044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134620</xdr:rowOff>
    </xdr:from>
    <xdr:to>
      <xdr:col>36</xdr:col>
      <xdr:colOff>165100</xdr:colOff>
      <xdr:row>41</xdr:row>
      <xdr:rowOff>64770</xdr:rowOff>
    </xdr:to>
    <xdr:sp macro="" textlink="">
      <xdr:nvSpPr>
        <xdr:cNvPr id="139" name="楕円 138"/>
        <xdr:cNvSpPr/>
      </xdr:nvSpPr>
      <xdr:spPr>
        <a:xfrm>
          <a:off x="6921500" y="6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13970</xdr:rowOff>
    </xdr:from>
    <xdr:to>
      <xdr:col>41</xdr:col>
      <xdr:colOff>50800</xdr:colOff>
      <xdr:row>41</xdr:row>
      <xdr:rowOff>15240</xdr:rowOff>
    </xdr:to>
    <xdr:cxnSp macro="">
      <xdr:nvCxnSpPr>
        <xdr:cNvPr id="140" name="直線コネクタ 139"/>
        <xdr:cNvCxnSpPr/>
      </xdr:nvCxnSpPr>
      <xdr:spPr>
        <a:xfrm>
          <a:off x="6972300" y="7043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160020</xdr:rowOff>
    </xdr:from>
    <xdr:ext cx="469900" cy="259080"/>
    <xdr:sp macro="" textlink="">
      <xdr:nvSpPr>
        <xdr:cNvPr id="141" name="n_1aveValue【道路】&#10;一人当たり延長"/>
        <xdr:cNvSpPr txBox="1"/>
      </xdr:nvSpPr>
      <xdr:spPr>
        <a:xfrm>
          <a:off x="9391650" y="667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156210</xdr:rowOff>
    </xdr:from>
    <xdr:ext cx="468630" cy="257810"/>
    <xdr:sp macro="" textlink="">
      <xdr:nvSpPr>
        <xdr:cNvPr id="142" name="n_2aveValue【道路】&#10;一人当たり延長"/>
        <xdr:cNvSpPr txBox="1"/>
      </xdr:nvSpPr>
      <xdr:spPr>
        <a:xfrm>
          <a:off x="8515350" y="6671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150495</xdr:rowOff>
    </xdr:from>
    <xdr:ext cx="468630" cy="259080"/>
    <xdr:sp macro="" textlink="">
      <xdr:nvSpPr>
        <xdr:cNvPr id="143" name="n_3aveValue【道路】&#10;一人当たり延長"/>
        <xdr:cNvSpPr txBox="1"/>
      </xdr:nvSpPr>
      <xdr:spPr>
        <a:xfrm>
          <a:off x="7626350" y="6665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153035</xdr:rowOff>
    </xdr:from>
    <xdr:ext cx="468630" cy="259080"/>
    <xdr:sp macro="" textlink="">
      <xdr:nvSpPr>
        <xdr:cNvPr id="144" name="n_4aveValue【道路】&#10;一人当たり延長"/>
        <xdr:cNvSpPr txBox="1"/>
      </xdr:nvSpPr>
      <xdr:spPr>
        <a:xfrm>
          <a:off x="6737350" y="6668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59055</xdr:rowOff>
    </xdr:from>
    <xdr:ext cx="469900" cy="259080"/>
    <xdr:sp macro="" textlink="">
      <xdr:nvSpPr>
        <xdr:cNvPr id="145" name="n_1mainValue【道路】&#10;一人当たり延長"/>
        <xdr:cNvSpPr txBox="1"/>
      </xdr:nvSpPr>
      <xdr:spPr>
        <a:xfrm>
          <a:off x="9391650" y="7088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59690</xdr:rowOff>
    </xdr:from>
    <xdr:ext cx="468630" cy="259080"/>
    <xdr:sp macro="" textlink="">
      <xdr:nvSpPr>
        <xdr:cNvPr id="146" name="n_2mainValue【道路】&#10;一人当たり延長"/>
        <xdr:cNvSpPr txBox="1"/>
      </xdr:nvSpPr>
      <xdr:spPr>
        <a:xfrm>
          <a:off x="8515350" y="70891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57150</xdr:rowOff>
    </xdr:from>
    <xdr:ext cx="468630" cy="259080"/>
    <xdr:sp macro="" textlink="">
      <xdr:nvSpPr>
        <xdr:cNvPr id="147" name="n_3mainValue【道路】&#10;一人当たり延長"/>
        <xdr:cNvSpPr txBox="1"/>
      </xdr:nvSpPr>
      <xdr:spPr>
        <a:xfrm>
          <a:off x="7626350" y="7086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55880</xdr:rowOff>
    </xdr:from>
    <xdr:ext cx="468630" cy="259080"/>
    <xdr:sp macro="" textlink="">
      <xdr:nvSpPr>
        <xdr:cNvPr id="148" name="n_4mainValue【道路】&#10;一人当たり延長"/>
        <xdr:cNvSpPr txBox="1"/>
      </xdr:nvSpPr>
      <xdr:spPr>
        <a:xfrm>
          <a:off x="6737350" y="7085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7810"/>
    <xdr:sp macro="" textlink="">
      <xdr:nvSpPr>
        <xdr:cNvPr id="159" name="テキスト ボックス 158"/>
        <xdr:cNvSpPr txBox="1"/>
      </xdr:nvSpPr>
      <xdr:spPr>
        <a:xfrm>
          <a:off x="358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160020</xdr:rowOff>
    </xdr:from>
    <xdr:ext cx="403225" cy="259080"/>
    <xdr:sp macro="" textlink="">
      <xdr:nvSpPr>
        <xdr:cNvPr id="161" name="テキスト ボックス 160"/>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5" name="テキスト ボックス 164"/>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9" name="テキスト ボックス 168"/>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69850</xdr:rowOff>
    </xdr:from>
    <xdr:ext cx="403225" cy="259080"/>
    <xdr:sp macro="" textlink="">
      <xdr:nvSpPr>
        <xdr:cNvPr id="171" name="テキスト ボックス 170"/>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7810"/>
    <xdr:sp macro="" textlink="">
      <xdr:nvSpPr>
        <xdr:cNvPr id="173" name="テキスト ボックス 172"/>
        <xdr:cNvSpPr txBox="1"/>
      </xdr:nvSpPr>
      <xdr:spPr>
        <a:xfrm>
          <a:off x="358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8255</xdr:rowOff>
    </xdr:from>
    <xdr:to>
      <xdr:col>24</xdr:col>
      <xdr:colOff>62865</xdr:colOff>
      <xdr:row>64</xdr:row>
      <xdr:rowOff>85090</xdr:rowOff>
    </xdr:to>
    <xdr:cxnSp macro="">
      <xdr:nvCxnSpPr>
        <xdr:cNvPr id="175" name="直線コネクタ 174"/>
        <xdr:cNvCxnSpPr/>
      </xdr:nvCxnSpPr>
      <xdr:spPr>
        <a:xfrm flipV="1">
          <a:off x="4634865" y="9438005"/>
          <a:ext cx="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88900</xdr:rowOff>
    </xdr:from>
    <xdr:ext cx="405130" cy="257810"/>
    <xdr:sp macro="" textlink="">
      <xdr:nvSpPr>
        <xdr:cNvPr id="176" name="【橋りょう・トンネル】&#10;有形固定資産減価償却率最小値テキスト"/>
        <xdr:cNvSpPr txBox="1"/>
      </xdr:nvSpPr>
      <xdr:spPr>
        <a:xfrm>
          <a:off x="4673600" y="11061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85090</xdr:rowOff>
    </xdr:from>
    <xdr:to>
      <xdr:col>24</xdr:col>
      <xdr:colOff>152400</xdr:colOff>
      <xdr:row>64</xdr:row>
      <xdr:rowOff>85090</xdr:rowOff>
    </xdr:to>
    <xdr:cxnSp macro="">
      <xdr:nvCxnSpPr>
        <xdr:cNvPr id="177" name="直線コネクタ 176"/>
        <xdr:cNvCxnSpPr/>
      </xdr:nvCxnSpPr>
      <xdr:spPr>
        <a:xfrm>
          <a:off x="4546600" y="1105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126365</xdr:rowOff>
    </xdr:from>
    <xdr:ext cx="405130" cy="259080"/>
    <xdr:sp macro="" textlink="">
      <xdr:nvSpPr>
        <xdr:cNvPr id="178" name="【橋りょう・トンネル】&#10;有形固定資産減価償却率最大値テキスト"/>
        <xdr:cNvSpPr txBox="1"/>
      </xdr:nvSpPr>
      <xdr:spPr>
        <a:xfrm>
          <a:off x="4673600" y="9213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8255</xdr:rowOff>
    </xdr:from>
    <xdr:to>
      <xdr:col>24</xdr:col>
      <xdr:colOff>152400</xdr:colOff>
      <xdr:row>55</xdr:row>
      <xdr:rowOff>8255</xdr:rowOff>
    </xdr:to>
    <xdr:cxnSp macro="">
      <xdr:nvCxnSpPr>
        <xdr:cNvPr id="179" name="直線コネクタ 178"/>
        <xdr:cNvCxnSpPr/>
      </xdr:nvCxnSpPr>
      <xdr:spPr>
        <a:xfrm>
          <a:off x="4546600" y="943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76200</xdr:rowOff>
    </xdr:from>
    <xdr:ext cx="405130" cy="257810"/>
    <xdr:sp macro="" textlink="">
      <xdr:nvSpPr>
        <xdr:cNvPr id="180" name="【橋りょう・トンネル】&#10;有形固定資産減価償却率平均値テキスト"/>
        <xdr:cNvSpPr txBox="1"/>
      </xdr:nvSpPr>
      <xdr:spPr>
        <a:xfrm>
          <a:off x="4673600" y="101917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61595</xdr:rowOff>
    </xdr:from>
    <xdr:to>
      <xdr:col>20</xdr:col>
      <xdr:colOff>38100</xdr:colOff>
      <xdr:row>59</xdr:row>
      <xdr:rowOff>163195</xdr:rowOff>
    </xdr:to>
    <xdr:sp macro="" textlink="">
      <xdr:nvSpPr>
        <xdr:cNvPr id="182" name="フローチャート: 判断 181"/>
        <xdr:cNvSpPr/>
      </xdr:nvSpPr>
      <xdr:spPr>
        <a:xfrm>
          <a:off x="3746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58420</xdr:rowOff>
    </xdr:from>
    <xdr:to>
      <xdr:col>15</xdr:col>
      <xdr:colOff>101600</xdr:colOff>
      <xdr:row>59</xdr:row>
      <xdr:rowOff>160020</xdr:rowOff>
    </xdr:to>
    <xdr:sp macro="" textlink="">
      <xdr:nvSpPr>
        <xdr:cNvPr id="183" name="フローチャート: 判断 182"/>
        <xdr:cNvSpPr/>
      </xdr:nvSpPr>
      <xdr:spPr>
        <a:xfrm>
          <a:off x="28575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19685</xdr:rowOff>
    </xdr:from>
    <xdr:to>
      <xdr:col>10</xdr:col>
      <xdr:colOff>165100</xdr:colOff>
      <xdr:row>59</xdr:row>
      <xdr:rowOff>121285</xdr:rowOff>
    </xdr:to>
    <xdr:sp macro="" textlink="">
      <xdr:nvSpPr>
        <xdr:cNvPr id="184" name="フローチャート: 判断 183"/>
        <xdr:cNvSpPr/>
      </xdr:nvSpPr>
      <xdr:spPr>
        <a:xfrm>
          <a:off x="1968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3175</xdr:rowOff>
    </xdr:from>
    <xdr:to>
      <xdr:col>6</xdr:col>
      <xdr:colOff>38100</xdr:colOff>
      <xdr:row>59</xdr:row>
      <xdr:rowOff>104775</xdr:rowOff>
    </xdr:to>
    <xdr:sp macro="" textlink="">
      <xdr:nvSpPr>
        <xdr:cNvPr id="185" name="フローチャート: 判断 184"/>
        <xdr:cNvSpPr/>
      </xdr:nvSpPr>
      <xdr:spPr>
        <a:xfrm>
          <a:off x="1079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6" name="テキスト ボックス 185"/>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7" name="テキスト ボックス 186"/>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8" name="テキスト ボックス 187"/>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9" name="テキスト ボックス 188"/>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90" name="テキスト ボックス 189"/>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60325</xdr:rowOff>
    </xdr:from>
    <xdr:to>
      <xdr:col>24</xdr:col>
      <xdr:colOff>114300</xdr:colOff>
      <xdr:row>58</xdr:row>
      <xdr:rowOff>161925</xdr:rowOff>
    </xdr:to>
    <xdr:sp macro="" textlink="">
      <xdr:nvSpPr>
        <xdr:cNvPr id="191" name="楕円 190"/>
        <xdr:cNvSpPr/>
      </xdr:nvSpPr>
      <xdr:spPr>
        <a:xfrm>
          <a:off x="45847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83185</xdr:rowOff>
    </xdr:from>
    <xdr:ext cx="405130" cy="259080"/>
    <xdr:sp macro="" textlink="">
      <xdr:nvSpPr>
        <xdr:cNvPr id="192" name="【橋りょう・トンネル】&#10;有形固定資産減価償却率該当値テキスト"/>
        <xdr:cNvSpPr txBox="1"/>
      </xdr:nvSpPr>
      <xdr:spPr>
        <a:xfrm>
          <a:off x="4673600" y="9855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93" name="楕円 192"/>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111125</xdr:rowOff>
    </xdr:to>
    <xdr:cxnSp macro="">
      <xdr:nvCxnSpPr>
        <xdr:cNvPr id="194" name="直線コネクタ 193"/>
        <xdr:cNvCxnSpPr/>
      </xdr:nvCxnSpPr>
      <xdr:spPr>
        <a:xfrm>
          <a:off x="3797300" y="1001268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95" name="楕円 194"/>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68580</xdr:rowOff>
    </xdr:to>
    <xdr:cxnSp macro="">
      <xdr:nvCxnSpPr>
        <xdr:cNvPr id="196" name="直線コネクタ 195"/>
        <xdr:cNvCxnSpPr/>
      </xdr:nvCxnSpPr>
      <xdr:spPr>
        <a:xfrm>
          <a:off x="2908300" y="99669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97790</xdr:rowOff>
    </xdr:from>
    <xdr:to>
      <xdr:col>10</xdr:col>
      <xdr:colOff>165100</xdr:colOff>
      <xdr:row>58</xdr:row>
      <xdr:rowOff>27940</xdr:rowOff>
    </xdr:to>
    <xdr:sp macro="" textlink="">
      <xdr:nvSpPr>
        <xdr:cNvPr id="197" name="楕円 196"/>
        <xdr:cNvSpPr/>
      </xdr:nvSpPr>
      <xdr:spPr>
        <a:xfrm>
          <a:off x="1968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58</xdr:row>
      <xdr:rowOff>22860</xdr:rowOff>
    </xdr:to>
    <xdr:cxnSp macro="">
      <xdr:nvCxnSpPr>
        <xdr:cNvPr id="198" name="直線コネクタ 197"/>
        <xdr:cNvCxnSpPr/>
      </xdr:nvCxnSpPr>
      <xdr:spPr>
        <a:xfrm>
          <a:off x="2019300" y="99212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104140</xdr:rowOff>
    </xdr:from>
    <xdr:to>
      <xdr:col>6</xdr:col>
      <xdr:colOff>38100</xdr:colOff>
      <xdr:row>58</xdr:row>
      <xdr:rowOff>34290</xdr:rowOff>
    </xdr:to>
    <xdr:sp macro="" textlink="">
      <xdr:nvSpPr>
        <xdr:cNvPr id="199" name="楕円 198"/>
        <xdr:cNvSpPr/>
      </xdr:nvSpPr>
      <xdr:spPr>
        <a:xfrm>
          <a:off x="1079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148590</xdr:rowOff>
    </xdr:from>
    <xdr:to>
      <xdr:col>10</xdr:col>
      <xdr:colOff>114300</xdr:colOff>
      <xdr:row>57</xdr:row>
      <xdr:rowOff>154940</xdr:rowOff>
    </xdr:to>
    <xdr:cxnSp macro="">
      <xdr:nvCxnSpPr>
        <xdr:cNvPr id="200" name="直線コネクタ 199"/>
        <xdr:cNvCxnSpPr/>
      </xdr:nvCxnSpPr>
      <xdr:spPr>
        <a:xfrm flipV="1">
          <a:off x="1130300" y="99212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154940</xdr:rowOff>
    </xdr:from>
    <xdr:ext cx="405130" cy="257810"/>
    <xdr:sp macro="" textlink="">
      <xdr:nvSpPr>
        <xdr:cNvPr id="201" name="n_1aveValue【橋りょう・トンネル】&#10;有形固定資産減価償却率"/>
        <xdr:cNvSpPr txBox="1"/>
      </xdr:nvSpPr>
      <xdr:spPr>
        <a:xfrm>
          <a:off x="3582035" y="102704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151130</xdr:rowOff>
    </xdr:from>
    <xdr:ext cx="403860" cy="259080"/>
    <xdr:sp macro="" textlink="">
      <xdr:nvSpPr>
        <xdr:cNvPr id="202" name="n_2aveValue【橋りょう・トンネル】&#10;有形固定資産減価償却率"/>
        <xdr:cNvSpPr txBox="1"/>
      </xdr:nvSpPr>
      <xdr:spPr>
        <a:xfrm>
          <a:off x="2705735" y="102666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112395</xdr:rowOff>
    </xdr:from>
    <xdr:ext cx="403860" cy="257810"/>
    <xdr:sp macro="" textlink="">
      <xdr:nvSpPr>
        <xdr:cNvPr id="203" name="n_3aveValue【橋りょう・トンネル】&#10;有形固定資産減価償却率"/>
        <xdr:cNvSpPr txBox="1"/>
      </xdr:nvSpPr>
      <xdr:spPr>
        <a:xfrm>
          <a:off x="1816735" y="102279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95885</xdr:rowOff>
    </xdr:from>
    <xdr:ext cx="403860" cy="259080"/>
    <xdr:sp macro="" textlink="">
      <xdr:nvSpPr>
        <xdr:cNvPr id="204" name="n_4aveValue【橋りょう・トンネル】&#10;有形固定資産減価償却率"/>
        <xdr:cNvSpPr txBox="1"/>
      </xdr:nvSpPr>
      <xdr:spPr>
        <a:xfrm>
          <a:off x="927735" y="10211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135890</xdr:rowOff>
    </xdr:from>
    <xdr:ext cx="405130" cy="259080"/>
    <xdr:sp macro="" textlink="">
      <xdr:nvSpPr>
        <xdr:cNvPr id="205" name="n_1mainValue【橋りょう・トンネル】&#10;有形固定資産減価償却率"/>
        <xdr:cNvSpPr txBox="1"/>
      </xdr:nvSpPr>
      <xdr:spPr>
        <a:xfrm>
          <a:off x="3582035" y="9737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90170</xdr:rowOff>
    </xdr:from>
    <xdr:ext cx="403860" cy="259080"/>
    <xdr:sp macro="" textlink="">
      <xdr:nvSpPr>
        <xdr:cNvPr id="206" name="n_2mainValue【橋りょう・トンネル】&#10;有形固定資産減価償却率"/>
        <xdr:cNvSpPr txBox="1"/>
      </xdr:nvSpPr>
      <xdr:spPr>
        <a:xfrm>
          <a:off x="2705735" y="9691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44450</xdr:rowOff>
    </xdr:from>
    <xdr:ext cx="403860" cy="259080"/>
    <xdr:sp macro="" textlink="">
      <xdr:nvSpPr>
        <xdr:cNvPr id="207" name="n_3mainValue【橋りょう・トンネル】&#10;有形固定資産減価償却率"/>
        <xdr:cNvSpPr txBox="1"/>
      </xdr:nvSpPr>
      <xdr:spPr>
        <a:xfrm>
          <a:off x="1816735" y="9645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50800</xdr:rowOff>
    </xdr:from>
    <xdr:ext cx="403860" cy="259080"/>
    <xdr:sp macro="" textlink="">
      <xdr:nvSpPr>
        <xdr:cNvPr id="208" name="n_4mainValue【橋りょう・トンネル】&#10;有形固定資産減価償却率"/>
        <xdr:cNvSpPr txBox="1"/>
      </xdr:nvSpPr>
      <xdr:spPr>
        <a:xfrm>
          <a:off x="927735" y="9652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7" name="テキスト ボックス 216"/>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650" cy="259080"/>
    <xdr:sp macro="" textlink="">
      <xdr:nvSpPr>
        <xdr:cNvPr id="220" name="テキスト ボックス 219"/>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61</xdr:row>
      <xdr:rowOff>67310</xdr:rowOff>
    </xdr:from>
    <xdr:ext cx="531495" cy="259080"/>
    <xdr:sp macro="" textlink="">
      <xdr:nvSpPr>
        <xdr:cNvPr id="222" name="テキスト ボックス 221"/>
        <xdr:cNvSpPr txBox="1"/>
      </xdr:nvSpPr>
      <xdr:spPr>
        <a:xfrm>
          <a:off x="6072505" y="1052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4360" cy="257810"/>
    <xdr:sp macro="" textlink="">
      <xdr:nvSpPr>
        <xdr:cNvPr id="224" name="テキスト ボックス 223"/>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4360" cy="259080"/>
    <xdr:sp macro="" textlink="">
      <xdr:nvSpPr>
        <xdr:cNvPr id="226" name="テキスト ボックス 225"/>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4360" cy="259080"/>
    <xdr:sp macro="" textlink="">
      <xdr:nvSpPr>
        <xdr:cNvPr id="228" name="テキスト ボックス 227"/>
        <xdr:cNvSpPr txBox="1"/>
      </xdr:nvSpPr>
      <xdr:spPr>
        <a:xfrm>
          <a:off x="6008370" y="938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360" cy="257810"/>
    <xdr:sp macro="" textlink="">
      <xdr:nvSpPr>
        <xdr:cNvPr id="230" name="テキスト ボックス 229"/>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9525</xdr:rowOff>
    </xdr:from>
    <xdr:to>
      <xdr:col>54</xdr:col>
      <xdr:colOff>189865</xdr:colOff>
      <xdr:row>64</xdr:row>
      <xdr:rowOff>55880</xdr:rowOff>
    </xdr:to>
    <xdr:cxnSp macro="">
      <xdr:nvCxnSpPr>
        <xdr:cNvPr id="232" name="直線コネクタ 231"/>
        <xdr:cNvCxnSpPr/>
      </xdr:nvCxnSpPr>
      <xdr:spPr>
        <a:xfrm flipV="1">
          <a:off x="10476865" y="9610725"/>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59690</xdr:rowOff>
    </xdr:from>
    <xdr:ext cx="469900" cy="259080"/>
    <xdr:sp macro="" textlink="">
      <xdr:nvSpPr>
        <xdr:cNvPr id="233" name="【橋りょう・トンネル】&#10;一人当たり有形固定資産（償却資産）額最小値テキスト"/>
        <xdr:cNvSpPr txBox="1"/>
      </xdr:nvSpPr>
      <xdr:spPr>
        <a:xfrm>
          <a:off x="10515600" y="1103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55880</xdr:rowOff>
    </xdr:from>
    <xdr:to>
      <xdr:col>55</xdr:col>
      <xdr:colOff>88900</xdr:colOff>
      <xdr:row>64</xdr:row>
      <xdr:rowOff>55880</xdr:rowOff>
    </xdr:to>
    <xdr:cxnSp macro="">
      <xdr:nvCxnSpPr>
        <xdr:cNvPr id="234" name="直線コネクタ 233"/>
        <xdr:cNvCxnSpPr/>
      </xdr:nvCxnSpPr>
      <xdr:spPr>
        <a:xfrm>
          <a:off x="10388600" y="1102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127635</xdr:rowOff>
    </xdr:from>
    <xdr:ext cx="598805" cy="259080"/>
    <xdr:sp macro="" textlink="">
      <xdr:nvSpPr>
        <xdr:cNvPr id="235" name="【橋りょう・トンネル】&#10;一人当たり有形固定資産（償却資産）額最大値テキスト"/>
        <xdr:cNvSpPr txBox="1"/>
      </xdr:nvSpPr>
      <xdr:spPr>
        <a:xfrm>
          <a:off x="10515600" y="9385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188,762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9525</xdr:rowOff>
    </xdr:from>
    <xdr:to>
      <xdr:col>55</xdr:col>
      <xdr:colOff>88900</xdr:colOff>
      <xdr:row>56</xdr:row>
      <xdr:rowOff>9525</xdr:rowOff>
    </xdr:to>
    <xdr:cxnSp macro="">
      <xdr:nvCxnSpPr>
        <xdr:cNvPr id="236" name="直線コネクタ 235"/>
        <xdr:cNvCxnSpPr/>
      </xdr:nvCxnSpPr>
      <xdr:spPr>
        <a:xfrm>
          <a:off x="10388600" y="961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84455</xdr:rowOff>
    </xdr:from>
    <xdr:ext cx="534670" cy="259080"/>
    <xdr:sp macro="" textlink="">
      <xdr:nvSpPr>
        <xdr:cNvPr id="237" name="【橋りょう・トンネル】&#10;一人当たり有形固定資産（償却資産）額平均値テキスト"/>
        <xdr:cNvSpPr txBox="1"/>
      </xdr:nvSpPr>
      <xdr:spPr>
        <a:xfrm>
          <a:off x="10515600" y="105429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8" name="フローチャート: 判断 237"/>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65405</xdr:rowOff>
    </xdr:from>
    <xdr:to>
      <xdr:col>50</xdr:col>
      <xdr:colOff>165100</xdr:colOff>
      <xdr:row>62</xdr:row>
      <xdr:rowOff>167005</xdr:rowOff>
    </xdr:to>
    <xdr:sp macro="" textlink="">
      <xdr:nvSpPr>
        <xdr:cNvPr id="239" name="フローチャート: 判断 238"/>
        <xdr:cNvSpPr/>
      </xdr:nvSpPr>
      <xdr:spPr>
        <a:xfrm>
          <a:off x="9588500" y="1069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64770</xdr:rowOff>
    </xdr:from>
    <xdr:to>
      <xdr:col>46</xdr:col>
      <xdr:colOff>38100</xdr:colOff>
      <xdr:row>62</xdr:row>
      <xdr:rowOff>166370</xdr:rowOff>
    </xdr:to>
    <xdr:sp macro="" textlink="">
      <xdr:nvSpPr>
        <xdr:cNvPr id="240" name="フローチャート: 判断 239"/>
        <xdr:cNvSpPr/>
      </xdr:nvSpPr>
      <xdr:spPr>
        <a:xfrm>
          <a:off x="86995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69215</xdr:rowOff>
    </xdr:from>
    <xdr:to>
      <xdr:col>41</xdr:col>
      <xdr:colOff>101600</xdr:colOff>
      <xdr:row>62</xdr:row>
      <xdr:rowOff>170815</xdr:rowOff>
    </xdr:to>
    <xdr:sp macro="" textlink="">
      <xdr:nvSpPr>
        <xdr:cNvPr id="241" name="フローチャート: 判断 240"/>
        <xdr:cNvSpPr/>
      </xdr:nvSpPr>
      <xdr:spPr>
        <a:xfrm>
          <a:off x="78105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81915</xdr:rowOff>
    </xdr:from>
    <xdr:to>
      <xdr:col>36</xdr:col>
      <xdr:colOff>165100</xdr:colOff>
      <xdr:row>63</xdr:row>
      <xdr:rowOff>12065</xdr:rowOff>
    </xdr:to>
    <xdr:sp macro="" textlink="">
      <xdr:nvSpPr>
        <xdr:cNvPr id="242" name="フローチャート: 判断 241"/>
        <xdr:cNvSpPr/>
      </xdr:nvSpPr>
      <xdr:spPr>
        <a:xfrm>
          <a:off x="6921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3" name="テキスト ボックス 24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4" name="テキスト ボックス 24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5" name="テキスト ボックス 24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6" name="テキスト ボックス 24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7" name="テキスト ボックス 24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123825</xdr:rowOff>
    </xdr:from>
    <xdr:to>
      <xdr:col>55</xdr:col>
      <xdr:colOff>50800</xdr:colOff>
      <xdr:row>63</xdr:row>
      <xdr:rowOff>53975</xdr:rowOff>
    </xdr:to>
    <xdr:sp macro="" textlink="">
      <xdr:nvSpPr>
        <xdr:cNvPr id="248" name="楕円 247"/>
        <xdr:cNvSpPr/>
      </xdr:nvSpPr>
      <xdr:spPr>
        <a:xfrm>
          <a:off x="104267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102870</xdr:rowOff>
    </xdr:from>
    <xdr:ext cx="534670" cy="259080"/>
    <xdr:sp macro="" textlink="">
      <xdr:nvSpPr>
        <xdr:cNvPr id="249" name="【橋りょう・トンネル】&#10;一人当たり有形固定資産（償却資産）額該当値テキスト"/>
        <xdr:cNvSpPr txBox="1"/>
      </xdr:nvSpPr>
      <xdr:spPr>
        <a:xfrm>
          <a:off x="10515600" y="1073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126365</xdr:rowOff>
    </xdr:from>
    <xdr:to>
      <xdr:col>50</xdr:col>
      <xdr:colOff>165100</xdr:colOff>
      <xdr:row>63</xdr:row>
      <xdr:rowOff>56515</xdr:rowOff>
    </xdr:to>
    <xdr:sp macro="" textlink="">
      <xdr:nvSpPr>
        <xdr:cNvPr id="250" name="楕円 249"/>
        <xdr:cNvSpPr/>
      </xdr:nvSpPr>
      <xdr:spPr>
        <a:xfrm>
          <a:off x="958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3175</xdr:rowOff>
    </xdr:from>
    <xdr:to>
      <xdr:col>55</xdr:col>
      <xdr:colOff>0</xdr:colOff>
      <xdr:row>63</xdr:row>
      <xdr:rowOff>6350</xdr:rowOff>
    </xdr:to>
    <xdr:cxnSp macro="">
      <xdr:nvCxnSpPr>
        <xdr:cNvPr id="251" name="直線コネクタ 250"/>
        <xdr:cNvCxnSpPr/>
      </xdr:nvCxnSpPr>
      <xdr:spPr>
        <a:xfrm flipV="1">
          <a:off x="9639300" y="108045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126365</xdr:rowOff>
    </xdr:from>
    <xdr:to>
      <xdr:col>46</xdr:col>
      <xdr:colOff>38100</xdr:colOff>
      <xdr:row>63</xdr:row>
      <xdr:rowOff>56515</xdr:rowOff>
    </xdr:to>
    <xdr:sp macro="" textlink="">
      <xdr:nvSpPr>
        <xdr:cNvPr id="252" name="楕円 251"/>
        <xdr:cNvSpPr/>
      </xdr:nvSpPr>
      <xdr:spPr>
        <a:xfrm>
          <a:off x="8699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6350</xdr:rowOff>
    </xdr:from>
    <xdr:to>
      <xdr:col>50</xdr:col>
      <xdr:colOff>114300</xdr:colOff>
      <xdr:row>63</xdr:row>
      <xdr:rowOff>6350</xdr:rowOff>
    </xdr:to>
    <xdr:cxnSp macro="">
      <xdr:nvCxnSpPr>
        <xdr:cNvPr id="253" name="直線コネクタ 252"/>
        <xdr:cNvCxnSpPr/>
      </xdr:nvCxnSpPr>
      <xdr:spPr>
        <a:xfrm flipV="1">
          <a:off x="8750300" y="1080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123825</xdr:rowOff>
    </xdr:from>
    <xdr:to>
      <xdr:col>41</xdr:col>
      <xdr:colOff>101600</xdr:colOff>
      <xdr:row>63</xdr:row>
      <xdr:rowOff>53975</xdr:rowOff>
    </xdr:to>
    <xdr:sp macro="" textlink="">
      <xdr:nvSpPr>
        <xdr:cNvPr id="254" name="楕円 253"/>
        <xdr:cNvSpPr/>
      </xdr:nvSpPr>
      <xdr:spPr>
        <a:xfrm>
          <a:off x="78105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3175</xdr:rowOff>
    </xdr:from>
    <xdr:to>
      <xdr:col>45</xdr:col>
      <xdr:colOff>177800</xdr:colOff>
      <xdr:row>63</xdr:row>
      <xdr:rowOff>6350</xdr:rowOff>
    </xdr:to>
    <xdr:cxnSp macro="">
      <xdr:nvCxnSpPr>
        <xdr:cNvPr id="255" name="直線コネクタ 254"/>
        <xdr:cNvCxnSpPr/>
      </xdr:nvCxnSpPr>
      <xdr:spPr>
        <a:xfrm>
          <a:off x="7861300" y="108045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130810</xdr:rowOff>
    </xdr:from>
    <xdr:to>
      <xdr:col>36</xdr:col>
      <xdr:colOff>165100</xdr:colOff>
      <xdr:row>63</xdr:row>
      <xdr:rowOff>60960</xdr:rowOff>
    </xdr:to>
    <xdr:sp macro="" textlink="">
      <xdr:nvSpPr>
        <xdr:cNvPr id="256" name="楕円 255"/>
        <xdr:cNvSpPr/>
      </xdr:nvSpPr>
      <xdr:spPr>
        <a:xfrm>
          <a:off x="6921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3175</xdr:rowOff>
    </xdr:from>
    <xdr:to>
      <xdr:col>41</xdr:col>
      <xdr:colOff>50800</xdr:colOff>
      <xdr:row>63</xdr:row>
      <xdr:rowOff>10160</xdr:rowOff>
    </xdr:to>
    <xdr:cxnSp macro="">
      <xdr:nvCxnSpPr>
        <xdr:cNvPr id="257" name="直線コネクタ 256"/>
        <xdr:cNvCxnSpPr/>
      </xdr:nvCxnSpPr>
      <xdr:spPr>
        <a:xfrm flipV="1">
          <a:off x="6972300" y="108045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61</xdr:row>
      <xdr:rowOff>12065</xdr:rowOff>
    </xdr:from>
    <xdr:ext cx="534670" cy="259080"/>
    <xdr:sp macro="" textlink="">
      <xdr:nvSpPr>
        <xdr:cNvPr id="258" name="n_1aveValue【橋りょう・トンネル】&#10;一人当たり有形固定資産（償却資産）額"/>
        <xdr:cNvSpPr txBox="1"/>
      </xdr:nvSpPr>
      <xdr:spPr>
        <a:xfrm>
          <a:off x="9359265" y="10470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61</xdr:row>
      <xdr:rowOff>11430</xdr:rowOff>
    </xdr:from>
    <xdr:ext cx="533400" cy="259080"/>
    <xdr:sp macro="" textlink="">
      <xdr:nvSpPr>
        <xdr:cNvPr id="259" name="n_2aveValue【橋りょう・トンネル】&#10;一人当たり有形固定資産（償却資産）額"/>
        <xdr:cNvSpPr txBox="1"/>
      </xdr:nvSpPr>
      <xdr:spPr>
        <a:xfrm>
          <a:off x="8482965" y="10469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61</xdr:row>
      <xdr:rowOff>15875</xdr:rowOff>
    </xdr:from>
    <xdr:ext cx="533400" cy="259080"/>
    <xdr:sp macro="" textlink="">
      <xdr:nvSpPr>
        <xdr:cNvPr id="260" name="n_3aveValue【橋りょう・トンネル】&#10;一人当たり有形固定資産（償却資産）額"/>
        <xdr:cNvSpPr txBox="1"/>
      </xdr:nvSpPr>
      <xdr:spPr>
        <a:xfrm>
          <a:off x="7593965" y="10474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61</xdr:row>
      <xdr:rowOff>29210</xdr:rowOff>
    </xdr:from>
    <xdr:ext cx="533400" cy="257810"/>
    <xdr:sp macro="" textlink="">
      <xdr:nvSpPr>
        <xdr:cNvPr id="261" name="n_4aveValue【橋りょう・トンネル】&#10;一人当たり有形固定資産（償却資産）額"/>
        <xdr:cNvSpPr txBox="1"/>
      </xdr:nvSpPr>
      <xdr:spPr>
        <a:xfrm>
          <a:off x="6704965" y="10487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47625</xdr:rowOff>
    </xdr:from>
    <xdr:ext cx="534670" cy="259080"/>
    <xdr:sp macro="" textlink="">
      <xdr:nvSpPr>
        <xdr:cNvPr id="262" name="n_1mainValue【橋りょう・トンネル】&#10;一人当たり有形固定資産（償却資産）額"/>
        <xdr:cNvSpPr txBox="1"/>
      </xdr:nvSpPr>
      <xdr:spPr>
        <a:xfrm>
          <a:off x="9359265" y="10848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47625</xdr:rowOff>
    </xdr:from>
    <xdr:ext cx="533400" cy="259080"/>
    <xdr:sp macro="" textlink="">
      <xdr:nvSpPr>
        <xdr:cNvPr id="263" name="n_2mainValue【橋りょう・トンネル】&#10;一人当たり有形固定資産（償却資産）額"/>
        <xdr:cNvSpPr txBox="1"/>
      </xdr:nvSpPr>
      <xdr:spPr>
        <a:xfrm>
          <a:off x="8482965" y="108489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45085</xdr:rowOff>
    </xdr:from>
    <xdr:ext cx="533400" cy="258445"/>
    <xdr:sp macro="" textlink="">
      <xdr:nvSpPr>
        <xdr:cNvPr id="264" name="n_3mainValue【橋りょう・トンネル】&#10;一人当たり有形固定資産（償却資産）額"/>
        <xdr:cNvSpPr txBox="1"/>
      </xdr:nvSpPr>
      <xdr:spPr>
        <a:xfrm>
          <a:off x="7593965" y="108464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32,077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63</xdr:row>
      <xdr:rowOff>52070</xdr:rowOff>
    </xdr:from>
    <xdr:ext cx="533400" cy="257810"/>
    <xdr:sp macro="" textlink="">
      <xdr:nvSpPr>
        <xdr:cNvPr id="265" name="n_4mainValue【橋りょう・トンネル】&#10;一人当たり有形固定資産（償却資産）額"/>
        <xdr:cNvSpPr txBox="1"/>
      </xdr:nvSpPr>
      <xdr:spPr>
        <a:xfrm>
          <a:off x="6704965" y="10853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4" name="テキスト ボックス 27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6" name="テキスト ボックス 275"/>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762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124460</xdr:rowOff>
    </xdr:from>
    <xdr:ext cx="403225" cy="259080"/>
    <xdr:sp macro="" textlink="">
      <xdr:nvSpPr>
        <xdr:cNvPr id="278" name="テキスト ボックス 277"/>
        <xdr:cNvSpPr txBox="1"/>
      </xdr:nvSpPr>
      <xdr:spPr>
        <a:xfrm>
          <a:off x="358775" y="1452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xdr:cNvCxnSpPr/>
      </xdr:nvCxnSpPr>
      <xdr:spPr>
        <a:xfrm>
          <a:off x="762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10160</xdr:rowOff>
    </xdr:from>
    <xdr:ext cx="403225" cy="259080"/>
    <xdr:sp macro="" textlink="">
      <xdr:nvSpPr>
        <xdr:cNvPr id="282" name="テキスト ボックス 281"/>
        <xdr:cNvSpPr txBox="1"/>
      </xdr:nvSpPr>
      <xdr:spPr>
        <a:xfrm>
          <a:off x="358775" y="1338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4" name="テキスト ボックス 28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154940</xdr:rowOff>
    </xdr:from>
    <xdr:to>
      <xdr:col>24</xdr:col>
      <xdr:colOff>62865</xdr:colOff>
      <xdr:row>86</xdr:row>
      <xdr:rowOff>55245</xdr:rowOff>
    </xdr:to>
    <xdr:cxnSp macro="">
      <xdr:nvCxnSpPr>
        <xdr:cNvPr id="286" name="直線コネクタ 285"/>
        <xdr:cNvCxnSpPr/>
      </xdr:nvCxnSpPr>
      <xdr:spPr>
        <a:xfrm flipV="1">
          <a:off x="4634865" y="1335659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59055</xdr:rowOff>
    </xdr:from>
    <xdr:ext cx="405130" cy="259080"/>
    <xdr:sp macro="" textlink="">
      <xdr:nvSpPr>
        <xdr:cNvPr id="287" name="【公営住宅】&#10;有形固定資産減価償却率最小値テキスト"/>
        <xdr:cNvSpPr txBox="1"/>
      </xdr:nvSpPr>
      <xdr:spPr>
        <a:xfrm>
          <a:off x="4673600" y="1480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xdr:cNvCxnSpPr/>
      </xdr:nvCxnSpPr>
      <xdr:spPr>
        <a:xfrm>
          <a:off x="4546600" y="1479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102235</xdr:rowOff>
    </xdr:from>
    <xdr:ext cx="405130" cy="258445"/>
    <xdr:sp macro="" textlink="">
      <xdr:nvSpPr>
        <xdr:cNvPr id="289" name="【公営住宅】&#10;有形固定資産減価償却率最大値テキスト"/>
        <xdr:cNvSpPr txBox="1"/>
      </xdr:nvSpPr>
      <xdr:spPr>
        <a:xfrm>
          <a:off x="4673600" y="13132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154940</xdr:rowOff>
    </xdr:from>
    <xdr:to>
      <xdr:col>24</xdr:col>
      <xdr:colOff>152400</xdr:colOff>
      <xdr:row>77</xdr:row>
      <xdr:rowOff>154940</xdr:rowOff>
    </xdr:to>
    <xdr:cxnSp macro="">
      <xdr:nvCxnSpPr>
        <xdr:cNvPr id="290" name="直線コネクタ 289"/>
        <xdr:cNvCxnSpPr/>
      </xdr:nvCxnSpPr>
      <xdr:spPr>
        <a:xfrm>
          <a:off x="4546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10160</xdr:rowOff>
    </xdr:from>
    <xdr:ext cx="405130" cy="259080"/>
    <xdr:sp macro="" textlink="">
      <xdr:nvSpPr>
        <xdr:cNvPr id="291" name="【公営住宅】&#10;有形固定資産減価償却率平均値テキスト"/>
        <xdr:cNvSpPr txBox="1"/>
      </xdr:nvSpPr>
      <xdr:spPr>
        <a:xfrm>
          <a:off x="4673600" y="13726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92710</xdr:rowOff>
    </xdr:from>
    <xdr:to>
      <xdr:col>20</xdr:col>
      <xdr:colOff>38100</xdr:colOff>
      <xdr:row>81</xdr:row>
      <xdr:rowOff>22860</xdr:rowOff>
    </xdr:to>
    <xdr:sp macro="" textlink="">
      <xdr:nvSpPr>
        <xdr:cNvPr id="293" name="フローチャート: 判断 292"/>
        <xdr:cNvSpPr/>
      </xdr:nvSpPr>
      <xdr:spPr>
        <a:xfrm>
          <a:off x="3746500" y="138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38735</xdr:rowOff>
    </xdr:from>
    <xdr:to>
      <xdr:col>15</xdr:col>
      <xdr:colOff>101600</xdr:colOff>
      <xdr:row>80</xdr:row>
      <xdr:rowOff>140335</xdr:rowOff>
    </xdr:to>
    <xdr:sp macro="" textlink="">
      <xdr:nvSpPr>
        <xdr:cNvPr id="294" name="フローチャート: 判断 293"/>
        <xdr:cNvSpPr/>
      </xdr:nvSpPr>
      <xdr:spPr>
        <a:xfrm>
          <a:off x="2857500" y="1375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xdr:cNvSpPr/>
      </xdr:nvSpPr>
      <xdr:spPr>
        <a:xfrm>
          <a:off x="19685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xdr:cNvSpPr/>
      </xdr:nvSpPr>
      <xdr:spPr>
        <a:xfrm>
          <a:off x="1079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86</xdr:row>
      <xdr:rowOff>4445</xdr:rowOff>
    </xdr:from>
    <xdr:to>
      <xdr:col>24</xdr:col>
      <xdr:colOff>114300</xdr:colOff>
      <xdr:row>86</xdr:row>
      <xdr:rowOff>106045</xdr:rowOff>
    </xdr:to>
    <xdr:sp macro="" textlink="">
      <xdr:nvSpPr>
        <xdr:cNvPr id="302" name="楕円 301"/>
        <xdr:cNvSpPr/>
      </xdr:nvSpPr>
      <xdr:spPr>
        <a:xfrm>
          <a:off x="45847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90805</xdr:rowOff>
    </xdr:from>
    <xdr:ext cx="405130" cy="258445"/>
    <xdr:sp macro="" textlink="">
      <xdr:nvSpPr>
        <xdr:cNvPr id="303" name="【公営住宅】&#10;有形固定資産減価償却率該当値テキスト"/>
        <xdr:cNvSpPr txBox="1"/>
      </xdr:nvSpPr>
      <xdr:spPr>
        <a:xfrm>
          <a:off x="4673600" y="14664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70485</xdr:rowOff>
    </xdr:from>
    <xdr:to>
      <xdr:col>20</xdr:col>
      <xdr:colOff>38100</xdr:colOff>
      <xdr:row>86</xdr:row>
      <xdr:rowOff>635</xdr:rowOff>
    </xdr:to>
    <xdr:sp macro="" textlink="">
      <xdr:nvSpPr>
        <xdr:cNvPr id="304" name="楕円 303"/>
        <xdr:cNvSpPr/>
      </xdr:nvSpPr>
      <xdr:spPr>
        <a:xfrm>
          <a:off x="3746500" y="1464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121285</xdr:rowOff>
    </xdr:from>
    <xdr:to>
      <xdr:col>24</xdr:col>
      <xdr:colOff>63500</xdr:colOff>
      <xdr:row>86</xdr:row>
      <xdr:rowOff>55245</xdr:rowOff>
    </xdr:to>
    <xdr:cxnSp macro="">
      <xdr:nvCxnSpPr>
        <xdr:cNvPr id="305" name="直線コネクタ 304"/>
        <xdr:cNvCxnSpPr/>
      </xdr:nvCxnSpPr>
      <xdr:spPr>
        <a:xfrm>
          <a:off x="3797300" y="14694535"/>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24765</xdr:rowOff>
    </xdr:from>
    <xdr:to>
      <xdr:col>15</xdr:col>
      <xdr:colOff>101600</xdr:colOff>
      <xdr:row>85</xdr:row>
      <xdr:rowOff>126365</xdr:rowOff>
    </xdr:to>
    <xdr:sp macro="" textlink="">
      <xdr:nvSpPr>
        <xdr:cNvPr id="306" name="楕円 305"/>
        <xdr:cNvSpPr/>
      </xdr:nvSpPr>
      <xdr:spPr>
        <a:xfrm>
          <a:off x="2857500" y="145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75565</xdr:rowOff>
    </xdr:from>
    <xdr:to>
      <xdr:col>19</xdr:col>
      <xdr:colOff>177800</xdr:colOff>
      <xdr:row>85</xdr:row>
      <xdr:rowOff>121285</xdr:rowOff>
    </xdr:to>
    <xdr:cxnSp macro="">
      <xdr:nvCxnSpPr>
        <xdr:cNvPr id="307" name="直線コネクタ 306"/>
        <xdr:cNvCxnSpPr/>
      </xdr:nvCxnSpPr>
      <xdr:spPr>
        <a:xfrm>
          <a:off x="2908300" y="146488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308" name="楕円 307"/>
        <xdr:cNvSpPr/>
      </xdr:nvSpPr>
      <xdr:spPr>
        <a:xfrm>
          <a:off x="196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75565</xdr:rowOff>
    </xdr:to>
    <xdr:cxnSp macro="">
      <xdr:nvCxnSpPr>
        <xdr:cNvPr id="309" name="直線コネクタ 308"/>
        <xdr:cNvCxnSpPr/>
      </xdr:nvCxnSpPr>
      <xdr:spPr>
        <a:xfrm>
          <a:off x="2019300" y="145999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99060</xdr:rowOff>
    </xdr:from>
    <xdr:to>
      <xdr:col>6</xdr:col>
      <xdr:colOff>38100</xdr:colOff>
      <xdr:row>85</xdr:row>
      <xdr:rowOff>29210</xdr:rowOff>
    </xdr:to>
    <xdr:sp macro="" textlink="">
      <xdr:nvSpPr>
        <xdr:cNvPr id="310" name="楕円 309"/>
        <xdr:cNvSpPr/>
      </xdr:nvSpPr>
      <xdr:spPr>
        <a:xfrm>
          <a:off x="1079500" y="145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149860</xdr:rowOff>
    </xdr:from>
    <xdr:to>
      <xdr:col>10</xdr:col>
      <xdr:colOff>114300</xdr:colOff>
      <xdr:row>85</xdr:row>
      <xdr:rowOff>26670</xdr:rowOff>
    </xdr:to>
    <xdr:cxnSp macro="">
      <xdr:nvCxnSpPr>
        <xdr:cNvPr id="311" name="直線コネクタ 310"/>
        <xdr:cNvCxnSpPr/>
      </xdr:nvCxnSpPr>
      <xdr:spPr>
        <a:xfrm>
          <a:off x="1130300" y="145516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40640</xdr:rowOff>
    </xdr:from>
    <xdr:ext cx="405130" cy="257810"/>
    <xdr:sp macro="" textlink="">
      <xdr:nvSpPr>
        <xdr:cNvPr id="312" name="n_1aveValue【公営住宅】&#10;有形固定資産減価償却率"/>
        <xdr:cNvSpPr txBox="1"/>
      </xdr:nvSpPr>
      <xdr:spPr>
        <a:xfrm>
          <a:off x="3582035" y="135851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78</xdr:row>
      <xdr:rowOff>156845</xdr:rowOff>
    </xdr:from>
    <xdr:ext cx="403860" cy="257810"/>
    <xdr:sp macro="" textlink="">
      <xdr:nvSpPr>
        <xdr:cNvPr id="313" name="n_2aveValue【公営住宅】&#10;有形固定資産減価償却率"/>
        <xdr:cNvSpPr txBox="1"/>
      </xdr:nvSpPr>
      <xdr:spPr>
        <a:xfrm>
          <a:off x="2705735" y="135299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145415</xdr:rowOff>
    </xdr:from>
    <xdr:ext cx="403860" cy="257810"/>
    <xdr:sp macro="" textlink="">
      <xdr:nvSpPr>
        <xdr:cNvPr id="314" name="n_3aveValue【公営住宅】&#10;有形固定資産減価償却率"/>
        <xdr:cNvSpPr txBox="1"/>
      </xdr:nvSpPr>
      <xdr:spPr>
        <a:xfrm>
          <a:off x="1816735" y="13518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78</xdr:row>
      <xdr:rowOff>76835</xdr:rowOff>
    </xdr:from>
    <xdr:ext cx="403860" cy="257810"/>
    <xdr:sp macro="" textlink="">
      <xdr:nvSpPr>
        <xdr:cNvPr id="315" name="n_4aveValue【公営住宅】&#10;有形固定資産減価償却率"/>
        <xdr:cNvSpPr txBox="1"/>
      </xdr:nvSpPr>
      <xdr:spPr>
        <a:xfrm>
          <a:off x="927735" y="134499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163195</xdr:rowOff>
    </xdr:from>
    <xdr:ext cx="405130" cy="259080"/>
    <xdr:sp macro="" textlink="">
      <xdr:nvSpPr>
        <xdr:cNvPr id="316" name="n_1mainValue【公営住宅】&#10;有形固定資産減価償却率"/>
        <xdr:cNvSpPr txBox="1"/>
      </xdr:nvSpPr>
      <xdr:spPr>
        <a:xfrm>
          <a:off x="3582035" y="14736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117475</xdr:rowOff>
    </xdr:from>
    <xdr:ext cx="403860" cy="259080"/>
    <xdr:sp macro="" textlink="">
      <xdr:nvSpPr>
        <xdr:cNvPr id="317" name="n_2mainValue【公営住宅】&#10;有形固定資産減価償却率"/>
        <xdr:cNvSpPr txBox="1"/>
      </xdr:nvSpPr>
      <xdr:spPr>
        <a:xfrm>
          <a:off x="2705735" y="146907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68580</xdr:rowOff>
    </xdr:from>
    <xdr:ext cx="403860" cy="259080"/>
    <xdr:sp macro="" textlink="">
      <xdr:nvSpPr>
        <xdr:cNvPr id="318" name="n_3mainValue【公営住宅】&#10;有形固定資産減価償却率"/>
        <xdr:cNvSpPr txBox="1"/>
      </xdr:nvSpPr>
      <xdr:spPr>
        <a:xfrm>
          <a:off x="1816735" y="14641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20320</xdr:rowOff>
    </xdr:from>
    <xdr:ext cx="403860" cy="257810"/>
    <xdr:sp macro="" textlink="">
      <xdr:nvSpPr>
        <xdr:cNvPr id="319" name="n_4mainValue【公営住宅】&#10;有形固定資産減価償却率"/>
        <xdr:cNvSpPr txBox="1"/>
      </xdr:nvSpPr>
      <xdr:spPr>
        <a:xfrm>
          <a:off x="927735" y="145935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8" name="テキスト ボックス 327"/>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0" name="直線コネクタ 329"/>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090" cy="259080"/>
    <xdr:sp macro="" textlink="">
      <xdr:nvSpPr>
        <xdr:cNvPr id="331" name="テキスト ボックス 330"/>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2" name="直線コネクタ 331"/>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090" cy="257810"/>
    <xdr:sp macro="" textlink="">
      <xdr:nvSpPr>
        <xdr:cNvPr id="333" name="テキスト ボックス 332"/>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4" name="直線コネクタ 333"/>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090" cy="259080"/>
    <xdr:sp macro="" textlink="">
      <xdr:nvSpPr>
        <xdr:cNvPr id="335" name="テキスト ボックス 334"/>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6" name="直線コネクタ 335"/>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090" cy="257810"/>
    <xdr:sp macro="" textlink="">
      <xdr:nvSpPr>
        <xdr:cNvPr id="337" name="テキスト ボックス 336"/>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8" name="直線コネクタ 337"/>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090" cy="259080"/>
    <xdr:sp macro="" textlink="">
      <xdr:nvSpPr>
        <xdr:cNvPr id="339" name="テキスト ボックス 338"/>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0" name="直線コネクタ 339"/>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090" cy="259080"/>
    <xdr:sp macro="" textlink="">
      <xdr:nvSpPr>
        <xdr:cNvPr id="341" name="テキスト ボックス 340"/>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3" name="テキスト ボックス 342"/>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40640</xdr:rowOff>
    </xdr:from>
    <xdr:to>
      <xdr:col>54</xdr:col>
      <xdr:colOff>189865</xdr:colOff>
      <xdr:row>86</xdr:row>
      <xdr:rowOff>163830</xdr:rowOff>
    </xdr:to>
    <xdr:cxnSp macro="">
      <xdr:nvCxnSpPr>
        <xdr:cNvPr id="345" name="直線コネクタ 344"/>
        <xdr:cNvCxnSpPr/>
      </xdr:nvCxnSpPr>
      <xdr:spPr>
        <a:xfrm flipV="1">
          <a:off x="10476865" y="13413740"/>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167640</xdr:rowOff>
    </xdr:from>
    <xdr:ext cx="469900" cy="257810"/>
    <xdr:sp macro="" textlink="">
      <xdr:nvSpPr>
        <xdr:cNvPr id="346" name="【公営住宅】&#10;一人当たり面積最小値テキスト"/>
        <xdr:cNvSpPr txBox="1"/>
      </xdr:nvSpPr>
      <xdr:spPr>
        <a:xfrm>
          <a:off x="10515600" y="14912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xdr:cNvCxnSpPr/>
      </xdr:nvCxnSpPr>
      <xdr:spPr>
        <a:xfrm>
          <a:off x="10388600" y="1490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158115</xdr:rowOff>
    </xdr:from>
    <xdr:ext cx="469900" cy="257810"/>
    <xdr:sp macro="" textlink="">
      <xdr:nvSpPr>
        <xdr:cNvPr id="348" name="【公営住宅】&#10;一人当たり面積最大値テキスト"/>
        <xdr:cNvSpPr txBox="1"/>
      </xdr:nvSpPr>
      <xdr:spPr>
        <a:xfrm>
          <a:off x="10515600" y="131883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40640</xdr:rowOff>
    </xdr:from>
    <xdr:to>
      <xdr:col>55</xdr:col>
      <xdr:colOff>88900</xdr:colOff>
      <xdr:row>78</xdr:row>
      <xdr:rowOff>40640</xdr:rowOff>
    </xdr:to>
    <xdr:cxnSp macro="">
      <xdr:nvCxnSpPr>
        <xdr:cNvPr id="349" name="直線コネクタ 348"/>
        <xdr:cNvCxnSpPr/>
      </xdr:nvCxnSpPr>
      <xdr:spPr>
        <a:xfrm>
          <a:off x="10388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155575</xdr:rowOff>
    </xdr:from>
    <xdr:ext cx="469900" cy="257810"/>
    <xdr:sp macro="" textlink="">
      <xdr:nvSpPr>
        <xdr:cNvPr id="350" name="【公営住宅】&#10;一人当たり面積平均値テキスト"/>
        <xdr:cNvSpPr txBox="1"/>
      </xdr:nvSpPr>
      <xdr:spPr>
        <a:xfrm>
          <a:off x="10515600" y="145573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132715</xdr:rowOff>
    </xdr:from>
    <xdr:to>
      <xdr:col>55</xdr:col>
      <xdr:colOff>50800</xdr:colOff>
      <xdr:row>86</xdr:row>
      <xdr:rowOff>63500</xdr:rowOff>
    </xdr:to>
    <xdr:sp macro="" textlink="">
      <xdr:nvSpPr>
        <xdr:cNvPr id="351" name="フローチャート: 判断 350"/>
        <xdr:cNvSpPr/>
      </xdr:nvSpPr>
      <xdr:spPr>
        <a:xfrm>
          <a:off x="10426700" y="14705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132715</xdr:rowOff>
    </xdr:from>
    <xdr:to>
      <xdr:col>50</xdr:col>
      <xdr:colOff>165100</xdr:colOff>
      <xdr:row>86</xdr:row>
      <xdr:rowOff>63500</xdr:rowOff>
    </xdr:to>
    <xdr:sp macro="" textlink="">
      <xdr:nvSpPr>
        <xdr:cNvPr id="352" name="フローチャート: 判断 351"/>
        <xdr:cNvSpPr/>
      </xdr:nvSpPr>
      <xdr:spPr>
        <a:xfrm>
          <a:off x="9588500" y="14705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122555</xdr:rowOff>
    </xdr:from>
    <xdr:to>
      <xdr:col>46</xdr:col>
      <xdr:colOff>38100</xdr:colOff>
      <xdr:row>86</xdr:row>
      <xdr:rowOff>52705</xdr:rowOff>
    </xdr:to>
    <xdr:sp macro="" textlink="">
      <xdr:nvSpPr>
        <xdr:cNvPr id="353" name="フローチャート: 判断 352"/>
        <xdr:cNvSpPr/>
      </xdr:nvSpPr>
      <xdr:spPr>
        <a:xfrm>
          <a:off x="8699500" y="14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130810</xdr:rowOff>
    </xdr:from>
    <xdr:to>
      <xdr:col>41</xdr:col>
      <xdr:colOff>101600</xdr:colOff>
      <xdr:row>86</xdr:row>
      <xdr:rowOff>60960</xdr:rowOff>
    </xdr:to>
    <xdr:sp macro="" textlink="">
      <xdr:nvSpPr>
        <xdr:cNvPr id="354" name="フローチャート: 判断 353"/>
        <xdr:cNvSpPr/>
      </xdr:nvSpPr>
      <xdr:spPr>
        <a:xfrm>
          <a:off x="7810500" y="147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129540</xdr:rowOff>
    </xdr:from>
    <xdr:to>
      <xdr:col>36</xdr:col>
      <xdr:colOff>165100</xdr:colOff>
      <xdr:row>86</xdr:row>
      <xdr:rowOff>59690</xdr:rowOff>
    </xdr:to>
    <xdr:sp macro="" textlink="">
      <xdr:nvSpPr>
        <xdr:cNvPr id="355" name="フローチャート: 判断 354"/>
        <xdr:cNvSpPr/>
      </xdr:nvSpPr>
      <xdr:spPr>
        <a:xfrm>
          <a:off x="6921500" y="147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160655</xdr:rowOff>
    </xdr:from>
    <xdr:to>
      <xdr:col>55</xdr:col>
      <xdr:colOff>50800</xdr:colOff>
      <xdr:row>86</xdr:row>
      <xdr:rowOff>90805</xdr:rowOff>
    </xdr:to>
    <xdr:sp macro="" textlink="">
      <xdr:nvSpPr>
        <xdr:cNvPr id="361" name="楕円 360"/>
        <xdr:cNvSpPr/>
      </xdr:nvSpPr>
      <xdr:spPr>
        <a:xfrm>
          <a:off x="104267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111125</xdr:rowOff>
    </xdr:from>
    <xdr:ext cx="469900" cy="257810"/>
    <xdr:sp macro="" textlink="">
      <xdr:nvSpPr>
        <xdr:cNvPr id="362" name="【公営住宅】&#10;一人当たり面積該当値テキスト"/>
        <xdr:cNvSpPr txBox="1"/>
      </xdr:nvSpPr>
      <xdr:spPr>
        <a:xfrm>
          <a:off x="10515600" y="146843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161925</xdr:rowOff>
    </xdr:from>
    <xdr:to>
      <xdr:col>50</xdr:col>
      <xdr:colOff>165100</xdr:colOff>
      <xdr:row>86</xdr:row>
      <xdr:rowOff>92075</xdr:rowOff>
    </xdr:to>
    <xdr:sp macro="" textlink="">
      <xdr:nvSpPr>
        <xdr:cNvPr id="363" name="楕円 362"/>
        <xdr:cNvSpPr/>
      </xdr:nvSpPr>
      <xdr:spPr>
        <a:xfrm>
          <a:off x="95885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40640</xdr:rowOff>
    </xdr:from>
    <xdr:to>
      <xdr:col>55</xdr:col>
      <xdr:colOff>0</xdr:colOff>
      <xdr:row>86</xdr:row>
      <xdr:rowOff>41275</xdr:rowOff>
    </xdr:to>
    <xdr:cxnSp macro="">
      <xdr:nvCxnSpPr>
        <xdr:cNvPr id="364" name="直線コネクタ 363"/>
        <xdr:cNvCxnSpPr/>
      </xdr:nvCxnSpPr>
      <xdr:spPr>
        <a:xfrm flipV="1">
          <a:off x="9639300" y="147853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161925</xdr:rowOff>
    </xdr:from>
    <xdr:to>
      <xdr:col>46</xdr:col>
      <xdr:colOff>38100</xdr:colOff>
      <xdr:row>86</xdr:row>
      <xdr:rowOff>92075</xdr:rowOff>
    </xdr:to>
    <xdr:sp macro="" textlink="">
      <xdr:nvSpPr>
        <xdr:cNvPr id="365" name="楕円 364"/>
        <xdr:cNvSpPr/>
      </xdr:nvSpPr>
      <xdr:spPr>
        <a:xfrm>
          <a:off x="86995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41275</xdr:rowOff>
    </xdr:from>
    <xdr:to>
      <xdr:col>50</xdr:col>
      <xdr:colOff>114300</xdr:colOff>
      <xdr:row>86</xdr:row>
      <xdr:rowOff>41275</xdr:rowOff>
    </xdr:to>
    <xdr:cxnSp macro="">
      <xdr:nvCxnSpPr>
        <xdr:cNvPr id="366" name="直線コネクタ 365"/>
        <xdr:cNvCxnSpPr/>
      </xdr:nvCxnSpPr>
      <xdr:spPr>
        <a:xfrm>
          <a:off x="8750300" y="14785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140970</xdr:rowOff>
    </xdr:from>
    <xdr:to>
      <xdr:col>41</xdr:col>
      <xdr:colOff>101600</xdr:colOff>
      <xdr:row>86</xdr:row>
      <xdr:rowOff>71120</xdr:rowOff>
    </xdr:to>
    <xdr:sp macro="" textlink="">
      <xdr:nvSpPr>
        <xdr:cNvPr id="367" name="楕円 366"/>
        <xdr:cNvSpPr/>
      </xdr:nvSpPr>
      <xdr:spPr>
        <a:xfrm>
          <a:off x="7810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20320</xdr:rowOff>
    </xdr:from>
    <xdr:to>
      <xdr:col>45</xdr:col>
      <xdr:colOff>177800</xdr:colOff>
      <xdr:row>86</xdr:row>
      <xdr:rowOff>41275</xdr:rowOff>
    </xdr:to>
    <xdr:cxnSp macro="">
      <xdr:nvCxnSpPr>
        <xdr:cNvPr id="368" name="直線コネクタ 367"/>
        <xdr:cNvCxnSpPr/>
      </xdr:nvCxnSpPr>
      <xdr:spPr>
        <a:xfrm>
          <a:off x="7861300" y="147650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139065</xdr:rowOff>
    </xdr:from>
    <xdr:to>
      <xdr:col>36</xdr:col>
      <xdr:colOff>165100</xdr:colOff>
      <xdr:row>86</xdr:row>
      <xdr:rowOff>69215</xdr:rowOff>
    </xdr:to>
    <xdr:sp macro="" textlink="">
      <xdr:nvSpPr>
        <xdr:cNvPr id="369" name="楕円 368"/>
        <xdr:cNvSpPr/>
      </xdr:nvSpPr>
      <xdr:spPr>
        <a:xfrm>
          <a:off x="6921500" y="14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18415</xdr:rowOff>
    </xdr:from>
    <xdr:to>
      <xdr:col>41</xdr:col>
      <xdr:colOff>50800</xdr:colOff>
      <xdr:row>86</xdr:row>
      <xdr:rowOff>20320</xdr:rowOff>
    </xdr:to>
    <xdr:cxnSp macro="">
      <xdr:nvCxnSpPr>
        <xdr:cNvPr id="370" name="直線コネクタ 369"/>
        <xdr:cNvCxnSpPr/>
      </xdr:nvCxnSpPr>
      <xdr:spPr>
        <a:xfrm>
          <a:off x="6972300" y="147631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79375</xdr:rowOff>
    </xdr:from>
    <xdr:ext cx="469900" cy="258445"/>
    <xdr:sp macro="" textlink="">
      <xdr:nvSpPr>
        <xdr:cNvPr id="371" name="n_1aveValue【公営住宅】&#10;一人当たり面積"/>
        <xdr:cNvSpPr txBox="1"/>
      </xdr:nvSpPr>
      <xdr:spPr>
        <a:xfrm>
          <a:off x="9391650" y="14481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69215</xdr:rowOff>
    </xdr:from>
    <xdr:ext cx="468630" cy="259080"/>
    <xdr:sp macro="" textlink="">
      <xdr:nvSpPr>
        <xdr:cNvPr id="372" name="n_2aveValue【公営住宅】&#10;一人当たり面積"/>
        <xdr:cNvSpPr txBox="1"/>
      </xdr:nvSpPr>
      <xdr:spPr>
        <a:xfrm>
          <a:off x="8515350" y="144710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77470</xdr:rowOff>
    </xdr:from>
    <xdr:ext cx="468630" cy="257810"/>
    <xdr:sp macro="" textlink="">
      <xdr:nvSpPr>
        <xdr:cNvPr id="373" name="n_3aveValue【公営住宅】&#10;一人当たり面積"/>
        <xdr:cNvSpPr txBox="1"/>
      </xdr:nvSpPr>
      <xdr:spPr>
        <a:xfrm>
          <a:off x="7626350" y="144792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76200</xdr:rowOff>
    </xdr:from>
    <xdr:ext cx="468630" cy="257810"/>
    <xdr:sp macro="" textlink="">
      <xdr:nvSpPr>
        <xdr:cNvPr id="374" name="n_4aveValue【公営住宅】&#10;一人当たり面積"/>
        <xdr:cNvSpPr txBox="1"/>
      </xdr:nvSpPr>
      <xdr:spPr>
        <a:xfrm>
          <a:off x="6737350" y="14478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83185</xdr:rowOff>
    </xdr:from>
    <xdr:ext cx="469900" cy="259080"/>
    <xdr:sp macro="" textlink="">
      <xdr:nvSpPr>
        <xdr:cNvPr id="375" name="n_1mainValue【公営住宅】&#10;一人当たり面積"/>
        <xdr:cNvSpPr txBox="1"/>
      </xdr:nvSpPr>
      <xdr:spPr>
        <a:xfrm>
          <a:off x="9391650" y="14827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83185</xdr:rowOff>
    </xdr:from>
    <xdr:ext cx="468630" cy="259080"/>
    <xdr:sp macro="" textlink="">
      <xdr:nvSpPr>
        <xdr:cNvPr id="376" name="n_2mainValue【公営住宅】&#10;一人当たり面積"/>
        <xdr:cNvSpPr txBox="1"/>
      </xdr:nvSpPr>
      <xdr:spPr>
        <a:xfrm>
          <a:off x="8515350" y="148278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62230</xdr:rowOff>
    </xdr:from>
    <xdr:ext cx="468630" cy="259080"/>
    <xdr:sp macro="" textlink="">
      <xdr:nvSpPr>
        <xdr:cNvPr id="377" name="n_3mainValue【公営住宅】&#10;一人当たり面積"/>
        <xdr:cNvSpPr txBox="1"/>
      </xdr:nvSpPr>
      <xdr:spPr>
        <a:xfrm>
          <a:off x="7626350" y="14806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60325</xdr:rowOff>
    </xdr:from>
    <xdr:ext cx="468630" cy="259080"/>
    <xdr:sp macro="" textlink="">
      <xdr:nvSpPr>
        <xdr:cNvPr id="378" name="n_4mainValue【公営住宅】&#10;一人当たり面積"/>
        <xdr:cNvSpPr txBox="1"/>
      </xdr:nvSpPr>
      <xdr:spPr>
        <a:xfrm>
          <a:off x="6737350" y="14805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xdr:cNvSpPr/>
      </xdr:nvSpPr>
      <xdr:spPr>
        <a:xfrm>
          <a:off x="76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xdr:cNvSpPr/>
      </xdr:nvSpPr>
      <xdr:spPr>
        <a:xfrm>
          <a:off x="76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xdr:cNvSpPr/>
      </xdr:nvSpPr>
      <xdr:spPr>
        <a:xfrm>
          <a:off x="20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xdr:cNvSpPr/>
      </xdr:nvSpPr>
      <xdr:spPr>
        <a:xfrm>
          <a:off x="20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xdr:cNvSpPr/>
      </xdr:nvSpPr>
      <xdr:spPr>
        <a:xfrm>
          <a:off x="660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xdr:cNvSpPr/>
      </xdr:nvSpPr>
      <xdr:spPr>
        <a:xfrm>
          <a:off x="660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xdr:cNvSpPr/>
      </xdr:nvSpPr>
      <xdr:spPr>
        <a:xfrm>
          <a:off x="78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xdr:cNvSpPr/>
      </xdr:nvSpPr>
      <xdr:spPr>
        <a:xfrm>
          <a:off x="78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211,985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399" name="テキスト ボックス 398"/>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1" name="テキスト ボックス 400"/>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40</xdr:row>
      <xdr:rowOff>162560</xdr:rowOff>
    </xdr:from>
    <xdr:ext cx="403225" cy="259080"/>
    <xdr:sp macro="" textlink="">
      <xdr:nvSpPr>
        <xdr:cNvPr id="403" name="テキスト ボックス 402"/>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macro="" textlink="">
      <xdr:nvSpPr>
        <xdr:cNvPr id="405" name="テキスト ボックス 404"/>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macro="" textlink="">
      <xdr:nvSpPr>
        <xdr:cNvPr id="407" name="テキスト ボックス 406"/>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macro="" textlink="">
      <xdr:nvSpPr>
        <xdr:cNvPr id="409" name="テキスト ボックス 408"/>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1" name="テキスト ボックス 410"/>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35</xdr:row>
      <xdr:rowOff>39370</xdr:rowOff>
    </xdr:from>
    <xdr:to>
      <xdr:col>85</xdr:col>
      <xdr:colOff>126365</xdr:colOff>
      <xdr:row>42</xdr:row>
      <xdr:rowOff>16510</xdr:rowOff>
    </xdr:to>
    <xdr:cxnSp macro="">
      <xdr:nvCxnSpPr>
        <xdr:cNvPr id="413" name="直線コネクタ 412"/>
        <xdr:cNvCxnSpPr/>
      </xdr:nvCxnSpPr>
      <xdr:spPr>
        <a:xfrm flipV="1">
          <a:off x="16318865" y="6040120"/>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20320</xdr:rowOff>
    </xdr:from>
    <xdr:ext cx="405130" cy="257810"/>
    <xdr:sp macro="" textlink="">
      <xdr:nvSpPr>
        <xdr:cNvPr id="414" name="【認定こども園・幼稚園・保育所】&#10;有形固定資産減価償却率最小値テキスト"/>
        <xdr:cNvSpPr txBox="1"/>
      </xdr:nvSpPr>
      <xdr:spPr>
        <a:xfrm>
          <a:off x="16357600" y="72212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16510</xdr:rowOff>
    </xdr:from>
    <xdr:to>
      <xdr:col>86</xdr:col>
      <xdr:colOff>25400</xdr:colOff>
      <xdr:row>42</xdr:row>
      <xdr:rowOff>16510</xdr:rowOff>
    </xdr:to>
    <xdr:cxnSp macro="">
      <xdr:nvCxnSpPr>
        <xdr:cNvPr id="415" name="直線コネクタ 414"/>
        <xdr:cNvCxnSpPr/>
      </xdr:nvCxnSpPr>
      <xdr:spPr>
        <a:xfrm>
          <a:off x="16230600" y="721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157480</xdr:rowOff>
    </xdr:from>
    <xdr:ext cx="405130" cy="257810"/>
    <xdr:sp macro="" textlink="">
      <xdr:nvSpPr>
        <xdr:cNvPr id="416" name="【認定こども園・幼稚園・保育所】&#10;有形固定資産減価償却率最大値テキスト"/>
        <xdr:cNvSpPr txBox="1"/>
      </xdr:nvSpPr>
      <xdr:spPr>
        <a:xfrm>
          <a:off x="16357600" y="5815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85</xdr:col>
      <xdr:colOff>38100</xdr:colOff>
      <xdr:row>35</xdr:row>
      <xdr:rowOff>39370</xdr:rowOff>
    </xdr:from>
    <xdr:to>
      <xdr:col>86</xdr:col>
      <xdr:colOff>25400</xdr:colOff>
      <xdr:row>35</xdr:row>
      <xdr:rowOff>39370</xdr:rowOff>
    </xdr:to>
    <xdr:cxnSp macro="">
      <xdr:nvCxnSpPr>
        <xdr:cNvPr id="417" name="直線コネクタ 416"/>
        <xdr:cNvCxnSpPr/>
      </xdr:nvCxnSpPr>
      <xdr:spPr>
        <a:xfrm>
          <a:off x="16230600" y="604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151130</xdr:rowOff>
    </xdr:from>
    <xdr:ext cx="405130" cy="259080"/>
    <xdr:sp macro="" textlink="">
      <xdr:nvSpPr>
        <xdr:cNvPr id="418" name="【認定こども園・幼稚園・保育所】&#10;有形固定資産減価償却率平均値テキスト"/>
        <xdr:cNvSpPr txBox="1"/>
      </xdr:nvSpPr>
      <xdr:spPr>
        <a:xfrm>
          <a:off x="16357600" y="6323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9" name="フローチャート: 判断 418"/>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125730</xdr:rowOff>
    </xdr:from>
    <xdr:to>
      <xdr:col>81</xdr:col>
      <xdr:colOff>101600</xdr:colOff>
      <xdr:row>38</xdr:row>
      <xdr:rowOff>55880</xdr:rowOff>
    </xdr:to>
    <xdr:sp macro="" textlink="">
      <xdr:nvSpPr>
        <xdr:cNvPr id="420" name="フローチャート: 判断 419"/>
        <xdr:cNvSpPr/>
      </xdr:nvSpPr>
      <xdr:spPr>
        <a:xfrm>
          <a:off x="15430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100965</xdr:rowOff>
    </xdr:from>
    <xdr:to>
      <xdr:col>76</xdr:col>
      <xdr:colOff>165100</xdr:colOff>
      <xdr:row>38</xdr:row>
      <xdr:rowOff>31115</xdr:rowOff>
    </xdr:to>
    <xdr:sp macro="" textlink="">
      <xdr:nvSpPr>
        <xdr:cNvPr id="421" name="フローチャート: 判断 420"/>
        <xdr:cNvSpPr/>
      </xdr:nvSpPr>
      <xdr:spPr>
        <a:xfrm>
          <a:off x="14541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32385</xdr:rowOff>
    </xdr:from>
    <xdr:to>
      <xdr:col>72</xdr:col>
      <xdr:colOff>38100</xdr:colOff>
      <xdr:row>38</xdr:row>
      <xdr:rowOff>133985</xdr:rowOff>
    </xdr:to>
    <xdr:sp macro="" textlink="">
      <xdr:nvSpPr>
        <xdr:cNvPr id="422" name="フローチャート: 判断 421"/>
        <xdr:cNvSpPr/>
      </xdr:nvSpPr>
      <xdr:spPr>
        <a:xfrm>
          <a:off x="13652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3" name="フローチャート: 判断 422"/>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4" name="テキスト ボックス 4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5" name="テキスト ボックス 4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6" name="テキスト ボックス 4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7" name="テキスト ボックス 4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8" name="テキスト ボックス 4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125730</xdr:rowOff>
    </xdr:from>
    <xdr:to>
      <xdr:col>85</xdr:col>
      <xdr:colOff>177800</xdr:colOff>
      <xdr:row>41</xdr:row>
      <xdr:rowOff>55880</xdr:rowOff>
    </xdr:to>
    <xdr:sp macro="" textlink="">
      <xdr:nvSpPr>
        <xdr:cNvPr id="429" name="楕円 428"/>
        <xdr:cNvSpPr/>
      </xdr:nvSpPr>
      <xdr:spPr>
        <a:xfrm>
          <a:off x="16268700" y="69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104140</xdr:rowOff>
    </xdr:from>
    <xdr:ext cx="405130" cy="259080"/>
    <xdr:sp macro="" textlink="">
      <xdr:nvSpPr>
        <xdr:cNvPr id="430" name="【認定こども園・幼稚園・保育所】&#10;有形固定資産減価償却率該当値テキスト"/>
        <xdr:cNvSpPr txBox="1"/>
      </xdr:nvSpPr>
      <xdr:spPr>
        <a:xfrm>
          <a:off x="16357600" y="6962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148590</xdr:rowOff>
    </xdr:from>
    <xdr:to>
      <xdr:col>81</xdr:col>
      <xdr:colOff>101600</xdr:colOff>
      <xdr:row>41</xdr:row>
      <xdr:rowOff>78740</xdr:rowOff>
    </xdr:to>
    <xdr:sp macro="" textlink="">
      <xdr:nvSpPr>
        <xdr:cNvPr id="431" name="楕円 430"/>
        <xdr:cNvSpPr/>
      </xdr:nvSpPr>
      <xdr:spPr>
        <a:xfrm>
          <a:off x="154305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5080</xdr:rowOff>
    </xdr:from>
    <xdr:to>
      <xdr:col>85</xdr:col>
      <xdr:colOff>127000</xdr:colOff>
      <xdr:row>41</xdr:row>
      <xdr:rowOff>27940</xdr:rowOff>
    </xdr:to>
    <xdr:cxnSp macro="">
      <xdr:nvCxnSpPr>
        <xdr:cNvPr id="432" name="直線コネクタ 431"/>
        <xdr:cNvCxnSpPr/>
      </xdr:nvCxnSpPr>
      <xdr:spPr>
        <a:xfrm flipV="1">
          <a:off x="15481300" y="70345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20955</xdr:rowOff>
    </xdr:from>
    <xdr:to>
      <xdr:col>76</xdr:col>
      <xdr:colOff>165100</xdr:colOff>
      <xdr:row>41</xdr:row>
      <xdr:rowOff>122555</xdr:rowOff>
    </xdr:to>
    <xdr:sp macro="" textlink="">
      <xdr:nvSpPr>
        <xdr:cNvPr id="433" name="楕円 432"/>
        <xdr:cNvSpPr/>
      </xdr:nvSpPr>
      <xdr:spPr>
        <a:xfrm>
          <a:off x="14541500" y="70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27940</xdr:rowOff>
    </xdr:from>
    <xdr:to>
      <xdr:col>81</xdr:col>
      <xdr:colOff>50800</xdr:colOff>
      <xdr:row>41</xdr:row>
      <xdr:rowOff>71755</xdr:rowOff>
    </xdr:to>
    <xdr:cxnSp macro="">
      <xdr:nvCxnSpPr>
        <xdr:cNvPr id="434" name="直線コネクタ 433"/>
        <xdr:cNvCxnSpPr/>
      </xdr:nvCxnSpPr>
      <xdr:spPr>
        <a:xfrm flipV="1">
          <a:off x="14592300" y="70573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144145</xdr:rowOff>
    </xdr:from>
    <xdr:to>
      <xdr:col>72</xdr:col>
      <xdr:colOff>38100</xdr:colOff>
      <xdr:row>41</xdr:row>
      <xdr:rowOff>74930</xdr:rowOff>
    </xdr:to>
    <xdr:sp macro="" textlink="">
      <xdr:nvSpPr>
        <xdr:cNvPr id="435" name="楕円 434"/>
        <xdr:cNvSpPr/>
      </xdr:nvSpPr>
      <xdr:spPr>
        <a:xfrm>
          <a:off x="13652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23495</xdr:rowOff>
    </xdr:from>
    <xdr:to>
      <xdr:col>76</xdr:col>
      <xdr:colOff>114300</xdr:colOff>
      <xdr:row>41</xdr:row>
      <xdr:rowOff>71755</xdr:rowOff>
    </xdr:to>
    <xdr:cxnSp macro="">
      <xdr:nvCxnSpPr>
        <xdr:cNvPr id="436" name="直線コネクタ 435"/>
        <xdr:cNvCxnSpPr/>
      </xdr:nvCxnSpPr>
      <xdr:spPr>
        <a:xfrm>
          <a:off x="13703300" y="70529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158115</xdr:rowOff>
    </xdr:from>
    <xdr:to>
      <xdr:col>67</xdr:col>
      <xdr:colOff>101600</xdr:colOff>
      <xdr:row>41</xdr:row>
      <xdr:rowOff>88265</xdr:rowOff>
    </xdr:to>
    <xdr:sp macro="" textlink="">
      <xdr:nvSpPr>
        <xdr:cNvPr id="437" name="楕円 436"/>
        <xdr:cNvSpPr/>
      </xdr:nvSpPr>
      <xdr:spPr>
        <a:xfrm>
          <a:off x="12763500" y="70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23495</xdr:rowOff>
    </xdr:from>
    <xdr:to>
      <xdr:col>71</xdr:col>
      <xdr:colOff>177800</xdr:colOff>
      <xdr:row>41</xdr:row>
      <xdr:rowOff>37465</xdr:rowOff>
    </xdr:to>
    <xdr:cxnSp macro="">
      <xdr:nvCxnSpPr>
        <xdr:cNvPr id="438" name="直線コネクタ 437"/>
        <xdr:cNvCxnSpPr/>
      </xdr:nvCxnSpPr>
      <xdr:spPr>
        <a:xfrm flipV="1">
          <a:off x="12814300" y="70529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72390</xdr:rowOff>
    </xdr:from>
    <xdr:ext cx="405130" cy="259080"/>
    <xdr:sp macro="" textlink="">
      <xdr:nvSpPr>
        <xdr:cNvPr id="439" name="n_1aveValue【認定こども園・幼稚園・保育所】&#10;有形固定資産減価償却率"/>
        <xdr:cNvSpPr txBox="1"/>
      </xdr:nvSpPr>
      <xdr:spPr>
        <a:xfrm>
          <a:off x="15266035" y="6244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47625</xdr:rowOff>
    </xdr:from>
    <xdr:ext cx="403860" cy="259080"/>
    <xdr:sp macro="" textlink="">
      <xdr:nvSpPr>
        <xdr:cNvPr id="440" name="n_2aveValue【認定こども園・幼稚園・保育所】&#10;有形固定資産減価償却率"/>
        <xdr:cNvSpPr txBox="1"/>
      </xdr:nvSpPr>
      <xdr:spPr>
        <a:xfrm>
          <a:off x="14389735" y="62198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150495</xdr:rowOff>
    </xdr:from>
    <xdr:ext cx="403860" cy="259080"/>
    <xdr:sp macro="" textlink="">
      <xdr:nvSpPr>
        <xdr:cNvPr id="441" name="n_3aveValue【認定こども園・幼稚園・保育所】&#10;有形固定資産減価償却率"/>
        <xdr:cNvSpPr txBox="1"/>
      </xdr:nvSpPr>
      <xdr:spPr>
        <a:xfrm>
          <a:off x="13500735" y="63226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154940</xdr:rowOff>
    </xdr:from>
    <xdr:ext cx="403860" cy="257810"/>
    <xdr:sp macro="" textlink="">
      <xdr:nvSpPr>
        <xdr:cNvPr id="442" name="n_4aveValue【認定こども園・幼稚園・保育所】&#10;有形固定資産減価償却率"/>
        <xdr:cNvSpPr txBox="1"/>
      </xdr:nvSpPr>
      <xdr:spPr>
        <a:xfrm>
          <a:off x="12611735" y="63271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69850</xdr:rowOff>
    </xdr:from>
    <xdr:ext cx="405130" cy="259080"/>
    <xdr:sp macro="" textlink="">
      <xdr:nvSpPr>
        <xdr:cNvPr id="443" name="n_1mainValue【認定こども園・幼稚園・保育所】&#10;有形固定資産減価償却率"/>
        <xdr:cNvSpPr txBox="1"/>
      </xdr:nvSpPr>
      <xdr:spPr>
        <a:xfrm>
          <a:off x="15266035" y="7099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113665</xdr:rowOff>
    </xdr:from>
    <xdr:ext cx="403860" cy="258445"/>
    <xdr:sp macro="" textlink="">
      <xdr:nvSpPr>
        <xdr:cNvPr id="444" name="n_2mainValue【認定こども園・幼稚園・保育所】&#10;有形固定資産減価償却率"/>
        <xdr:cNvSpPr txBox="1"/>
      </xdr:nvSpPr>
      <xdr:spPr>
        <a:xfrm>
          <a:off x="14389735" y="71431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65405</xdr:rowOff>
    </xdr:from>
    <xdr:ext cx="403860" cy="257810"/>
    <xdr:sp macro="" textlink="">
      <xdr:nvSpPr>
        <xdr:cNvPr id="445" name="n_3mainValue【認定こども園・幼稚園・保育所】&#10;有形固定資産減価償却率"/>
        <xdr:cNvSpPr txBox="1"/>
      </xdr:nvSpPr>
      <xdr:spPr>
        <a:xfrm>
          <a:off x="13500735" y="70948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79375</xdr:rowOff>
    </xdr:from>
    <xdr:ext cx="403860" cy="258445"/>
    <xdr:sp macro="" textlink="">
      <xdr:nvSpPr>
        <xdr:cNvPr id="446" name="n_4mainValue【認定こども園・幼稚園・保育所】&#10;有形固定資産減価償却率"/>
        <xdr:cNvSpPr txBox="1"/>
      </xdr:nvSpPr>
      <xdr:spPr>
        <a:xfrm>
          <a:off x="12611735" y="71088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55" name="テキスト ボックス 454"/>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58" name="テキスト ボックス 457"/>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60" name="テキスト ボックス 459"/>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62" name="テキスト ボックス 461"/>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64" name="テキスト ボックス 463"/>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66" name="テキスト ボックス 465"/>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37465</xdr:rowOff>
    </xdr:from>
    <xdr:to>
      <xdr:col>116</xdr:col>
      <xdr:colOff>62865</xdr:colOff>
      <xdr:row>41</xdr:row>
      <xdr:rowOff>14605</xdr:rowOff>
    </xdr:to>
    <xdr:cxnSp macro="">
      <xdr:nvCxnSpPr>
        <xdr:cNvPr id="468" name="直線コネクタ 467"/>
        <xdr:cNvCxnSpPr/>
      </xdr:nvCxnSpPr>
      <xdr:spPr>
        <a:xfrm flipV="1">
          <a:off x="22160865" y="569531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18415</xdr:rowOff>
    </xdr:from>
    <xdr:ext cx="469900" cy="257810"/>
    <xdr:sp macro="" textlink="">
      <xdr:nvSpPr>
        <xdr:cNvPr id="469" name="【認定こども園・幼稚園・保育所】&#10;一人当たり面積最小値テキスト"/>
        <xdr:cNvSpPr txBox="1"/>
      </xdr:nvSpPr>
      <xdr:spPr>
        <a:xfrm>
          <a:off x="22199600" y="70478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14605</xdr:rowOff>
    </xdr:from>
    <xdr:to>
      <xdr:col>116</xdr:col>
      <xdr:colOff>152400</xdr:colOff>
      <xdr:row>41</xdr:row>
      <xdr:rowOff>14605</xdr:rowOff>
    </xdr:to>
    <xdr:cxnSp macro="">
      <xdr:nvCxnSpPr>
        <xdr:cNvPr id="470" name="直線コネクタ 469"/>
        <xdr:cNvCxnSpPr/>
      </xdr:nvCxnSpPr>
      <xdr:spPr>
        <a:xfrm>
          <a:off x="22072600" y="704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155575</xdr:rowOff>
    </xdr:from>
    <xdr:ext cx="469900" cy="257810"/>
    <xdr:sp macro="" textlink="">
      <xdr:nvSpPr>
        <xdr:cNvPr id="471" name="【認定こども園・幼稚園・保育所】&#10;一人当たり面積最大値テキスト"/>
        <xdr:cNvSpPr txBox="1"/>
      </xdr:nvSpPr>
      <xdr:spPr>
        <a:xfrm>
          <a:off x="22199600" y="54705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37465</xdr:rowOff>
    </xdr:from>
    <xdr:to>
      <xdr:col>116</xdr:col>
      <xdr:colOff>152400</xdr:colOff>
      <xdr:row>33</xdr:row>
      <xdr:rowOff>37465</xdr:rowOff>
    </xdr:to>
    <xdr:cxnSp macro="">
      <xdr:nvCxnSpPr>
        <xdr:cNvPr id="472" name="直線コネクタ 471"/>
        <xdr:cNvCxnSpPr/>
      </xdr:nvCxnSpPr>
      <xdr:spPr>
        <a:xfrm>
          <a:off x="22072600" y="569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137160</xdr:rowOff>
    </xdr:from>
    <xdr:ext cx="469900" cy="259080"/>
    <xdr:sp macro="" textlink="">
      <xdr:nvSpPr>
        <xdr:cNvPr id="473" name="【認定こども園・幼稚園・保育所】&#10;一人当たり面積平均値テキスト"/>
        <xdr:cNvSpPr txBox="1"/>
      </xdr:nvSpPr>
      <xdr:spPr>
        <a:xfrm>
          <a:off x="22199600" y="6652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114300</xdr:rowOff>
    </xdr:from>
    <xdr:to>
      <xdr:col>116</xdr:col>
      <xdr:colOff>114300</xdr:colOff>
      <xdr:row>40</xdr:row>
      <xdr:rowOff>44450</xdr:rowOff>
    </xdr:to>
    <xdr:sp macro="" textlink="">
      <xdr:nvSpPr>
        <xdr:cNvPr id="474" name="フローチャート: 判断 473"/>
        <xdr:cNvSpPr/>
      </xdr:nvSpPr>
      <xdr:spPr>
        <a:xfrm>
          <a:off x="221107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119380</xdr:rowOff>
    </xdr:from>
    <xdr:to>
      <xdr:col>112</xdr:col>
      <xdr:colOff>38100</xdr:colOff>
      <xdr:row>40</xdr:row>
      <xdr:rowOff>49530</xdr:rowOff>
    </xdr:to>
    <xdr:sp macro="" textlink="">
      <xdr:nvSpPr>
        <xdr:cNvPr id="475" name="フローチャート: 判断 474"/>
        <xdr:cNvSpPr/>
      </xdr:nvSpPr>
      <xdr:spPr>
        <a:xfrm>
          <a:off x="212725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6" name="フローチャート: 判断 475"/>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114300</xdr:rowOff>
    </xdr:from>
    <xdr:to>
      <xdr:col>102</xdr:col>
      <xdr:colOff>165100</xdr:colOff>
      <xdr:row>40</xdr:row>
      <xdr:rowOff>44450</xdr:rowOff>
    </xdr:to>
    <xdr:sp macro="" textlink="">
      <xdr:nvSpPr>
        <xdr:cNvPr id="477" name="フローチャート: 判断 476"/>
        <xdr:cNvSpPr/>
      </xdr:nvSpPr>
      <xdr:spPr>
        <a:xfrm>
          <a:off x="19494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119380</xdr:rowOff>
    </xdr:from>
    <xdr:to>
      <xdr:col>98</xdr:col>
      <xdr:colOff>38100</xdr:colOff>
      <xdr:row>40</xdr:row>
      <xdr:rowOff>49530</xdr:rowOff>
    </xdr:to>
    <xdr:sp macro="" textlink="">
      <xdr:nvSpPr>
        <xdr:cNvPr id="478" name="フローチャート: 判断 477"/>
        <xdr:cNvSpPr/>
      </xdr:nvSpPr>
      <xdr:spPr>
        <a:xfrm>
          <a:off x="186055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79" name="テキスト ボックス 47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0" name="テキスト ボックス 47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1" name="テキスト ボックス 48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2" name="テキスト ボックス 48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3" name="テキスト ボックス 48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135255</xdr:rowOff>
    </xdr:from>
    <xdr:to>
      <xdr:col>116</xdr:col>
      <xdr:colOff>114300</xdr:colOff>
      <xdr:row>41</xdr:row>
      <xdr:rowOff>65405</xdr:rowOff>
    </xdr:to>
    <xdr:sp macro="" textlink="">
      <xdr:nvSpPr>
        <xdr:cNvPr id="484" name="楕円 483"/>
        <xdr:cNvSpPr/>
      </xdr:nvSpPr>
      <xdr:spPr>
        <a:xfrm>
          <a:off x="22110700" y="69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50165</xdr:rowOff>
    </xdr:from>
    <xdr:ext cx="469900" cy="259080"/>
    <xdr:sp macro="" textlink="">
      <xdr:nvSpPr>
        <xdr:cNvPr id="485" name="【認定こども園・幼稚園・保育所】&#10;一人当たり面積該当値テキスト"/>
        <xdr:cNvSpPr txBox="1"/>
      </xdr:nvSpPr>
      <xdr:spPr>
        <a:xfrm>
          <a:off x="22199600" y="6908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112395</xdr:rowOff>
    </xdr:from>
    <xdr:to>
      <xdr:col>112</xdr:col>
      <xdr:colOff>38100</xdr:colOff>
      <xdr:row>41</xdr:row>
      <xdr:rowOff>42545</xdr:rowOff>
    </xdr:to>
    <xdr:sp macro="" textlink="">
      <xdr:nvSpPr>
        <xdr:cNvPr id="486" name="楕円 485"/>
        <xdr:cNvSpPr/>
      </xdr:nvSpPr>
      <xdr:spPr>
        <a:xfrm>
          <a:off x="21272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163195</xdr:rowOff>
    </xdr:from>
    <xdr:to>
      <xdr:col>116</xdr:col>
      <xdr:colOff>63500</xdr:colOff>
      <xdr:row>41</xdr:row>
      <xdr:rowOff>14605</xdr:rowOff>
    </xdr:to>
    <xdr:cxnSp macro="">
      <xdr:nvCxnSpPr>
        <xdr:cNvPr id="487" name="直線コネクタ 486"/>
        <xdr:cNvCxnSpPr/>
      </xdr:nvCxnSpPr>
      <xdr:spPr>
        <a:xfrm>
          <a:off x="21323300" y="70211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88" name="楕円 487"/>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163195</xdr:rowOff>
    </xdr:to>
    <xdr:cxnSp macro="">
      <xdr:nvCxnSpPr>
        <xdr:cNvPr id="489" name="直線コネクタ 488"/>
        <xdr:cNvCxnSpPr/>
      </xdr:nvCxnSpPr>
      <xdr:spPr>
        <a:xfrm>
          <a:off x="20434300" y="70027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43815</xdr:rowOff>
    </xdr:from>
    <xdr:to>
      <xdr:col>102</xdr:col>
      <xdr:colOff>165100</xdr:colOff>
      <xdr:row>40</xdr:row>
      <xdr:rowOff>145415</xdr:rowOff>
    </xdr:to>
    <xdr:sp macro="" textlink="">
      <xdr:nvSpPr>
        <xdr:cNvPr id="490" name="楕円 489"/>
        <xdr:cNvSpPr/>
      </xdr:nvSpPr>
      <xdr:spPr>
        <a:xfrm>
          <a:off x="194945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94615</xdr:rowOff>
    </xdr:from>
    <xdr:to>
      <xdr:col>107</xdr:col>
      <xdr:colOff>50800</xdr:colOff>
      <xdr:row>40</xdr:row>
      <xdr:rowOff>144780</xdr:rowOff>
    </xdr:to>
    <xdr:cxnSp macro="">
      <xdr:nvCxnSpPr>
        <xdr:cNvPr id="491" name="直線コネクタ 490"/>
        <xdr:cNvCxnSpPr/>
      </xdr:nvCxnSpPr>
      <xdr:spPr>
        <a:xfrm>
          <a:off x="19545300" y="69526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39370</xdr:rowOff>
    </xdr:from>
    <xdr:to>
      <xdr:col>98</xdr:col>
      <xdr:colOff>38100</xdr:colOff>
      <xdr:row>40</xdr:row>
      <xdr:rowOff>140970</xdr:rowOff>
    </xdr:to>
    <xdr:sp macro="" textlink="">
      <xdr:nvSpPr>
        <xdr:cNvPr id="492" name="楕円 491"/>
        <xdr:cNvSpPr/>
      </xdr:nvSpPr>
      <xdr:spPr>
        <a:xfrm>
          <a:off x="18605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90170</xdr:rowOff>
    </xdr:from>
    <xdr:to>
      <xdr:col>102</xdr:col>
      <xdr:colOff>114300</xdr:colOff>
      <xdr:row>40</xdr:row>
      <xdr:rowOff>94615</xdr:rowOff>
    </xdr:to>
    <xdr:cxnSp macro="">
      <xdr:nvCxnSpPr>
        <xdr:cNvPr id="493" name="直線コネクタ 492"/>
        <xdr:cNvCxnSpPr/>
      </xdr:nvCxnSpPr>
      <xdr:spPr>
        <a:xfrm>
          <a:off x="18656300" y="69481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66040</xdr:rowOff>
    </xdr:from>
    <xdr:ext cx="469900" cy="257810"/>
    <xdr:sp macro="" textlink="">
      <xdr:nvSpPr>
        <xdr:cNvPr id="494" name="n_1aveValue【認定こども園・幼稚園・保育所】&#10;一人当たり面積"/>
        <xdr:cNvSpPr txBox="1"/>
      </xdr:nvSpPr>
      <xdr:spPr>
        <a:xfrm>
          <a:off x="21075650" y="65811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52070</xdr:rowOff>
    </xdr:from>
    <xdr:ext cx="468630" cy="257810"/>
    <xdr:sp macro="" textlink="">
      <xdr:nvSpPr>
        <xdr:cNvPr id="495" name="n_2aveValue【認定こども園・幼稚園・保育所】&#10;一人当たり面積"/>
        <xdr:cNvSpPr txBox="1"/>
      </xdr:nvSpPr>
      <xdr:spPr>
        <a:xfrm>
          <a:off x="20199350" y="65671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60960</xdr:rowOff>
    </xdr:from>
    <xdr:ext cx="468630" cy="259080"/>
    <xdr:sp macro="" textlink="">
      <xdr:nvSpPr>
        <xdr:cNvPr id="496" name="n_3aveValue【認定こども園・幼稚園・保育所】&#10;一人当たり面積"/>
        <xdr:cNvSpPr txBox="1"/>
      </xdr:nvSpPr>
      <xdr:spPr>
        <a:xfrm>
          <a:off x="19310350" y="6576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66040</xdr:rowOff>
    </xdr:from>
    <xdr:ext cx="468630" cy="257810"/>
    <xdr:sp macro="" textlink="">
      <xdr:nvSpPr>
        <xdr:cNvPr id="497" name="n_4aveValue【認定こども園・幼稚園・保育所】&#10;一人当たり面積"/>
        <xdr:cNvSpPr txBox="1"/>
      </xdr:nvSpPr>
      <xdr:spPr>
        <a:xfrm>
          <a:off x="18421350" y="6581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33655</xdr:rowOff>
    </xdr:from>
    <xdr:ext cx="469900" cy="258445"/>
    <xdr:sp macro="" textlink="">
      <xdr:nvSpPr>
        <xdr:cNvPr id="498" name="n_1mainValue【認定こども園・幼稚園・保育所】&#10;一人当たり面積"/>
        <xdr:cNvSpPr txBox="1"/>
      </xdr:nvSpPr>
      <xdr:spPr>
        <a:xfrm>
          <a:off x="21075650" y="706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15240</xdr:rowOff>
    </xdr:from>
    <xdr:ext cx="468630" cy="259080"/>
    <xdr:sp macro="" textlink="">
      <xdr:nvSpPr>
        <xdr:cNvPr id="499" name="n_2mainValue【認定こども園・幼稚園・保育所】&#10;一人当たり面積"/>
        <xdr:cNvSpPr txBox="1"/>
      </xdr:nvSpPr>
      <xdr:spPr>
        <a:xfrm>
          <a:off x="20199350" y="7044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136525</xdr:rowOff>
    </xdr:from>
    <xdr:ext cx="468630" cy="258445"/>
    <xdr:sp macro="" textlink="">
      <xdr:nvSpPr>
        <xdr:cNvPr id="500" name="n_3mainValue【認定こども園・幼稚園・保育所】&#10;一人当たり面積"/>
        <xdr:cNvSpPr txBox="1"/>
      </xdr:nvSpPr>
      <xdr:spPr>
        <a:xfrm>
          <a:off x="19310350" y="69945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132080</xdr:rowOff>
    </xdr:from>
    <xdr:ext cx="468630" cy="257810"/>
    <xdr:sp macro="" textlink="">
      <xdr:nvSpPr>
        <xdr:cNvPr id="501" name="n_4mainValue【認定こども園・幼稚園・保育所】&#10;一人当たり面積"/>
        <xdr:cNvSpPr txBox="1"/>
      </xdr:nvSpPr>
      <xdr:spPr>
        <a:xfrm>
          <a:off x="18421350" y="6990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0" name="テキスト ボックス 509"/>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810"/>
    <xdr:sp macro="" textlink="">
      <xdr:nvSpPr>
        <xdr:cNvPr id="512" name="テキスト ボックス 511"/>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3" name="直線コネクタ 51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14" name="テキスト ボックス 513"/>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5" name="直線コネクタ 51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16" name="テキスト ボックス 51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7" name="直線コネクタ 51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518" name="テキスト ボックス 517"/>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19" name="直線コネクタ 51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0" name="テキスト ボックス 51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1" name="直線コネクタ 52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522" name="テキスト ボックス 521"/>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3" name="直線コネクタ 52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24" name="テキスト ボックス 523"/>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526" name="テキスト ボックス 525"/>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96520</xdr:rowOff>
    </xdr:from>
    <xdr:to>
      <xdr:col>85</xdr:col>
      <xdr:colOff>126365</xdr:colOff>
      <xdr:row>63</xdr:row>
      <xdr:rowOff>154940</xdr:rowOff>
    </xdr:to>
    <xdr:cxnSp macro="">
      <xdr:nvCxnSpPr>
        <xdr:cNvPr id="528" name="直線コネクタ 527"/>
        <xdr:cNvCxnSpPr/>
      </xdr:nvCxnSpPr>
      <xdr:spPr>
        <a:xfrm flipV="1">
          <a:off x="16318865" y="9526270"/>
          <a:ext cx="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158750</xdr:rowOff>
    </xdr:from>
    <xdr:ext cx="405130" cy="259080"/>
    <xdr:sp macro="" textlink="">
      <xdr:nvSpPr>
        <xdr:cNvPr id="529" name="【学校施設】&#10;有形固定資産減価償却率最小値テキスト"/>
        <xdr:cNvSpPr txBox="1"/>
      </xdr:nvSpPr>
      <xdr:spPr>
        <a:xfrm>
          <a:off x="16357600" y="10960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154940</xdr:rowOff>
    </xdr:from>
    <xdr:to>
      <xdr:col>86</xdr:col>
      <xdr:colOff>25400</xdr:colOff>
      <xdr:row>63</xdr:row>
      <xdr:rowOff>154940</xdr:rowOff>
    </xdr:to>
    <xdr:cxnSp macro="">
      <xdr:nvCxnSpPr>
        <xdr:cNvPr id="530" name="直線コネクタ 529"/>
        <xdr:cNvCxnSpPr/>
      </xdr:nvCxnSpPr>
      <xdr:spPr>
        <a:xfrm>
          <a:off x="16230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43180</xdr:rowOff>
    </xdr:from>
    <xdr:ext cx="405130" cy="257810"/>
    <xdr:sp macro="" textlink="">
      <xdr:nvSpPr>
        <xdr:cNvPr id="531" name="【学校施設】&#10;有形固定資産減価償却率最大値テキスト"/>
        <xdr:cNvSpPr txBox="1"/>
      </xdr:nvSpPr>
      <xdr:spPr>
        <a:xfrm>
          <a:off x="16357600" y="93014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96520</xdr:rowOff>
    </xdr:from>
    <xdr:to>
      <xdr:col>86</xdr:col>
      <xdr:colOff>25400</xdr:colOff>
      <xdr:row>55</xdr:row>
      <xdr:rowOff>96520</xdr:rowOff>
    </xdr:to>
    <xdr:cxnSp macro="">
      <xdr:nvCxnSpPr>
        <xdr:cNvPr id="532" name="直線コネクタ 531"/>
        <xdr:cNvCxnSpPr/>
      </xdr:nvCxnSpPr>
      <xdr:spPr>
        <a:xfrm>
          <a:off x="16230600" y="952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92710</xdr:rowOff>
    </xdr:from>
    <xdr:ext cx="405130" cy="259080"/>
    <xdr:sp macro="" textlink="">
      <xdr:nvSpPr>
        <xdr:cNvPr id="533" name="【学校施設】&#10;有形固定資産減価償却率平均値テキスト"/>
        <xdr:cNvSpPr txBox="1"/>
      </xdr:nvSpPr>
      <xdr:spPr>
        <a:xfrm>
          <a:off x="16357600" y="1020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114300</xdr:rowOff>
    </xdr:from>
    <xdr:to>
      <xdr:col>85</xdr:col>
      <xdr:colOff>177800</xdr:colOff>
      <xdr:row>60</xdr:row>
      <xdr:rowOff>44450</xdr:rowOff>
    </xdr:to>
    <xdr:sp macro="" textlink="">
      <xdr:nvSpPr>
        <xdr:cNvPr id="534" name="フローチャート: 判断 533"/>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160020</xdr:rowOff>
    </xdr:from>
    <xdr:to>
      <xdr:col>81</xdr:col>
      <xdr:colOff>101600</xdr:colOff>
      <xdr:row>60</xdr:row>
      <xdr:rowOff>90170</xdr:rowOff>
    </xdr:to>
    <xdr:sp macro="" textlink="">
      <xdr:nvSpPr>
        <xdr:cNvPr id="535" name="フローチャート: 判断 534"/>
        <xdr:cNvSpPr/>
      </xdr:nvSpPr>
      <xdr:spPr>
        <a:xfrm>
          <a:off x="154305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4445</xdr:rowOff>
    </xdr:from>
    <xdr:to>
      <xdr:col>76</xdr:col>
      <xdr:colOff>165100</xdr:colOff>
      <xdr:row>60</xdr:row>
      <xdr:rowOff>106045</xdr:rowOff>
    </xdr:to>
    <xdr:sp macro="" textlink="">
      <xdr:nvSpPr>
        <xdr:cNvPr id="536" name="フローチャート: 判断 535"/>
        <xdr:cNvSpPr/>
      </xdr:nvSpPr>
      <xdr:spPr>
        <a:xfrm>
          <a:off x="14541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53975</xdr:rowOff>
    </xdr:from>
    <xdr:to>
      <xdr:col>72</xdr:col>
      <xdr:colOff>38100</xdr:colOff>
      <xdr:row>60</xdr:row>
      <xdr:rowOff>155575</xdr:rowOff>
    </xdr:to>
    <xdr:sp macro="" textlink="">
      <xdr:nvSpPr>
        <xdr:cNvPr id="537" name="フローチャート: 判断 536"/>
        <xdr:cNvSpPr/>
      </xdr:nvSpPr>
      <xdr:spPr>
        <a:xfrm>
          <a:off x="13652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89535</xdr:rowOff>
    </xdr:from>
    <xdr:to>
      <xdr:col>67</xdr:col>
      <xdr:colOff>101600</xdr:colOff>
      <xdr:row>61</xdr:row>
      <xdr:rowOff>19685</xdr:rowOff>
    </xdr:to>
    <xdr:sp macro="" textlink="">
      <xdr:nvSpPr>
        <xdr:cNvPr id="538" name="フローチャート: 判断 537"/>
        <xdr:cNvSpPr/>
      </xdr:nvSpPr>
      <xdr:spPr>
        <a:xfrm>
          <a:off x="12763500" y="1037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39" name="テキスト ボックス 538"/>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0" name="テキスト ボックス 539"/>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1" name="テキスト ボックス 540"/>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2" name="テキスト ボックス 541"/>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3" name="テキスト ボックス 542"/>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127000</xdr:rowOff>
    </xdr:from>
    <xdr:to>
      <xdr:col>85</xdr:col>
      <xdr:colOff>177800</xdr:colOff>
      <xdr:row>58</xdr:row>
      <xdr:rowOff>57150</xdr:rowOff>
    </xdr:to>
    <xdr:sp macro="" textlink="">
      <xdr:nvSpPr>
        <xdr:cNvPr id="544" name="楕円 543"/>
        <xdr:cNvSpPr/>
      </xdr:nvSpPr>
      <xdr:spPr>
        <a:xfrm>
          <a:off x="162687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149860</xdr:rowOff>
    </xdr:from>
    <xdr:ext cx="405130" cy="259080"/>
    <xdr:sp macro="" textlink="">
      <xdr:nvSpPr>
        <xdr:cNvPr id="545" name="【学校施設】&#10;有形固定資産減価償却率該当値テキスト"/>
        <xdr:cNvSpPr txBox="1"/>
      </xdr:nvSpPr>
      <xdr:spPr>
        <a:xfrm>
          <a:off x="16357600" y="9751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55245</xdr:rowOff>
    </xdr:from>
    <xdr:to>
      <xdr:col>81</xdr:col>
      <xdr:colOff>101600</xdr:colOff>
      <xdr:row>59</xdr:row>
      <xdr:rowOff>156845</xdr:rowOff>
    </xdr:to>
    <xdr:sp macro="" textlink="">
      <xdr:nvSpPr>
        <xdr:cNvPr id="546" name="楕円 545"/>
        <xdr:cNvSpPr/>
      </xdr:nvSpPr>
      <xdr:spPr>
        <a:xfrm>
          <a:off x="15430500" y="101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6350</xdr:rowOff>
    </xdr:from>
    <xdr:to>
      <xdr:col>85</xdr:col>
      <xdr:colOff>127000</xdr:colOff>
      <xdr:row>59</xdr:row>
      <xdr:rowOff>106045</xdr:rowOff>
    </xdr:to>
    <xdr:cxnSp macro="">
      <xdr:nvCxnSpPr>
        <xdr:cNvPr id="547" name="直線コネクタ 546"/>
        <xdr:cNvCxnSpPr/>
      </xdr:nvCxnSpPr>
      <xdr:spPr>
        <a:xfrm flipV="1">
          <a:off x="15481300" y="9950450"/>
          <a:ext cx="8382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19685</xdr:rowOff>
    </xdr:from>
    <xdr:to>
      <xdr:col>76</xdr:col>
      <xdr:colOff>165100</xdr:colOff>
      <xdr:row>61</xdr:row>
      <xdr:rowOff>121285</xdr:rowOff>
    </xdr:to>
    <xdr:sp macro="" textlink="">
      <xdr:nvSpPr>
        <xdr:cNvPr id="548" name="楕円 547"/>
        <xdr:cNvSpPr/>
      </xdr:nvSpPr>
      <xdr:spPr>
        <a:xfrm>
          <a:off x="14541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106045</xdr:rowOff>
    </xdr:from>
    <xdr:to>
      <xdr:col>81</xdr:col>
      <xdr:colOff>50800</xdr:colOff>
      <xdr:row>61</xdr:row>
      <xdr:rowOff>70485</xdr:rowOff>
    </xdr:to>
    <xdr:cxnSp macro="">
      <xdr:nvCxnSpPr>
        <xdr:cNvPr id="549" name="直線コネクタ 548"/>
        <xdr:cNvCxnSpPr/>
      </xdr:nvCxnSpPr>
      <xdr:spPr>
        <a:xfrm flipV="1">
          <a:off x="14592300" y="10221595"/>
          <a:ext cx="8890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68580</xdr:rowOff>
    </xdr:from>
    <xdr:to>
      <xdr:col>72</xdr:col>
      <xdr:colOff>38100</xdr:colOff>
      <xdr:row>61</xdr:row>
      <xdr:rowOff>170180</xdr:rowOff>
    </xdr:to>
    <xdr:sp macro="" textlink="">
      <xdr:nvSpPr>
        <xdr:cNvPr id="550" name="楕円 549"/>
        <xdr:cNvSpPr/>
      </xdr:nvSpPr>
      <xdr:spPr>
        <a:xfrm>
          <a:off x="13652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70485</xdr:rowOff>
    </xdr:from>
    <xdr:to>
      <xdr:col>76</xdr:col>
      <xdr:colOff>114300</xdr:colOff>
      <xdr:row>61</xdr:row>
      <xdr:rowOff>119380</xdr:rowOff>
    </xdr:to>
    <xdr:cxnSp macro="">
      <xdr:nvCxnSpPr>
        <xdr:cNvPr id="551" name="直線コネクタ 550"/>
        <xdr:cNvCxnSpPr/>
      </xdr:nvCxnSpPr>
      <xdr:spPr>
        <a:xfrm flipV="1">
          <a:off x="13703300" y="105289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120650</xdr:rowOff>
    </xdr:from>
    <xdr:to>
      <xdr:col>67</xdr:col>
      <xdr:colOff>101600</xdr:colOff>
      <xdr:row>62</xdr:row>
      <xdr:rowOff>50800</xdr:rowOff>
    </xdr:to>
    <xdr:sp macro="" textlink="">
      <xdr:nvSpPr>
        <xdr:cNvPr id="552" name="楕円 551"/>
        <xdr:cNvSpPr/>
      </xdr:nvSpPr>
      <xdr:spPr>
        <a:xfrm>
          <a:off x="1276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119380</xdr:rowOff>
    </xdr:from>
    <xdr:to>
      <xdr:col>71</xdr:col>
      <xdr:colOff>177800</xdr:colOff>
      <xdr:row>62</xdr:row>
      <xdr:rowOff>0</xdr:rowOff>
    </xdr:to>
    <xdr:cxnSp macro="">
      <xdr:nvCxnSpPr>
        <xdr:cNvPr id="553" name="直線コネクタ 552"/>
        <xdr:cNvCxnSpPr/>
      </xdr:nvCxnSpPr>
      <xdr:spPr>
        <a:xfrm flipV="1">
          <a:off x="12814300" y="1057783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81280</xdr:rowOff>
    </xdr:from>
    <xdr:ext cx="405130" cy="259080"/>
    <xdr:sp macro="" textlink="">
      <xdr:nvSpPr>
        <xdr:cNvPr id="554" name="n_1aveValue【学校施設】&#10;有形固定資産減価償却率"/>
        <xdr:cNvSpPr txBox="1"/>
      </xdr:nvSpPr>
      <xdr:spPr>
        <a:xfrm>
          <a:off x="15266035" y="10368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122555</xdr:rowOff>
    </xdr:from>
    <xdr:ext cx="403860" cy="257810"/>
    <xdr:sp macro="" textlink="">
      <xdr:nvSpPr>
        <xdr:cNvPr id="555" name="n_2aveValue【学校施設】&#10;有形固定資産減価償却率"/>
        <xdr:cNvSpPr txBox="1"/>
      </xdr:nvSpPr>
      <xdr:spPr>
        <a:xfrm>
          <a:off x="14389735" y="100666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635</xdr:rowOff>
    </xdr:from>
    <xdr:ext cx="403860" cy="259080"/>
    <xdr:sp macro="" textlink="">
      <xdr:nvSpPr>
        <xdr:cNvPr id="556" name="n_3aveValue【学校施設】&#10;有形固定資産減価償却率"/>
        <xdr:cNvSpPr txBox="1"/>
      </xdr:nvSpPr>
      <xdr:spPr>
        <a:xfrm>
          <a:off x="13500735" y="10116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36195</xdr:rowOff>
    </xdr:from>
    <xdr:ext cx="403860" cy="259080"/>
    <xdr:sp macro="" textlink="">
      <xdr:nvSpPr>
        <xdr:cNvPr id="557" name="n_4aveValue【学校施設】&#10;有形固定資産減価償却率"/>
        <xdr:cNvSpPr txBox="1"/>
      </xdr:nvSpPr>
      <xdr:spPr>
        <a:xfrm>
          <a:off x="12611735" y="10151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1905</xdr:rowOff>
    </xdr:from>
    <xdr:ext cx="405130" cy="259080"/>
    <xdr:sp macro="" textlink="">
      <xdr:nvSpPr>
        <xdr:cNvPr id="558" name="n_1mainValue【学校施設】&#10;有形固定資産減価償却率"/>
        <xdr:cNvSpPr txBox="1"/>
      </xdr:nvSpPr>
      <xdr:spPr>
        <a:xfrm>
          <a:off x="15266035" y="9946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112395</xdr:rowOff>
    </xdr:from>
    <xdr:ext cx="403860" cy="257810"/>
    <xdr:sp macro="" textlink="">
      <xdr:nvSpPr>
        <xdr:cNvPr id="559" name="n_2mainValue【学校施設】&#10;有形固定資産減価償却率"/>
        <xdr:cNvSpPr txBox="1"/>
      </xdr:nvSpPr>
      <xdr:spPr>
        <a:xfrm>
          <a:off x="14389735" y="105708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161290</xdr:rowOff>
    </xdr:from>
    <xdr:ext cx="403860" cy="259080"/>
    <xdr:sp macro="" textlink="">
      <xdr:nvSpPr>
        <xdr:cNvPr id="560" name="n_3mainValue【学校施設】&#10;有形固定資産減価償却率"/>
        <xdr:cNvSpPr txBox="1"/>
      </xdr:nvSpPr>
      <xdr:spPr>
        <a:xfrm>
          <a:off x="13500735" y="10619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41910</xdr:rowOff>
    </xdr:from>
    <xdr:ext cx="403860" cy="257810"/>
    <xdr:sp macro="" textlink="">
      <xdr:nvSpPr>
        <xdr:cNvPr id="561" name="n_4mainValue【学校施設】&#10;有形固定資産減価償却率"/>
        <xdr:cNvSpPr txBox="1"/>
      </xdr:nvSpPr>
      <xdr:spPr>
        <a:xfrm>
          <a:off x="12611735" y="106718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0" name="テキスト ボックス 569"/>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72" name="テキスト ボックス 571"/>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574" name="テキスト ボックス 573"/>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576" name="テキスト ボックス 575"/>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578" name="テキスト ボックス 577"/>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580" name="テキスト ボックス 579"/>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582" name="テキスト ボックス 581"/>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4" name="テキスト ボックス 583"/>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2540</xdr:rowOff>
    </xdr:from>
    <xdr:to>
      <xdr:col>116</xdr:col>
      <xdr:colOff>62865</xdr:colOff>
      <xdr:row>64</xdr:row>
      <xdr:rowOff>1270</xdr:rowOff>
    </xdr:to>
    <xdr:cxnSp macro="">
      <xdr:nvCxnSpPr>
        <xdr:cNvPr id="586" name="直線コネクタ 585"/>
        <xdr:cNvCxnSpPr/>
      </xdr:nvCxnSpPr>
      <xdr:spPr>
        <a:xfrm flipV="1">
          <a:off x="22160865" y="960374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5080</xdr:rowOff>
    </xdr:from>
    <xdr:ext cx="469900" cy="259080"/>
    <xdr:sp macro="" textlink="">
      <xdr:nvSpPr>
        <xdr:cNvPr id="587" name="【学校施設】&#10;一人当たり面積最小値テキスト"/>
        <xdr:cNvSpPr txBox="1"/>
      </xdr:nvSpPr>
      <xdr:spPr>
        <a:xfrm>
          <a:off x="22199600" y="10977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0.659</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8" name="直線コネクタ 587"/>
        <xdr:cNvCxnSpPr/>
      </xdr:nvCxnSpPr>
      <xdr:spPr>
        <a:xfrm>
          <a:off x="22072600" y="1097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120650</xdr:rowOff>
    </xdr:from>
    <xdr:ext cx="469900" cy="257810"/>
    <xdr:sp macro="" textlink="">
      <xdr:nvSpPr>
        <xdr:cNvPr id="589" name="【学校施設】&#10;一人当たり面積最大値テキスト"/>
        <xdr:cNvSpPr txBox="1"/>
      </xdr:nvSpPr>
      <xdr:spPr>
        <a:xfrm>
          <a:off x="22199600" y="93789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0" name="直線コネクタ 589"/>
        <xdr:cNvCxnSpPr/>
      </xdr:nvCxnSpPr>
      <xdr:spPr>
        <a:xfrm>
          <a:off x="22072600" y="960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48260</xdr:rowOff>
    </xdr:from>
    <xdr:ext cx="469900" cy="259080"/>
    <xdr:sp macro="" textlink="">
      <xdr:nvSpPr>
        <xdr:cNvPr id="591" name="【学校施設】&#10;一人当たり面積平均値テキスト"/>
        <xdr:cNvSpPr txBox="1"/>
      </xdr:nvSpPr>
      <xdr:spPr>
        <a:xfrm>
          <a:off x="22199600" y="10506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2" name="フローチャート: 判断 591"/>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3" name="フローチャート: 判断 592"/>
        <xdr:cNvSpPr/>
      </xdr:nvSpPr>
      <xdr:spPr>
        <a:xfrm>
          <a:off x="21272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4" name="フローチャート: 判断 593"/>
        <xdr:cNvSpPr/>
      </xdr:nvSpPr>
      <xdr:spPr>
        <a:xfrm>
          <a:off x="20383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5" name="フローチャート: 判断 594"/>
        <xdr:cNvSpPr/>
      </xdr:nvSpPr>
      <xdr:spPr>
        <a:xfrm>
          <a:off x="19494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6" name="フローチャート: 判断 595"/>
        <xdr:cNvSpPr/>
      </xdr:nvSpPr>
      <xdr:spPr>
        <a:xfrm>
          <a:off x="18605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97" name="テキスト ボックス 596"/>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98" name="テキスト ボックス 597"/>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99" name="テキスト ボックス 598"/>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0" name="テキスト ボックス 599"/>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1" name="テキスト ボックス 600"/>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02" name="楕円 601"/>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153670</xdr:rowOff>
    </xdr:from>
    <xdr:ext cx="469900" cy="259080"/>
    <xdr:sp macro="" textlink="">
      <xdr:nvSpPr>
        <xdr:cNvPr id="603" name="【学校施設】&#10;一人当たり面積該当値テキスト"/>
        <xdr:cNvSpPr txBox="1"/>
      </xdr:nvSpPr>
      <xdr:spPr>
        <a:xfrm>
          <a:off x="22199600" y="10783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64</xdr:row>
      <xdr:rowOff>50800</xdr:rowOff>
    </xdr:from>
    <xdr:to>
      <xdr:col>112</xdr:col>
      <xdr:colOff>38100</xdr:colOff>
      <xdr:row>64</xdr:row>
      <xdr:rowOff>152400</xdr:rowOff>
    </xdr:to>
    <xdr:sp macro="" textlink="">
      <xdr:nvSpPr>
        <xdr:cNvPr id="604" name="楕円 603"/>
        <xdr:cNvSpPr/>
      </xdr:nvSpPr>
      <xdr:spPr>
        <a:xfrm>
          <a:off x="21272500" y="110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64</xdr:row>
      <xdr:rowOff>101600</xdr:rowOff>
    </xdr:to>
    <xdr:cxnSp macro="">
      <xdr:nvCxnSpPr>
        <xdr:cNvPr id="605" name="直線コネクタ 604"/>
        <xdr:cNvCxnSpPr/>
      </xdr:nvCxnSpPr>
      <xdr:spPr>
        <a:xfrm flipV="1">
          <a:off x="21323300" y="10919460"/>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36830</xdr:rowOff>
    </xdr:from>
    <xdr:to>
      <xdr:col>107</xdr:col>
      <xdr:colOff>101600</xdr:colOff>
      <xdr:row>64</xdr:row>
      <xdr:rowOff>138430</xdr:rowOff>
    </xdr:to>
    <xdr:sp macro="" textlink="">
      <xdr:nvSpPr>
        <xdr:cNvPr id="606" name="楕円 605"/>
        <xdr:cNvSpPr/>
      </xdr:nvSpPr>
      <xdr:spPr>
        <a:xfrm>
          <a:off x="203835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87630</xdr:rowOff>
    </xdr:from>
    <xdr:to>
      <xdr:col>111</xdr:col>
      <xdr:colOff>177800</xdr:colOff>
      <xdr:row>64</xdr:row>
      <xdr:rowOff>101600</xdr:rowOff>
    </xdr:to>
    <xdr:cxnSp macro="">
      <xdr:nvCxnSpPr>
        <xdr:cNvPr id="607" name="直線コネクタ 606"/>
        <xdr:cNvCxnSpPr/>
      </xdr:nvCxnSpPr>
      <xdr:spPr>
        <a:xfrm>
          <a:off x="20434300" y="110604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608" name="楕円 607"/>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64</xdr:row>
      <xdr:rowOff>87630</xdr:rowOff>
    </xdr:to>
    <xdr:cxnSp macro="">
      <xdr:nvCxnSpPr>
        <xdr:cNvPr id="609" name="直線コネクタ 608"/>
        <xdr:cNvCxnSpPr/>
      </xdr:nvCxnSpPr>
      <xdr:spPr>
        <a:xfrm>
          <a:off x="19545300" y="1095756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97790</xdr:rowOff>
    </xdr:from>
    <xdr:to>
      <xdr:col>98</xdr:col>
      <xdr:colOff>38100</xdr:colOff>
      <xdr:row>64</xdr:row>
      <xdr:rowOff>27940</xdr:rowOff>
    </xdr:to>
    <xdr:sp macro="" textlink="">
      <xdr:nvSpPr>
        <xdr:cNvPr id="610" name="楕円 609"/>
        <xdr:cNvSpPr/>
      </xdr:nvSpPr>
      <xdr:spPr>
        <a:xfrm>
          <a:off x="18605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148590</xdr:rowOff>
    </xdr:from>
    <xdr:to>
      <xdr:col>102</xdr:col>
      <xdr:colOff>114300</xdr:colOff>
      <xdr:row>63</xdr:row>
      <xdr:rowOff>156210</xdr:rowOff>
    </xdr:to>
    <xdr:cxnSp macro="">
      <xdr:nvCxnSpPr>
        <xdr:cNvPr id="611" name="直線コネクタ 610"/>
        <xdr:cNvCxnSpPr/>
      </xdr:nvCxnSpPr>
      <xdr:spPr>
        <a:xfrm>
          <a:off x="18656300" y="10949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153670</xdr:rowOff>
    </xdr:from>
    <xdr:ext cx="469900" cy="259080"/>
    <xdr:sp macro="" textlink="">
      <xdr:nvSpPr>
        <xdr:cNvPr id="612" name="n_1aveValue【学校施設】&#10;一人当たり面積"/>
        <xdr:cNvSpPr txBox="1"/>
      </xdr:nvSpPr>
      <xdr:spPr>
        <a:xfrm>
          <a:off x="21075650" y="10440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0.862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133350</xdr:rowOff>
    </xdr:from>
    <xdr:ext cx="468630" cy="257810"/>
    <xdr:sp macro="" textlink="">
      <xdr:nvSpPr>
        <xdr:cNvPr id="613" name="n_2aveValue【学校施設】&#10;一人当たり面積"/>
        <xdr:cNvSpPr txBox="1"/>
      </xdr:nvSpPr>
      <xdr:spPr>
        <a:xfrm>
          <a:off x="20199350" y="104203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128270</xdr:rowOff>
    </xdr:from>
    <xdr:ext cx="468630" cy="259080"/>
    <xdr:sp macro="" textlink="">
      <xdr:nvSpPr>
        <xdr:cNvPr id="614" name="n_3aveValue【学校施設】&#10;一人当たり面積"/>
        <xdr:cNvSpPr txBox="1"/>
      </xdr:nvSpPr>
      <xdr:spPr>
        <a:xfrm>
          <a:off x="19310350" y="10415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134620</xdr:rowOff>
    </xdr:from>
    <xdr:ext cx="468630" cy="257810"/>
    <xdr:sp macro="" textlink="">
      <xdr:nvSpPr>
        <xdr:cNvPr id="615" name="n_4aveValue【学校施設】&#10;一人当たり面積"/>
        <xdr:cNvSpPr txBox="1"/>
      </xdr:nvSpPr>
      <xdr:spPr>
        <a:xfrm>
          <a:off x="18421350" y="10421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143510</xdr:rowOff>
    </xdr:from>
    <xdr:ext cx="469900" cy="257810"/>
    <xdr:sp macro="" textlink="">
      <xdr:nvSpPr>
        <xdr:cNvPr id="616" name="n_1mainValue【学校施設】&#10;一人当たり面積"/>
        <xdr:cNvSpPr txBox="1"/>
      </xdr:nvSpPr>
      <xdr:spPr>
        <a:xfrm>
          <a:off x="21075650" y="11116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129540</xdr:rowOff>
    </xdr:from>
    <xdr:ext cx="468630" cy="259080"/>
    <xdr:sp macro="" textlink="">
      <xdr:nvSpPr>
        <xdr:cNvPr id="617" name="n_2mainValue【学校施設】&#10;一人当たり面積"/>
        <xdr:cNvSpPr txBox="1"/>
      </xdr:nvSpPr>
      <xdr:spPr>
        <a:xfrm>
          <a:off x="20199350" y="11102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26670</xdr:rowOff>
    </xdr:from>
    <xdr:ext cx="468630" cy="259080"/>
    <xdr:sp macro="" textlink="">
      <xdr:nvSpPr>
        <xdr:cNvPr id="618" name="n_3mainValue【学校施設】&#10;一人当たり面積"/>
        <xdr:cNvSpPr txBox="1"/>
      </xdr:nvSpPr>
      <xdr:spPr>
        <a:xfrm>
          <a:off x="19310350" y="10999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19050</xdr:rowOff>
    </xdr:from>
    <xdr:ext cx="468630" cy="257810"/>
    <xdr:sp macro="" textlink="">
      <xdr:nvSpPr>
        <xdr:cNvPr id="619" name="n_4mainValue【学校施設】&#10;一人当たり面積"/>
        <xdr:cNvSpPr txBox="1"/>
      </xdr:nvSpPr>
      <xdr:spPr>
        <a:xfrm>
          <a:off x="18421350" y="10991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28" name="テキスト ボックス 627"/>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0" name="テキスト ボックス 629"/>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632" name="テキスト ボックス 631"/>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4" name="テキスト ボックス 63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6" name="テキスト ボックス 63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638" name="テキスト ボックス 637"/>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0" name="テキスト ボックス 639"/>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642" name="テキスト ボックス 641"/>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43815</xdr:rowOff>
    </xdr:from>
    <xdr:to>
      <xdr:col>85</xdr:col>
      <xdr:colOff>126365</xdr:colOff>
      <xdr:row>85</xdr:row>
      <xdr:rowOff>116205</xdr:rowOff>
    </xdr:to>
    <xdr:cxnSp macro="">
      <xdr:nvCxnSpPr>
        <xdr:cNvPr id="644" name="直線コネクタ 643"/>
        <xdr:cNvCxnSpPr/>
      </xdr:nvCxnSpPr>
      <xdr:spPr>
        <a:xfrm flipV="1">
          <a:off x="16318865" y="1324546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120650</xdr:rowOff>
    </xdr:from>
    <xdr:ext cx="405130" cy="257810"/>
    <xdr:sp macro="" textlink="">
      <xdr:nvSpPr>
        <xdr:cNvPr id="645" name="【児童館】&#10;有形固定資産減価償却率最小値テキスト"/>
        <xdr:cNvSpPr txBox="1"/>
      </xdr:nvSpPr>
      <xdr:spPr>
        <a:xfrm>
          <a:off x="16357600" y="146939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6" name="直線コネクタ 645"/>
        <xdr:cNvCxnSpPr/>
      </xdr:nvCxnSpPr>
      <xdr:spPr>
        <a:xfrm>
          <a:off x="16230600" y="1468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161925</xdr:rowOff>
    </xdr:from>
    <xdr:ext cx="405130" cy="259080"/>
    <xdr:sp macro="" textlink="">
      <xdr:nvSpPr>
        <xdr:cNvPr id="647" name="【児童館】&#10;有形固定資産減価償却率最大値テキスト"/>
        <xdr:cNvSpPr txBox="1"/>
      </xdr:nvSpPr>
      <xdr:spPr>
        <a:xfrm>
          <a:off x="16357600" y="13020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43815</xdr:rowOff>
    </xdr:from>
    <xdr:to>
      <xdr:col>86</xdr:col>
      <xdr:colOff>25400</xdr:colOff>
      <xdr:row>77</xdr:row>
      <xdr:rowOff>43815</xdr:rowOff>
    </xdr:to>
    <xdr:cxnSp macro="">
      <xdr:nvCxnSpPr>
        <xdr:cNvPr id="648" name="直線コネクタ 647"/>
        <xdr:cNvCxnSpPr/>
      </xdr:nvCxnSpPr>
      <xdr:spPr>
        <a:xfrm>
          <a:off x="16230600" y="1324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137795</xdr:rowOff>
    </xdr:from>
    <xdr:ext cx="405130" cy="259080"/>
    <xdr:sp macro="" textlink="">
      <xdr:nvSpPr>
        <xdr:cNvPr id="649" name="【児童館】&#10;有形固定資産減価償却率平均値テキスト"/>
        <xdr:cNvSpPr txBox="1"/>
      </xdr:nvSpPr>
      <xdr:spPr>
        <a:xfrm>
          <a:off x="16357600" y="138537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114935</xdr:rowOff>
    </xdr:from>
    <xdr:to>
      <xdr:col>85</xdr:col>
      <xdr:colOff>177800</xdr:colOff>
      <xdr:row>82</xdr:row>
      <xdr:rowOff>45085</xdr:rowOff>
    </xdr:to>
    <xdr:sp macro="" textlink="">
      <xdr:nvSpPr>
        <xdr:cNvPr id="650" name="フローチャート: 判断 649"/>
        <xdr:cNvSpPr/>
      </xdr:nvSpPr>
      <xdr:spPr>
        <a:xfrm>
          <a:off x="162687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1" name="フローチャート: 判断 650"/>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97790</xdr:rowOff>
    </xdr:from>
    <xdr:to>
      <xdr:col>76</xdr:col>
      <xdr:colOff>165100</xdr:colOff>
      <xdr:row>82</xdr:row>
      <xdr:rowOff>27940</xdr:rowOff>
    </xdr:to>
    <xdr:sp macro="" textlink="">
      <xdr:nvSpPr>
        <xdr:cNvPr id="652" name="フローチャート: 判断 651"/>
        <xdr:cNvSpPr/>
      </xdr:nvSpPr>
      <xdr:spPr>
        <a:xfrm>
          <a:off x="145415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3" name="フローチャート: 判断 652"/>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97790</xdr:rowOff>
    </xdr:from>
    <xdr:to>
      <xdr:col>67</xdr:col>
      <xdr:colOff>101600</xdr:colOff>
      <xdr:row>82</xdr:row>
      <xdr:rowOff>27940</xdr:rowOff>
    </xdr:to>
    <xdr:sp macro="" textlink="">
      <xdr:nvSpPr>
        <xdr:cNvPr id="654" name="フローチャート: 判断 653"/>
        <xdr:cNvSpPr/>
      </xdr:nvSpPr>
      <xdr:spPr>
        <a:xfrm>
          <a:off x="127635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5" name="テキスト ボックス 65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6" name="テキスト ボックス 65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7" name="テキスト ボックス 65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8" name="テキスト ボックス 65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9" name="テキスト ボックス 65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73025</xdr:rowOff>
    </xdr:from>
    <xdr:to>
      <xdr:col>85</xdr:col>
      <xdr:colOff>177800</xdr:colOff>
      <xdr:row>84</xdr:row>
      <xdr:rowOff>3175</xdr:rowOff>
    </xdr:to>
    <xdr:sp macro="" textlink="">
      <xdr:nvSpPr>
        <xdr:cNvPr id="660" name="楕円 659"/>
        <xdr:cNvSpPr/>
      </xdr:nvSpPr>
      <xdr:spPr>
        <a:xfrm>
          <a:off x="16268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52070</xdr:rowOff>
    </xdr:from>
    <xdr:ext cx="405130" cy="257810"/>
    <xdr:sp macro="" textlink="">
      <xdr:nvSpPr>
        <xdr:cNvPr id="661" name="【児童館】&#10;有形固定資産減価償却率該当値テキスト"/>
        <xdr:cNvSpPr txBox="1"/>
      </xdr:nvSpPr>
      <xdr:spPr>
        <a:xfrm>
          <a:off x="16357600" y="142824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662" name="楕円 661"/>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76200</xdr:rowOff>
    </xdr:from>
    <xdr:to>
      <xdr:col>85</xdr:col>
      <xdr:colOff>127000</xdr:colOff>
      <xdr:row>83</xdr:row>
      <xdr:rowOff>123825</xdr:rowOff>
    </xdr:to>
    <xdr:cxnSp macro="">
      <xdr:nvCxnSpPr>
        <xdr:cNvPr id="663" name="直線コネクタ 662"/>
        <xdr:cNvCxnSpPr/>
      </xdr:nvCxnSpPr>
      <xdr:spPr>
        <a:xfrm>
          <a:off x="15481300" y="1430655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151130</xdr:rowOff>
    </xdr:from>
    <xdr:to>
      <xdr:col>76</xdr:col>
      <xdr:colOff>165100</xdr:colOff>
      <xdr:row>83</xdr:row>
      <xdr:rowOff>81280</xdr:rowOff>
    </xdr:to>
    <xdr:sp macro="" textlink="">
      <xdr:nvSpPr>
        <xdr:cNvPr id="664" name="楕円 663"/>
        <xdr:cNvSpPr/>
      </xdr:nvSpPr>
      <xdr:spPr>
        <a:xfrm>
          <a:off x="14541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30480</xdr:rowOff>
    </xdr:from>
    <xdr:to>
      <xdr:col>81</xdr:col>
      <xdr:colOff>50800</xdr:colOff>
      <xdr:row>83</xdr:row>
      <xdr:rowOff>76200</xdr:rowOff>
    </xdr:to>
    <xdr:cxnSp macro="">
      <xdr:nvCxnSpPr>
        <xdr:cNvPr id="665" name="直線コネクタ 664"/>
        <xdr:cNvCxnSpPr/>
      </xdr:nvCxnSpPr>
      <xdr:spPr>
        <a:xfrm>
          <a:off x="14592300" y="142608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97790</xdr:rowOff>
    </xdr:from>
    <xdr:to>
      <xdr:col>72</xdr:col>
      <xdr:colOff>38100</xdr:colOff>
      <xdr:row>83</xdr:row>
      <xdr:rowOff>27940</xdr:rowOff>
    </xdr:to>
    <xdr:sp macro="" textlink="">
      <xdr:nvSpPr>
        <xdr:cNvPr id="666" name="楕円 665"/>
        <xdr:cNvSpPr/>
      </xdr:nvSpPr>
      <xdr:spPr>
        <a:xfrm>
          <a:off x="13652500" y="141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148590</xdr:rowOff>
    </xdr:from>
    <xdr:to>
      <xdr:col>76</xdr:col>
      <xdr:colOff>114300</xdr:colOff>
      <xdr:row>83</xdr:row>
      <xdr:rowOff>30480</xdr:rowOff>
    </xdr:to>
    <xdr:cxnSp macro="">
      <xdr:nvCxnSpPr>
        <xdr:cNvPr id="667" name="直線コネクタ 666"/>
        <xdr:cNvCxnSpPr/>
      </xdr:nvCxnSpPr>
      <xdr:spPr>
        <a:xfrm>
          <a:off x="13703300" y="142074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50165</xdr:rowOff>
    </xdr:from>
    <xdr:to>
      <xdr:col>67</xdr:col>
      <xdr:colOff>101600</xdr:colOff>
      <xdr:row>82</xdr:row>
      <xdr:rowOff>151765</xdr:rowOff>
    </xdr:to>
    <xdr:sp macro="" textlink="">
      <xdr:nvSpPr>
        <xdr:cNvPr id="668" name="楕円 667"/>
        <xdr:cNvSpPr/>
      </xdr:nvSpPr>
      <xdr:spPr>
        <a:xfrm>
          <a:off x="127635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100965</xdr:rowOff>
    </xdr:from>
    <xdr:to>
      <xdr:col>71</xdr:col>
      <xdr:colOff>177800</xdr:colOff>
      <xdr:row>82</xdr:row>
      <xdr:rowOff>148590</xdr:rowOff>
    </xdr:to>
    <xdr:cxnSp macro="">
      <xdr:nvCxnSpPr>
        <xdr:cNvPr id="669" name="直線コネクタ 668"/>
        <xdr:cNvCxnSpPr/>
      </xdr:nvCxnSpPr>
      <xdr:spPr>
        <a:xfrm>
          <a:off x="12814300" y="1415986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59690</xdr:rowOff>
    </xdr:from>
    <xdr:ext cx="405130" cy="259080"/>
    <xdr:sp macro="" textlink="">
      <xdr:nvSpPr>
        <xdr:cNvPr id="670" name="n_1aveValue【児童館】&#10;有形固定資産減価償却率"/>
        <xdr:cNvSpPr txBox="1"/>
      </xdr:nvSpPr>
      <xdr:spPr>
        <a:xfrm>
          <a:off x="15266035" y="13775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44450</xdr:rowOff>
    </xdr:from>
    <xdr:ext cx="403860" cy="259080"/>
    <xdr:sp macro="" textlink="">
      <xdr:nvSpPr>
        <xdr:cNvPr id="671" name="n_2aveValue【児童館】&#10;有形固定資産減価償却率"/>
        <xdr:cNvSpPr txBox="1"/>
      </xdr:nvSpPr>
      <xdr:spPr>
        <a:xfrm>
          <a:off x="14389735" y="13760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74930</xdr:rowOff>
    </xdr:from>
    <xdr:ext cx="403860" cy="257810"/>
    <xdr:sp macro="" textlink="">
      <xdr:nvSpPr>
        <xdr:cNvPr id="672" name="n_3aveValue【児童館】&#10;有形固定資産減価償却率"/>
        <xdr:cNvSpPr txBox="1"/>
      </xdr:nvSpPr>
      <xdr:spPr>
        <a:xfrm>
          <a:off x="13500735" y="137909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44450</xdr:rowOff>
    </xdr:from>
    <xdr:ext cx="403860" cy="259080"/>
    <xdr:sp macro="" textlink="">
      <xdr:nvSpPr>
        <xdr:cNvPr id="673" name="n_4aveValue【児童館】&#10;有形固定資産減価償却率"/>
        <xdr:cNvSpPr txBox="1"/>
      </xdr:nvSpPr>
      <xdr:spPr>
        <a:xfrm>
          <a:off x="12611735" y="13760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118110</xdr:rowOff>
    </xdr:from>
    <xdr:ext cx="405130" cy="259080"/>
    <xdr:sp macro="" textlink="">
      <xdr:nvSpPr>
        <xdr:cNvPr id="674" name="n_1mainValue【児童館】&#10;有形固定資産減価償却率"/>
        <xdr:cNvSpPr txBox="1"/>
      </xdr:nvSpPr>
      <xdr:spPr>
        <a:xfrm>
          <a:off x="15266035" y="14348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72390</xdr:rowOff>
    </xdr:from>
    <xdr:ext cx="403860" cy="259080"/>
    <xdr:sp macro="" textlink="">
      <xdr:nvSpPr>
        <xdr:cNvPr id="675" name="n_2mainValue【児童館】&#10;有形固定資産減価償却率"/>
        <xdr:cNvSpPr txBox="1"/>
      </xdr:nvSpPr>
      <xdr:spPr>
        <a:xfrm>
          <a:off x="14389735" y="14302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19050</xdr:rowOff>
    </xdr:from>
    <xdr:ext cx="403860" cy="257810"/>
    <xdr:sp macro="" textlink="">
      <xdr:nvSpPr>
        <xdr:cNvPr id="676" name="n_3mainValue【児童館】&#10;有形固定資産減価償却率"/>
        <xdr:cNvSpPr txBox="1"/>
      </xdr:nvSpPr>
      <xdr:spPr>
        <a:xfrm>
          <a:off x="13500735" y="142494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143510</xdr:rowOff>
    </xdr:from>
    <xdr:ext cx="403860" cy="257810"/>
    <xdr:sp macro="" textlink="">
      <xdr:nvSpPr>
        <xdr:cNvPr id="677" name="n_4mainValue【児童館】&#10;有形固定資産減価償却率"/>
        <xdr:cNvSpPr txBox="1"/>
      </xdr:nvSpPr>
      <xdr:spPr>
        <a:xfrm>
          <a:off x="12611735" y="142024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86" name="テキスト ボックス 685"/>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89" name="テキスト ボックス 688"/>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91" name="テキスト ボックス 690"/>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93" name="テキスト ボックス 692"/>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695" name="テキスト ボックス 694"/>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697" name="テキスト ボックス 696"/>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99" name="テキスト ボックス 698"/>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76200</xdr:rowOff>
    </xdr:from>
    <xdr:to>
      <xdr:col>116</xdr:col>
      <xdr:colOff>62865</xdr:colOff>
      <xdr:row>86</xdr:row>
      <xdr:rowOff>38100</xdr:rowOff>
    </xdr:to>
    <xdr:cxnSp macro="">
      <xdr:nvCxnSpPr>
        <xdr:cNvPr id="701" name="直線コネクタ 700"/>
        <xdr:cNvCxnSpPr/>
      </xdr:nvCxnSpPr>
      <xdr:spPr>
        <a:xfrm flipV="1">
          <a:off x="22160865" y="1327785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41910</xdr:rowOff>
    </xdr:from>
    <xdr:ext cx="469900" cy="257810"/>
    <xdr:sp macro="" textlink="">
      <xdr:nvSpPr>
        <xdr:cNvPr id="702" name="【児童館】&#10;一人当たり面積最小値テキスト"/>
        <xdr:cNvSpPr txBox="1"/>
      </xdr:nvSpPr>
      <xdr:spPr>
        <a:xfrm>
          <a:off x="22199600" y="14786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22860</xdr:rowOff>
    </xdr:from>
    <xdr:ext cx="469900" cy="259080"/>
    <xdr:sp macro="" textlink="">
      <xdr:nvSpPr>
        <xdr:cNvPr id="704" name="【児童館】&#10;一人当たり面積最大値テキスト"/>
        <xdr:cNvSpPr txBox="1"/>
      </xdr:nvSpPr>
      <xdr:spPr>
        <a:xfrm>
          <a:off x="22199600" y="1305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5" name="直線コネクタ 704"/>
        <xdr:cNvCxnSpPr/>
      </xdr:nvCxnSpPr>
      <xdr:spPr>
        <a:xfrm>
          <a:off x="22072600" y="1327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41910</xdr:rowOff>
    </xdr:from>
    <xdr:ext cx="469900" cy="257810"/>
    <xdr:sp macro="" textlink="">
      <xdr:nvSpPr>
        <xdr:cNvPr id="706" name="【児童館】&#10;一人当たり面積平均値テキスト"/>
        <xdr:cNvSpPr txBox="1"/>
      </xdr:nvSpPr>
      <xdr:spPr>
        <a:xfrm>
          <a:off x="22199600" y="142722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7" name="フローチャート: 判断 706"/>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8" name="フローチャート: 判断 70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9" name="フローチャート: 判断 708"/>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0" name="フローチャート: 判断 709"/>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1" name="フローチャート: 判断 710"/>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2" name="テキスト ボックス 71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3" name="テキスト ボックス 71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4" name="テキスト ボックス 71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5" name="テキスト ボックス 71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6" name="テキスト ボックス 71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17" name="楕円 716"/>
        <xdr:cNvSpPr/>
      </xdr:nvSpPr>
      <xdr:spPr>
        <a:xfrm>
          <a:off x="22110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48260</xdr:rowOff>
    </xdr:from>
    <xdr:ext cx="469900" cy="259080"/>
    <xdr:sp macro="" textlink="">
      <xdr:nvSpPr>
        <xdr:cNvPr id="718" name="【児童館】&#10;一人当たり面積該当値テキスト"/>
        <xdr:cNvSpPr txBox="1"/>
      </xdr:nvSpPr>
      <xdr:spPr>
        <a:xfrm>
          <a:off x="22199600" y="1410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19" name="楕円 718"/>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76200</xdr:rowOff>
    </xdr:from>
    <xdr:to>
      <xdr:col>116</xdr:col>
      <xdr:colOff>63500</xdr:colOff>
      <xdr:row>83</xdr:row>
      <xdr:rowOff>95250</xdr:rowOff>
    </xdr:to>
    <xdr:cxnSp macro="">
      <xdr:nvCxnSpPr>
        <xdr:cNvPr id="720" name="直線コネクタ 719"/>
        <xdr:cNvCxnSpPr/>
      </xdr:nvCxnSpPr>
      <xdr:spPr>
        <a:xfrm flipV="1">
          <a:off x="21323300" y="143065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721" name="楕円 720"/>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95250</xdr:rowOff>
    </xdr:to>
    <xdr:cxnSp macro="">
      <xdr:nvCxnSpPr>
        <xdr:cNvPr id="722" name="直線コネクタ 721"/>
        <xdr:cNvCxnSpPr/>
      </xdr:nvCxnSpPr>
      <xdr:spPr>
        <a:xfrm>
          <a:off x="20434300" y="14249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23" name="楕円 722"/>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57150</xdr:rowOff>
    </xdr:to>
    <xdr:cxnSp macro="">
      <xdr:nvCxnSpPr>
        <xdr:cNvPr id="724" name="直線コネクタ 723"/>
        <xdr:cNvCxnSpPr/>
      </xdr:nvCxnSpPr>
      <xdr:spPr>
        <a:xfrm flipV="1">
          <a:off x="19545300" y="14249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25" name="楕円 724"/>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726" name="直線コネクタ 725"/>
        <xdr:cNvCxnSpPr/>
      </xdr:nvCxnSpPr>
      <xdr:spPr>
        <a:xfrm>
          <a:off x="18656300" y="1428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137160</xdr:rowOff>
    </xdr:from>
    <xdr:ext cx="469900" cy="259080"/>
    <xdr:sp macro="" textlink="">
      <xdr:nvSpPr>
        <xdr:cNvPr id="727" name="n_1aveValue【児童館】&#10;一人当たり面積"/>
        <xdr:cNvSpPr txBox="1"/>
      </xdr:nvSpPr>
      <xdr:spPr>
        <a:xfrm>
          <a:off x="2107565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99060</xdr:rowOff>
    </xdr:from>
    <xdr:ext cx="468630" cy="257810"/>
    <xdr:sp macro="" textlink="">
      <xdr:nvSpPr>
        <xdr:cNvPr id="728" name="n_2aveValue【児童館】&#10;一人当たり面積"/>
        <xdr:cNvSpPr txBox="1"/>
      </xdr:nvSpPr>
      <xdr:spPr>
        <a:xfrm>
          <a:off x="20199350" y="14329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137160</xdr:rowOff>
    </xdr:from>
    <xdr:ext cx="468630" cy="259080"/>
    <xdr:sp macro="" textlink="">
      <xdr:nvSpPr>
        <xdr:cNvPr id="729" name="n_3aveValue【児童館】&#10;一人当たり面積"/>
        <xdr:cNvSpPr txBox="1"/>
      </xdr:nvSpPr>
      <xdr:spPr>
        <a:xfrm>
          <a:off x="19310350" y="1436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118110</xdr:rowOff>
    </xdr:from>
    <xdr:ext cx="468630" cy="259080"/>
    <xdr:sp macro="" textlink="">
      <xdr:nvSpPr>
        <xdr:cNvPr id="730" name="n_4aveValue【児童館】&#10;一人当たり面積"/>
        <xdr:cNvSpPr txBox="1"/>
      </xdr:nvSpPr>
      <xdr:spPr>
        <a:xfrm>
          <a:off x="18421350" y="14348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162560</xdr:rowOff>
    </xdr:from>
    <xdr:ext cx="469900" cy="259080"/>
    <xdr:sp macro="" textlink="">
      <xdr:nvSpPr>
        <xdr:cNvPr id="731" name="n_1mainValue【児童館】&#10;一人当たり面積"/>
        <xdr:cNvSpPr txBox="1"/>
      </xdr:nvSpPr>
      <xdr:spPr>
        <a:xfrm>
          <a:off x="2107565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86360</xdr:rowOff>
    </xdr:from>
    <xdr:ext cx="468630" cy="257810"/>
    <xdr:sp macro="" textlink="">
      <xdr:nvSpPr>
        <xdr:cNvPr id="732" name="n_2mainValue【児童館】&#10;一人当たり面積"/>
        <xdr:cNvSpPr txBox="1"/>
      </xdr:nvSpPr>
      <xdr:spPr>
        <a:xfrm>
          <a:off x="20199350" y="13973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124460</xdr:rowOff>
    </xdr:from>
    <xdr:ext cx="468630" cy="259080"/>
    <xdr:sp macro="" textlink="">
      <xdr:nvSpPr>
        <xdr:cNvPr id="733" name="n_3mainValue【児童館】&#10;一人当たり面積"/>
        <xdr:cNvSpPr txBox="1"/>
      </xdr:nvSpPr>
      <xdr:spPr>
        <a:xfrm>
          <a:off x="19310350" y="1401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124460</xdr:rowOff>
    </xdr:from>
    <xdr:ext cx="468630" cy="259080"/>
    <xdr:sp macro="" textlink="">
      <xdr:nvSpPr>
        <xdr:cNvPr id="734" name="n_4mainValue【児童館】&#10;一人当たり面積"/>
        <xdr:cNvSpPr txBox="1"/>
      </xdr:nvSpPr>
      <xdr:spPr>
        <a:xfrm>
          <a:off x="18421350" y="1401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6" name="正方形/長方形 735"/>
        <xdr:cNvSpPr/>
      </xdr:nvSpPr>
      <xdr:spPr>
        <a:xfrm>
          <a:off x="1244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7" name="正方形/長方形 736"/>
        <xdr:cNvSpPr/>
      </xdr:nvSpPr>
      <xdr:spPr>
        <a:xfrm>
          <a:off x="1244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8" name="正方形/長方形 737"/>
        <xdr:cNvSpPr/>
      </xdr:nvSpPr>
      <xdr:spPr>
        <a:xfrm>
          <a:off x="1371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9" name="正方形/長方形 738"/>
        <xdr:cNvSpPr/>
      </xdr:nvSpPr>
      <xdr:spPr>
        <a:xfrm>
          <a:off x="1371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2" name="正方形/長方形 741"/>
        <xdr:cNvSpPr/>
      </xdr:nvSpPr>
      <xdr:spPr>
        <a:xfrm>
          <a:off x="1828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3" name="正方形/長方形 742"/>
        <xdr:cNvSpPr/>
      </xdr:nvSpPr>
      <xdr:spPr>
        <a:xfrm>
          <a:off x="1828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4" name="正方形/長方形 743"/>
        <xdr:cNvSpPr/>
      </xdr:nvSpPr>
      <xdr:spPr>
        <a:xfrm>
          <a:off x="1955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5" name="正方形/長方形 744"/>
        <xdr:cNvSpPr/>
      </xdr:nvSpPr>
      <xdr:spPr>
        <a:xfrm>
          <a:off x="1955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道路、認定こども園・幼稚園・保育所、公営住宅の有形固定資産減価償却率が類似団体と比べ高い数値となっている。</a:t>
          </a:r>
        </a:p>
        <a:p>
          <a:r>
            <a:rPr kumimoji="1" lang="ja-JP" altLang="en-US" sz="1300">
              <a:latin typeface="ＭＳ Ｐゴシック"/>
              <a:ea typeface="ＭＳ Ｐゴシック"/>
            </a:rPr>
            <a:t>道路については、平成２６年度に道路ストック総点検作業を実施し、平成２７年５月に今後の維持管理に関する短期・中長期的な計画である中野区道路舗装維持管理計画を策定し、交通量の多い幹線道路、住宅地区内の生活道路の舗装改良や道路附属物の改修を計画的に行っている。</a:t>
          </a:r>
        </a:p>
        <a:p>
          <a:r>
            <a:rPr kumimoji="1" lang="ja-JP" altLang="en-US" sz="1300">
              <a:latin typeface="ＭＳ Ｐゴシック"/>
              <a:ea typeface="ＭＳ Ｐゴシック"/>
            </a:rPr>
            <a:t>保育園については、民間活力を活用し多様な保育ニーズへの対応と施設更新による定員拡大を図るため、順次、区立保育園の建替え・民営化を進めている。</a:t>
          </a:r>
        </a:p>
        <a:p>
          <a:r>
            <a:rPr kumimoji="1" lang="ja-JP" altLang="en-US" sz="1300">
              <a:latin typeface="ＭＳ Ｐゴシック"/>
              <a:ea typeface="ＭＳ Ｐゴシック"/>
            </a:rPr>
            <a:t>公営住宅については、区営住宅に昭和４０～５０年代に建設した施設が多く（１４施設中１０施設）、有形固定資産減価償却率が高い要因となっている。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332,017
316,258
15.59
160,825,435
154,345,770
6,096,820
81,907,329
23,800,462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3" name="テキスト ボックス 52"/>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71755</xdr:rowOff>
    </xdr:from>
    <xdr:to>
      <xdr:col>24</xdr:col>
      <xdr:colOff>62865</xdr:colOff>
      <xdr:row>41</xdr:row>
      <xdr:rowOff>14605</xdr:rowOff>
    </xdr:to>
    <xdr:cxnSp macro="">
      <xdr:nvCxnSpPr>
        <xdr:cNvPr id="55" name="直線コネクタ 54"/>
        <xdr:cNvCxnSpPr/>
      </xdr:nvCxnSpPr>
      <xdr:spPr>
        <a:xfrm flipV="1">
          <a:off x="4634865" y="5901055"/>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18415</xdr:rowOff>
    </xdr:from>
    <xdr:ext cx="405130" cy="257810"/>
    <xdr:sp macro="" textlink="">
      <xdr:nvSpPr>
        <xdr:cNvPr id="56" name="【図書館】&#10;有形固定資産減価償却率最小値テキスト"/>
        <xdr:cNvSpPr txBox="1"/>
      </xdr:nvSpPr>
      <xdr:spPr>
        <a:xfrm>
          <a:off x="4673600" y="70478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14605</xdr:rowOff>
    </xdr:from>
    <xdr:to>
      <xdr:col>24</xdr:col>
      <xdr:colOff>152400</xdr:colOff>
      <xdr:row>41</xdr:row>
      <xdr:rowOff>14605</xdr:rowOff>
    </xdr:to>
    <xdr:cxnSp macro="">
      <xdr:nvCxnSpPr>
        <xdr:cNvPr id="57" name="直線コネクタ 56"/>
        <xdr:cNvCxnSpPr/>
      </xdr:nvCxnSpPr>
      <xdr:spPr>
        <a:xfrm>
          <a:off x="4546600" y="704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18415</xdr:rowOff>
    </xdr:from>
    <xdr:ext cx="405130" cy="257810"/>
    <xdr:sp macro="" textlink="">
      <xdr:nvSpPr>
        <xdr:cNvPr id="58" name="【図書館】&#10;有形固定資産減価償却率最大値テキスト"/>
        <xdr:cNvSpPr txBox="1"/>
      </xdr:nvSpPr>
      <xdr:spPr>
        <a:xfrm>
          <a:off x="4673600" y="56762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71755</xdr:rowOff>
    </xdr:from>
    <xdr:to>
      <xdr:col>24</xdr:col>
      <xdr:colOff>152400</xdr:colOff>
      <xdr:row>34</xdr:row>
      <xdr:rowOff>71755</xdr:rowOff>
    </xdr:to>
    <xdr:cxnSp macro="">
      <xdr:nvCxnSpPr>
        <xdr:cNvPr id="59" name="直線コネクタ 58"/>
        <xdr:cNvCxnSpPr/>
      </xdr:nvCxnSpPr>
      <xdr:spPr>
        <a:xfrm>
          <a:off x="4546600" y="5901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52705</xdr:rowOff>
    </xdr:from>
    <xdr:ext cx="405130" cy="257810"/>
    <xdr:sp macro="" textlink="">
      <xdr:nvSpPr>
        <xdr:cNvPr id="60" name="【図書館】&#10;有形固定資産減価償却率平均値テキスト"/>
        <xdr:cNvSpPr txBox="1"/>
      </xdr:nvSpPr>
      <xdr:spPr>
        <a:xfrm>
          <a:off x="4673600" y="62249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29845</xdr:rowOff>
    </xdr:from>
    <xdr:to>
      <xdr:col>24</xdr:col>
      <xdr:colOff>114300</xdr:colOff>
      <xdr:row>37</xdr:row>
      <xdr:rowOff>132080</xdr:rowOff>
    </xdr:to>
    <xdr:sp macro="" textlink="">
      <xdr:nvSpPr>
        <xdr:cNvPr id="61" name="フローチャート: 判断 60"/>
        <xdr:cNvSpPr/>
      </xdr:nvSpPr>
      <xdr:spPr>
        <a:xfrm>
          <a:off x="45847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32385</xdr:rowOff>
    </xdr:from>
    <xdr:to>
      <xdr:col>15</xdr:col>
      <xdr:colOff>101600</xdr:colOff>
      <xdr:row>37</xdr:row>
      <xdr:rowOff>133985</xdr:rowOff>
    </xdr:to>
    <xdr:sp macro="" textlink="">
      <xdr:nvSpPr>
        <xdr:cNvPr id="63" name="フローチャート: 判断 62"/>
        <xdr:cNvSpPr/>
      </xdr:nvSpPr>
      <xdr:spPr>
        <a:xfrm>
          <a:off x="2857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160020</xdr:rowOff>
    </xdr:from>
    <xdr:to>
      <xdr:col>10</xdr:col>
      <xdr:colOff>165100</xdr:colOff>
      <xdr:row>37</xdr:row>
      <xdr:rowOff>90170</xdr:rowOff>
    </xdr:to>
    <xdr:sp macro="" textlink="">
      <xdr:nvSpPr>
        <xdr:cNvPr id="64" name="フローチャート: 判断 63"/>
        <xdr:cNvSpPr/>
      </xdr:nvSpPr>
      <xdr:spPr>
        <a:xfrm>
          <a:off x="1968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107950</xdr:rowOff>
    </xdr:from>
    <xdr:to>
      <xdr:col>6</xdr:col>
      <xdr:colOff>38100</xdr:colOff>
      <xdr:row>37</xdr:row>
      <xdr:rowOff>38100</xdr:rowOff>
    </xdr:to>
    <xdr:sp macro="" textlink="">
      <xdr:nvSpPr>
        <xdr:cNvPr id="65" name="フローチャート: 判断 64"/>
        <xdr:cNvSpPr/>
      </xdr:nvSpPr>
      <xdr:spPr>
        <a:xfrm>
          <a:off x="1079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68580</xdr:rowOff>
    </xdr:from>
    <xdr:to>
      <xdr:col>24</xdr:col>
      <xdr:colOff>114300</xdr:colOff>
      <xdr:row>37</xdr:row>
      <xdr:rowOff>170180</xdr:rowOff>
    </xdr:to>
    <xdr:sp macro="" textlink="">
      <xdr:nvSpPr>
        <xdr:cNvPr id="71" name="楕円 70"/>
        <xdr:cNvSpPr/>
      </xdr:nvSpPr>
      <xdr:spPr>
        <a:xfrm>
          <a:off x="45847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46990</xdr:rowOff>
    </xdr:from>
    <xdr:ext cx="405130" cy="259080"/>
    <xdr:sp macro="" textlink="">
      <xdr:nvSpPr>
        <xdr:cNvPr id="72" name="【図書館】&#10;有形固定資産減価償却率該当値テキスト"/>
        <xdr:cNvSpPr txBox="1"/>
      </xdr:nvSpPr>
      <xdr:spPr>
        <a:xfrm>
          <a:off x="4673600" y="6390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137160</xdr:rowOff>
    </xdr:from>
    <xdr:to>
      <xdr:col>20</xdr:col>
      <xdr:colOff>38100</xdr:colOff>
      <xdr:row>41</xdr:row>
      <xdr:rowOff>67310</xdr:rowOff>
    </xdr:to>
    <xdr:sp macro="" textlink="">
      <xdr:nvSpPr>
        <xdr:cNvPr id="73" name="楕円 72"/>
        <xdr:cNvSpPr/>
      </xdr:nvSpPr>
      <xdr:spPr>
        <a:xfrm>
          <a:off x="37465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119380</xdr:rowOff>
    </xdr:from>
    <xdr:to>
      <xdr:col>24</xdr:col>
      <xdr:colOff>63500</xdr:colOff>
      <xdr:row>41</xdr:row>
      <xdr:rowOff>16510</xdr:rowOff>
    </xdr:to>
    <xdr:cxnSp macro="">
      <xdr:nvCxnSpPr>
        <xdr:cNvPr id="74" name="直線コネクタ 73"/>
        <xdr:cNvCxnSpPr/>
      </xdr:nvCxnSpPr>
      <xdr:spPr>
        <a:xfrm flipV="1">
          <a:off x="3797300" y="6463030"/>
          <a:ext cx="838200" cy="582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98425</xdr:rowOff>
    </xdr:from>
    <xdr:to>
      <xdr:col>15</xdr:col>
      <xdr:colOff>101600</xdr:colOff>
      <xdr:row>41</xdr:row>
      <xdr:rowOff>29210</xdr:rowOff>
    </xdr:to>
    <xdr:sp macro="" textlink="">
      <xdr:nvSpPr>
        <xdr:cNvPr id="75" name="楕円 74"/>
        <xdr:cNvSpPr/>
      </xdr:nvSpPr>
      <xdr:spPr>
        <a:xfrm>
          <a:off x="28575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149225</xdr:rowOff>
    </xdr:from>
    <xdr:to>
      <xdr:col>19</xdr:col>
      <xdr:colOff>177800</xdr:colOff>
      <xdr:row>41</xdr:row>
      <xdr:rowOff>16510</xdr:rowOff>
    </xdr:to>
    <xdr:cxnSp macro="">
      <xdr:nvCxnSpPr>
        <xdr:cNvPr id="76" name="直線コネクタ 75"/>
        <xdr:cNvCxnSpPr/>
      </xdr:nvCxnSpPr>
      <xdr:spPr>
        <a:xfrm>
          <a:off x="2908300" y="70072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64135</xdr:rowOff>
    </xdr:from>
    <xdr:to>
      <xdr:col>10</xdr:col>
      <xdr:colOff>165100</xdr:colOff>
      <xdr:row>40</xdr:row>
      <xdr:rowOff>166370</xdr:rowOff>
    </xdr:to>
    <xdr:sp macro="" textlink="">
      <xdr:nvSpPr>
        <xdr:cNvPr id="77" name="楕円 76"/>
        <xdr:cNvSpPr/>
      </xdr:nvSpPr>
      <xdr:spPr>
        <a:xfrm>
          <a:off x="1968500" y="6922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114935</xdr:rowOff>
    </xdr:from>
    <xdr:to>
      <xdr:col>15</xdr:col>
      <xdr:colOff>50800</xdr:colOff>
      <xdr:row>40</xdr:row>
      <xdr:rowOff>149225</xdr:rowOff>
    </xdr:to>
    <xdr:cxnSp macro="">
      <xdr:nvCxnSpPr>
        <xdr:cNvPr id="78" name="直線コネクタ 77"/>
        <xdr:cNvCxnSpPr/>
      </xdr:nvCxnSpPr>
      <xdr:spPr>
        <a:xfrm>
          <a:off x="2019300" y="69729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27940</xdr:rowOff>
    </xdr:from>
    <xdr:to>
      <xdr:col>6</xdr:col>
      <xdr:colOff>38100</xdr:colOff>
      <xdr:row>40</xdr:row>
      <xdr:rowOff>129540</xdr:rowOff>
    </xdr:to>
    <xdr:sp macro="" textlink="">
      <xdr:nvSpPr>
        <xdr:cNvPr id="79" name="楕円 78"/>
        <xdr:cNvSpPr/>
      </xdr:nvSpPr>
      <xdr:spPr>
        <a:xfrm>
          <a:off x="10795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78740</xdr:rowOff>
    </xdr:from>
    <xdr:to>
      <xdr:col>10</xdr:col>
      <xdr:colOff>114300</xdr:colOff>
      <xdr:row>40</xdr:row>
      <xdr:rowOff>114935</xdr:rowOff>
    </xdr:to>
    <xdr:cxnSp macro="">
      <xdr:nvCxnSpPr>
        <xdr:cNvPr id="80" name="直線コネクタ 79"/>
        <xdr:cNvCxnSpPr/>
      </xdr:nvCxnSpPr>
      <xdr:spPr>
        <a:xfrm>
          <a:off x="1130300" y="69367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143510</xdr:rowOff>
    </xdr:from>
    <xdr:ext cx="405130" cy="257810"/>
    <xdr:sp macro="" textlink="">
      <xdr:nvSpPr>
        <xdr:cNvPr id="81" name="n_1aveValue【図書館】&#10;有形固定資産減価償却率"/>
        <xdr:cNvSpPr txBox="1"/>
      </xdr:nvSpPr>
      <xdr:spPr>
        <a:xfrm>
          <a:off x="3582035" y="61442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150495</xdr:rowOff>
    </xdr:from>
    <xdr:ext cx="403860" cy="259080"/>
    <xdr:sp macro="" textlink="">
      <xdr:nvSpPr>
        <xdr:cNvPr id="82" name="n_2aveValue【図書館】&#10;有形固定資産減価償却率"/>
        <xdr:cNvSpPr txBox="1"/>
      </xdr:nvSpPr>
      <xdr:spPr>
        <a:xfrm>
          <a:off x="2705735" y="61512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106680</xdr:rowOff>
    </xdr:from>
    <xdr:ext cx="403860" cy="259080"/>
    <xdr:sp macro="" textlink="">
      <xdr:nvSpPr>
        <xdr:cNvPr id="83" name="n_3aveValue【図書館】&#10;有形固定資産減価償却率"/>
        <xdr:cNvSpPr txBox="1"/>
      </xdr:nvSpPr>
      <xdr:spPr>
        <a:xfrm>
          <a:off x="1816735" y="6107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54610</xdr:rowOff>
    </xdr:from>
    <xdr:ext cx="403860" cy="257810"/>
    <xdr:sp macro="" textlink="">
      <xdr:nvSpPr>
        <xdr:cNvPr id="84" name="n_4aveValue【図書館】&#10;有形固定資産減価償却率"/>
        <xdr:cNvSpPr txBox="1"/>
      </xdr:nvSpPr>
      <xdr:spPr>
        <a:xfrm>
          <a:off x="927735" y="6055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58420</xdr:rowOff>
    </xdr:from>
    <xdr:ext cx="405130" cy="259080"/>
    <xdr:sp macro="" textlink="">
      <xdr:nvSpPr>
        <xdr:cNvPr id="85" name="n_1mainValue【図書館】&#10;有形固定資産減価償却率"/>
        <xdr:cNvSpPr txBox="1"/>
      </xdr:nvSpPr>
      <xdr:spPr>
        <a:xfrm>
          <a:off x="3582035" y="7087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19685</xdr:rowOff>
    </xdr:from>
    <xdr:ext cx="403860" cy="257810"/>
    <xdr:sp macro="" textlink="">
      <xdr:nvSpPr>
        <xdr:cNvPr id="86" name="n_2mainValue【図書館】&#10;有形固定資産減価償却率"/>
        <xdr:cNvSpPr txBox="1"/>
      </xdr:nvSpPr>
      <xdr:spPr>
        <a:xfrm>
          <a:off x="2705735" y="70491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156845</xdr:rowOff>
    </xdr:from>
    <xdr:ext cx="403860" cy="257810"/>
    <xdr:sp macro="" textlink="">
      <xdr:nvSpPr>
        <xdr:cNvPr id="87" name="n_3mainValue【図書館】&#10;有形固定資産減価償却率"/>
        <xdr:cNvSpPr txBox="1"/>
      </xdr:nvSpPr>
      <xdr:spPr>
        <a:xfrm>
          <a:off x="1816735" y="70148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40</xdr:row>
      <xdr:rowOff>120650</xdr:rowOff>
    </xdr:from>
    <xdr:ext cx="403860" cy="257810"/>
    <xdr:sp macro="" textlink="">
      <xdr:nvSpPr>
        <xdr:cNvPr id="88" name="n_4mainValue【図書館】&#10;有形固定資産減価償却率"/>
        <xdr:cNvSpPr txBox="1"/>
      </xdr:nvSpPr>
      <xdr:spPr>
        <a:xfrm>
          <a:off x="927735" y="69786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97" name="テキスト ボックス 96"/>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090" cy="259080"/>
    <xdr:sp macro="" textlink="">
      <xdr:nvSpPr>
        <xdr:cNvPr id="100" name="テキスト ボックス 99"/>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6090" cy="259080"/>
    <xdr:sp macro="" textlink="">
      <xdr:nvSpPr>
        <xdr:cNvPr id="102" name="テキスト ボックス 101"/>
        <xdr:cNvSpPr txBox="1"/>
      </xdr:nvSpPr>
      <xdr:spPr>
        <a:xfrm>
          <a:off x="6136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6090" cy="259080"/>
    <xdr:sp macro="" textlink="">
      <xdr:nvSpPr>
        <xdr:cNvPr id="104" name="テキスト ボックス 103"/>
        <xdr:cNvSpPr txBox="1"/>
      </xdr:nvSpPr>
      <xdr:spPr>
        <a:xfrm>
          <a:off x="6136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6090" cy="259080"/>
    <xdr:sp macro="" textlink="">
      <xdr:nvSpPr>
        <xdr:cNvPr id="106" name="テキスト ボックス 105"/>
        <xdr:cNvSpPr txBox="1"/>
      </xdr:nvSpPr>
      <xdr:spPr>
        <a:xfrm>
          <a:off x="6136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08" name="テキスト ボックス 107"/>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96520</xdr:rowOff>
    </xdr:from>
    <xdr:to>
      <xdr:col>54</xdr:col>
      <xdr:colOff>189865</xdr:colOff>
      <xdr:row>41</xdr:row>
      <xdr:rowOff>96520</xdr:rowOff>
    </xdr:to>
    <xdr:cxnSp macro="">
      <xdr:nvCxnSpPr>
        <xdr:cNvPr id="110" name="直線コネクタ 109"/>
        <xdr:cNvCxnSpPr/>
      </xdr:nvCxnSpPr>
      <xdr:spPr>
        <a:xfrm flipV="1">
          <a:off x="10476865" y="609727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100330</xdr:rowOff>
    </xdr:from>
    <xdr:ext cx="469900" cy="257810"/>
    <xdr:sp macro="" textlink="">
      <xdr:nvSpPr>
        <xdr:cNvPr id="111" name="【図書館】&#10;一人当たり面積最小値テキスト"/>
        <xdr:cNvSpPr txBox="1"/>
      </xdr:nvSpPr>
      <xdr:spPr>
        <a:xfrm>
          <a:off x="10515600" y="71297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96520</xdr:rowOff>
    </xdr:from>
    <xdr:to>
      <xdr:col>55</xdr:col>
      <xdr:colOff>88900</xdr:colOff>
      <xdr:row>41</xdr:row>
      <xdr:rowOff>96520</xdr:rowOff>
    </xdr:to>
    <xdr:cxnSp macro="">
      <xdr:nvCxnSpPr>
        <xdr:cNvPr id="112" name="直線コネクタ 111"/>
        <xdr:cNvCxnSpPr/>
      </xdr:nvCxnSpPr>
      <xdr:spPr>
        <a:xfrm>
          <a:off x="10388600" y="712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43180</xdr:rowOff>
    </xdr:from>
    <xdr:ext cx="469900" cy="257810"/>
    <xdr:sp macro="" textlink="">
      <xdr:nvSpPr>
        <xdr:cNvPr id="113" name="【図書館】&#10;一人当たり面積最大値テキスト"/>
        <xdr:cNvSpPr txBox="1"/>
      </xdr:nvSpPr>
      <xdr:spPr>
        <a:xfrm>
          <a:off x="10515600" y="58724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0.233</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96520</xdr:rowOff>
    </xdr:from>
    <xdr:to>
      <xdr:col>55</xdr:col>
      <xdr:colOff>88900</xdr:colOff>
      <xdr:row>35</xdr:row>
      <xdr:rowOff>96520</xdr:rowOff>
    </xdr:to>
    <xdr:cxnSp macro="">
      <xdr:nvCxnSpPr>
        <xdr:cNvPr id="114" name="直線コネクタ 113"/>
        <xdr:cNvCxnSpPr/>
      </xdr:nvCxnSpPr>
      <xdr:spPr>
        <a:xfrm>
          <a:off x="10388600" y="609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72390</xdr:rowOff>
    </xdr:from>
    <xdr:ext cx="469900" cy="259080"/>
    <xdr:sp macro="" textlink="">
      <xdr:nvSpPr>
        <xdr:cNvPr id="115" name="【図書館】&#10;一人当たり面積平均値テキスト"/>
        <xdr:cNvSpPr txBox="1"/>
      </xdr:nvSpPr>
      <xdr:spPr>
        <a:xfrm>
          <a:off x="10515600" y="6930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89535</xdr:rowOff>
    </xdr:from>
    <xdr:to>
      <xdr:col>46</xdr:col>
      <xdr:colOff>38100</xdr:colOff>
      <xdr:row>41</xdr:row>
      <xdr:rowOff>19685</xdr:rowOff>
    </xdr:to>
    <xdr:sp macro="" textlink="">
      <xdr:nvSpPr>
        <xdr:cNvPr id="118" name="フローチャート: 判断 117"/>
        <xdr:cNvSpPr/>
      </xdr:nvSpPr>
      <xdr:spPr>
        <a:xfrm>
          <a:off x="86995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19" name="フローチャート: 判断 118"/>
        <xdr:cNvSpPr/>
      </xdr:nvSpPr>
      <xdr:spPr>
        <a:xfrm>
          <a:off x="781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89535</xdr:rowOff>
    </xdr:from>
    <xdr:to>
      <xdr:col>36</xdr:col>
      <xdr:colOff>165100</xdr:colOff>
      <xdr:row>41</xdr:row>
      <xdr:rowOff>19685</xdr:rowOff>
    </xdr:to>
    <xdr:sp macro="" textlink="">
      <xdr:nvSpPr>
        <xdr:cNvPr id="120" name="フローチャート: 判断 119"/>
        <xdr:cNvSpPr/>
      </xdr:nvSpPr>
      <xdr:spPr>
        <a:xfrm>
          <a:off x="69215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1" name="テキスト ボックス 12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2" name="テキスト ボックス 12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3" name="テキスト ボックス 12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4" name="テキスト ボックス 12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5" name="テキスト ボックス 12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85090</xdr:rowOff>
    </xdr:from>
    <xdr:to>
      <xdr:col>55</xdr:col>
      <xdr:colOff>50800</xdr:colOff>
      <xdr:row>41</xdr:row>
      <xdr:rowOff>15240</xdr:rowOff>
    </xdr:to>
    <xdr:sp macro="" textlink="">
      <xdr:nvSpPr>
        <xdr:cNvPr id="126" name="楕円 125"/>
        <xdr:cNvSpPr/>
      </xdr:nvSpPr>
      <xdr:spPr>
        <a:xfrm>
          <a:off x="104267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107950</xdr:rowOff>
    </xdr:from>
    <xdr:ext cx="469900" cy="259080"/>
    <xdr:sp macro="" textlink="">
      <xdr:nvSpPr>
        <xdr:cNvPr id="127" name="【図書館】&#10;一人当たり面積該当値テキスト"/>
        <xdr:cNvSpPr txBox="1"/>
      </xdr:nvSpPr>
      <xdr:spPr>
        <a:xfrm>
          <a:off x="10515600" y="679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112395</xdr:rowOff>
    </xdr:from>
    <xdr:to>
      <xdr:col>50</xdr:col>
      <xdr:colOff>165100</xdr:colOff>
      <xdr:row>41</xdr:row>
      <xdr:rowOff>42545</xdr:rowOff>
    </xdr:to>
    <xdr:sp macro="" textlink="">
      <xdr:nvSpPr>
        <xdr:cNvPr id="128" name="楕円 127"/>
        <xdr:cNvSpPr/>
      </xdr:nvSpPr>
      <xdr:spPr>
        <a:xfrm>
          <a:off x="9588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135890</xdr:rowOff>
    </xdr:from>
    <xdr:to>
      <xdr:col>55</xdr:col>
      <xdr:colOff>0</xdr:colOff>
      <xdr:row>40</xdr:row>
      <xdr:rowOff>163195</xdr:rowOff>
    </xdr:to>
    <xdr:cxnSp macro="">
      <xdr:nvCxnSpPr>
        <xdr:cNvPr id="129" name="直線コネクタ 128"/>
        <xdr:cNvCxnSpPr/>
      </xdr:nvCxnSpPr>
      <xdr:spPr>
        <a:xfrm flipV="1">
          <a:off x="9639300" y="69938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112395</xdr:rowOff>
    </xdr:from>
    <xdr:to>
      <xdr:col>46</xdr:col>
      <xdr:colOff>38100</xdr:colOff>
      <xdr:row>41</xdr:row>
      <xdr:rowOff>42545</xdr:rowOff>
    </xdr:to>
    <xdr:sp macro="" textlink="">
      <xdr:nvSpPr>
        <xdr:cNvPr id="130" name="楕円 129"/>
        <xdr:cNvSpPr/>
      </xdr:nvSpPr>
      <xdr:spPr>
        <a:xfrm>
          <a:off x="8699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163195</xdr:rowOff>
    </xdr:from>
    <xdr:to>
      <xdr:col>50</xdr:col>
      <xdr:colOff>114300</xdr:colOff>
      <xdr:row>40</xdr:row>
      <xdr:rowOff>163195</xdr:rowOff>
    </xdr:to>
    <xdr:cxnSp macro="">
      <xdr:nvCxnSpPr>
        <xdr:cNvPr id="131" name="直線コネクタ 130"/>
        <xdr:cNvCxnSpPr/>
      </xdr:nvCxnSpPr>
      <xdr:spPr>
        <a:xfrm>
          <a:off x="8750300" y="70211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112395</xdr:rowOff>
    </xdr:from>
    <xdr:to>
      <xdr:col>41</xdr:col>
      <xdr:colOff>101600</xdr:colOff>
      <xdr:row>41</xdr:row>
      <xdr:rowOff>42545</xdr:rowOff>
    </xdr:to>
    <xdr:sp macro="" textlink="">
      <xdr:nvSpPr>
        <xdr:cNvPr id="132" name="楕円 131"/>
        <xdr:cNvSpPr/>
      </xdr:nvSpPr>
      <xdr:spPr>
        <a:xfrm>
          <a:off x="7810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163195</xdr:rowOff>
    </xdr:from>
    <xdr:to>
      <xdr:col>45</xdr:col>
      <xdr:colOff>177800</xdr:colOff>
      <xdr:row>40</xdr:row>
      <xdr:rowOff>163195</xdr:rowOff>
    </xdr:to>
    <xdr:cxnSp macro="">
      <xdr:nvCxnSpPr>
        <xdr:cNvPr id="133" name="直線コネクタ 132"/>
        <xdr:cNvCxnSpPr/>
      </xdr:nvCxnSpPr>
      <xdr:spPr>
        <a:xfrm>
          <a:off x="7861300" y="70211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107950</xdr:rowOff>
    </xdr:from>
    <xdr:to>
      <xdr:col>36</xdr:col>
      <xdr:colOff>165100</xdr:colOff>
      <xdr:row>41</xdr:row>
      <xdr:rowOff>38100</xdr:rowOff>
    </xdr:to>
    <xdr:sp macro="" textlink="">
      <xdr:nvSpPr>
        <xdr:cNvPr id="134" name="楕円 133"/>
        <xdr:cNvSpPr/>
      </xdr:nvSpPr>
      <xdr:spPr>
        <a:xfrm>
          <a:off x="6921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158750</xdr:rowOff>
    </xdr:from>
    <xdr:to>
      <xdr:col>41</xdr:col>
      <xdr:colOff>50800</xdr:colOff>
      <xdr:row>40</xdr:row>
      <xdr:rowOff>163195</xdr:rowOff>
    </xdr:to>
    <xdr:cxnSp macro="">
      <xdr:nvCxnSpPr>
        <xdr:cNvPr id="135" name="直線コネクタ 134"/>
        <xdr:cNvCxnSpPr/>
      </xdr:nvCxnSpPr>
      <xdr:spPr>
        <a:xfrm>
          <a:off x="6972300" y="7016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40640</xdr:rowOff>
    </xdr:from>
    <xdr:ext cx="469900" cy="257810"/>
    <xdr:sp macro="" textlink="">
      <xdr:nvSpPr>
        <xdr:cNvPr id="136" name="n_1aveValue【図書館】&#10;一人当たり面積"/>
        <xdr:cNvSpPr txBox="1"/>
      </xdr:nvSpPr>
      <xdr:spPr>
        <a:xfrm>
          <a:off x="9391650" y="67271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36195</xdr:rowOff>
    </xdr:from>
    <xdr:ext cx="468630" cy="259080"/>
    <xdr:sp macro="" textlink="">
      <xdr:nvSpPr>
        <xdr:cNvPr id="137" name="n_2aveValue【図書館】&#10;一人当たり面積"/>
        <xdr:cNvSpPr txBox="1"/>
      </xdr:nvSpPr>
      <xdr:spPr>
        <a:xfrm>
          <a:off x="8515350" y="67227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40640</xdr:rowOff>
    </xdr:from>
    <xdr:ext cx="468630" cy="257810"/>
    <xdr:sp macro="" textlink="">
      <xdr:nvSpPr>
        <xdr:cNvPr id="138" name="n_3aveValue【図書館】&#10;一人当たり面積"/>
        <xdr:cNvSpPr txBox="1"/>
      </xdr:nvSpPr>
      <xdr:spPr>
        <a:xfrm>
          <a:off x="7626350" y="6727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36195</xdr:rowOff>
    </xdr:from>
    <xdr:ext cx="468630" cy="259080"/>
    <xdr:sp macro="" textlink="">
      <xdr:nvSpPr>
        <xdr:cNvPr id="139" name="n_4aveValue【図書館】&#10;一人当たり面積"/>
        <xdr:cNvSpPr txBox="1"/>
      </xdr:nvSpPr>
      <xdr:spPr>
        <a:xfrm>
          <a:off x="6737350" y="67227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33655</xdr:rowOff>
    </xdr:from>
    <xdr:ext cx="469900" cy="258445"/>
    <xdr:sp macro="" textlink="">
      <xdr:nvSpPr>
        <xdr:cNvPr id="140" name="n_1mainValue【図書館】&#10;一人当たり面積"/>
        <xdr:cNvSpPr txBox="1"/>
      </xdr:nvSpPr>
      <xdr:spPr>
        <a:xfrm>
          <a:off x="9391650" y="706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33655</xdr:rowOff>
    </xdr:from>
    <xdr:ext cx="468630" cy="258445"/>
    <xdr:sp macro="" textlink="">
      <xdr:nvSpPr>
        <xdr:cNvPr id="141" name="n_2mainValue【図書館】&#10;一人当たり面積"/>
        <xdr:cNvSpPr txBox="1"/>
      </xdr:nvSpPr>
      <xdr:spPr>
        <a:xfrm>
          <a:off x="8515350" y="70631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33655</xdr:rowOff>
    </xdr:from>
    <xdr:ext cx="468630" cy="258445"/>
    <xdr:sp macro="" textlink="">
      <xdr:nvSpPr>
        <xdr:cNvPr id="142" name="n_3mainValue【図書館】&#10;一人当たり面積"/>
        <xdr:cNvSpPr txBox="1"/>
      </xdr:nvSpPr>
      <xdr:spPr>
        <a:xfrm>
          <a:off x="7626350" y="70631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29210</xdr:rowOff>
    </xdr:from>
    <xdr:ext cx="468630" cy="257810"/>
    <xdr:sp macro="" textlink="">
      <xdr:nvSpPr>
        <xdr:cNvPr id="143" name="n_4mainValue【図書館】&#10;一人当たり面積"/>
        <xdr:cNvSpPr txBox="1"/>
      </xdr:nvSpPr>
      <xdr:spPr>
        <a:xfrm>
          <a:off x="6737350" y="7058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2" name="テキスト ボックス 151"/>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4" name="テキスト ボックス 153"/>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7810"/>
    <xdr:sp macro="" textlink="">
      <xdr:nvSpPr>
        <xdr:cNvPr id="156" name="テキスト ボックス 155"/>
        <xdr:cNvSpPr txBox="1"/>
      </xdr:nvSpPr>
      <xdr:spPr>
        <a:xfrm>
          <a:off x="358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7810"/>
    <xdr:sp macro="" textlink="">
      <xdr:nvSpPr>
        <xdr:cNvPr id="158" name="テキスト ボックス 157"/>
        <xdr:cNvSpPr txBox="1"/>
      </xdr:nvSpPr>
      <xdr:spPr>
        <a:xfrm>
          <a:off x="358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7810"/>
    <xdr:sp macro="" textlink="">
      <xdr:nvSpPr>
        <xdr:cNvPr id="160" name="テキスト ボックス 159"/>
        <xdr:cNvSpPr txBox="1"/>
      </xdr:nvSpPr>
      <xdr:spPr>
        <a:xfrm>
          <a:off x="358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7810"/>
    <xdr:sp macro="" textlink="">
      <xdr:nvSpPr>
        <xdr:cNvPr id="162" name="テキスト ボックス 161"/>
        <xdr:cNvSpPr txBox="1"/>
      </xdr:nvSpPr>
      <xdr:spPr>
        <a:xfrm>
          <a:off x="358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64" name="テキスト ボックス 163"/>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118745</xdr:rowOff>
    </xdr:to>
    <xdr:cxnSp macro="">
      <xdr:nvCxnSpPr>
        <xdr:cNvPr id="166" name="直線コネクタ 165"/>
        <xdr:cNvCxnSpPr/>
      </xdr:nvCxnSpPr>
      <xdr:spPr>
        <a:xfrm flipV="1">
          <a:off x="4634865" y="9532620"/>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122555</xdr:rowOff>
    </xdr:from>
    <xdr:ext cx="405130" cy="257810"/>
    <xdr:sp macro="" textlink="">
      <xdr:nvSpPr>
        <xdr:cNvPr id="167" name="【体育館・プール】&#10;有形固定資産減価償却率最小値テキスト"/>
        <xdr:cNvSpPr txBox="1"/>
      </xdr:nvSpPr>
      <xdr:spPr>
        <a:xfrm>
          <a:off x="4673600" y="109239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77.7</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118745</xdr:rowOff>
    </xdr:from>
    <xdr:to>
      <xdr:col>24</xdr:col>
      <xdr:colOff>152400</xdr:colOff>
      <xdr:row>63</xdr:row>
      <xdr:rowOff>118745</xdr:rowOff>
    </xdr:to>
    <xdr:cxnSp macro="">
      <xdr:nvCxnSpPr>
        <xdr:cNvPr id="168" name="直線コネクタ 167"/>
        <xdr:cNvCxnSpPr/>
      </xdr:nvCxnSpPr>
      <xdr:spPr>
        <a:xfrm>
          <a:off x="4546600" y="1092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49530</xdr:rowOff>
    </xdr:from>
    <xdr:ext cx="405130" cy="259080"/>
    <xdr:sp macro="" textlink="">
      <xdr:nvSpPr>
        <xdr:cNvPr id="169" name="【体育館・プール】&#10;有形固定資産減価償却率最大値テキスト"/>
        <xdr:cNvSpPr txBox="1"/>
      </xdr:nvSpPr>
      <xdr:spPr>
        <a:xfrm>
          <a:off x="4673600" y="930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0" name="直線コネクタ 169"/>
        <xdr:cNvCxnSpPr/>
      </xdr:nvCxnSpPr>
      <xdr:spPr>
        <a:xfrm>
          <a:off x="4546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92075</xdr:rowOff>
    </xdr:from>
    <xdr:ext cx="405130" cy="259080"/>
    <xdr:sp macro="" textlink="">
      <xdr:nvSpPr>
        <xdr:cNvPr id="171" name="【体育館・プール】&#10;有形固定資産減価償却率平均値テキスト"/>
        <xdr:cNvSpPr txBox="1"/>
      </xdr:nvSpPr>
      <xdr:spPr>
        <a:xfrm>
          <a:off x="4673600" y="102076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113665</xdr:rowOff>
    </xdr:from>
    <xdr:to>
      <xdr:col>24</xdr:col>
      <xdr:colOff>114300</xdr:colOff>
      <xdr:row>60</xdr:row>
      <xdr:rowOff>43815</xdr:rowOff>
    </xdr:to>
    <xdr:sp macro="" textlink="">
      <xdr:nvSpPr>
        <xdr:cNvPr id="172" name="フローチャート: 判断 171"/>
        <xdr:cNvSpPr/>
      </xdr:nvSpPr>
      <xdr:spPr>
        <a:xfrm>
          <a:off x="4584700" y="1022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67945</xdr:rowOff>
    </xdr:from>
    <xdr:to>
      <xdr:col>20</xdr:col>
      <xdr:colOff>38100</xdr:colOff>
      <xdr:row>59</xdr:row>
      <xdr:rowOff>169545</xdr:rowOff>
    </xdr:to>
    <xdr:sp macro="" textlink="">
      <xdr:nvSpPr>
        <xdr:cNvPr id="173" name="フローチャート: 判断 172"/>
        <xdr:cNvSpPr/>
      </xdr:nvSpPr>
      <xdr:spPr>
        <a:xfrm>
          <a:off x="374650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66040</xdr:rowOff>
    </xdr:from>
    <xdr:to>
      <xdr:col>15</xdr:col>
      <xdr:colOff>101600</xdr:colOff>
      <xdr:row>59</xdr:row>
      <xdr:rowOff>167640</xdr:rowOff>
    </xdr:to>
    <xdr:sp macro="" textlink="">
      <xdr:nvSpPr>
        <xdr:cNvPr id="174" name="フローチャート: 判断 173"/>
        <xdr:cNvSpPr/>
      </xdr:nvSpPr>
      <xdr:spPr>
        <a:xfrm>
          <a:off x="2857500" y="1018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83820</xdr:rowOff>
    </xdr:from>
    <xdr:to>
      <xdr:col>10</xdr:col>
      <xdr:colOff>165100</xdr:colOff>
      <xdr:row>60</xdr:row>
      <xdr:rowOff>13970</xdr:rowOff>
    </xdr:to>
    <xdr:sp macro="" textlink="">
      <xdr:nvSpPr>
        <xdr:cNvPr id="175" name="フローチャート: 判断 174"/>
        <xdr:cNvSpPr/>
      </xdr:nvSpPr>
      <xdr:spPr>
        <a:xfrm>
          <a:off x="1968500" y="1019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70485</xdr:rowOff>
    </xdr:from>
    <xdr:to>
      <xdr:col>6</xdr:col>
      <xdr:colOff>38100</xdr:colOff>
      <xdr:row>60</xdr:row>
      <xdr:rowOff>635</xdr:rowOff>
    </xdr:to>
    <xdr:sp macro="" textlink="">
      <xdr:nvSpPr>
        <xdr:cNvPr id="176" name="フローチャート: 判断 175"/>
        <xdr:cNvSpPr/>
      </xdr:nvSpPr>
      <xdr:spPr>
        <a:xfrm>
          <a:off x="1079500" y="1018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7" name="テキスト ボックス 176"/>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8" name="テキスト ボックス 177"/>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79" name="テキスト ボックス 178"/>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0" name="テキスト ボックス 179"/>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1" name="テキスト ボックス 180"/>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52070</xdr:rowOff>
    </xdr:from>
    <xdr:to>
      <xdr:col>24</xdr:col>
      <xdr:colOff>114300</xdr:colOff>
      <xdr:row>55</xdr:row>
      <xdr:rowOff>153670</xdr:rowOff>
    </xdr:to>
    <xdr:sp macro="" textlink="">
      <xdr:nvSpPr>
        <xdr:cNvPr id="182" name="楕円 181"/>
        <xdr:cNvSpPr/>
      </xdr:nvSpPr>
      <xdr:spPr>
        <a:xfrm>
          <a:off x="4584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5080</xdr:rowOff>
    </xdr:from>
    <xdr:ext cx="405130" cy="259080"/>
    <xdr:sp macro="" textlink="">
      <xdr:nvSpPr>
        <xdr:cNvPr id="183" name="【体育館・プール】&#10;有形固定資産減価償却率該当値テキスト"/>
        <xdr:cNvSpPr txBox="1"/>
      </xdr:nvSpPr>
      <xdr:spPr>
        <a:xfrm>
          <a:off x="4673600" y="9434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157480</xdr:rowOff>
    </xdr:from>
    <xdr:to>
      <xdr:col>20</xdr:col>
      <xdr:colOff>38100</xdr:colOff>
      <xdr:row>55</xdr:row>
      <xdr:rowOff>87630</xdr:rowOff>
    </xdr:to>
    <xdr:sp macro="" textlink="">
      <xdr:nvSpPr>
        <xdr:cNvPr id="184" name="楕円 183"/>
        <xdr:cNvSpPr/>
      </xdr:nvSpPr>
      <xdr:spPr>
        <a:xfrm>
          <a:off x="3746500" y="94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36830</xdr:rowOff>
    </xdr:from>
    <xdr:to>
      <xdr:col>24</xdr:col>
      <xdr:colOff>63500</xdr:colOff>
      <xdr:row>55</xdr:row>
      <xdr:rowOff>102870</xdr:rowOff>
    </xdr:to>
    <xdr:cxnSp macro="">
      <xdr:nvCxnSpPr>
        <xdr:cNvPr id="185" name="直線コネクタ 184"/>
        <xdr:cNvCxnSpPr/>
      </xdr:nvCxnSpPr>
      <xdr:spPr>
        <a:xfrm>
          <a:off x="3797300" y="946658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102235</xdr:rowOff>
    </xdr:from>
    <xdr:to>
      <xdr:col>15</xdr:col>
      <xdr:colOff>101600</xdr:colOff>
      <xdr:row>61</xdr:row>
      <xdr:rowOff>32385</xdr:rowOff>
    </xdr:to>
    <xdr:sp macro="" textlink="">
      <xdr:nvSpPr>
        <xdr:cNvPr id="186" name="楕円 185"/>
        <xdr:cNvSpPr/>
      </xdr:nvSpPr>
      <xdr:spPr>
        <a:xfrm>
          <a:off x="28575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36830</xdr:rowOff>
    </xdr:from>
    <xdr:to>
      <xdr:col>19</xdr:col>
      <xdr:colOff>177800</xdr:colOff>
      <xdr:row>60</xdr:row>
      <xdr:rowOff>153035</xdr:rowOff>
    </xdr:to>
    <xdr:cxnSp macro="">
      <xdr:nvCxnSpPr>
        <xdr:cNvPr id="187" name="直線コネクタ 186"/>
        <xdr:cNvCxnSpPr/>
      </xdr:nvCxnSpPr>
      <xdr:spPr>
        <a:xfrm flipV="1">
          <a:off x="2908300" y="9466580"/>
          <a:ext cx="889000" cy="973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77470</xdr:rowOff>
    </xdr:from>
    <xdr:to>
      <xdr:col>10</xdr:col>
      <xdr:colOff>165100</xdr:colOff>
      <xdr:row>61</xdr:row>
      <xdr:rowOff>7620</xdr:rowOff>
    </xdr:to>
    <xdr:sp macro="" textlink="">
      <xdr:nvSpPr>
        <xdr:cNvPr id="188" name="楕円 187"/>
        <xdr:cNvSpPr/>
      </xdr:nvSpPr>
      <xdr:spPr>
        <a:xfrm>
          <a:off x="1968500" y="103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128270</xdr:rowOff>
    </xdr:from>
    <xdr:to>
      <xdr:col>15</xdr:col>
      <xdr:colOff>50800</xdr:colOff>
      <xdr:row>60</xdr:row>
      <xdr:rowOff>153035</xdr:rowOff>
    </xdr:to>
    <xdr:cxnSp macro="">
      <xdr:nvCxnSpPr>
        <xdr:cNvPr id="189" name="直線コネクタ 188"/>
        <xdr:cNvCxnSpPr/>
      </xdr:nvCxnSpPr>
      <xdr:spPr>
        <a:xfrm>
          <a:off x="2019300" y="104152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0" name="楕円 189"/>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128270</xdr:rowOff>
    </xdr:from>
    <xdr:to>
      <xdr:col>10</xdr:col>
      <xdr:colOff>114300</xdr:colOff>
      <xdr:row>61</xdr:row>
      <xdr:rowOff>11430</xdr:rowOff>
    </xdr:to>
    <xdr:cxnSp macro="">
      <xdr:nvCxnSpPr>
        <xdr:cNvPr id="191" name="直線コネクタ 190"/>
        <xdr:cNvCxnSpPr/>
      </xdr:nvCxnSpPr>
      <xdr:spPr>
        <a:xfrm flipV="1">
          <a:off x="1130300" y="104152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160655</xdr:rowOff>
    </xdr:from>
    <xdr:ext cx="405130" cy="259080"/>
    <xdr:sp macro="" textlink="">
      <xdr:nvSpPr>
        <xdr:cNvPr id="192" name="n_1aveValue【体育館・プール】&#10;有形固定資産減価償却率"/>
        <xdr:cNvSpPr txBox="1"/>
      </xdr:nvSpPr>
      <xdr:spPr>
        <a:xfrm>
          <a:off x="3582035" y="10276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12700</xdr:rowOff>
    </xdr:from>
    <xdr:ext cx="403860" cy="259080"/>
    <xdr:sp macro="" textlink="">
      <xdr:nvSpPr>
        <xdr:cNvPr id="193" name="n_2aveValue【体育館・プール】&#10;有形固定資産減価償却率"/>
        <xdr:cNvSpPr txBox="1"/>
      </xdr:nvSpPr>
      <xdr:spPr>
        <a:xfrm>
          <a:off x="2705735" y="9956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30480</xdr:rowOff>
    </xdr:from>
    <xdr:ext cx="403860" cy="257810"/>
    <xdr:sp macro="" textlink="">
      <xdr:nvSpPr>
        <xdr:cNvPr id="194" name="n_3aveValue【体育館・プール】&#10;有形固定資産減価償却率"/>
        <xdr:cNvSpPr txBox="1"/>
      </xdr:nvSpPr>
      <xdr:spPr>
        <a:xfrm>
          <a:off x="1816735" y="99745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17780</xdr:rowOff>
    </xdr:from>
    <xdr:ext cx="403860" cy="257810"/>
    <xdr:sp macro="" textlink="">
      <xdr:nvSpPr>
        <xdr:cNvPr id="195" name="n_4aveValue【体育館・プール】&#10;有形固定資産減価償却率"/>
        <xdr:cNvSpPr txBox="1"/>
      </xdr:nvSpPr>
      <xdr:spPr>
        <a:xfrm>
          <a:off x="927735" y="9961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53</xdr:row>
      <xdr:rowOff>104140</xdr:rowOff>
    </xdr:from>
    <xdr:ext cx="405130" cy="259080"/>
    <xdr:sp macro="" textlink="">
      <xdr:nvSpPr>
        <xdr:cNvPr id="196" name="n_1mainValue【体育館・プール】&#10;有形固定資産減価償却率"/>
        <xdr:cNvSpPr txBox="1"/>
      </xdr:nvSpPr>
      <xdr:spPr>
        <a:xfrm>
          <a:off x="3582035" y="9190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23495</xdr:rowOff>
    </xdr:from>
    <xdr:ext cx="403860" cy="259080"/>
    <xdr:sp macro="" textlink="">
      <xdr:nvSpPr>
        <xdr:cNvPr id="197" name="n_2mainValue【体育館・プール】&#10;有形固定資産減価償却率"/>
        <xdr:cNvSpPr txBox="1"/>
      </xdr:nvSpPr>
      <xdr:spPr>
        <a:xfrm>
          <a:off x="2705735" y="10481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170180</xdr:rowOff>
    </xdr:from>
    <xdr:ext cx="403860" cy="259080"/>
    <xdr:sp macro="" textlink="">
      <xdr:nvSpPr>
        <xdr:cNvPr id="198" name="n_3mainValue【体育館・プール】&#10;有形固定資産減価償却率"/>
        <xdr:cNvSpPr txBox="1"/>
      </xdr:nvSpPr>
      <xdr:spPr>
        <a:xfrm>
          <a:off x="1816735" y="10457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53340</xdr:rowOff>
    </xdr:from>
    <xdr:ext cx="403860" cy="257810"/>
    <xdr:sp macro="" textlink="">
      <xdr:nvSpPr>
        <xdr:cNvPr id="199" name="n_4mainValue【体育館・プール】&#10;有形固定資産減価償却率"/>
        <xdr:cNvSpPr txBox="1"/>
      </xdr:nvSpPr>
      <xdr:spPr>
        <a:xfrm>
          <a:off x="927735" y="105117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08" name="テキスト ボックス 207"/>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65</xdr:row>
      <xdr:rowOff>143510</xdr:rowOff>
    </xdr:from>
    <xdr:ext cx="466090" cy="257810"/>
    <xdr:sp macro="" textlink="">
      <xdr:nvSpPr>
        <xdr:cNvPr id="210" name="テキスト ボックス 209"/>
        <xdr:cNvSpPr txBox="1"/>
      </xdr:nvSpPr>
      <xdr:spPr>
        <a:xfrm>
          <a:off x="6136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64</xdr:row>
      <xdr:rowOff>130810</xdr:rowOff>
    </xdr:from>
    <xdr:to>
      <xdr:col>59</xdr:col>
      <xdr:colOff>50800</xdr:colOff>
      <xdr:row>64</xdr:row>
      <xdr:rowOff>130810</xdr:rowOff>
    </xdr:to>
    <xdr:cxnSp macro="">
      <xdr:nvCxnSpPr>
        <xdr:cNvPr id="211" name="直線コネクタ 21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6090" cy="259080"/>
    <xdr:sp macro="" textlink="">
      <xdr:nvSpPr>
        <xdr:cNvPr id="212" name="テキスト ボックス 211"/>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3" name="直線コネクタ 21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6090" cy="259080"/>
    <xdr:sp macro="" textlink="">
      <xdr:nvSpPr>
        <xdr:cNvPr id="214" name="テキスト ボックス 213"/>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5" name="直線コネクタ 21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6090" cy="257810"/>
    <xdr:sp macro="" textlink="">
      <xdr:nvSpPr>
        <xdr:cNvPr id="216" name="テキスト ボックス 215"/>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17" name="直線コネクタ 21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6090" cy="259080"/>
    <xdr:sp macro="" textlink="">
      <xdr:nvSpPr>
        <xdr:cNvPr id="218" name="テキスト ボックス 217"/>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19" name="直線コネクタ 21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6090" cy="257810"/>
    <xdr:sp macro="" textlink="">
      <xdr:nvSpPr>
        <xdr:cNvPr id="220" name="テキスト ボックス 219"/>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1" name="直線コネクタ 22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6090" cy="259080"/>
    <xdr:sp macro="" textlink="">
      <xdr:nvSpPr>
        <xdr:cNvPr id="222" name="テキスト ボックス 221"/>
        <xdr:cNvSpPr txBox="1"/>
      </xdr:nvSpPr>
      <xdr:spPr>
        <a:xfrm>
          <a:off x="6136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24" name="テキスト ボックス 223"/>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73660</xdr:rowOff>
    </xdr:from>
    <xdr:to>
      <xdr:col>54</xdr:col>
      <xdr:colOff>189865</xdr:colOff>
      <xdr:row>64</xdr:row>
      <xdr:rowOff>54610</xdr:rowOff>
    </xdr:to>
    <xdr:cxnSp macro="">
      <xdr:nvCxnSpPr>
        <xdr:cNvPr id="226" name="直線コネクタ 225"/>
        <xdr:cNvCxnSpPr/>
      </xdr:nvCxnSpPr>
      <xdr:spPr>
        <a:xfrm flipV="1">
          <a:off x="10476865" y="950341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58420</xdr:rowOff>
    </xdr:from>
    <xdr:ext cx="469900" cy="259080"/>
    <xdr:sp macro="" textlink="">
      <xdr:nvSpPr>
        <xdr:cNvPr id="227" name="【体育館・プール】&#10;一人当たり面積最小値テキスト"/>
        <xdr:cNvSpPr txBox="1"/>
      </xdr:nvSpPr>
      <xdr:spPr>
        <a:xfrm>
          <a:off x="10515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28" name="直線コネクタ 227"/>
        <xdr:cNvCxnSpPr/>
      </xdr:nvCxnSpPr>
      <xdr:spPr>
        <a:xfrm>
          <a:off x="10388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20320</xdr:rowOff>
    </xdr:from>
    <xdr:ext cx="469900" cy="257810"/>
    <xdr:sp macro="" textlink="">
      <xdr:nvSpPr>
        <xdr:cNvPr id="229" name="【体育館・プール】&#10;一人当たり面積最大値テキスト"/>
        <xdr:cNvSpPr txBox="1"/>
      </xdr:nvSpPr>
      <xdr:spPr>
        <a:xfrm>
          <a:off x="10515600" y="92786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0.177</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73660</xdr:rowOff>
    </xdr:from>
    <xdr:to>
      <xdr:col>55</xdr:col>
      <xdr:colOff>88900</xdr:colOff>
      <xdr:row>55</xdr:row>
      <xdr:rowOff>73660</xdr:rowOff>
    </xdr:to>
    <xdr:cxnSp macro="">
      <xdr:nvCxnSpPr>
        <xdr:cNvPr id="230" name="直線コネクタ 229"/>
        <xdr:cNvCxnSpPr/>
      </xdr:nvCxnSpPr>
      <xdr:spPr>
        <a:xfrm>
          <a:off x="10388600" y="950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53975</xdr:rowOff>
    </xdr:from>
    <xdr:ext cx="469900" cy="257810"/>
    <xdr:sp macro="" textlink="">
      <xdr:nvSpPr>
        <xdr:cNvPr id="231" name="【体育館・プール】&#10;一人当たり面積平均値テキスト"/>
        <xdr:cNvSpPr txBox="1"/>
      </xdr:nvSpPr>
      <xdr:spPr>
        <a:xfrm>
          <a:off x="10515600" y="1051242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31115</xdr:rowOff>
    </xdr:from>
    <xdr:to>
      <xdr:col>55</xdr:col>
      <xdr:colOff>50800</xdr:colOff>
      <xdr:row>62</xdr:row>
      <xdr:rowOff>132715</xdr:rowOff>
    </xdr:to>
    <xdr:sp macro="" textlink="">
      <xdr:nvSpPr>
        <xdr:cNvPr id="232" name="フローチャート: 判断 231"/>
        <xdr:cNvSpPr/>
      </xdr:nvSpPr>
      <xdr:spPr>
        <a:xfrm>
          <a:off x="104267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31115</xdr:rowOff>
    </xdr:from>
    <xdr:to>
      <xdr:col>50</xdr:col>
      <xdr:colOff>165100</xdr:colOff>
      <xdr:row>62</xdr:row>
      <xdr:rowOff>132715</xdr:rowOff>
    </xdr:to>
    <xdr:sp macro="" textlink="">
      <xdr:nvSpPr>
        <xdr:cNvPr id="233" name="フローチャート: 判断 232"/>
        <xdr:cNvSpPr/>
      </xdr:nvSpPr>
      <xdr:spPr>
        <a:xfrm>
          <a:off x="9588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41910</xdr:rowOff>
    </xdr:from>
    <xdr:to>
      <xdr:col>46</xdr:col>
      <xdr:colOff>38100</xdr:colOff>
      <xdr:row>62</xdr:row>
      <xdr:rowOff>143510</xdr:rowOff>
    </xdr:to>
    <xdr:sp macro="" textlink="">
      <xdr:nvSpPr>
        <xdr:cNvPr id="234" name="フローチャート: 判断 233"/>
        <xdr:cNvSpPr/>
      </xdr:nvSpPr>
      <xdr:spPr>
        <a:xfrm>
          <a:off x="86995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52705</xdr:rowOff>
    </xdr:from>
    <xdr:to>
      <xdr:col>41</xdr:col>
      <xdr:colOff>101600</xdr:colOff>
      <xdr:row>62</xdr:row>
      <xdr:rowOff>154940</xdr:rowOff>
    </xdr:to>
    <xdr:sp macro="" textlink="">
      <xdr:nvSpPr>
        <xdr:cNvPr id="235" name="フローチャート: 判断 234"/>
        <xdr:cNvSpPr/>
      </xdr:nvSpPr>
      <xdr:spPr>
        <a:xfrm>
          <a:off x="7810500" y="10682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85090</xdr:rowOff>
    </xdr:from>
    <xdr:to>
      <xdr:col>36</xdr:col>
      <xdr:colOff>165100</xdr:colOff>
      <xdr:row>63</xdr:row>
      <xdr:rowOff>15240</xdr:rowOff>
    </xdr:to>
    <xdr:sp macro="" textlink="">
      <xdr:nvSpPr>
        <xdr:cNvPr id="236" name="フローチャート: 判断 235"/>
        <xdr:cNvSpPr/>
      </xdr:nvSpPr>
      <xdr:spPr>
        <a:xfrm>
          <a:off x="6921500" y="1071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7" name="テキスト ボックス 236"/>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38" name="テキスト ボックス 237"/>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39" name="テキスト ボックス 238"/>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0" name="テキスト ボックス 239"/>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1" name="テキスト ボックス 240"/>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242" name="楕円 241"/>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41910</xdr:rowOff>
    </xdr:from>
    <xdr:ext cx="469900" cy="257810"/>
    <xdr:sp macro="" textlink="">
      <xdr:nvSpPr>
        <xdr:cNvPr id="243" name="【体育館・プール】&#10;一人当たり面積該当値テキスト"/>
        <xdr:cNvSpPr txBox="1"/>
      </xdr:nvSpPr>
      <xdr:spPr>
        <a:xfrm>
          <a:off x="10515600" y="10671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74930</xdr:rowOff>
    </xdr:from>
    <xdr:to>
      <xdr:col>50</xdr:col>
      <xdr:colOff>165100</xdr:colOff>
      <xdr:row>63</xdr:row>
      <xdr:rowOff>4445</xdr:rowOff>
    </xdr:to>
    <xdr:sp macro="" textlink="">
      <xdr:nvSpPr>
        <xdr:cNvPr id="244" name="楕円 243"/>
        <xdr:cNvSpPr/>
      </xdr:nvSpPr>
      <xdr:spPr>
        <a:xfrm>
          <a:off x="95885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125095</xdr:rowOff>
    </xdr:to>
    <xdr:cxnSp macro="">
      <xdr:nvCxnSpPr>
        <xdr:cNvPr id="245" name="直線コネクタ 244"/>
        <xdr:cNvCxnSpPr/>
      </xdr:nvCxnSpPr>
      <xdr:spPr>
        <a:xfrm flipV="1">
          <a:off x="9639300" y="107442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153035</xdr:rowOff>
    </xdr:from>
    <xdr:to>
      <xdr:col>46</xdr:col>
      <xdr:colOff>38100</xdr:colOff>
      <xdr:row>64</xdr:row>
      <xdr:rowOff>83185</xdr:rowOff>
    </xdr:to>
    <xdr:sp macro="" textlink="">
      <xdr:nvSpPr>
        <xdr:cNvPr id="246" name="楕円 245"/>
        <xdr:cNvSpPr/>
      </xdr:nvSpPr>
      <xdr:spPr>
        <a:xfrm>
          <a:off x="8699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125095</xdr:rowOff>
    </xdr:from>
    <xdr:to>
      <xdr:col>50</xdr:col>
      <xdr:colOff>114300</xdr:colOff>
      <xdr:row>64</xdr:row>
      <xdr:rowOff>32385</xdr:rowOff>
    </xdr:to>
    <xdr:cxnSp macro="">
      <xdr:nvCxnSpPr>
        <xdr:cNvPr id="247" name="直線コネクタ 246"/>
        <xdr:cNvCxnSpPr/>
      </xdr:nvCxnSpPr>
      <xdr:spPr>
        <a:xfrm flipV="1">
          <a:off x="8750300" y="1075499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153035</xdr:rowOff>
    </xdr:from>
    <xdr:to>
      <xdr:col>41</xdr:col>
      <xdr:colOff>101600</xdr:colOff>
      <xdr:row>64</xdr:row>
      <xdr:rowOff>83185</xdr:rowOff>
    </xdr:to>
    <xdr:sp macro="" textlink="">
      <xdr:nvSpPr>
        <xdr:cNvPr id="248" name="楕円 247"/>
        <xdr:cNvSpPr/>
      </xdr:nvSpPr>
      <xdr:spPr>
        <a:xfrm>
          <a:off x="7810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32385</xdr:rowOff>
    </xdr:from>
    <xdr:to>
      <xdr:col>45</xdr:col>
      <xdr:colOff>177800</xdr:colOff>
      <xdr:row>64</xdr:row>
      <xdr:rowOff>32385</xdr:rowOff>
    </xdr:to>
    <xdr:cxnSp macro="">
      <xdr:nvCxnSpPr>
        <xdr:cNvPr id="249" name="直線コネクタ 248"/>
        <xdr:cNvCxnSpPr/>
      </xdr:nvCxnSpPr>
      <xdr:spPr>
        <a:xfrm>
          <a:off x="7861300" y="110051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109855</xdr:rowOff>
    </xdr:from>
    <xdr:to>
      <xdr:col>36</xdr:col>
      <xdr:colOff>165100</xdr:colOff>
      <xdr:row>64</xdr:row>
      <xdr:rowOff>40640</xdr:rowOff>
    </xdr:to>
    <xdr:sp macro="" textlink="">
      <xdr:nvSpPr>
        <xdr:cNvPr id="250" name="楕円 249"/>
        <xdr:cNvSpPr/>
      </xdr:nvSpPr>
      <xdr:spPr>
        <a:xfrm>
          <a:off x="6921500" y="10911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160655</xdr:rowOff>
    </xdr:from>
    <xdr:to>
      <xdr:col>41</xdr:col>
      <xdr:colOff>50800</xdr:colOff>
      <xdr:row>64</xdr:row>
      <xdr:rowOff>32385</xdr:rowOff>
    </xdr:to>
    <xdr:cxnSp macro="">
      <xdr:nvCxnSpPr>
        <xdr:cNvPr id="251" name="直線コネクタ 250"/>
        <xdr:cNvCxnSpPr/>
      </xdr:nvCxnSpPr>
      <xdr:spPr>
        <a:xfrm>
          <a:off x="6972300" y="109620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149225</xdr:rowOff>
    </xdr:from>
    <xdr:ext cx="469900" cy="259080"/>
    <xdr:sp macro="" textlink="">
      <xdr:nvSpPr>
        <xdr:cNvPr id="252" name="n_1aveValue【体育館・プール】&#10;一人当たり面積"/>
        <xdr:cNvSpPr txBox="1"/>
      </xdr:nvSpPr>
      <xdr:spPr>
        <a:xfrm>
          <a:off x="9391650" y="10436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160020</xdr:rowOff>
    </xdr:from>
    <xdr:ext cx="468630" cy="259080"/>
    <xdr:sp macro="" textlink="">
      <xdr:nvSpPr>
        <xdr:cNvPr id="253" name="n_2aveValue【体育館・プール】&#10;一人当たり面積"/>
        <xdr:cNvSpPr txBox="1"/>
      </xdr:nvSpPr>
      <xdr:spPr>
        <a:xfrm>
          <a:off x="8515350" y="10447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170815</xdr:rowOff>
    </xdr:from>
    <xdr:ext cx="468630" cy="258445"/>
    <xdr:sp macro="" textlink="">
      <xdr:nvSpPr>
        <xdr:cNvPr id="254" name="n_3aveValue【体育館・プール】&#10;一人当たり面積"/>
        <xdr:cNvSpPr txBox="1"/>
      </xdr:nvSpPr>
      <xdr:spPr>
        <a:xfrm>
          <a:off x="7626350" y="104578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31750</xdr:rowOff>
    </xdr:from>
    <xdr:ext cx="468630" cy="257810"/>
    <xdr:sp macro="" textlink="">
      <xdr:nvSpPr>
        <xdr:cNvPr id="255" name="n_4aveValue【体育館・プール】&#10;一人当たり面積"/>
        <xdr:cNvSpPr txBox="1"/>
      </xdr:nvSpPr>
      <xdr:spPr>
        <a:xfrm>
          <a:off x="6737350" y="104902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167005</xdr:rowOff>
    </xdr:from>
    <xdr:ext cx="469900" cy="257810"/>
    <xdr:sp macro="" textlink="">
      <xdr:nvSpPr>
        <xdr:cNvPr id="256" name="n_1mainValue【体育館・プール】&#10;一人当たり面積"/>
        <xdr:cNvSpPr txBox="1"/>
      </xdr:nvSpPr>
      <xdr:spPr>
        <a:xfrm>
          <a:off x="9391650" y="107969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74930</xdr:rowOff>
    </xdr:from>
    <xdr:ext cx="468630" cy="257810"/>
    <xdr:sp macro="" textlink="">
      <xdr:nvSpPr>
        <xdr:cNvPr id="257" name="n_2mainValue【体育館・プール】&#10;一人当たり面積"/>
        <xdr:cNvSpPr txBox="1"/>
      </xdr:nvSpPr>
      <xdr:spPr>
        <a:xfrm>
          <a:off x="8515350" y="11047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74930</xdr:rowOff>
    </xdr:from>
    <xdr:ext cx="468630" cy="257810"/>
    <xdr:sp macro="" textlink="">
      <xdr:nvSpPr>
        <xdr:cNvPr id="258" name="n_3mainValue【体育館・プール】&#10;一人当たり面積"/>
        <xdr:cNvSpPr txBox="1"/>
      </xdr:nvSpPr>
      <xdr:spPr>
        <a:xfrm>
          <a:off x="7626350" y="11047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31115</xdr:rowOff>
    </xdr:from>
    <xdr:ext cx="468630" cy="257810"/>
    <xdr:sp macro="" textlink="">
      <xdr:nvSpPr>
        <xdr:cNvPr id="259" name="n_4mainValue【体育館・プール】&#10;一人当たり面積"/>
        <xdr:cNvSpPr txBox="1"/>
      </xdr:nvSpPr>
      <xdr:spPr>
        <a:xfrm>
          <a:off x="6737350" y="11003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68" name="テキスト ボックス 267"/>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70" name="テキスト ボックス 269"/>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272" name="テキスト ボックス 271"/>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78" name="テキスト ボックス 277"/>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2" name="テキスト ボックス 281"/>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60960</xdr:rowOff>
    </xdr:from>
    <xdr:to>
      <xdr:col>24</xdr:col>
      <xdr:colOff>62865</xdr:colOff>
      <xdr:row>86</xdr:row>
      <xdr:rowOff>156210</xdr:rowOff>
    </xdr:to>
    <xdr:cxnSp macro="">
      <xdr:nvCxnSpPr>
        <xdr:cNvPr id="284" name="直線コネクタ 283"/>
        <xdr:cNvCxnSpPr/>
      </xdr:nvCxnSpPr>
      <xdr:spPr>
        <a:xfrm flipV="1">
          <a:off x="4634865" y="1343406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160020</xdr:rowOff>
    </xdr:from>
    <xdr:ext cx="405130" cy="259080"/>
    <xdr:sp macro="" textlink="">
      <xdr:nvSpPr>
        <xdr:cNvPr id="285" name="【福祉施設】&#10;有形固定資産減価償却率最小値テキスト"/>
        <xdr:cNvSpPr txBox="1"/>
      </xdr:nvSpPr>
      <xdr:spPr>
        <a:xfrm>
          <a:off x="4673600" y="14904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156210</xdr:rowOff>
    </xdr:from>
    <xdr:to>
      <xdr:col>24</xdr:col>
      <xdr:colOff>152400</xdr:colOff>
      <xdr:row>86</xdr:row>
      <xdr:rowOff>156210</xdr:rowOff>
    </xdr:to>
    <xdr:cxnSp macro="">
      <xdr:nvCxnSpPr>
        <xdr:cNvPr id="286" name="直線コネクタ 285"/>
        <xdr:cNvCxnSpPr/>
      </xdr:nvCxnSpPr>
      <xdr:spPr>
        <a:xfrm>
          <a:off x="4546600" y="149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7620</xdr:rowOff>
    </xdr:from>
    <xdr:ext cx="405130" cy="257810"/>
    <xdr:sp macro="" textlink="">
      <xdr:nvSpPr>
        <xdr:cNvPr id="287" name="【福祉施設】&#10;有形固定資産減価償却率最大値テキスト"/>
        <xdr:cNvSpPr txBox="1"/>
      </xdr:nvSpPr>
      <xdr:spPr>
        <a:xfrm>
          <a:off x="4673600" y="132092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60960</xdr:rowOff>
    </xdr:from>
    <xdr:to>
      <xdr:col>24</xdr:col>
      <xdr:colOff>152400</xdr:colOff>
      <xdr:row>78</xdr:row>
      <xdr:rowOff>60960</xdr:rowOff>
    </xdr:to>
    <xdr:cxnSp macro="">
      <xdr:nvCxnSpPr>
        <xdr:cNvPr id="288" name="直線コネクタ 287"/>
        <xdr:cNvCxnSpPr/>
      </xdr:nvCxnSpPr>
      <xdr:spPr>
        <a:xfrm>
          <a:off x="4546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74930</xdr:rowOff>
    </xdr:from>
    <xdr:ext cx="405130" cy="257810"/>
    <xdr:sp macro="" textlink="">
      <xdr:nvSpPr>
        <xdr:cNvPr id="289" name="【福祉施設】&#10;有形固定資産減価償却率平均値テキスト"/>
        <xdr:cNvSpPr txBox="1"/>
      </xdr:nvSpPr>
      <xdr:spPr>
        <a:xfrm>
          <a:off x="4673600" y="139623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0" name="フローチャート: 判断 28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1" name="フローチャート: 判断 290"/>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124460</xdr:rowOff>
    </xdr:from>
    <xdr:to>
      <xdr:col>15</xdr:col>
      <xdr:colOff>101600</xdr:colOff>
      <xdr:row>82</xdr:row>
      <xdr:rowOff>54610</xdr:rowOff>
    </xdr:to>
    <xdr:sp macro="" textlink="">
      <xdr:nvSpPr>
        <xdr:cNvPr id="292" name="フローチャート: 判断 291"/>
        <xdr:cNvSpPr/>
      </xdr:nvSpPr>
      <xdr:spPr>
        <a:xfrm>
          <a:off x="2857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105410</xdr:rowOff>
    </xdr:from>
    <xdr:to>
      <xdr:col>10</xdr:col>
      <xdr:colOff>165100</xdr:colOff>
      <xdr:row>82</xdr:row>
      <xdr:rowOff>35560</xdr:rowOff>
    </xdr:to>
    <xdr:sp macro="" textlink="">
      <xdr:nvSpPr>
        <xdr:cNvPr id="293" name="フローチャート: 判断 292"/>
        <xdr:cNvSpPr/>
      </xdr:nvSpPr>
      <xdr:spPr>
        <a:xfrm>
          <a:off x="1968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294" name="フローチャート: 判断 293"/>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139700</xdr:rowOff>
    </xdr:from>
    <xdr:to>
      <xdr:col>24</xdr:col>
      <xdr:colOff>114300</xdr:colOff>
      <xdr:row>85</xdr:row>
      <xdr:rowOff>69850</xdr:rowOff>
    </xdr:to>
    <xdr:sp macro="" textlink="">
      <xdr:nvSpPr>
        <xdr:cNvPr id="300" name="楕円 299"/>
        <xdr:cNvSpPr/>
      </xdr:nvSpPr>
      <xdr:spPr>
        <a:xfrm>
          <a:off x="4584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118110</xdr:rowOff>
    </xdr:from>
    <xdr:ext cx="405130" cy="259080"/>
    <xdr:sp macro="" textlink="">
      <xdr:nvSpPr>
        <xdr:cNvPr id="301" name="【福祉施設】&#10;有形固定資産減価償却率該当値テキスト"/>
        <xdr:cNvSpPr txBox="1"/>
      </xdr:nvSpPr>
      <xdr:spPr>
        <a:xfrm>
          <a:off x="4673600" y="14519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154940</xdr:rowOff>
    </xdr:from>
    <xdr:to>
      <xdr:col>20</xdr:col>
      <xdr:colOff>38100</xdr:colOff>
      <xdr:row>85</xdr:row>
      <xdr:rowOff>85090</xdr:rowOff>
    </xdr:to>
    <xdr:sp macro="" textlink="">
      <xdr:nvSpPr>
        <xdr:cNvPr id="302" name="楕円 301"/>
        <xdr:cNvSpPr/>
      </xdr:nvSpPr>
      <xdr:spPr>
        <a:xfrm>
          <a:off x="3746500" y="145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19050</xdr:rowOff>
    </xdr:from>
    <xdr:to>
      <xdr:col>24</xdr:col>
      <xdr:colOff>63500</xdr:colOff>
      <xdr:row>85</xdr:row>
      <xdr:rowOff>34290</xdr:rowOff>
    </xdr:to>
    <xdr:cxnSp macro="">
      <xdr:nvCxnSpPr>
        <xdr:cNvPr id="303" name="直線コネクタ 302"/>
        <xdr:cNvCxnSpPr/>
      </xdr:nvCxnSpPr>
      <xdr:spPr>
        <a:xfrm flipV="1">
          <a:off x="3797300" y="145923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59690</xdr:rowOff>
    </xdr:from>
    <xdr:to>
      <xdr:col>15</xdr:col>
      <xdr:colOff>101600</xdr:colOff>
      <xdr:row>84</xdr:row>
      <xdr:rowOff>161290</xdr:rowOff>
    </xdr:to>
    <xdr:sp macro="" textlink="">
      <xdr:nvSpPr>
        <xdr:cNvPr id="304" name="楕円 303"/>
        <xdr:cNvSpPr/>
      </xdr:nvSpPr>
      <xdr:spPr>
        <a:xfrm>
          <a:off x="2857500" y="144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110490</xdr:rowOff>
    </xdr:from>
    <xdr:to>
      <xdr:col>19</xdr:col>
      <xdr:colOff>177800</xdr:colOff>
      <xdr:row>85</xdr:row>
      <xdr:rowOff>34290</xdr:rowOff>
    </xdr:to>
    <xdr:cxnSp macro="">
      <xdr:nvCxnSpPr>
        <xdr:cNvPr id="305" name="直線コネクタ 304"/>
        <xdr:cNvCxnSpPr/>
      </xdr:nvCxnSpPr>
      <xdr:spPr>
        <a:xfrm>
          <a:off x="2908300" y="1451229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166370</xdr:rowOff>
    </xdr:from>
    <xdr:to>
      <xdr:col>10</xdr:col>
      <xdr:colOff>165100</xdr:colOff>
      <xdr:row>84</xdr:row>
      <xdr:rowOff>96520</xdr:rowOff>
    </xdr:to>
    <xdr:sp macro="" textlink="">
      <xdr:nvSpPr>
        <xdr:cNvPr id="306" name="楕円 305"/>
        <xdr:cNvSpPr/>
      </xdr:nvSpPr>
      <xdr:spPr>
        <a:xfrm>
          <a:off x="196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45720</xdr:rowOff>
    </xdr:from>
    <xdr:to>
      <xdr:col>15</xdr:col>
      <xdr:colOff>50800</xdr:colOff>
      <xdr:row>84</xdr:row>
      <xdr:rowOff>110490</xdr:rowOff>
    </xdr:to>
    <xdr:cxnSp macro="">
      <xdr:nvCxnSpPr>
        <xdr:cNvPr id="307" name="直線コネクタ 306"/>
        <xdr:cNvCxnSpPr/>
      </xdr:nvCxnSpPr>
      <xdr:spPr>
        <a:xfrm>
          <a:off x="2019300" y="144475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67310</xdr:rowOff>
    </xdr:from>
    <xdr:to>
      <xdr:col>6</xdr:col>
      <xdr:colOff>38100</xdr:colOff>
      <xdr:row>83</xdr:row>
      <xdr:rowOff>168910</xdr:rowOff>
    </xdr:to>
    <xdr:sp macro="" textlink="">
      <xdr:nvSpPr>
        <xdr:cNvPr id="308" name="楕円 307"/>
        <xdr:cNvSpPr/>
      </xdr:nvSpPr>
      <xdr:spPr>
        <a:xfrm>
          <a:off x="1079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118110</xdr:rowOff>
    </xdr:from>
    <xdr:to>
      <xdr:col>10</xdr:col>
      <xdr:colOff>114300</xdr:colOff>
      <xdr:row>84</xdr:row>
      <xdr:rowOff>45720</xdr:rowOff>
    </xdr:to>
    <xdr:cxnSp macro="">
      <xdr:nvCxnSpPr>
        <xdr:cNvPr id="309" name="直線コネクタ 308"/>
        <xdr:cNvCxnSpPr/>
      </xdr:nvCxnSpPr>
      <xdr:spPr>
        <a:xfrm>
          <a:off x="1130300" y="143484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143510</xdr:rowOff>
    </xdr:from>
    <xdr:ext cx="405130" cy="257810"/>
    <xdr:sp macro="" textlink="">
      <xdr:nvSpPr>
        <xdr:cNvPr id="310" name="n_1aveValue【福祉施設】&#10;有形固定資産減価償却率"/>
        <xdr:cNvSpPr txBox="1"/>
      </xdr:nvSpPr>
      <xdr:spPr>
        <a:xfrm>
          <a:off x="3582035" y="138595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71120</xdr:rowOff>
    </xdr:from>
    <xdr:ext cx="403860" cy="259080"/>
    <xdr:sp macro="" textlink="">
      <xdr:nvSpPr>
        <xdr:cNvPr id="311" name="n_2aveValue【福祉施設】&#10;有形固定資産減価償却率"/>
        <xdr:cNvSpPr txBox="1"/>
      </xdr:nvSpPr>
      <xdr:spPr>
        <a:xfrm>
          <a:off x="2705735" y="13787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52070</xdr:rowOff>
    </xdr:from>
    <xdr:ext cx="403860" cy="257810"/>
    <xdr:sp macro="" textlink="">
      <xdr:nvSpPr>
        <xdr:cNvPr id="312" name="n_3aveValue【福祉施設】&#10;有形固定資産減価償却率"/>
        <xdr:cNvSpPr txBox="1"/>
      </xdr:nvSpPr>
      <xdr:spPr>
        <a:xfrm>
          <a:off x="1816735" y="13768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143510</xdr:rowOff>
    </xdr:from>
    <xdr:ext cx="403860" cy="257810"/>
    <xdr:sp macro="" textlink="">
      <xdr:nvSpPr>
        <xdr:cNvPr id="313" name="n_4aveValue【福祉施設】&#10;有形固定資産減価償却率"/>
        <xdr:cNvSpPr txBox="1"/>
      </xdr:nvSpPr>
      <xdr:spPr>
        <a:xfrm>
          <a:off x="927735" y="13688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76200</xdr:rowOff>
    </xdr:from>
    <xdr:ext cx="405130" cy="257810"/>
    <xdr:sp macro="" textlink="">
      <xdr:nvSpPr>
        <xdr:cNvPr id="314" name="n_1mainValue【福祉施設】&#10;有形固定資産減価償却率"/>
        <xdr:cNvSpPr txBox="1"/>
      </xdr:nvSpPr>
      <xdr:spPr>
        <a:xfrm>
          <a:off x="3582035" y="146494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152400</xdr:rowOff>
    </xdr:from>
    <xdr:ext cx="403860" cy="259080"/>
    <xdr:sp macro="" textlink="">
      <xdr:nvSpPr>
        <xdr:cNvPr id="315" name="n_2mainValue【福祉施設】&#10;有形固定資産減価償却率"/>
        <xdr:cNvSpPr txBox="1"/>
      </xdr:nvSpPr>
      <xdr:spPr>
        <a:xfrm>
          <a:off x="2705735" y="14554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87630</xdr:rowOff>
    </xdr:from>
    <xdr:ext cx="403860" cy="257810"/>
    <xdr:sp macro="" textlink="">
      <xdr:nvSpPr>
        <xdr:cNvPr id="316" name="n_3mainValue【福祉施設】&#10;有形固定資産減価償却率"/>
        <xdr:cNvSpPr txBox="1"/>
      </xdr:nvSpPr>
      <xdr:spPr>
        <a:xfrm>
          <a:off x="1816735" y="144894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160020</xdr:rowOff>
    </xdr:from>
    <xdr:ext cx="403860" cy="259080"/>
    <xdr:sp macro="" textlink="">
      <xdr:nvSpPr>
        <xdr:cNvPr id="317" name="n_4mainValue【福祉施設】&#10;有形固定資産減価償却率"/>
        <xdr:cNvSpPr txBox="1"/>
      </xdr:nvSpPr>
      <xdr:spPr>
        <a:xfrm>
          <a:off x="927735" y="14390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6" name="テキスト ボックス 325"/>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28" name="直線コネクタ 327"/>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090" cy="259080"/>
    <xdr:sp macro="" textlink="">
      <xdr:nvSpPr>
        <xdr:cNvPr id="329" name="テキスト ボックス 328"/>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0" name="直線コネクタ 329"/>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090" cy="257810"/>
    <xdr:sp macro="" textlink="">
      <xdr:nvSpPr>
        <xdr:cNvPr id="331" name="テキスト ボックス 330"/>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2" name="直線コネクタ 331"/>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090" cy="259080"/>
    <xdr:sp macro="" textlink="">
      <xdr:nvSpPr>
        <xdr:cNvPr id="333" name="テキスト ボックス 332"/>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4" name="直線コネクタ 333"/>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090" cy="257810"/>
    <xdr:sp macro="" textlink="">
      <xdr:nvSpPr>
        <xdr:cNvPr id="335" name="テキスト ボックス 334"/>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6" name="直線コネクタ 335"/>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090" cy="259080"/>
    <xdr:sp macro="" textlink="">
      <xdr:nvSpPr>
        <xdr:cNvPr id="337" name="テキスト ボックス 336"/>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38" name="直線コネクタ 337"/>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090" cy="259080"/>
    <xdr:sp macro="" textlink="">
      <xdr:nvSpPr>
        <xdr:cNvPr id="339" name="テキスト ボックス 338"/>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1" name="テキスト ボックス 340"/>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18415</xdr:rowOff>
    </xdr:from>
    <xdr:to>
      <xdr:col>54</xdr:col>
      <xdr:colOff>189865</xdr:colOff>
      <xdr:row>86</xdr:row>
      <xdr:rowOff>152400</xdr:rowOff>
    </xdr:to>
    <xdr:cxnSp macro="">
      <xdr:nvCxnSpPr>
        <xdr:cNvPr id="343" name="直線コネクタ 342"/>
        <xdr:cNvCxnSpPr/>
      </xdr:nvCxnSpPr>
      <xdr:spPr>
        <a:xfrm flipV="1">
          <a:off x="10476865" y="1339151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156210</xdr:rowOff>
    </xdr:from>
    <xdr:ext cx="469900" cy="257810"/>
    <xdr:sp macro="" textlink="">
      <xdr:nvSpPr>
        <xdr:cNvPr id="344" name="【福祉施設】&#10;一人当たり面積最小値テキスト"/>
        <xdr:cNvSpPr txBox="1"/>
      </xdr:nvSpPr>
      <xdr:spPr>
        <a:xfrm>
          <a:off x="10515600" y="14900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10388600" y="148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136525</xdr:rowOff>
    </xdr:from>
    <xdr:ext cx="469900" cy="258445"/>
    <xdr:sp macro="" textlink="">
      <xdr:nvSpPr>
        <xdr:cNvPr id="346" name="【福祉施設】&#10;一人当たり面積最大値テキスト"/>
        <xdr:cNvSpPr txBox="1"/>
      </xdr:nvSpPr>
      <xdr:spPr>
        <a:xfrm>
          <a:off x="10515600" y="13166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18415</xdr:rowOff>
    </xdr:from>
    <xdr:to>
      <xdr:col>55</xdr:col>
      <xdr:colOff>88900</xdr:colOff>
      <xdr:row>78</xdr:row>
      <xdr:rowOff>18415</xdr:rowOff>
    </xdr:to>
    <xdr:cxnSp macro="">
      <xdr:nvCxnSpPr>
        <xdr:cNvPr id="347" name="直線コネクタ 346"/>
        <xdr:cNvCxnSpPr/>
      </xdr:nvCxnSpPr>
      <xdr:spPr>
        <a:xfrm>
          <a:off x="10388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151765</xdr:rowOff>
    </xdr:from>
    <xdr:ext cx="469900" cy="259080"/>
    <xdr:sp macro="" textlink="">
      <xdr:nvSpPr>
        <xdr:cNvPr id="348" name="【福祉施設】&#10;一人当たり面積平均値テキスト"/>
        <xdr:cNvSpPr txBox="1"/>
      </xdr:nvSpPr>
      <xdr:spPr>
        <a:xfrm>
          <a:off x="10515600" y="145535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1905</xdr:rowOff>
    </xdr:from>
    <xdr:to>
      <xdr:col>55</xdr:col>
      <xdr:colOff>50800</xdr:colOff>
      <xdr:row>85</xdr:row>
      <xdr:rowOff>103505</xdr:rowOff>
    </xdr:to>
    <xdr:sp macro="" textlink="">
      <xdr:nvSpPr>
        <xdr:cNvPr id="349" name="フローチャート: 判断 348"/>
        <xdr:cNvSpPr/>
      </xdr:nvSpPr>
      <xdr:spPr>
        <a:xfrm>
          <a:off x="104267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0" name="フローチャート: 判断 349"/>
        <xdr:cNvSpPr/>
      </xdr:nvSpPr>
      <xdr:spPr>
        <a:xfrm>
          <a:off x="9588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156845</xdr:rowOff>
    </xdr:from>
    <xdr:to>
      <xdr:col>46</xdr:col>
      <xdr:colOff>38100</xdr:colOff>
      <xdr:row>85</xdr:row>
      <xdr:rowOff>86995</xdr:rowOff>
    </xdr:to>
    <xdr:sp macro="" textlink="">
      <xdr:nvSpPr>
        <xdr:cNvPr id="351" name="フローチャート: 判断 350"/>
        <xdr:cNvSpPr/>
      </xdr:nvSpPr>
      <xdr:spPr>
        <a:xfrm>
          <a:off x="8699500" y="1455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1905</xdr:rowOff>
    </xdr:from>
    <xdr:to>
      <xdr:col>41</xdr:col>
      <xdr:colOff>101600</xdr:colOff>
      <xdr:row>85</xdr:row>
      <xdr:rowOff>103505</xdr:rowOff>
    </xdr:to>
    <xdr:sp macro="" textlink="">
      <xdr:nvSpPr>
        <xdr:cNvPr id="352" name="フローチャート: 判断 351"/>
        <xdr:cNvSpPr/>
      </xdr:nvSpPr>
      <xdr:spPr>
        <a:xfrm>
          <a:off x="78105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21590</xdr:rowOff>
    </xdr:from>
    <xdr:to>
      <xdr:col>36</xdr:col>
      <xdr:colOff>165100</xdr:colOff>
      <xdr:row>85</xdr:row>
      <xdr:rowOff>123190</xdr:rowOff>
    </xdr:to>
    <xdr:sp macro="" textlink="">
      <xdr:nvSpPr>
        <xdr:cNvPr id="353" name="フローチャート: 判断 352"/>
        <xdr:cNvSpPr/>
      </xdr:nvSpPr>
      <xdr:spPr>
        <a:xfrm>
          <a:off x="6921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124460</xdr:rowOff>
    </xdr:from>
    <xdr:to>
      <xdr:col>55</xdr:col>
      <xdr:colOff>50800</xdr:colOff>
      <xdr:row>85</xdr:row>
      <xdr:rowOff>54610</xdr:rowOff>
    </xdr:to>
    <xdr:sp macro="" textlink="">
      <xdr:nvSpPr>
        <xdr:cNvPr id="359" name="楕円 358"/>
        <xdr:cNvSpPr/>
      </xdr:nvSpPr>
      <xdr:spPr>
        <a:xfrm>
          <a:off x="104267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147320</xdr:rowOff>
    </xdr:from>
    <xdr:ext cx="469900" cy="259080"/>
    <xdr:sp macro="" textlink="">
      <xdr:nvSpPr>
        <xdr:cNvPr id="360" name="【福祉施設】&#10;一人当たり面積該当値テキスト"/>
        <xdr:cNvSpPr txBox="1"/>
      </xdr:nvSpPr>
      <xdr:spPr>
        <a:xfrm>
          <a:off x="10515600" y="14377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1905</xdr:rowOff>
    </xdr:from>
    <xdr:to>
      <xdr:col>50</xdr:col>
      <xdr:colOff>165100</xdr:colOff>
      <xdr:row>85</xdr:row>
      <xdr:rowOff>103505</xdr:rowOff>
    </xdr:to>
    <xdr:sp macro="" textlink="">
      <xdr:nvSpPr>
        <xdr:cNvPr id="361" name="楕円 360"/>
        <xdr:cNvSpPr/>
      </xdr:nvSpPr>
      <xdr:spPr>
        <a:xfrm>
          <a:off x="9588500" y="1457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3810</xdr:rowOff>
    </xdr:from>
    <xdr:to>
      <xdr:col>55</xdr:col>
      <xdr:colOff>0</xdr:colOff>
      <xdr:row>85</xdr:row>
      <xdr:rowOff>52705</xdr:rowOff>
    </xdr:to>
    <xdr:cxnSp macro="">
      <xdr:nvCxnSpPr>
        <xdr:cNvPr id="362" name="直線コネクタ 361"/>
        <xdr:cNvCxnSpPr/>
      </xdr:nvCxnSpPr>
      <xdr:spPr>
        <a:xfrm flipV="1">
          <a:off x="9639300" y="1457706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63" name="楕円 362"/>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52705</xdr:rowOff>
    </xdr:to>
    <xdr:cxnSp macro="">
      <xdr:nvCxnSpPr>
        <xdr:cNvPr id="364" name="直線コネクタ 363"/>
        <xdr:cNvCxnSpPr/>
      </xdr:nvCxnSpPr>
      <xdr:spPr>
        <a:xfrm>
          <a:off x="8750300" y="146227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65" name="楕円 364"/>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49530</xdr:rowOff>
    </xdr:to>
    <xdr:cxnSp macro="">
      <xdr:nvCxnSpPr>
        <xdr:cNvPr id="366" name="直線コネクタ 365"/>
        <xdr:cNvCxnSpPr/>
      </xdr:nvCxnSpPr>
      <xdr:spPr>
        <a:xfrm>
          <a:off x="7861300" y="1462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167005</xdr:rowOff>
    </xdr:from>
    <xdr:to>
      <xdr:col>36</xdr:col>
      <xdr:colOff>165100</xdr:colOff>
      <xdr:row>85</xdr:row>
      <xdr:rowOff>97790</xdr:rowOff>
    </xdr:to>
    <xdr:sp macro="" textlink="">
      <xdr:nvSpPr>
        <xdr:cNvPr id="367" name="楕円 366"/>
        <xdr:cNvSpPr/>
      </xdr:nvSpPr>
      <xdr:spPr>
        <a:xfrm>
          <a:off x="6921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46355</xdr:rowOff>
    </xdr:from>
    <xdr:to>
      <xdr:col>41</xdr:col>
      <xdr:colOff>50800</xdr:colOff>
      <xdr:row>85</xdr:row>
      <xdr:rowOff>49530</xdr:rowOff>
    </xdr:to>
    <xdr:cxnSp macro="">
      <xdr:nvCxnSpPr>
        <xdr:cNvPr id="368" name="直線コネクタ 367"/>
        <xdr:cNvCxnSpPr/>
      </xdr:nvCxnSpPr>
      <xdr:spPr>
        <a:xfrm>
          <a:off x="6972300" y="146196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116840</xdr:rowOff>
    </xdr:from>
    <xdr:ext cx="469900" cy="259080"/>
    <xdr:sp macro="" textlink="">
      <xdr:nvSpPr>
        <xdr:cNvPr id="369" name="n_1aveValue【福祉施設】&#10;一人当たり面積"/>
        <xdr:cNvSpPr txBox="1"/>
      </xdr:nvSpPr>
      <xdr:spPr>
        <a:xfrm>
          <a:off x="9391650" y="14347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103505</xdr:rowOff>
    </xdr:from>
    <xdr:ext cx="468630" cy="259080"/>
    <xdr:sp macro="" textlink="">
      <xdr:nvSpPr>
        <xdr:cNvPr id="370" name="n_2aveValue【福祉施設】&#10;一人当たり面積"/>
        <xdr:cNvSpPr txBox="1"/>
      </xdr:nvSpPr>
      <xdr:spPr>
        <a:xfrm>
          <a:off x="8515350" y="143338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94615</xdr:rowOff>
    </xdr:from>
    <xdr:ext cx="468630" cy="259080"/>
    <xdr:sp macro="" textlink="">
      <xdr:nvSpPr>
        <xdr:cNvPr id="371" name="n_3aveValue【福祉施設】&#10;一人当たり面積"/>
        <xdr:cNvSpPr txBox="1"/>
      </xdr:nvSpPr>
      <xdr:spPr>
        <a:xfrm>
          <a:off x="7626350" y="14667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114300</xdr:rowOff>
    </xdr:from>
    <xdr:ext cx="468630" cy="259080"/>
    <xdr:sp macro="" textlink="">
      <xdr:nvSpPr>
        <xdr:cNvPr id="372" name="n_4aveValue【福祉施設】&#10;一人当たり面積"/>
        <xdr:cNvSpPr txBox="1"/>
      </xdr:nvSpPr>
      <xdr:spPr>
        <a:xfrm>
          <a:off x="6737350" y="14687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94615</xdr:rowOff>
    </xdr:from>
    <xdr:ext cx="469900" cy="259080"/>
    <xdr:sp macro="" textlink="">
      <xdr:nvSpPr>
        <xdr:cNvPr id="373" name="n_1mainValue【福祉施設】&#10;一人当たり面積"/>
        <xdr:cNvSpPr txBox="1"/>
      </xdr:nvSpPr>
      <xdr:spPr>
        <a:xfrm>
          <a:off x="9391650" y="14667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91440</xdr:rowOff>
    </xdr:from>
    <xdr:ext cx="468630" cy="259080"/>
    <xdr:sp macro="" textlink="">
      <xdr:nvSpPr>
        <xdr:cNvPr id="374" name="n_2mainValue【福祉施設】&#10;一人当たり面積"/>
        <xdr:cNvSpPr txBox="1"/>
      </xdr:nvSpPr>
      <xdr:spPr>
        <a:xfrm>
          <a:off x="8515350" y="14664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116840</xdr:rowOff>
    </xdr:from>
    <xdr:ext cx="468630" cy="259080"/>
    <xdr:sp macro="" textlink="">
      <xdr:nvSpPr>
        <xdr:cNvPr id="375" name="n_3mainValue【福祉施設】&#10;一人当たり面積"/>
        <xdr:cNvSpPr txBox="1"/>
      </xdr:nvSpPr>
      <xdr:spPr>
        <a:xfrm>
          <a:off x="7626350" y="14347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113665</xdr:rowOff>
    </xdr:from>
    <xdr:ext cx="468630" cy="258445"/>
    <xdr:sp macro="" textlink="">
      <xdr:nvSpPr>
        <xdr:cNvPr id="376" name="n_4mainValue【福祉施設】&#10;一人当たり面積"/>
        <xdr:cNvSpPr txBox="1"/>
      </xdr:nvSpPr>
      <xdr:spPr>
        <a:xfrm>
          <a:off x="6737350" y="143440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85" name="テキスト ボックス 384"/>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87" name="テキスト ボックス 386"/>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89" name="テキスト ボックス 388"/>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810"/>
    <xdr:sp macro="" textlink="">
      <xdr:nvSpPr>
        <xdr:cNvPr id="391" name="テキスト ボックス 390"/>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3" name="テキスト ボックス 39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5" name="テキスト ボックス 39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7820" cy="257810"/>
    <xdr:sp macro="" textlink="">
      <xdr:nvSpPr>
        <xdr:cNvPr id="397" name="テキスト ボックス 396"/>
        <xdr:cNvSpPr txBox="1"/>
      </xdr:nvSpPr>
      <xdr:spPr>
        <a:xfrm>
          <a:off x="422910" y="1700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32385</xdr:rowOff>
    </xdr:to>
    <xdr:cxnSp macro="">
      <xdr:nvCxnSpPr>
        <xdr:cNvPr id="400" name="直線コネクタ 399"/>
        <xdr:cNvCxnSpPr/>
      </xdr:nvCxnSpPr>
      <xdr:spPr>
        <a:xfrm flipV="1">
          <a:off x="4634865" y="17364075"/>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36195</xdr:rowOff>
    </xdr:from>
    <xdr:ext cx="405130" cy="259080"/>
    <xdr:sp macro="" textlink="">
      <xdr:nvSpPr>
        <xdr:cNvPr id="401" name="【市民会館】&#10;有形固定資産減価償却率最小値テキスト"/>
        <xdr:cNvSpPr txBox="1"/>
      </xdr:nvSpPr>
      <xdr:spPr>
        <a:xfrm>
          <a:off x="4673600" y="1872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32385</xdr:rowOff>
    </xdr:from>
    <xdr:to>
      <xdr:col>24</xdr:col>
      <xdr:colOff>152400</xdr:colOff>
      <xdr:row>109</xdr:row>
      <xdr:rowOff>32385</xdr:rowOff>
    </xdr:to>
    <xdr:cxnSp macro="">
      <xdr:nvCxnSpPr>
        <xdr:cNvPr id="402" name="直線コネクタ 401"/>
        <xdr:cNvCxnSpPr/>
      </xdr:nvCxnSpPr>
      <xdr:spPr>
        <a:xfrm>
          <a:off x="4546600" y="1872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166370</xdr:rowOff>
    </xdr:from>
    <xdr:ext cx="405130" cy="257810"/>
    <xdr:sp macro="" textlink="">
      <xdr:nvSpPr>
        <xdr:cNvPr id="403" name="【市民会館】&#10;有形固定資産減価償却率最大値テキスト"/>
        <xdr:cNvSpPr txBox="1"/>
      </xdr:nvSpPr>
      <xdr:spPr>
        <a:xfrm>
          <a:off x="4673600" y="171399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4" name="直線コネクタ 403"/>
        <xdr:cNvCxnSpPr/>
      </xdr:nvCxnSpPr>
      <xdr:spPr>
        <a:xfrm>
          <a:off x="4546600" y="1736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122555</xdr:rowOff>
    </xdr:from>
    <xdr:ext cx="405130" cy="257810"/>
    <xdr:sp macro="" textlink="">
      <xdr:nvSpPr>
        <xdr:cNvPr id="405" name="【市民会館】&#10;有形固定資産減価償却率平均値テキスト"/>
        <xdr:cNvSpPr txBox="1"/>
      </xdr:nvSpPr>
      <xdr:spPr>
        <a:xfrm>
          <a:off x="4673600" y="179533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06" name="フローチャート: 判断 405"/>
        <xdr:cNvSpPr/>
      </xdr:nvSpPr>
      <xdr:spPr>
        <a:xfrm>
          <a:off x="4584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76835</xdr:rowOff>
    </xdr:from>
    <xdr:to>
      <xdr:col>20</xdr:col>
      <xdr:colOff>38100</xdr:colOff>
      <xdr:row>106</xdr:row>
      <xdr:rowOff>6985</xdr:rowOff>
    </xdr:to>
    <xdr:sp macro="" textlink="">
      <xdr:nvSpPr>
        <xdr:cNvPr id="407" name="フローチャート: 判断 406"/>
        <xdr:cNvSpPr/>
      </xdr:nvSpPr>
      <xdr:spPr>
        <a:xfrm>
          <a:off x="3746500" y="1807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08" name="フローチャート: 判断 407"/>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09" name="フローチャート: 判断 408"/>
        <xdr:cNvSpPr/>
      </xdr:nvSpPr>
      <xdr:spPr>
        <a:xfrm>
          <a:off x="196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31115</xdr:rowOff>
    </xdr:from>
    <xdr:to>
      <xdr:col>6</xdr:col>
      <xdr:colOff>38100</xdr:colOff>
      <xdr:row>105</xdr:row>
      <xdr:rowOff>132715</xdr:rowOff>
    </xdr:to>
    <xdr:sp macro="" textlink="">
      <xdr:nvSpPr>
        <xdr:cNvPr id="410" name="フローチャート: 判断 409"/>
        <xdr:cNvSpPr/>
      </xdr:nvSpPr>
      <xdr:spPr>
        <a:xfrm>
          <a:off x="1079500" y="180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1" name="テキスト ボックス 41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2" name="テキスト ボックス 41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3" name="テキスト ボックス 41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4" name="テキスト ボックス 41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5" name="テキスト ボックス 41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107315</xdr:rowOff>
    </xdr:from>
    <xdr:to>
      <xdr:col>24</xdr:col>
      <xdr:colOff>114300</xdr:colOff>
      <xdr:row>107</xdr:row>
      <xdr:rowOff>37465</xdr:rowOff>
    </xdr:to>
    <xdr:sp macro="" textlink="">
      <xdr:nvSpPr>
        <xdr:cNvPr id="416" name="楕円 415"/>
        <xdr:cNvSpPr/>
      </xdr:nvSpPr>
      <xdr:spPr>
        <a:xfrm>
          <a:off x="4584700" y="182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86360</xdr:rowOff>
    </xdr:from>
    <xdr:ext cx="405130" cy="257810"/>
    <xdr:sp macro="" textlink="">
      <xdr:nvSpPr>
        <xdr:cNvPr id="417" name="【市民会館】&#10;有形固定資産減価償却率該当値テキスト"/>
        <xdr:cNvSpPr txBox="1"/>
      </xdr:nvSpPr>
      <xdr:spPr>
        <a:xfrm>
          <a:off x="4673600" y="182600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61595</xdr:rowOff>
    </xdr:from>
    <xdr:to>
      <xdr:col>20</xdr:col>
      <xdr:colOff>38100</xdr:colOff>
      <xdr:row>106</xdr:row>
      <xdr:rowOff>163195</xdr:rowOff>
    </xdr:to>
    <xdr:sp macro="" textlink="">
      <xdr:nvSpPr>
        <xdr:cNvPr id="418" name="楕円 417"/>
        <xdr:cNvSpPr/>
      </xdr:nvSpPr>
      <xdr:spPr>
        <a:xfrm>
          <a:off x="3746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112395</xdr:rowOff>
    </xdr:from>
    <xdr:to>
      <xdr:col>24</xdr:col>
      <xdr:colOff>63500</xdr:colOff>
      <xdr:row>106</xdr:row>
      <xdr:rowOff>158115</xdr:rowOff>
    </xdr:to>
    <xdr:cxnSp macro="">
      <xdr:nvCxnSpPr>
        <xdr:cNvPr id="419" name="直線コネクタ 418"/>
        <xdr:cNvCxnSpPr/>
      </xdr:nvCxnSpPr>
      <xdr:spPr>
        <a:xfrm>
          <a:off x="3797300" y="1828609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12065</xdr:rowOff>
    </xdr:from>
    <xdr:to>
      <xdr:col>15</xdr:col>
      <xdr:colOff>101600</xdr:colOff>
      <xdr:row>106</xdr:row>
      <xdr:rowOff>113665</xdr:rowOff>
    </xdr:to>
    <xdr:sp macro="" textlink="">
      <xdr:nvSpPr>
        <xdr:cNvPr id="420" name="楕円 419"/>
        <xdr:cNvSpPr/>
      </xdr:nvSpPr>
      <xdr:spPr>
        <a:xfrm>
          <a:off x="28575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63500</xdr:rowOff>
    </xdr:from>
    <xdr:to>
      <xdr:col>19</xdr:col>
      <xdr:colOff>177800</xdr:colOff>
      <xdr:row>106</xdr:row>
      <xdr:rowOff>112395</xdr:rowOff>
    </xdr:to>
    <xdr:cxnSp macro="">
      <xdr:nvCxnSpPr>
        <xdr:cNvPr id="421" name="直線コネクタ 420"/>
        <xdr:cNvCxnSpPr/>
      </xdr:nvCxnSpPr>
      <xdr:spPr>
        <a:xfrm>
          <a:off x="2908300" y="182372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137795</xdr:rowOff>
    </xdr:from>
    <xdr:to>
      <xdr:col>10</xdr:col>
      <xdr:colOff>165100</xdr:colOff>
      <xdr:row>106</xdr:row>
      <xdr:rowOff>67945</xdr:rowOff>
    </xdr:to>
    <xdr:sp macro="" textlink="">
      <xdr:nvSpPr>
        <xdr:cNvPr id="422" name="楕円 421"/>
        <xdr:cNvSpPr/>
      </xdr:nvSpPr>
      <xdr:spPr>
        <a:xfrm>
          <a:off x="1968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17780</xdr:rowOff>
    </xdr:from>
    <xdr:to>
      <xdr:col>15</xdr:col>
      <xdr:colOff>50800</xdr:colOff>
      <xdr:row>106</xdr:row>
      <xdr:rowOff>63500</xdr:rowOff>
    </xdr:to>
    <xdr:cxnSp macro="">
      <xdr:nvCxnSpPr>
        <xdr:cNvPr id="423" name="直線コネクタ 422"/>
        <xdr:cNvCxnSpPr/>
      </xdr:nvCxnSpPr>
      <xdr:spPr>
        <a:xfrm>
          <a:off x="2019300" y="18191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97790</xdr:rowOff>
    </xdr:from>
    <xdr:to>
      <xdr:col>6</xdr:col>
      <xdr:colOff>38100</xdr:colOff>
      <xdr:row>106</xdr:row>
      <xdr:rowOff>27940</xdr:rowOff>
    </xdr:to>
    <xdr:sp macro="" textlink="">
      <xdr:nvSpPr>
        <xdr:cNvPr id="424" name="楕円 423"/>
        <xdr:cNvSpPr/>
      </xdr:nvSpPr>
      <xdr:spPr>
        <a:xfrm>
          <a:off x="1079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148590</xdr:rowOff>
    </xdr:from>
    <xdr:to>
      <xdr:col>10</xdr:col>
      <xdr:colOff>114300</xdr:colOff>
      <xdr:row>106</xdr:row>
      <xdr:rowOff>17780</xdr:rowOff>
    </xdr:to>
    <xdr:cxnSp macro="">
      <xdr:nvCxnSpPr>
        <xdr:cNvPr id="425" name="直線コネクタ 424"/>
        <xdr:cNvCxnSpPr/>
      </xdr:nvCxnSpPr>
      <xdr:spPr>
        <a:xfrm>
          <a:off x="1130300" y="181508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23495</xdr:rowOff>
    </xdr:from>
    <xdr:ext cx="405130" cy="259080"/>
    <xdr:sp macro="" textlink="">
      <xdr:nvSpPr>
        <xdr:cNvPr id="426" name="n_1aveValue【市民会館】&#10;有形固定資産減価償却率"/>
        <xdr:cNvSpPr txBox="1"/>
      </xdr:nvSpPr>
      <xdr:spPr>
        <a:xfrm>
          <a:off x="3582035" y="17854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29210</xdr:rowOff>
    </xdr:from>
    <xdr:ext cx="403860" cy="257810"/>
    <xdr:sp macro="" textlink="">
      <xdr:nvSpPr>
        <xdr:cNvPr id="427" name="n_2aveValue【市民会館】&#10;有形固定資産減価償却率"/>
        <xdr:cNvSpPr txBox="1"/>
      </xdr:nvSpPr>
      <xdr:spPr>
        <a:xfrm>
          <a:off x="2705735" y="178600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21590</xdr:rowOff>
    </xdr:from>
    <xdr:ext cx="403860" cy="259080"/>
    <xdr:sp macro="" textlink="">
      <xdr:nvSpPr>
        <xdr:cNvPr id="428" name="n_3aveValue【市民会館】&#10;有形固定資産減価償却率"/>
        <xdr:cNvSpPr txBox="1"/>
      </xdr:nvSpPr>
      <xdr:spPr>
        <a:xfrm>
          <a:off x="1816735" y="17852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149225</xdr:rowOff>
    </xdr:from>
    <xdr:ext cx="403860" cy="259080"/>
    <xdr:sp macro="" textlink="">
      <xdr:nvSpPr>
        <xdr:cNvPr id="429" name="n_4aveValue【市民会館】&#10;有形固定資産減価償却率"/>
        <xdr:cNvSpPr txBox="1"/>
      </xdr:nvSpPr>
      <xdr:spPr>
        <a:xfrm>
          <a:off x="927735" y="17808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154940</xdr:rowOff>
    </xdr:from>
    <xdr:ext cx="405130" cy="257810"/>
    <xdr:sp macro="" textlink="">
      <xdr:nvSpPr>
        <xdr:cNvPr id="430" name="n_1mainValue【市民会館】&#10;有形固定資産減価償却率"/>
        <xdr:cNvSpPr txBox="1"/>
      </xdr:nvSpPr>
      <xdr:spPr>
        <a:xfrm>
          <a:off x="3582035" y="183286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104775</xdr:rowOff>
    </xdr:from>
    <xdr:ext cx="403860" cy="259080"/>
    <xdr:sp macro="" textlink="">
      <xdr:nvSpPr>
        <xdr:cNvPr id="431" name="n_2mainValue【市民会館】&#10;有形固定資産減価償却率"/>
        <xdr:cNvSpPr txBox="1"/>
      </xdr:nvSpPr>
      <xdr:spPr>
        <a:xfrm>
          <a:off x="2705735" y="18278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59055</xdr:rowOff>
    </xdr:from>
    <xdr:ext cx="403860" cy="259080"/>
    <xdr:sp macro="" textlink="">
      <xdr:nvSpPr>
        <xdr:cNvPr id="432" name="n_3mainValue【市民会館】&#10;有形固定資産減価償却率"/>
        <xdr:cNvSpPr txBox="1"/>
      </xdr:nvSpPr>
      <xdr:spPr>
        <a:xfrm>
          <a:off x="1816735" y="18232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19050</xdr:rowOff>
    </xdr:from>
    <xdr:ext cx="403860" cy="257810"/>
    <xdr:sp macro="" textlink="">
      <xdr:nvSpPr>
        <xdr:cNvPr id="433" name="n_4mainValue【市民会館】&#10;有形固定資産減価償却率"/>
        <xdr:cNvSpPr txBox="1"/>
      </xdr:nvSpPr>
      <xdr:spPr>
        <a:xfrm>
          <a:off x="927735" y="181927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42" name="テキスト ボックス 441"/>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45" name="テキスト ボックス 444"/>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47" name="テキスト ボックス 446"/>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49" name="テキスト ボックス 448"/>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51" name="テキスト ボックス 450"/>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53" name="テキスト ボックス 452"/>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55" name="テキスト ボックス 454"/>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53340</xdr:rowOff>
    </xdr:to>
    <xdr:cxnSp macro="">
      <xdr:nvCxnSpPr>
        <xdr:cNvPr id="457" name="直線コネクタ 456"/>
        <xdr:cNvCxnSpPr/>
      </xdr:nvCxnSpPr>
      <xdr:spPr>
        <a:xfrm flipV="1">
          <a:off x="10476865" y="1715262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57150</xdr:rowOff>
    </xdr:from>
    <xdr:ext cx="469900" cy="259080"/>
    <xdr:sp macro="" textlink="">
      <xdr:nvSpPr>
        <xdr:cNvPr id="458"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53340</xdr:rowOff>
    </xdr:from>
    <xdr:to>
      <xdr:col>55</xdr:col>
      <xdr:colOff>88900</xdr:colOff>
      <xdr:row>108</xdr:row>
      <xdr:rowOff>53340</xdr:rowOff>
    </xdr:to>
    <xdr:cxnSp macro="">
      <xdr:nvCxnSpPr>
        <xdr:cNvPr id="459" name="直線コネクタ 458"/>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125730</xdr:rowOff>
    </xdr:from>
    <xdr:ext cx="469900" cy="259080"/>
    <xdr:sp macro="" textlink="">
      <xdr:nvSpPr>
        <xdr:cNvPr id="460" name="【市民会館】&#10;一人当たり面積最大値テキスト"/>
        <xdr:cNvSpPr txBox="1"/>
      </xdr:nvSpPr>
      <xdr:spPr>
        <a:xfrm>
          <a:off x="10515600" y="1692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0.199</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1" name="直線コネクタ 460"/>
        <xdr:cNvCxnSpPr/>
      </xdr:nvCxnSpPr>
      <xdr:spPr>
        <a:xfrm>
          <a:off x="10388600" y="1715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90170</xdr:rowOff>
    </xdr:from>
    <xdr:ext cx="469900" cy="259080"/>
    <xdr:sp macro="" textlink="">
      <xdr:nvSpPr>
        <xdr:cNvPr id="462" name="【市民会館】&#10;一人当たり面積平均値テキスト"/>
        <xdr:cNvSpPr txBox="1"/>
      </xdr:nvSpPr>
      <xdr:spPr>
        <a:xfrm>
          <a:off x="10515600" y="17920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67310</xdr:rowOff>
    </xdr:from>
    <xdr:to>
      <xdr:col>55</xdr:col>
      <xdr:colOff>50800</xdr:colOff>
      <xdr:row>105</xdr:row>
      <xdr:rowOff>168910</xdr:rowOff>
    </xdr:to>
    <xdr:sp macro="" textlink="">
      <xdr:nvSpPr>
        <xdr:cNvPr id="463" name="フローチャート: 判断 462"/>
        <xdr:cNvSpPr/>
      </xdr:nvSpPr>
      <xdr:spPr>
        <a:xfrm>
          <a:off x="104267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67310</xdr:rowOff>
    </xdr:from>
    <xdr:to>
      <xdr:col>50</xdr:col>
      <xdr:colOff>165100</xdr:colOff>
      <xdr:row>105</xdr:row>
      <xdr:rowOff>168910</xdr:rowOff>
    </xdr:to>
    <xdr:sp macro="" textlink="">
      <xdr:nvSpPr>
        <xdr:cNvPr id="464" name="フローチャート: 判断 463"/>
        <xdr:cNvSpPr/>
      </xdr:nvSpPr>
      <xdr:spPr>
        <a:xfrm>
          <a:off x="9588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66" name="フローチャート: 判断 465"/>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67310</xdr:rowOff>
    </xdr:from>
    <xdr:to>
      <xdr:col>36</xdr:col>
      <xdr:colOff>165100</xdr:colOff>
      <xdr:row>105</xdr:row>
      <xdr:rowOff>168910</xdr:rowOff>
    </xdr:to>
    <xdr:sp macro="" textlink="">
      <xdr:nvSpPr>
        <xdr:cNvPr id="467" name="フローチャート: 判断 466"/>
        <xdr:cNvSpPr/>
      </xdr:nvSpPr>
      <xdr:spPr>
        <a:xfrm>
          <a:off x="6921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97790</xdr:rowOff>
    </xdr:from>
    <xdr:to>
      <xdr:col>55</xdr:col>
      <xdr:colOff>50800</xdr:colOff>
      <xdr:row>106</xdr:row>
      <xdr:rowOff>27940</xdr:rowOff>
    </xdr:to>
    <xdr:sp macro="" textlink="">
      <xdr:nvSpPr>
        <xdr:cNvPr id="473" name="楕円 472"/>
        <xdr:cNvSpPr/>
      </xdr:nvSpPr>
      <xdr:spPr>
        <a:xfrm>
          <a:off x="104267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76200</xdr:rowOff>
    </xdr:from>
    <xdr:ext cx="469900" cy="257810"/>
    <xdr:sp macro="" textlink="">
      <xdr:nvSpPr>
        <xdr:cNvPr id="474" name="【市民会館】&#10;一人当たり面積該当値テキスト"/>
        <xdr:cNvSpPr txBox="1"/>
      </xdr:nvSpPr>
      <xdr:spPr>
        <a:xfrm>
          <a:off x="10515600" y="18078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105410</xdr:rowOff>
    </xdr:from>
    <xdr:to>
      <xdr:col>50</xdr:col>
      <xdr:colOff>165100</xdr:colOff>
      <xdr:row>106</xdr:row>
      <xdr:rowOff>35560</xdr:rowOff>
    </xdr:to>
    <xdr:sp macro="" textlink="">
      <xdr:nvSpPr>
        <xdr:cNvPr id="475" name="楕円 474"/>
        <xdr:cNvSpPr/>
      </xdr:nvSpPr>
      <xdr:spPr>
        <a:xfrm>
          <a:off x="9588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148590</xdr:rowOff>
    </xdr:from>
    <xdr:to>
      <xdr:col>55</xdr:col>
      <xdr:colOff>0</xdr:colOff>
      <xdr:row>105</xdr:row>
      <xdr:rowOff>156210</xdr:rowOff>
    </xdr:to>
    <xdr:cxnSp macro="">
      <xdr:nvCxnSpPr>
        <xdr:cNvPr id="476" name="直線コネクタ 475"/>
        <xdr:cNvCxnSpPr/>
      </xdr:nvCxnSpPr>
      <xdr:spPr>
        <a:xfrm flipV="1">
          <a:off x="9639300" y="181508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105410</xdr:rowOff>
    </xdr:from>
    <xdr:to>
      <xdr:col>46</xdr:col>
      <xdr:colOff>38100</xdr:colOff>
      <xdr:row>106</xdr:row>
      <xdr:rowOff>35560</xdr:rowOff>
    </xdr:to>
    <xdr:sp macro="" textlink="">
      <xdr:nvSpPr>
        <xdr:cNvPr id="477" name="楕円 476"/>
        <xdr:cNvSpPr/>
      </xdr:nvSpPr>
      <xdr:spPr>
        <a:xfrm>
          <a:off x="8699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156210</xdr:rowOff>
    </xdr:from>
    <xdr:to>
      <xdr:col>50</xdr:col>
      <xdr:colOff>114300</xdr:colOff>
      <xdr:row>105</xdr:row>
      <xdr:rowOff>156210</xdr:rowOff>
    </xdr:to>
    <xdr:cxnSp macro="">
      <xdr:nvCxnSpPr>
        <xdr:cNvPr id="478" name="直線コネクタ 477"/>
        <xdr:cNvCxnSpPr/>
      </xdr:nvCxnSpPr>
      <xdr:spPr>
        <a:xfrm>
          <a:off x="8750300" y="18158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97790</xdr:rowOff>
    </xdr:from>
    <xdr:to>
      <xdr:col>41</xdr:col>
      <xdr:colOff>101600</xdr:colOff>
      <xdr:row>106</xdr:row>
      <xdr:rowOff>27940</xdr:rowOff>
    </xdr:to>
    <xdr:sp macro="" textlink="">
      <xdr:nvSpPr>
        <xdr:cNvPr id="479" name="楕円 478"/>
        <xdr:cNvSpPr/>
      </xdr:nvSpPr>
      <xdr:spPr>
        <a:xfrm>
          <a:off x="7810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148590</xdr:rowOff>
    </xdr:from>
    <xdr:to>
      <xdr:col>45</xdr:col>
      <xdr:colOff>177800</xdr:colOff>
      <xdr:row>105</xdr:row>
      <xdr:rowOff>156210</xdr:rowOff>
    </xdr:to>
    <xdr:cxnSp macro="">
      <xdr:nvCxnSpPr>
        <xdr:cNvPr id="480" name="直線コネクタ 479"/>
        <xdr:cNvCxnSpPr/>
      </xdr:nvCxnSpPr>
      <xdr:spPr>
        <a:xfrm>
          <a:off x="7861300" y="181508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90170</xdr:rowOff>
    </xdr:from>
    <xdr:to>
      <xdr:col>36</xdr:col>
      <xdr:colOff>165100</xdr:colOff>
      <xdr:row>106</xdr:row>
      <xdr:rowOff>20320</xdr:rowOff>
    </xdr:to>
    <xdr:sp macro="" textlink="">
      <xdr:nvSpPr>
        <xdr:cNvPr id="481" name="楕円 480"/>
        <xdr:cNvSpPr/>
      </xdr:nvSpPr>
      <xdr:spPr>
        <a:xfrm>
          <a:off x="692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140970</xdr:rowOff>
    </xdr:from>
    <xdr:to>
      <xdr:col>41</xdr:col>
      <xdr:colOff>50800</xdr:colOff>
      <xdr:row>105</xdr:row>
      <xdr:rowOff>148590</xdr:rowOff>
    </xdr:to>
    <xdr:cxnSp macro="">
      <xdr:nvCxnSpPr>
        <xdr:cNvPr id="482" name="直線コネクタ 481"/>
        <xdr:cNvCxnSpPr/>
      </xdr:nvCxnSpPr>
      <xdr:spPr>
        <a:xfrm>
          <a:off x="6972300" y="18143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13970</xdr:rowOff>
    </xdr:from>
    <xdr:ext cx="469900" cy="259080"/>
    <xdr:sp macro="" textlink="">
      <xdr:nvSpPr>
        <xdr:cNvPr id="483" name="n_1aveValue【市民会館】&#10;一人当たり面積"/>
        <xdr:cNvSpPr txBox="1"/>
      </xdr:nvSpPr>
      <xdr:spPr>
        <a:xfrm>
          <a:off x="9391650" y="1784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170180</xdr:rowOff>
    </xdr:from>
    <xdr:ext cx="468630" cy="259080"/>
    <xdr:sp macro="" textlink="">
      <xdr:nvSpPr>
        <xdr:cNvPr id="484" name="n_2aveValue【市民会館】&#10;一人当たり面積"/>
        <xdr:cNvSpPr txBox="1"/>
      </xdr:nvSpPr>
      <xdr:spPr>
        <a:xfrm>
          <a:off x="8515350" y="17829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170180</xdr:rowOff>
    </xdr:from>
    <xdr:ext cx="468630" cy="259080"/>
    <xdr:sp macro="" textlink="">
      <xdr:nvSpPr>
        <xdr:cNvPr id="485" name="n_3aveValue【市民会館】&#10;一人当たり面積"/>
        <xdr:cNvSpPr txBox="1"/>
      </xdr:nvSpPr>
      <xdr:spPr>
        <a:xfrm>
          <a:off x="7626350" y="17829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13970</xdr:rowOff>
    </xdr:from>
    <xdr:ext cx="468630" cy="259080"/>
    <xdr:sp macro="" textlink="">
      <xdr:nvSpPr>
        <xdr:cNvPr id="486" name="n_4aveValue【市民会館】&#10;一人当たり面積"/>
        <xdr:cNvSpPr txBox="1"/>
      </xdr:nvSpPr>
      <xdr:spPr>
        <a:xfrm>
          <a:off x="6737350" y="17844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26670</xdr:rowOff>
    </xdr:from>
    <xdr:ext cx="469900" cy="259080"/>
    <xdr:sp macro="" textlink="">
      <xdr:nvSpPr>
        <xdr:cNvPr id="487" name="n_1mainValue【市民会館】&#10;一人当たり面積"/>
        <xdr:cNvSpPr txBox="1"/>
      </xdr:nvSpPr>
      <xdr:spPr>
        <a:xfrm>
          <a:off x="9391650" y="1820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26670</xdr:rowOff>
    </xdr:from>
    <xdr:ext cx="468630" cy="259080"/>
    <xdr:sp macro="" textlink="">
      <xdr:nvSpPr>
        <xdr:cNvPr id="488" name="n_2mainValue【市民会館】&#10;一人当たり面積"/>
        <xdr:cNvSpPr txBox="1"/>
      </xdr:nvSpPr>
      <xdr:spPr>
        <a:xfrm>
          <a:off x="8515350" y="18200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19050</xdr:rowOff>
    </xdr:from>
    <xdr:ext cx="468630" cy="257810"/>
    <xdr:sp macro="" textlink="">
      <xdr:nvSpPr>
        <xdr:cNvPr id="489" name="n_3mainValue【市民会館】&#10;一人当たり面積"/>
        <xdr:cNvSpPr txBox="1"/>
      </xdr:nvSpPr>
      <xdr:spPr>
        <a:xfrm>
          <a:off x="7626350" y="18192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11430</xdr:rowOff>
    </xdr:from>
    <xdr:ext cx="468630" cy="259080"/>
    <xdr:sp macro="" textlink="">
      <xdr:nvSpPr>
        <xdr:cNvPr id="490" name="n_4mainValue【市民会館】&#10;一人当たり面積"/>
        <xdr:cNvSpPr txBox="1"/>
      </xdr:nvSpPr>
      <xdr:spPr>
        <a:xfrm>
          <a:off x="6737350" y="18185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99" name="テキスト ボックス 498"/>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43</xdr:row>
      <xdr:rowOff>105410</xdr:rowOff>
    </xdr:from>
    <xdr:ext cx="403225" cy="259080"/>
    <xdr:sp macro="" textlink="">
      <xdr:nvSpPr>
        <xdr:cNvPr id="501" name="テキスト ボックス 500"/>
        <xdr:cNvSpPr txBox="1"/>
      </xdr:nvSpPr>
      <xdr:spPr>
        <a:xfrm>
          <a:off x="12042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62.0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503" name="テキスト ボックス 502"/>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505" name="テキスト ボックス 504"/>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58.0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7" name="テキスト ボックス 5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56.0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9" name="テキスト ボックス 5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54.0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511" name="テキスト ボックス 510"/>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52.0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30</xdr:row>
      <xdr:rowOff>48260</xdr:rowOff>
    </xdr:from>
    <xdr:ext cx="403225" cy="259080"/>
    <xdr:sp macro="" textlink="">
      <xdr:nvSpPr>
        <xdr:cNvPr id="513" name="テキスト ボックス 512"/>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41</xdr:row>
      <xdr:rowOff>114300</xdr:rowOff>
    </xdr:from>
    <xdr:to>
      <xdr:col>85</xdr:col>
      <xdr:colOff>126365</xdr:colOff>
      <xdr:row>41</xdr:row>
      <xdr:rowOff>152400</xdr:rowOff>
    </xdr:to>
    <xdr:cxnSp macro="">
      <xdr:nvCxnSpPr>
        <xdr:cNvPr id="515" name="直線コネクタ 514"/>
        <xdr:cNvCxnSpPr/>
      </xdr:nvCxnSpPr>
      <xdr:spPr>
        <a:xfrm flipV="1">
          <a:off x="16318865" y="7143750"/>
          <a:ext cx="0" cy="3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48260</xdr:rowOff>
    </xdr:from>
    <xdr:ext cx="405130" cy="259080"/>
    <xdr:sp macro="" textlink="">
      <xdr:nvSpPr>
        <xdr:cNvPr id="516" name="【一般廃棄物処理施設】&#10;有形固定資産減価償却率最小値テキスト"/>
        <xdr:cNvSpPr txBox="1"/>
      </xdr:nvSpPr>
      <xdr:spPr>
        <a:xfrm>
          <a:off x="16357600" y="7249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17" name="直線コネクタ 516"/>
        <xdr:cNvCxnSpPr/>
      </xdr:nvCxnSpPr>
      <xdr:spPr>
        <a:xfrm>
          <a:off x="16230600" y="718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10160</xdr:rowOff>
    </xdr:from>
    <xdr:ext cx="405130" cy="259080"/>
    <xdr:sp macro="" textlink="">
      <xdr:nvSpPr>
        <xdr:cNvPr id="518" name="【一般廃棄物処理施設】&#10;有形固定資産減価償却率最大値テキスト"/>
        <xdr:cNvSpPr txBox="1"/>
      </xdr:nvSpPr>
      <xdr:spPr>
        <a:xfrm>
          <a:off x="16357600" y="6868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19" name="直線コネクタ 518"/>
        <xdr:cNvCxnSpPr/>
      </xdr:nvCxnSpPr>
      <xdr:spPr>
        <a:xfrm>
          <a:off x="16230600" y="714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137160</xdr:rowOff>
    </xdr:from>
    <xdr:ext cx="405130" cy="259080"/>
    <xdr:sp macro="" textlink="">
      <xdr:nvSpPr>
        <xdr:cNvPr id="520" name="【一般廃棄物処理施設】&#10;有形固定資産減価償却率平均値テキスト"/>
        <xdr:cNvSpPr txBox="1"/>
      </xdr:nvSpPr>
      <xdr:spPr>
        <a:xfrm>
          <a:off x="16357600" y="6995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1" name="フローチャート: 判断 520"/>
        <xdr:cNvSpPr/>
      </xdr:nvSpPr>
      <xdr:spPr>
        <a:xfrm>
          <a:off x="162687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2" name="フローチャート: 判断 521"/>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3" name="フローチャート: 判断 522"/>
        <xdr:cNvSpPr/>
      </xdr:nvSpPr>
      <xdr:spPr>
        <a:xfrm>
          <a:off x="1454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24" name="フローチャート: 判断 523"/>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25" name="フローチャート: 判断 524"/>
        <xdr:cNvSpPr/>
      </xdr:nvSpPr>
      <xdr:spPr>
        <a:xfrm>
          <a:off x="12763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6" name="テキスト ボックス 5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7" name="テキスト ボックス 5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8" name="テキスト ボックス 5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9" name="テキスト ボックス 5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0" name="テキスト ボックス 5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1" name="楕円 530"/>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92710</xdr:rowOff>
    </xdr:from>
    <xdr:ext cx="405130" cy="259080"/>
    <xdr:sp macro="" textlink="">
      <xdr:nvSpPr>
        <xdr:cNvPr id="532" name="【一般廃棄物処理施設】&#10;有形固定資産減価償却率該当値テキスト"/>
        <xdr:cNvSpPr txBox="1"/>
      </xdr:nvSpPr>
      <xdr:spPr>
        <a:xfrm>
          <a:off x="16357600" y="7122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3" name="楕円 532"/>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34" name="直線コネクタ 533"/>
        <xdr:cNvCxnSpPr/>
      </xdr:nvCxnSpPr>
      <xdr:spPr>
        <a:xfrm>
          <a:off x="15481300" y="704850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35" name="楕円 534"/>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36" name="直線コネクタ 535"/>
        <xdr:cNvCxnSpPr/>
      </xdr:nvCxnSpPr>
      <xdr:spPr>
        <a:xfrm>
          <a:off x="14592300" y="68199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7" name="楕円 536"/>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38" name="直線コネクタ 537"/>
        <xdr:cNvCxnSpPr/>
      </xdr:nvCxnSpPr>
      <xdr:spPr>
        <a:xfrm>
          <a:off x="13703300" y="6324600"/>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39" name="楕円 538"/>
        <xdr:cNvSpPr/>
      </xdr:nvSpPr>
      <xdr:spPr>
        <a:xfrm>
          <a:off x="1276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0" name="直線コネクタ 539"/>
        <xdr:cNvCxnSpPr/>
      </xdr:nvCxnSpPr>
      <xdr:spPr>
        <a:xfrm>
          <a:off x="12814300" y="5791200"/>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41</xdr:row>
      <xdr:rowOff>60960</xdr:rowOff>
    </xdr:from>
    <xdr:ext cx="405130" cy="259080"/>
    <xdr:sp macro="" textlink="">
      <xdr:nvSpPr>
        <xdr:cNvPr id="541" name="n_1aveValue【一般廃棄物処理施設】&#10;有形固定資産減価償却率"/>
        <xdr:cNvSpPr txBox="1"/>
      </xdr:nvSpPr>
      <xdr:spPr>
        <a:xfrm>
          <a:off x="15266035"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40</xdr:row>
      <xdr:rowOff>3810</xdr:rowOff>
    </xdr:from>
    <xdr:ext cx="403860" cy="259080"/>
    <xdr:sp macro="" textlink="">
      <xdr:nvSpPr>
        <xdr:cNvPr id="542" name="n_2aveValue【一般廃棄物処理施設】&#10;有形固定資産減価償却率"/>
        <xdr:cNvSpPr txBox="1"/>
      </xdr:nvSpPr>
      <xdr:spPr>
        <a:xfrm>
          <a:off x="14389735" y="68618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22860</xdr:rowOff>
    </xdr:from>
    <xdr:ext cx="403860" cy="259080"/>
    <xdr:sp macro="" textlink="">
      <xdr:nvSpPr>
        <xdr:cNvPr id="543" name="n_3aveValue【一般廃棄物処理施設】&#10;有形固定資産減価償却率"/>
        <xdr:cNvSpPr txBox="1"/>
      </xdr:nvSpPr>
      <xdr:spPr>
        <a:xfrm>
          <a:off x="13500735" y="6366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34</xdr:row>
      <xdr:rowOff>3810</xdr:rowOff>
    </xdr:from>
    <xdr:ext cx="403860" cy="259080"/>
    <xdr:sp macro="" textlink="">
      <xdr:nvSpPr>
        <xdr:cNvPr id="544" name="n_4aveValue【一般廃棄物処理施設】&#10;有形固定資産減価償却率"/>
        <xdr:cNvSpPr txBox="1"/>
      </xdr:nvSpPr>
      <xdr:spPr>
        <a:xfrm>
          <a:off x="12611735" y="5833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86360</xdr:rowOff>
    </xdr:from>
    <xdr:ext cx="405130" cy="257810"/>
    <xdr:sp macro="" textlink="">
      <xdr:nvSpPr>
        <xdr:cNvPr id="545" name="n_1mainValue【一般廃棄物処理施設】&#10;有形固定資産減価償却率"/>
        <xdr:cNvSpPr txBox="1"/>
      </xdr:nvSpPr>
      <xdr:spPr>
        <a:xfrm>
          <a:off x="15266035" y="67729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29210</xdr:rowOff>
    </xdr:from>
    <xdr:ext cx="403860" cy="257810"/>
    <xdr:sp macro="" textlink="">
      <xdr:nvSpPr>
        <xdr:cNvPr id="546" name="n_2mainValue【一般廃棄物処理施設】&#10;有形固定資産減価償却率"/>
        <xdr:cNvSpPr txBox="1"/>
      </xdr:nvSpPr>
      <xdr:spPr>
        <a:xfrm>
          <a:off x="14389735" y="6544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48260</xdr:rowOff>
    </xdr:from>
    <xdr:ext cx="403860" cy="259080"/>
    <xdr:sp macro="" textlink="">
      <xdr:nvSpPr>
        <xdr:cNvPr id="547" name="n_3mainValue【一般廃棄物処理施設】&#10;有形固定資産減価償却率"/>
        <xdr:cNvSpPr txBox="1"/>
      </xdr:nvSpPr>
      <xdr:spPr>
        <a:xfrm>
          <a:off x="13500735" y="6049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29210</xdr:rowOff>
    </xdr:from>
    <xdr:ext cx="403860" cy="257810"/>
    <xdr:sp macro="" textlink="">
      <xdr:nvSpPr>
        <xdr:cNvPr id="548" name="n_4mainValue【一般廃棄物処理施設】&#10;有形固定資産減価償却率"/>
        <xdr:cNvSpPr txBox="1"/>
      </xdr:nvSpPr>
      <xdr:spPr>
        <a:xfrm>
          <a:off x="12611735" y="55156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57" name="テキスト ボックス 556"/>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650" cy="259080"/>
    <xdr:sp macro="" textlink="">
      <xdr:nvSpPr>
        <xdr:cNvPr id="560" name="テキスト ボックス 559"/>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29210</xdr:rowOff>
    </xdr:from>
    <xdr:ext cx="531495" cy="257810"/>
    <xdr:sp macro="" textlink="">
      <xdr:nvSpPr>
        <xdr:cNvPr id="562" name="テキスト ボックス 561"/>
        <xdr:cNvSpPr txBox="1"/>
      </xdr:nvSpPr>
      <xdr:spPr>
        <a:xfrm>
          <a:off x="17756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360" cy="259080"/>
    <xdr:sp macro="" textlink="">
      <xdr:nvSpPr>
        <xdr:cNvPr id="564" name="テキスト ボックス 563"/>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360" cy="259080"/>
    <xdr:sp macro="" textlink="">
      <xdr:nvSpPr>
        <xdr:cNvPr id="566" name="テキスト ボックス 565"/>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4360" cy="257810"/>
    <xdr:sp macro="" textlink="">
      <xdr:nvSpPr>
        <xdr:cNvPr id="568" name="テキスト ボックス 567"/>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70" name="テキスト ボックス 569"/>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119380</xdr:rowOff>
    </xdr:from>
    <xdr:to>
      <xdr:col>116</xdr:col>
      <xdr:colOff>62865</xdr:colOff>
      <xdr:row>42</xdr:row>
      <xdr:rowOff>37465</xdr:rowOff>
    </xdr:to>
    <xdr:cxnSp macro="">
      <xdr:nvCxnSpPr>
        <xdr:cNvPr id="572" name="直線コネクタ 571"/>
        <xdr:cNvCxnSpPr/>
      </xdr:nvCxnSpPr>
      <xdr:spPr>
        <a:xfrm flipV="1">
          <a:off x="22160865" y="577723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41275</xdr:rowOff>
    </xdr:from>
    <xdr:ext cx="313690" cy="257810"/>
    <xdr:sp macro="" textlink="">
      <xdr:nvSpPr>
        <xdr:cNvPr id="573" name="【一般廃棄物処理施設】&#10;一人当たり有形固定資産（償却資産）額最小値テキスト"/>
        <xdr:cNvSpPr txBox="1"/>
      </xdr:nvSpPr>
      <xdr:spPr>
        <a:xfrm>
          <a:off x="22199600" y="724217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37465</xdr:rowOff>
    </xdr:from>
    <xdr:to>
      <xdr:col>116</xdr:col>
      <xdr:colOff>152400</xdr:colOff>
      <xdr:row>42</xdr:row>
      <xdr:rowOff>37465</xdr:rowOff>
    </xdr:to>
    <xdr:cxnSp macro="">
      <xdr:nvCxnSpPr>
        <xdr:cNvPr id="574" name="直線コネクタ 573"/>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66040</xdr:rowOff>
    </xdr:from>
    <xdr:ext cx="598805" cy="257810"/>
    <xdr:sp macro="" textlink="">
      <xdr:nvSpPr>
        <xdr:cNvPr id="575" name="【一般廃棄物処理施設】&#10;一人当たり有形固定資産（償却資産）額最大値テキスト"/>
        <xdr:cNvSpPr txBox="1"/>
      </xdr:nvSpPr>
      <xdr:spPr>
        <a:xfrm>
          <a:off x="22199600" y="55524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191,813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119380</xdr:rowOff>
    </xdr:from>
    <xdr:to>
      <xdr:col>116</xdr:col>
      <xdr:colOff>152400</xdr:colOff>
      <xdr:row>33</xdr:row>
      <xdr:rowOff>119380</xdr:rowOff>
    </xdr:to>
    <xdr:cxnSp macro="">
      <xdr:nvCxnSpPr>
        <xdr:cNvPr id="576" name="直線コネクタ 575"/>
        <xdr:cNvCxnSpPr/>
      </xdr:nvCxnSpPr>
      <xdr:spPr>
        <a:xfrm>
          <a:off x="22072600" y="577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44450</xdr:rowOff>
    </xdr:from>
    <xdr:ext cx="534670" cy="259080"/>
    <xdr:sp macro="" textlink="">
      <xdr:nvSpPr>
        <xdr:cNvPr id="577" name="【一般廃棄物処理施設】&#10;一人当たり有形固定資産（償却資産）額平均値テキスト"/>
        <xdr:cNvSpPr txBox="1"/>
      </xdr:nvSpPr>
      <xdr:spPr>
        <a:xfrm>
          <a:off x="22199600" y="6559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78" name="フローチャート: 判断 577"/>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167005</xdr:rowOff>
    </xdr:from>
    <xdr:to>
      <xdr:col>112</xdr:col>
      <xdr:colOff>38100</xdr:colOff>
      <xdr:row>39</xdr:row>
      <xdr:rowOff>97790</xdr:rowOff>
    </xdr:to>
    <xdr:sp macro="" textlink="">
      <xdr:nvSpPr>
        <xdr:cNvPr id="579" name="フローチャート: 判断 578"/>
        <xdr:cNvSpPr/>
      </xdr:nvSpPr>
      <xdr:spPr>
        <a:xfrm>
          <a:off x="21272500" y="668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107315</xdr:rowOff>
    </xdr:to>
    <xdr:sp macro="" textlink="">
      <xdr:nvSpPr>
        <xdr:cNvPr id="580" name="フローチャート: 判断 579"/>
        <xdr:cNvSpPr/>
      </xdr:nvSpPr>
      <xdr:spPr>
        <a:xfrm>
          <a:off x="20383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8890</xdr:rowOff>
    </xdr:from>
    <xdr:to>
      <xdr:col>102</xdr:col>
      <xdr:colOff>165100</xdr:colOff>
      <xdr:row>39</xdr:row>
      <xdr:rowOff>110490</xdr:rowOff>
    </xdr:to>
    <xdr:sp macro="" textlink="">
      <xdr:nvSpPr>
        <xdr:cNvPr id="581" name="フローチャート: 判断 580"/>
        <xdr:cNvSpPr/>
      </xdr:nvSpPr>
      <xdr:spPr>
        <a:xfrm>
          <a:off x="19494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118110</xdr:rowOff>
    </xdr:from>
    <xdr:to>
      <xdr:col>98</xdr:col>
      <xdr:colOff>38100</xdr:colOff>
      <xdr:row>39</xdr:row>
      <xdr:rowOff>48260</xdr:rowOff>
    </xdr:to>
    <xdr:sp macro="" textlink="">
      <xdr:nvSpPr>
        <xdr:cNvPr id="582" name="フローチャート: 判断 581"/>
        <xdr:cNvSpPr/>
      </xdr:nvSpPr>
      <xdr:spPr>
        <a:xfrm>
          <a:off x="18605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3" name="テキスト ボックス 5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4" name="テキスト ボックス 5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5" name="テキスト ボックス 5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6" name="テキスト ボックス 5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7" name="テキスト ボックス 5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45720</xdr:rowOff>
    </xdr:from>
    <xdr:to>
      <xdr:col>116</xdr:col>
      <xdr:colOff>114300</xdr:colOff>
      <xdr:row>39</xdr:row>
      <xdr:rowOff>147320</xdr:rowOff>
    </xdr:to>
    <xdr:sp macro="" textlink="">
      <xdr:nvSpPr>
        <xdr:cNvPr id="588" name="楕円 587"/>
        <xdr:cNvSpPr/>
      </xdr:nvSpPr>
      <xdr:spPr>
        <a:xfrm>
          <a:off x="221107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24130</xdr:rowOff>
    </xdr:from>
    <xdr:ext cx="534670" cy="259080"/>
    <xdr:sp macro="" textlink="">
      <xdr:nvSpPr>
        <xdr:cNvPr id="589" name="【一般廃棄物処理施設】&#10;一人当たり有形固定資産（償却資産）額該当値テキスト"/>
        <xdr:cNvSpPr txBox="1"/>
      </xdr:nvSpPr>
      <xdr:spPr>
        <a:xfrm>
          <a:off x="22199600" y="671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167005</xdr:rowOff>
    </xdr:from>
    <xdr:to>
      <xdr:col>112</xdr:col>
      <xdr:colOff>38100</xdr:colOff>
      <xdr:row>39</xdr:row>
      <xdr:rowOff>97790</xdr:rowOff>
    </xdr:to>
    <xdr:sp macro="" textlink="">
      <xdr:nvSpPr>
        <xdr:cNvPr id="590" name="楕円 589"/>
        <xdr:cNvSpPr/>
      </xdr:nvSpPr>
      <xdr:spPr>
        <a:xfrm>
          <a:off x="21272500" y="668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46355</xdr:rowOff>
    </xdr:from>
    <xdr:to>
      <xdr:col>116</xdr:col>
      <xdr:colOff>63500</xdr:colOff>
      <xdr:row>39</xdr:row>
      <xdr:rowOff>96520</xdr:rowOff>
    </xdr:to>
    <xdr:cxnSp macro="">
      <xdr:nvCxnSpPr>
        <xdr:cNvPr id="591" name="直線コネクタ 590"/>
        <xdr:cNvCxnSpPr/>
      </xdr:nvCxnSpPr>
      <xdr:spPr>
        <a:xfrm>
          <a:off x="21323300" y="673290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169545</xdr:rowOff>
    </xdr:from>
    <xdr:to>
      <xdr:col>107</xdr:col>
      <xdr:colOff>101600</xdr:colOff>
      <xdr:row>39</xdr:row>
      <xdr:rowOff>99695</xdr:rowOff>
    </xdr:to>
    <xdr:sp macro="" textlink="">
      <xdr:nvSpPr>
        <xdr:cNvPr id="592" name="楕円 591"/>
        <xdr:cNvSpPr/>
      </xdr:nvSpPr>
      <xdr:spPr>
        <a:xfrm>
          <a:off x="203835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46355</xdr:rowOff>
    </xdr:from>
    <xdr:to>
      <xdr:col>111</xdr:col>
      <xdr:colOff>177800</xdr:colOff>
      <xdr:row>39</xdr:row>
      <xdr:rowOff>48895</xdr:rowOff>
    </xdr:to>
    <xdr:cxnSp macro="">
      <xdr:nvCxnSpPr>
        <xdr:cNvPr id="593" name="直線コネクタ 592"/>
        <xdr:cNvCxnSpPr/>
      </xdr:nvCxnSpPr>
      <xdr:spPr>
        <a:xfrm flipV="1">
          <a:off x="20434300" y="67329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156210</xdr:rowOff>
    </xdr:from>
    <xdr:to>
      <xdr:col>102</xdr:col>
      <xdr:colOff>165100</xdr:colOff>
      <xdr:row>39</xdr:row>
      <xdr:rowOff>86360</xdr:rowOff>
    </xdr:to>
    <xdr:sp macro="" textlink="">
      <xdr:nvSpPr>
        <xdr:cNvPr id="594" name="楕円 593"/>
        <xdr:cNvSpPr/>
      </xdr:nvSpPr>
      <xdr:spPr>
        <a:xfrm>
          <a:off x="19494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35560</xdr:rowOff>
    </xdr:from>
    <xdr:to>
      <xdr:col>107</xdr:col>
      <xdr:colOff>50800</xdr:colOff>
      <xdr:row>39</xdr:row>
      <xdr:rowOff>48895</xdr:rowOff>
    </xdr:to>
    <xdr:cxnSp macro="">
      <xdr:nvCxnSpPr>
        <xdr:cNvPr id="595" name="直線コネクタ 594"/>
        <xdr:cNvCxnSpPr/>
      </xdr:nvCxnSpPr>
      <xdr:spPr>
        <a:xfrm>
          <a:off x="19545300" y="67221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154940</xdr:rowOff>
    </xdr:from>
    <xdr:to>
      <xdr:col>98</xdr:col>
      <xdr:colOff>38100</xdr:colOff>
      <xdr:row>39</xdr:row>
      <xdr:rowOff>85090</xdr:rowOff>
    </xdr:to>
    <xdr:sp macro="" textlink="">
      <xdr:nvSpPr>
        <xdr:cNvPr id="596" name="楕円 595"/>
        <xdr:cNvSpPr/>
      </xdr:nvSpPr>
      <xdr:spPr>
        <a:xfrm>
          <a:off x="18605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34290</xdr:rowOff>
    </xdr:from>
    <xdr:to>
      <xdr:col>102</xdr:col>
      <xdr:colOff>114300</xdr:colOff>
      <xdr:row>39</xdr:row>
      <xdr:rowOff>35560</xdr:rowOff>
    </xdr:to>
    <xdr:cxnSp macro="">
      <xdr:nvCxnSpPr>
        <xdr:cNvPr id="597" name="直線コネクタ 596"/>
        <xdr:cNvCxnSpPr/>
      </xdr:nvCxnSpPr>
      <xdr:spPr>
        <a:xfrm>
          <a:off x="18656300" y="67208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113665</xdr:rowOff>
    </xdr:from>
    <xdr:ext cx="534670" cy="258445"/>
    <xdr:sp macro="" textlink="">
      <xdr:nvSpPr>
        <xdr:cNvPr id="598" name="n_1aveValue【一般廃棄物処理施設】&#10;一人当たり有形固定資産（償却資産）額"/>
        <xdr:cNvSpPr txBox="1"/>
      </xdr:nvSpPr>
      <xdr:spPr>
        <a:xfrm>
          <a:off x="21043265" y="6457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66,403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98425</xdr:rowOff>
    </xdr:from>
    <xdr:ext cx="533400" cy="257810"/>
    <xdr:sp macro="" textlink="">
      <xdr:nvSpPr>
        <xdr:cNvPr id="599" name="n_2aveValue【一般廃棄物処理施設】&#10;一人当たり有形固定資産（償却資産）額"/>
        <xdr:cNvSpPr txBox="1"/>
      </xdr:nvSpPr>
      <xdr:spPr>
        <a:xfrm>
          <a:off x="20166965" y="67849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65,109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101600</xdr:rowOff>
    </xdr:from>
    <xdr:ext cx="533400" cy="259080"/>
    <xdr:sp macro="" textlink="">
      <xdr:nvSpPr>
        <xdr:cNvPr id="600" name="n_3aveValue【一般廃棄物処理施設】&#10;一人当たり有形固定資産（償却資産）額"/>
        <xdr:cNvSpPr txBox="1"/>
      </xdr:nvSpPr>
      <xdr:spPr>
        <a:xfrm>
          <a:off x="19277965" y="6788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37</xdr:row>
      <xdr:rowOff>64770</xdr:rowOff>
    </xdr:from>
    <xdr:ext cx="533400" cy="257810"/>
    <xdr:sp macro="" textlink="">
      <xdr:nvSpPr>
        <xdr:cNvPr id="601" name="n_4aveValue【一般廃棄物処理施設】&#10;一人当たり有形固定資産（償却資産）額"/>
        <xdr:cNvSpPr txBox="1"/>
      </xdr:nvSpPr>
      <xdr:spPr>
        <a:xfrm>
          <a:off x="18388965" y="6408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39</xdr:row>
      <xdr:rowOff>88265</xdr:rowOff>
    </xdr:from>
    <xdr:ext cx="534670" cy="257810"/>
    <xdr:sp macro="" textlink="">
      <xdr:nvSpPr>
        <xdr:cNvPr id="602" name="n_1mainValue【一般廃棄物処理施設】&#10;一人当たり有形固定資産（償却資産）額"/>
        <xdr:cNvSpPr txBox="1"/>
      </xdr:nvSpPr>
      <xdr:spPr>
        <a:xfrm>
          <a:off x="21043265" y="67748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66,387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37</xdr:row>
      <xdr:rowOff>116205</xdr:rowOff>
    </xdr:from>
    <xdr:ext cx="533400" cy="259080"/>
    <xdr:sp macro="" textlink="">
      <xdr:nvSpPr>
        <xdr:cNvPr id="603" name="n_2mainValue【一般廃棄物処理施設】&#10;一人当たり有形固定資産（償却資産）額"/>
        <xdr:cNvSpPr txBox="1"/>
      </xdr:nvSpPr>
      <xdr:spPr>
        <a:xfrm>
          <a:off x="20166965" y="64598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66,065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37</xdr:row>
      <xdr:rowOff>102870</xdr:rowOff>
    </xdr:from>
    <xdr:ext cx="533400" cy="259080"/>
    <xdr:sp macro="" textlink="">
      <xdr:nvSpPr>
        <xdr:cNvPr id="604" name="n_3mainValue【一般廃棄物処理施設】&#10;一人当たり有形固定資産（償却資産）額"/>
        <xdr:cNvSpPr txBox="1"/>
      </xdr:nvSpPr>
      <xdr:spPr>
        <a:xfrm>
          <a:off x="19277965" y="6446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39</xdr:row>
      <xdr:rowOff>76200</xdr:rowOff>
    </xdr:from>
    <xdr:ext cx="533400" cy="257810"/>
    <xdr:sp macro="" textlink="">
      <xdr:nvSpPr>
        <xdr:cNvPr id="605" name="n_4mainValue【一般廃棄物処理施設】&#10;一人当たり有形固定資産（償却資産）額"/>
        <xdr:cNvSpPr txBox="1"/>
      </xdr:nvSpPr>
      <xdr:spPr>
        <a:xfrm>
          <a:off x="18388965" y="67627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614" name="テキスト ボックス 613"/>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616" name="テキスト ボックス 615"/>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7" name="直線コネクタ 61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090" cy="259080"/>
    <xdr:sp macro="" textlink="">
      <xdr:nvSpPr>
        <xdr:cNvPr id="618" name="テキスト ボックス 617"/>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19" name="直線コネクタ 61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0" name="テキスト ボックス 61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1" name="直線コネクタ 62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622" name="テキスト ボックス 621"/>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3" name="直線コネクタ 62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4" name="テキスト ボックス 62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5" name="直線コネクタ 62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626" name="テキスト ボックス 625"/>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7" name="直線コネクタ 62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820" cy="259080"/>
    <xdr:sp macro="" textlink="">
      <xdr:nvSpPr>
        <xdr:cNvPr id="628" name="テキスト ボックス 627"/>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106045</xdr:rowOff>
    </xdr:from>
    <xdr:to>
      <xdr:col>85</xdr:col>
      <xdr:colOff>126365</xdr:colOff>
      <xdr:row>63</xdr:row>
      <xdr:rowOff>151765</xdr:rowOff>
    </xdr:to>
    <xdr:cxnSp macro="">
      <xdr:nvCxnSpPr>
        <xdr:cNvPr id="631" name="直線コネクタ 630"/>
        <xdr:cNvCxnSpPr/>
      </xdr:nvCxnSpPr>
      <xdr:spPr>
        <a:xfrm flipV="1">
          <a:off x="16318865" y="953579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155575</xdr:rowOff>
    </xdr:from>
    <xdr:ext cx="405130" cy="257810"/>
    <xdr:sp macro="" textlink="">
      <xdr:nvSpPr>
        <xdr:cNvPr id="632" name="【保健センター・保健所】&#10;有形固定資産減価償却率最小値テキスト"/>
        <xdr:cNvSpPr txBox="1"/>
      </xdr:nvSpPr>
      <xdr:spPr>
        <a:xfrm>
          <a:off x="16357600" y="109569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151765</xdr:rowOff>
    </xdr:from>
    <xdr:to>
      <xdr:col>86</xdr:col>
      <xdr:colOff>25400</xdr:colOff>
      <xdr:row>63</xdr:row>
      <xdr:rowOff>151765</xdr:rowOff>
    </xdr:to>
    <xdr:cxnSp macro="">
      <xdr:nvCxnSpPr>
        <xdr:cNvPr id="633" name="直線コネクタ 632"/>
        <xdr:cNvCxnSpPr/>
      </xdr:nvCxnSpPr>
      <xdr:spPr>
        <a:xfrm>
          <a:off x="16230600" y="1095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52705</xdr:rowOff>
    </xdr:from>
    <xdr:ext cx="340360" cy="257810"/>
    <xdr:sp macro="" textlink="">
      <xdr:nvSpPr>
        <xdr:cNvPr id="634" name="【保健センター・保健所】&#10;有形固定資産減価償却率最大値テキスト"/>
        <xdr:cNvSpPr txBox="1"/>
      </xdr:nvSpPr>
      <xdr:spPr>
        <a:xfrm>
          <a:off x="16357600" y="931100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106045</xdr:rowOff>
    </xdr:from>
    <xdr:to>
      <xdr:col>86</xdr:col>
      <xdr:colOff>25400</xdr:colOff>
      <xdr:row>55</xdr:row>
      <xdr:rowOff>106045</xdr:rowOff>
    </xdr:to>
    <xdr:cxnSp macro="">
      <xdr:nvCxnSpPr>
        <xdr:cNvPr id="635" name="直線コネクタ 634"/>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128905</xdr:rowOff>
    </xdr:from>
    <xdr:ext cx="405130" cy="259080"/>
    <xdr:sp macro="" textlink="">
      <xdr:nvSpPr>
        <xdr:cNvPr id="636" name="【保健センター・保健所】&#10;有形固定資産減価償却率平均値テキスト"/>
        <xdr:cNvSpPr txBox="1"/>
      </xdr:nvSpPr>
      <xdr:spPr>
        <a:xfrm>
          <a:off x="16357600" y="100730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106045</xdr:rowOff>
    </xdr:from>
    <xdr:to>
      <xdr:col>85</xdr:col>
      <xdr:colOff>177800</xdr:colOff>
      <xdr:row>60</xdr:row>
      <xdr:rowOff>36195</xdr:rowOff>
    </xdr:to>
    <xdr:sp macro="" textlink="">
      <xdr:nvSpPr>
        <xdr:cNvPr id="637" name="フローチャート: 判断 636"/>
        <xdr:cNvSpPr/>
      </xdr:nvSpPr>
      <xdr:spPr>
        <a:xfrm>
          <a:off x="16268700" y="1022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8" name="フローチャート: 判断 6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114300</xdr:rowOff>
    </xdr:from>
    <xdr:to>
      <xdr:col>76</xdr:col>
      <xdr:colOff>165100</xdr:colOff>
      <xdr:row>60</xdr:row>
      <xdr:rowOff>44450</xdr:rowOff>
    </xdr:to>
    <xdr:sp macro="" textlink="">
      <xdr:nvSpPr>
        <xdr:cNvPr id="639" name="フローチャート: 判断 638"/>
        <xdr:cNvSpPr/>
      </xdr:nvSpPr>
      <xdr:spPr>
        <a:xfrm>
          <a:off x="145415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140335</xdr:rowOff>
    </xdr:from>
    <xdr:to>
      <xdr:col>72</xdr:col>
      <xdr:colOff>38100</xdr:colOff>
      <xdr:row>60</xdr:row>
      <xdr:rowOff>70485</xdr:rowOff>
    </xdr:to>
    <xdr:sp macro="" textlink="">
      <xdr:nvSpPr>
        <xdr:cNvPr id="640" name="フローチャート: 判断 639"/>
        <xdr:cNvSpPr/>
      </xdr:nvSpPr>
      <xdr:spPr>
        <a:xfrm>
          <a:off x="13652500" y="1025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104140</xdr:rowOff>
    </xdr:from>
    <xdr:to>
      <xdr:col>67</xdr:col>
      <xdr:colOff>101600</xdr:colOff>
      <xdr:row>60</xdr:row>
      <xdr:rowOff>34290</xdr:rowOff>
    </xdr:to>
    <xdr:sp macro="" textlink="">
      <xdr:nvSpPr>
        <xdr:cNvPr id="641" name="フローチャート: 判断 640"/>
        <xdr:cNvSpPr/>
      </xdr:nvSpPr>
      <xdr:spPr>
        <a:xfrm>
          <a:off x="12763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642" name="テキスト ボックス 641"/>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643" name="テキスト ボックス 642"/>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644" name="テキスト ボックス 643"/>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645" name="テキスト ボックス 644"/>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646" name="テキスト ボックス 645"/>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95885</xdr:rowOff>
    </xdr:from>
    <xdr:to>
      <xdr:col>85</xdr:col>
      <xdr:colOff>177800</xdr:colOff>
      <xdr:row>61</xdr:row>
      <xdr:rowOff>26035</xdr:rowOff>
    </xdr:to>
    <xdr:sp macro="" textlink="">
      <xdr:nvSpPr>
        <xdr:cNvPr id="647" name="楕円 646"/>
        <xdr:cNvSpPr/>
      </xdr:nvSpPr>
      <xdr:spPr>
        <a:xfrm>
          <a:off x="16268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74930</xdr:rowOff>
    </xdr:from>
    <xdr:ext cx="405130" cy="257810"/>
    <xdr:sp macro="" textlink="">
      <xdr:nvSpPr>
        <xdr:cNvPr id="648" name="【保健センター・保健所】&#10;有形固定資産減価償却率該当値テキスト"/>
        <xdr:cNvSpPr txBox="1"/>
      </xdr:nvSpPr>
      <xdr:spPr>
        <a:xfrm>
          <a:off x="16357600" y="103619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46990</xdr:rowOff>
    </xdr:from>
    <xdr:to>
      <xdr:col>81</xdr:col>
      <xdr:colOff>101600</xdr:colOff>
      <xdr:row>60</xdr:row>
      <xdr:rowOff>148590</xdr:rowOff>
    </xdr:to>
    <xdr:sp macro="" textlink="">
      <xdr:nvSpPr>
        <xdr:cNvPr id="649" name="楕円 648"/>
        <xdr:cNvSpPr/>
      </xdr:nvSpPr>
      <xdr:spPr>
        <a:xfrm>
          <a:off x="154305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97790</xdr:rowOff>
    </xdr:from>
    <xdr:to>
      <xdr:col>85</xdr:col>
      <xdr:colOff>127000</xdr:colOff>
      <xdr:row>60</xdr:row>
      <xdr:rowOff>146685</xdr:rowOff>
    </xdr:to>
    <xdr:cxnSp macro="">
      <xdr:nvCxnSpPr>
        <xdr:cNvPr id="650" name="直線コネクタ 649"/>
        <xdr:cNvCxnSpPr/>
      </xdr:nvCxnSpPr>
      <xdr:spPr>
        <a:xfrm>
          <a:off x="15481300" y="1038479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651" name="楕円 650"/>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97790</xdr:rowOff>
    </xdr:to>
    <xdr:cxnSp macro="">
      <xdr:nvCxnSpPr>
        <xdr:cNvPr id="652" name="直線コネクタ 651"/>
        <xdr:cNvCxnSpPr/>
      </xdr:nvCxnSpPr>
      <xdr:spPr>
        <a:xfrm>
          <a:off x="14592300" y="1033272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117475</xdr:rowOff>
    </xdr:from>
    <xdr:to>
      <xdr:col>72</xdr:col>
      <xdr:colOff>38100</xdr:colOff>
      <xdr:row>60</xdr:row>
      <xdr:rowOff>47625</xdr:rowOff>
    </xdr:to>
    <xdr:sp macro="" textlink="">
      <xdr:nvSpPr>
        <xdr:cNvPr id="653" name="楕円 652"/>
        <xdr:cNvSpPr/>
      </xdr:nvSpPr>
      <xdr:spPr>
        <a:xfrm>
          <a:off x="13652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168275</xdr:rowOff>
    </xdr:from>
    <xdr:to>
      <xdr:col>76</xdr:col>
      <xdr:colOff>114300</xdr:colOff>
      <xdr:row>60</xdr:row>
      <xdr:rowOff>45720</xdr:rowOff>
    </xdr:to>
    <xdr:cxnSp macro="">
      <xdr:nvCxnSpPr>
        <xdr:cNvPr id="654" name="直線コネクタ 653"/>
        <xdr:cNvCxnSpPr/>
      </xdr:nvCxnSpPr>
      <xdr:spPr>
        <a:xfrm>
          <a:off x="13703300" y="1028382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60325</xdr:rowOff>
    </xdr:from>
    <xdr:to>
      <xdr:col>67</xdr:col>
      <xdr:colOff>101600</xdr:colOff>
      <xdr:row>59</xdr:row>
      <xdr:rowOff>161925</xdr:rowOff>
    </xdr:to>
    <xdr:sp macro="" textlink="">
      <xdr:nvSpPr>
        <xdr:cNvPr id="655" name="楕円 654"/>
        <xdr:cNvSpPr/>
      </xdr:nvSpPr>
      <xdr:spPr>
        <a:xfrm>
          <a:off x="12763500" y="101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111125</xdr:rowOff>
    </xdr:from>
    <xdr:to>
      <xdr:col>71</xdr:col>
      <xdr:colOff>177800</xdr:colOff>
      <xdr:row>59</xdr:row>
      <xdr:rowOff>168275</xdr:rowOff>
    </xdr:to>
    <xdr:cxnSp macro="">
      <xdr:nvCxnSpPr>
        <xdr:cNvPr id="656" name="直線コネクタ 655"/>
        <xdr:cNvCxnSpPr/>
      </xdr:nvCxnSpPr>
      <xdr:spPr>
        <a:xfrm>
          <a:off x="12814300" y="102266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114935</xdr:rowOff>
    </xdr:from>
    <xdr:ext cx="405130" cy="259080"/>
    <xdr:sp macro="" textlink="">
      <xdr:nvSpPr>
        <xdr:cNvPr id="657" name="n_1aveValue【保健センター・保健所】&#10;有形固定資産減価償却率"/>
        <xdr:cNvSpPr txBox="1"/>
      </xdr:nvSpPr>
      <xdr:spPr>
        <a:xfrm>
          <a:off x="15266035" y="1005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60960</xdr:rowOff>
    </xdr:from>
    <xdr:ext cx="403860" cy="259080"/>
    <xdr:sp macro="" textlink="">
      <xdr:nvSpPr>
        <xdr:cNvPr id="658" name="n_2aveValue【保健センター・保健所】&#10;有形固定資産減価償却率"/>
        <xdr:cNvSpPr txBox="1"/>
      </xdr:nvSpPr>
      <xdr:spPr>
        <a:xfrm>
          <a:off x="14389735" y="10005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61595</xdr:rowOff>
    </xdr:from>
    <xdr:ext cx="403860" cy="259080"/>
    <xdr:sp macro="" textlink="">
      <xdr:nvSpPr>
        <xdr:cNvPr id="659" name="n_3aveValue【保健センター・保健所】&#10;有形固定資産減価償却率"/>
        <xdr:cNvSpPr txBox="1"/>
      </xdr:nvSpPr>
      <xdr:spPr>
        <a:xfrm>
          <a:off x="13500735" y="10348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25400</xdr:rowOff>
    </xdr:from>
    <xdr:ext cx="403860" cy="259080"/>
    <xdr:sp macro="" textlink="">
      <xdr:nvSpPr>
        <xdr:cNvPr id="660" name="n_4aveValue【保健センター・保健所】&#10;有形固定資産減価償却率"/>
        <xdr:cNvSpPr txBox="1"/>
      </xdr:nvSpPr>
      <xdr:spPr>
        <a:xfrm>
          <a:off x="12611735" y="103124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139700</xdr:rowOff>
    </xdr:from>
    <xdr:ext cx="405130" cy="259080"/>
    <xdr:sp macro="" textlink="">
      <xdr:nvSpPr>
        <xdr:cNvPr id="661" name="n_1mainValue【保健センター・保健所】&#10;有形固定資産減価償却率"/>
        <xdr:cNvSpPr txBox="1"/>
      </xdr:nvSpPr>
      <xdr:spPr>
        <a:xfrm>
          <a:off x="15266035" y="10426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87630</xdr:rowOff>
    </xdr:from>
    <xdr:ext cx="403860" cy="257810"/>
    <xdr:sp macro="" textlink="">
      <xdr:nvSpPr>
        <xdr:cNvPr id="662" name="n_2mainValue【保健センター・保健所】&#10;有形固定資産減価償却率"/>
        <xdr:cNvSpPr txBox="1"/>
      </xdr:nvSpPr>
      <xdr:spPr>
        <a:xfrm>
          <a:off x="14389735" y="103746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64135</xdr:rowOff>
    </xdr:from>
    <xdr:ext cx="403860" cy="257810"/>
    <xdr:sp macro="" textlink="">
      <xdr:nvSpPr>
        <xdr:cNvPr id="663" name="n_3mainValue【保健センター・保健所】&#10;有形固定資産減価償却率"/>
        <xdr:cNvSpPr txBox="1"/>
      </xdr:nvSpPr>
      <xdr:spPr>
        <a:xfrm>
          <a:off x="13500735" y="100082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6985</xdr:rowOff>
    </xdr:from>
    <xdr:ext cx="403860" cy="257810"/>
    <xdr:sp macro="" textlink="">
      <xdr:nvSpPr>
        <xdr:cNvPr id="664" name="n_4mainValue【保健センター・保健所】&#10;有形固定資産減価償却率"/>
        <xdr:cNvSpPr txBox="1"/>
      </xdr:nvSpPr>
      <xdr:spPr>
        <a:xfrm>
          <a:off x="12611735" y="9951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73" name="テキスト ボックス 672"/>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676" name="テキスト ボックス 675"/>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678" name="テキスト ボックス 677"/>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680" name="テキスト ボックス 679"/>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682" name="テキスト ボックス 681"/>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684" name="テキスト ボックス 683"/>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86" name="テキスト ボックス 685"/>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38100</xdr:rowOff>
    </xdr:from>
    <xdr:to>
      <xdr:col>116</xdr:col>
      <xdr:colOff>62865</xdr:colOff>
      <xdr:row>64</xdr:row>
      <xdr:rowOff>38100</xdr:rowOff>
    </xdr:to>
    <xdr:cxnSp macro="">
      <xdr:nvCxnSpPr>
        <xdr:cNvPr id="688" name="直線コネクタ 687"/>
        <xdr:cNvCxnSpPr/>
      </xdr:nvCxnSpPr>
      <xdr:spPr>
        <a:xfrm flipV="1">
          <a:off x="22160865" y="94678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41910</xdr:rowOff>
    </xdr:from>
    <xdr:ext cx="469900" cy="257810"/>
    <xdr:sp macro="" textlink="">
      <xdr:nvSpPr>
        <xdr:cNvPr id="689" name="【保健センター・保健所】&#10;一人当たり面積最小値テキスト"/>
        <xdr:cNvSpPr txBox="1"/>
      </xdr:nvSpPr>
      <xdr:spPr>
        <a:xfrm>
          <a:off x="22199600" y="11014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0" name="直線コネクタ 689"/>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156210</xdr:rowOff>
    </xdr:from>
    <xdr:ext cx="469900" cy="257810"/>
    <xdr:sp macro="" textlink="">
      <xdr:nvSpPr>
        <xdr:cNvPr id="691" name="【保健センター・保健所】&#10;一人当たり面積最大値テキスト"/>
        <xdr:cNvSpPr txBox="1"/>
      </xdr:nvSpPr>
      <xdr:spPr>
        <a:xfrm>
          <a:off x="22199600" y="92430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2" name="直線コネクタ 691"/>
        <xdr:cNvCxnSpPr/>
      </xdr:nvCxnSpPr>
      <xdr:spPr>
        <a:xfrm>
          <a:off x="22072600" y="946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22860</xdr:rowOff>
    </xdr:from>
    <xdr:ext cx="469900" cy="259080"/>
    <xdr:sp macro="" textlink="">
      <xdr:nvSpPr>
        <xdr:cNvPr id="693" name="【保健センター・保健所】&#10;一人当たり面積平均値テキスト"/>
        <xdr:cNvSpPr txBox="1"/>
      </xdr:nvSpPr>
      <xdr:spPr>
        <a:xfrm>
          <a:off x="22199600" y="1065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4" name="フローチャート: 判断 693"/>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695" name="フローチャート: 判断 694"/>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6" name="フローチャート: 判断 695"/>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97" name="フローチャート: 判断 696"/>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698" name="フローチャート: 判断 697"/>
        <xdr:cNvSpPr/>
      </xdr:nvSpPr>
      <xdr:spPr>
        <a:xfrm>
          <a:off x="18605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99" name="テキスト ボックス 69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700" name="テキスト ボックス 69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701" name="テキスト ボックス 70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702" name="テキスト ボックス 70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703" name="テキスト ボックス 70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704" name="楕円 703"/>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124460</xdr:rowOff>
    </xdr:from>
    <xdr:ext cx="469900" cy="259080"/>
    <xdr:sp macro="" textlink="">
      <xdr:nvSpPr>
        <xdr:cNvPr id="705" name="【保健センター・保健所】&#10;一人当たり面積該当値テキスト"/>
        <xdr:cNvSpPr txBox="1"/>
      </xdr:nvSpPr>
      <xdr:spPr>
        <a:xfrm>
          <a:off x="22199600" y="1024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158750</xdr:rowOff>
    </xdr:from>
    <xdr:to>
      <xdr:col>112</xdr:col>
      <xdr:colOff>38100</xdr:colOff>
      <xdr:row>61</xdr:row>
      <xdr:rowOff>88900</xdr:rowOff>
    </xdr:to>
    <xdr:sp macro="" textlink="">
      <xdr:nvSpPr>
        <xdr:cNvPr id="706" name="楕円 705"/>
        <xdr:cNvSpPr/>
      </xdr:nvSpPr>
      <xdr:spPr>
        <a:xfrm>
          <a:off x="2127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61</xdr:row>
      <xdr:rowOff>38100</xdr:rowOff>
    </xdr:to>
    <xdr:cxnSp macro="">
      <xdr:nvCxnSpPr>
        <xdr:cNvPr id="707" name="直線コネクタ 706"/>
        <xdr:cNvCxnSpPr/>
      </xdr:nvCxnSpPr>
      <xdr:spPr>
        <a:xfrm flipV="1">
          <a:off x="21323300" y="104394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708" name="楕円 707"/>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61</xdr:row>
      <xdr:rowOff>38100</xdr:rowOff>
    </xdr:to>
    <xdr:cxnSp macro="">
      <xdr:nvCxnSpPr>
        <xdr:cNvPr id="709" name="直線コネクタ 708"/>
        <xdr:cNvCxnSpPr/>
      </xdr:nvCxnSpPr>
      <xdr:spPr>
        <a:xfrm>
          <a:off x="20434300" y="104775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10" name="楕円 709"/>
        <xdr:cNvSpPr/>
      </xdr:nvSpPr>
      <xdr:spPr>
        <a:xfrm>
          <a:off x="19494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61</xdr:row>
      <xdr:rowOff>19050</xdr:rowOff>
    </xdr:to>
    <xdr:cxnSp macro="">
      <xdr:nvCxnSpPr>
        <xdr:cNvPr id="711" name="直線コネクタ 710"/>
        <xdr:cNvCxnSpPr/>
      </xdr:nvCxnSpPr>
      <xdr:spPr>
        <a:xfrm>
          <a:off x="19545300" y="1047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12" name="楕円 711"/>
        <xdr:cNvSpPr/>
      </xdr:nvSpPr>
      <xdr:spPr>
        <a:xfrm>
          <a:off x="18605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19050</xdr:rowOff>
    </xdr:from>
    <xdr:to>
      <xdr:col>102</xdr:col>
      <xdr:colOff>114300</xdr:colOff>
      <xdr:row>61</xdr:row>
      <xdr:rowOff>19050</xdr:rowOff>
    </xdr:to>
    <xdr:cxnSp macro="">
      <xdr:nvCxnSpPr>
        <xdr:cNvPr id="713" name="直線コネクタ 712"/>
        <xdr:cNvCxnSpPr/>
      </xdr:nvCxnSpPr>
      <xdr:spPr>
        <a:xfrm>
          <a:off x="18656300" y="1047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137160</xdr:rowOff>
    </xdr:from>
    <xdr:ext cx="469900" cy="259080"/>
    <xdr:sp macro="" textlink="">
      <xdr:nvSpPr>
        <xdr:cNvPr id="714" name="n_1aveValue【保健センター・保健所】&#10;一人当たり面積"/>
        <xdr:cNvSpPr txBox="1"/>
      </xdr:nvSpPr>
      <xdr:spPr>
        <a:xfrm>
          <a:off x="21075650" y="10767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118110</xdr:rowOff>
    </xdr:from>
    <xdr:ext cx="468630" cy="259080"/>
    <xdr:sp macro="" textlink="">
      <xdr:nvSpPr>
        <xdr:cNvPr id="715" name="n_2aveValue【保健センター・保健所】&#10;一人当たり面積"/>
        <xdr:cNvSpPr txBox="1"/>
      </xdr:nvSpPr>
      <xdr:spPr>
        <a:xfrm>
          <a:off x="20199350" y="107480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118110</xdr:rowOff>
    </xdr:from>
    <xdr:ext cx="468630" cy="259080"/>
    <xdr:sp macro="" textlink="">
      <xdr:nvSpPr>
        <xdr:cNvPr id="716" name="n_3aveValue【保健センター・保健所】&#10;一人当たり面積"/>
        <xdr:cNvSpPr txBox="1"/>
      </xdr:nvSpPr>
      <xdr:spPr>
        <a:xfrm>
          <a:off x="19310350" y="107480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156210</xdr:rowOff>
    </xdr:from>
    <xdr:ext cx="468630" cy="257810"/>
    <xdr:sp macro="" textlink="">
      <xdr:nvSpPr>
        <xdr:cNvPr id="717" name="n_4aveValue【保健センター・保健所】&#10;一人当たり面積"/>
        <xdr:cNvSpPr txBox="1"/>
      </xdr:nvSpPr>
      <xdr:spPr>
        <a:xfrm>
          <a:off x="18421350" y="10786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105410</xdr:rowOff>
    </xdr:from>
    <xdr:ext cx="469900" cy="259080"/>
    <xdr:sp macro="" textlink="">
      <xdr:nvSpPr>
        <xdr:cNvPr id="718" name="n_1mainValue【保健センター・保健所】&#10;一人当たり面積"/>
        <xdr:cNvSpPr txBox="1"/>
      </xdr:nvSpPr>
      <xdr:spPr>
        <a:xfrm>
          <a:off x="21075650" y="1022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86360</xdr:rowOff>
    </xdr:from>
    <xdr:ext cx="468630" cy="257810"/>
    <xdr:sp macro="" textlink="">
      <xdr:nvSpPr>
        <xdr:cNvPr id="719" name="n_2mainValue【保健センター・保健所】&#10;一人当たり面積"/>
        <xdr:cNvSpPr txBox="1"/>
      </xdr:nvSpPr>
      <xdr:spPr>
        <a:xfrm>
          <a:off x="20199350" y="10201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86360</xdr:rowOff>
    </xdr:from>
    <xdr:ext cx="468630" cy="257810"/>
    <xdr:sp macro="" textlink="">
      <xdr:nvSpPr>
        <xdr:cNvPr id="720" name="n_3mainValue【保健センター・保健所】&#10;一人当たり面積"/>
        <xdr:cNvSpPr txBox="1"/>
      </xdr:nvSpPr>
      <xdr:spPr>
        <a:xfrm>
          <a:off x="19310350" y="10201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86360</xdr:rowOff>
    </xdr:from>
    <xdr:ext cx="468630" cy="257810"/>
    <xdr:sp macro="" textlink="">
      <xdr:nvSpPr>
        <xdr:cNvPr id="721" name="n_4mainValue【保健センター・保健所】&#10;一人当たり面積"/>
        <xdr:cNvSpPr txBox="1"/>
      </xdr:nvSpPr>
      <xdr:spPr>
        <a:xfrm>
          <a:off x="18421350" y="10201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3" name="正方形/長方形 722"/>
        <xdr:cNvSpPr/>
      </xdr:nvSpPr>
      <xdr:spPr>
        <a:xfrm>
          <a:off x="1244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4" name="正方形/長方形 723"/>
        <xdr:cNvSpPr/>
      </xdr:nvSpPr>
      <xdr:spPr>
        <a:xfrm>
          <a:off x="1244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5" name="正方形/長方形 724"/>
        <xdr:cNvSpPr/>
      </xdr:nvSpPr>
      <xdr:spPr>
        <a:xfrm>
          <a:off x="1371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6" name="正方形/長方形 725"/>
        <xdr:cNvSpPr/>
      </xdr:nvSpPr>
      <xdr:spPr>
        <a:xfrm>
          <a:off x="1371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9" name="正方形/長方形 728"/>
        <xdr:cNvSpPr/>
      </xdr:nvSpPr>
      <xdr:spPr>
        <a:xfrm>
          <a:off x="1828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0" name="正方形/長方形 729"/>
        <xdr:cNvSpPr/>
      </xdr:nvSpPr>
      <xdr:spPr>
        <a:xfrm>
          <a:off x="1828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1" name="正方形/長方形 730"/>
        <xdr:cNvSpPr/>
      </xdr:nvSpPr>
      <xdr:spPr>
        <a:xfrm>
          <a:off x="1955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2" name="正方形/長方形 731"/>
        <xdr:cNvSpPr/>
      </xdr:nvSpPr>
      <xdr:spPr>
        <a:xfrm>
          <a:off x="1955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2" name="テキスト ボックス 741"/>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4" name="テキスト ボックス 743"/>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746" name="テキスト ボックス 745"/>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748" name="テキスト ボックス 747"/>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750" name="テキスト ボックス 749"/>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752" name="テキスト ボックス 751"/>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754" name="テキスト ボックス 753"/>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44450</xdr:rowOff>
    </xdr:from>
    <xdr:to>
      <xdr:col>85</xdr:col>
      <xdr:colOff>126365</xdr:colOff>
      <xdr:row>107</xdr:row>
      <xdr:rowOff>151765</xdr:rowOff>
    </xdr:to>
    <xdr:cxnSp macro="">
      <xdr:nvCxnSpPr>
        <xdr:cNvPr id="756" name="直線コネクタ 755"/>
        <xdr:cNvCxnSpPr/>
      </xdr:nvCxnSpPr>
      <xdr:spPr>
        <a:xfrm flipV="1">
          <a:off x="16318865" y="17189450"/>
          <a:ext cx="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155575</xdr:rowOff>
    </xdr:from>
    <xdr:ext cx="405130" cy="257810"/>
    <xdr:sp macro="" textlink="">
      <xdr:nvSpPr>
        <xdr:cNvPr id="757" name="【庁舎】&#10;有形固定資産減価償却率最小値テキスト"/>
        <xdr:cNvSpPr txBox="1"/>
      </xdr:nvSpPr>
      <xdr:spPr>
        <a:xfrm>
          <a:off x="16357600" y="185007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75.8</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151765</xdr:rowOff>
    </xdr:from>
    <xdr:to>
      <xdr:col>86</xdr:col>
      <xdr:colOff>25400</xdr:colOff>
      <xdr:row>107</xdr:row>
      <xdr:rowOff>151765</xdr:rowOff>
    </xdr:to>
    <xdr:cxnSp macro="">
      <xdr:nvCxnSpPr>
        <xdr:cNvPr id="758" name="直線コネクタ 757"/>
        <xdr:cNvCxnSpPr/>
      </xdr:nvCxnSpPr>
      <xdr:spPr>
        <a:xfrm>
          <a:off x="16230600" y="1849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162560</xdr:rowOff>
    </xdr:from>
    <xdr:ext cx="405130" cy="259080"/>
    <xdr:sp macro="" textlink="">
      <xdr:nvSpPr>
        <xdr:cNvPr id="759" name="【庁舎】&#10;有形固定資産減価償却率最大値テキスト"/>
        <xdr:cNvSpPr txBox="1"/>
      </xdr:nvSpPr>
      <xdr:spPr>
        <a:xfrm>
          <a:off x="16357600" y="1696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44450</xdr:rowOff>
    </xdr:from>
    <xdr:to>
      <xdr:col>86</xdr:col>
      <xdr:colOff>25400</xdr:colOff>
      <xdr:row>100</xdr:row>
      <xdr:rowOff>44450</xdr:rowOff>
    </xdr:to>
    <xdr:cxnSp macro="">
      <xdr:nvCxnSpPr>
        <xdr:cNvPr id="760" name="直線コネクタ 759"/>
        <xdr:cNvCxnSpPr/>
      </xdr:nvCxnSpPr>
      <xdr:spPr>
        <a:xfrm>
          <a:off x="16230600" y="1718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64135</xdr:rowOff>
    </xdr:from>
    <xdr:ext cx="405130" cy="257810"/>
    <xdr:sp macro="" textlink="">
      <xdr:nvSpPr>
        <xdr:cNvPr id="761" name="【庁舎】&#10;有形固定資産減価償却率平均値テキスト"/>
        <xdr:cNvSpPr txBox="1"/>
      </xdr:nvSpPr>
      <xdr:spPr>
        <a:xfrm>
          <a:off x="16357600" y="177234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41275</xdr:rowOff>
    </xdr:from>
    <xdr:to>
      <xdr:col>85</xdr:col>
      <xdr:colOff>177800</xdr:colOff>
      <xdr:row>104</xdr:row>
      <xdr:rowOff>143510</xdr:rowOff>
    </xdr:to>
    <xdr:sp macro="" textlink="">
      <xdr:nvSpPr>
        <xdr:cNvPr id="762" name="フローチャート: 判断 761"/>
        <xdr:cNvSpPr/>
      </xdr:nvSpPr>
      <xdr:spPr>
        <a:xfrm>
          <a:off x="162687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16510</xdr:rowOff>
    </xdr:from>
    <xdr:to>
      <xdr:col>81</xdr:col>
      <xdr:colOff>101600</xdr:colOff>
      <xdr:row>104</xdr:row>
      <xdr:rowOff>118110</xdr:rowOff>
    </xdr:to>
    <xdr:sp macro="" textlink="">
      <xdr:nvSpPr>
        <xdr:cNvPr id="763" name="フローチャート: 判断 762"/>
        <xdr:cNvSpPr/>
      </xdr:nvSpPr>
      <xdr:spPr>
        <a:xfrm>
          <a:off x="15430500" y="178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11430</xdr:rowOff>
    </xdr:from>
    <xdr:to>
      <xdr:col>76</xdr:col>
      <xdr:colOff>165100</xdr:colOff>
      <xdr:row>104</xdr:row>
      <xdr:rowOff>113030</xdr:rowOff>
    </xdr:to>
    <xdr:sp macro="" textlink="">
      <xdr:nvSpPr>
        <xdr:cNvPr id="764" name="フローチャート: 判断 763"/>
        <xdr:cNvSpPr/>
      </xdr:nvSpPr>
      <xdr:spPr>
        <a:xfrm>
          <a:off x="14541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65" name="フローチャート: 判断 764"/>
        <xdr:cNvSpPr/>
      </xdr:nvSpPr>
      <xdr:spPr>
        <a:xfrm>
          <a:off x="13652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158115</xdr:rowOff>
    </xdr:from>
    <xdr:to>
      <xdr:col>67</xdr:col>
      <xdr:colOff>101600</xdr:colOff>
      <xdr:row>104</xdr:row>
      <xdr:rowOff>88265</xdr:rowOff>
    </xdr:to>
    <xdr:sp macro="" textlink="">
      <xdr:nvSpPr>
        <xdr:cNvPr id="766" name="フローチャート: 判断 765"/>
        <xdr:cNvSpPr/>
      </xdr:nvSpPr>
      <xdr:spPr>
        <a:xfrm>
          <a:off x="12763500" y="178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7" name="テキスト ボックス 76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8" name="テキスト ボックス 76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9" name="テキスト ボックス 76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0" name="テキスト ボックス 76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1" name="テキスト ボックス 77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100965</xdr:rowOff>
    </xdr:from>
    <xdr:to>
      <xdr:col>85</xdr:col>
      <xdr:colOff>177800</xdr:colOff>
      <xdr:row>108</xdr:row>
      <xdr:rowOff>31115</xdr:rowOff>
    </xdr:to>
    <xdr:sp macro="" textlink="">
      <xdr:nvSpPr>
        <xdr:cNvPr id="772" name="楕円 771"/>
        <xdr:cNvSpPr/>
      </xdr:nvSpPr>
      <xdr:spPr>
        <a:xfrm>
          <a:off x="16268700" y="184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15875</xdr:rowOff>
    </xdr:from>
    <xdr:ext cx="405130" cy="259080"/>
    <xdr:sp macro="" textlink="">
      <xdr:nvSpPr>
        <xdr:cNvPr id="773" name="【庁舎】&#10;有形固定資産減価償却率該当値テキスト"/>
        <xdr:cNvSpPr txBox="1"/>
      </xdr:nvSpPr>
      <xdr:spPr>
        <a:xfrm>
          <a:off x="16357600" y="18361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55245</xdr:rowOff>
    </xdr:from>
    <xdr:to>
      <xdr:col>81</xdr:col>
      <xdr:colOff>101600</xdr:colOff>
      <xdr:row>107</xdr:row>
      <xdr:rowOff>156845</xdr:rowOff>
    </xdr:to>
    <xdr:sp macro="" textlink="">
      <xdr:nvSpPr>
        <xdr:cNvPr id="774" name="楕円 773"/>
        <xdr:cNvSpPr/>
      </xdr:nvSpPr>
      <xdr:spPr>
        <a:xfrm>
          <a:off x="15430500" y="184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106045</xdr:rowOff>
    </xdr:from>
    <xdr:to>
      <xdr:col>85</xdr:col>
      <xdr:colOff>127000</xdr:colOff>
      <xdr:row>107</xdr:row>
      <xdr:rowOff>151765</xdr:rowOff>
    </xdr:to>
    <xdr:cxnSp macro="">
      <xdr:nvCxnSpPr>
        <xdr:cNvPr id="775" name="直線コネクタ 774"/>
        <xdr:cNvCxnSpPr/>
      </xdr:nvCxnSpPr>
      <xdr:spPr>
        <a:xfrm>
          <a:off x="15481300" y="1845119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776" name="楕円 775"/>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106045</xdr:rowOff>
    </xdr:to>
    <xdr:cxnSp macro="">
      <xdr:nvCxnSpPr>
        <xdr:cNvPr id="777" name="直線コネクタ 776"/>
        <xdr:cNvCxnSpPr/>
      </xdr:nvCxnSpPr>
      <xdr:spPr>
        <a:xfrm>
          <a:off x="14592300" y="183642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167005</xdr:rowOff>
    </xdr:from>
    <xdr:to>
      <xdr:col>72</xdr:col>
      <xdr:colOff>38100</xdr:colOff>
      <xdr:row>107</xdr:row>
      <xdr:rowOff>97790</xdr:rowOff>
    </xdr:to>
    <xdr:sp macro="" textlink="">
      <xdr:nvSpPr>
        <xdr:cNvPr id="778" name="楕円 777"/>
        <xdr:cNvSpPr/>
      </xdr:nvSpPr>
      <xdr:spPr>
        <a:xfrm>
          <a:off x="13652500" y="1834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46355</xdr:rowOff>
    </xdr:to>
    <xdr:cxnSp macro="">
      <xdr:nvCxnSpPr>
        <xdr:cNvPr id="779" name="直線コネクタ 778"/>
        <xdr:cNvCxnSpPr/>
      </xdr:nvCxnSpPr>
      <xdr:spPr>
        <a:xfrm flipV="1">
          <a:off x="13703300" y="183642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116840</xdr:rowOff>
    </xdr:from>
    <xdr:to>
      <xdr:col>67</xdr:col>
      <xdr:colOff>101600</xdr:colOff>
      <xdr:row>107</xdr:row>
      <xdr:rowOff>46990</xdr:rowOff>
    </xdr:to>
    <xdr:sp macro="" textlink="">
      <xdr:nvSpPr>
        <xdr:cNvPr id="780" name="楕円 779"/>
        <xdr:cNvSpPr/>
      </xdr:nvSpPr>
      <xdr:spPr>
        <a:xfrm>
          <a:off x="12763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167640</xdr:rowOff>
    </xdr:from>
    <xdr:to>
      <xdr:col>71</xdr:col>
      <xdr:colOff>177800</xdr:colOff>
      <xdr:row>107</xdr:row>
      <xdr:rowOff>46355</xdr:rowOff>
    </xdr:to>
    <xdr:cxnSp macro="">
      <xdr:nvCxnSpPr>
        <xdr:cNvPr id="781" name="直線コネクタ 780"/>
        <xdr:cNvCxnSpPr/>
      </xdr:nvCxnSpPr>
      <xdr:spPr>
        <a:xfrm>
          <a:off x="12814300" y="1834134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134620</xdr:rowOff>
    </xdr:from>
    <xdr:ext cx="405130" cy="257810"/>
    <xdr:sp macro="" textlink="">
      <xdr:nvSpPr>
        <xdr:cNvPr id="782" name="n_1aveValue【庁舎】&#10;有形固定資産減価償却率"/>
        <xdr:cNvSpPr txBox="1"/>
      </xdr:nvSpPr>
      <xdr:spPr>
        <a:xfrm>
          <a:off x="15266035" y="176225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129540</xdr:rowOff>
    </xdr:from>
    <xdr:ext cx="403860" cy="259080"/>
    <xdr:sp macro="" textlink="">
      <xdr:nvSpPr>
        <xdr:cNvPr id="783" name="n_2aveValue【庁舎】&#10;有形固定資産減価償却率"/>
        <xdr:cNvSpPr txBox="1"/>
      </xdr:nvSpPr>
      <xdr:spPr>
        <a:xfrm>
          <a:off x="14389735" y="17617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132080</xdr:rowOff>
    </xdr:from>
    <xdr:ext cx="403860" cy="257810"/>
    <xdr:sp macro="" textlink="">
      <xdr:nvSpPr>
        <xdr:cNvPr id="784" name="n_3aveValue【庁舎】&#10;有形固定資産減価償却率"/>
        <xdr:cNvSpPr txBox="1"/>
      </xdr:nvSpPr>
      <xdr:spPr>
        <a:xfrm>
          <a:off x="13500735" y="176199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104775</xdr:rowOff>
    </xdr:from>
    <xdr:ext cx="403860" cy="259080"/>
    <xdr:sp macro="" textlink="">
      <xdr:nvSpPr>
        <xdr:cNvPr id="785" name="n_4aveValue【庁舎】&#10;有形固定資産減価償却率"/>
        <xdr:cNvSpPr txBox="1"/>
      </xdr:nvSpPr>
      <xdr:spPr>
        <a:xfrm>
          <a:off x="12611735" y="17592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147955</xdr:rowOff>
    </xdr:from>
    <xdr:ext cx="405130" cy="258445"/>
    <xdr:sp macro="" textlink="">
      <xdr:nvSpPr>
        <xdr:cNvPr id="786" name="n_1mainValue【庁舎】&#10;有形固定資産減価償却率"/>
        <xdr:cNvSpPr txBox="1"/>
      </xdr:nvSpPr>
      <xdr:spPr>
        <a:xfrm>
          <a:off x="15266035" y="18493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60960</xdr:rowOff>
    </xdr:from>
    <xdr:ext cx="403860" cy="259080"/>
    <xdr:sp macro="" textlink="">
      <xdr:nvSpPr>
        <xdr:cNvPr id="787" name="n_2mainValue【庁舎】&#10;有形固定資産減価償却率"/>
        <xdr:cNvSpPr txBox="1"/>
      </xdr:nvSpPr>
      <xdr:spPr>
        <a:xfrm>
          <a:off x="14389735" y="18406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88265</xdr:rowOff>
    </xdr:from>
    <xdr:ext cx="403860" cy="257810"/>
    <xdr:sp macro="" textlink="">
      <xdr:nvSpPr>
        <xdr:cNvPr id="788" name="n_3mainValue【庁舎】&#10;有形固定資産減価償却率"/>
        <xdr:cNvSpPr txBox="1"/>
      </xdr:nvSpPr>
      <xdr:spPr>
        <a:xfrm>
          <a:off x="13500735" y="184334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38100</xdr:rowOff>
    </xdr:from>
    <xdr:ext cx="403860" cy="259080"/>
    <xdr:sp macro="" textlink="">
      <xdr:nvSpPr>
        <xdr:cNvPr id="789" name="n_4mainValue【庁舎】&#10;有形固定資産減価償却率"/>
        <xdr:cNvSpPr txBox="1"/>
      </xdr:nvSpPr>
      <xdr:spPr>
        <a:xfrm>
          <a:off x="12611735" y="18383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98" name="テキスト ボックス 797"/>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801" name="テキスト ボックス 800"/>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803" name="テキスト ボックス 802"/>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05" name="テキスト ボックス 804"/>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07" name="テキスト ボックス 806"/>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09" name="テキスト ボックス 808"/>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1" name="テキスト ボックス 810"/>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60960</xdr:rowOff>
    </xdr:from>
    <xdr:to>
      <xdr:col>116</xdr:col>
      <xdr:colOff>62865</xdr:colOff>
      <xdr:row>108</xdr:row>
      <xdr:rowOff>22860</xdr:rowOff>
    </xdr:to>
    <xdr:cxnSp macro="">
      <xdr:nvCxnSpPr>
        <xdr:cNvPr id="813" name="直線コネクタ 812"/>
        <xdr:cNvCxnSpPr/>
      </xdr:nvCxnSpPr>
      <xdr:spPr>
        <a:xfrm flipV="1">
          <a:off x="22160865" y="1703451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26670</xdr:rowOff>
    </xdr:from>
    <xdr:ext cx="469900" cy="259080"/>
    <xdr:sp macro="" textlink="">
      <xdr:nvSpPr>
        <xdr:cNvPr id="814" name="【庁舎】&#10;一人当たり面積最小値テキスト"/>
        <xdr:cNvSpPr txBox="1"/>
      </xdr:nvSpPr>
      <xdr:spPr>
        <a:xfrm>
          <a:off x="22199600" y="1854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22860</xdr:rowOff>
    </xdr:from>
    <xdr:to>
      <xdr:col>116</xdr:col>
      <xdr:colOff>152400</xdr:colOff>
      <xdr:row>108</xdr:row>
      <xdr:rowOff>22860</xdr:rowOff>
    </xdr:to>
    <xdr:cxnSp macro="">
      <xdr:nvCxnSpPr>
        <xdr:cNvPr id="815" name="直線コネクタ 814"/>
        <xdr:cNvCxnSpPr/>
      </xdr:nvCxnSpPr>
      <xdr:spPr>
        <a:xfrm>
          <a:off x="22072600" y="185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7620</xdr:rowOff>
    </xdr:from>
    <xdr:ext cx="469900" cy="257810"/>
    <xdr:sp macro="" textlink="">
      <xdr:nvSpPr>
        <xdr:cNvPr id="816" name="【庁舎】&#10;一人当たり面積最大値テキスト"/>
        <xdr:cNvSpPr txBox="1"/>
      </xdr:nvSpPr>
      <xdr:spPr>
        <a:xfrm>
          <a:off x="22199600" y="16809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0.429</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60960</xdr:rowOff>
    </xdr:from>
    <xdr:to>
      <xdr:col>116</xdr:col>
      <xdr:colOff>152400</xdr:colOff>
      <xdr:row>99</xdr:row>
      <xdr:rowOff>60960</xdr:rowOff>
    </xdr:to>
    <xdr:cxnSp macro="">
      <xdr:nvCxnSpPr>
        <xdr:cNvPr id="817" name="直線コネクタ 816"/>
        <xdr:cNvCxnSpPr/>
      </xdr:nvCxnSpPr>
      <xdr:spPr>
        <a:xfrm>
          <a:off x="22072600" y="1703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110490</xdr:rowOff>
    </xdr:from>
    <xdr:ext cx="469900" cy="257810"/>
    <xdr:sp macro="" textlink="">
      <xdr:nvSpPr>
        <xdr:cNvPr id="818" name="【庁舎】&#10;一人当たり面積平均値テキスト"/>
        <xdr:cNvSpPr txBox="1"/>
      </xdr:nvSpPr>
      <xdr:spPr>
        <a:xfrm>
          <a:off x="22199600" y="181127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19" name="フローチャート: 判断 818"/>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0" name="フローチャート: 判断 819"/>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1" name="フローチャート: 判断 820"/>
        <xdr:cNvSpPr/>
      </xdr:nvSpPr>
      <xdr:spPr>
        <a:xfrm>
          <a:off x="20383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2" name="フローチャート: 判断 821"/>
        <xdr:cNvSpPr/>
      </xdr:nvSpPr>
      <xdr:spPr>
        <a:xfrm>
          <a:off x="19494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162560</xdr:rowOff>
    </xdr:from>
    <xdr:to>
      <xdr:col>98</xdr:col>
      <xdr:colOff>38100</xdr:colOff>
      <xdr:row>106</xdr:row>
      <xdr:rowOff>92710</xdr:rowOff>
    </xdr:to>
    <xdr:sp macro="" textlink="">
      <xdr:nvSpPr>
        <xdr:cNvPr id="823" name="フローチャート: 判断 822"/>
        <xdr:cNvSpPr/>
      </xdr:nvSpPr>
      <xdr:spPr>
        <a:xfrm>
          <a:off x="186055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4" name="テキスト ボックス 82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5" name="テキスト ボックス 82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6" name="テキスト ボックス 82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7" name="テキスト ボックス 82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8" name="テキスト ボックス 82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21590</xdr:rowOff>
    </xdr:from>
    <xdr:to>
      <xdr:col>116</xdr:col>
      <xdr:colOff>114300</xdr:colOff>
      <xdr:row>105</xdr:row>
      <xdr:rowOff>123190</xdr:rowOff>
    </xdr:to>
    <xdr:sp macro="" textlink="">
      <xdr:nvSpPr>
        <xdr:cNvPr id="829" name="楕円 828"/>
        <xdr:cNvSpPr/>
      </xdr:nvSpPr>
      <xdr:spPr>
        <a:xfrm>
          <a:off x="22110700" y="180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44450</xdr:rowOff>
    </xdr:from>
    <xdr:ext cx="469900" cy="259080"/>
    <xdr:sp macro="" textlink="">
      <xdr:nvSpPr>
        <xdr:cNvPr id="830" name="【庁舎】&#10;一人当たり面積該当値テキスト"/>
        <xdr:cNvSpPr txBox="1"/>
      </xdr:nvSpPr>
      <xdr:spPr>
        <a:xfrm>
          <a:off x="22199600" y="17875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31" name="楕円 830"/>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72390</xdr:rowOff>
    </xdr:from>
    <xdr:to>
      <xdr:col>116</xdr:col>
      <xdr:colOff>63500</xdr:colOff>
      <xdr:row>105</xdr:row>
      <xdr:rowOff>76200</xdr:rowOff>
    </xdr:to>
    <xdr:cxnSp macro="">
      <xdr:nvCxnSpPr>
        <xdr:cNvPr id="832" name="直線コネクタ 831"/>
        <xdr:cNvCxnSpPr/>
      </xdr:nvCxnSpPr>
      <xdr:spPr>
        <a:xfrm flipV="1">
          <a:off x="21323300" y="180746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154940</xdr:rowOff>
    </xdr:from>
    <xdr:to>
      <xdr:col>107</xdr:col>
      <xdr:colOff>101600</xdr:colOff>
      <xdr:row>105</xdr:row>
      <xdr:rowOff>85090</xdr:rowOff>
    </xdr:to>
    <xdr:sp macro="" textlink="">
      <xdr:nvSpPr>
        <xdr:cNvPr id="833" name="楕円 832"/>
        <xdr:cNvSpPr/>
      </xdr:nvSpPr>
      <xdr:spPr>
        <a:xfrm>
          <a:off x="20383500" y="17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34290</xdr:rowOff>
    </xdr:from>
    <xdr:to>
      <xdr:col>111</xdr:col>
      <xdr:colOff>177800</xdr:colOff>
      <xdr:row>105</xdr:row>
      <xdr:rowOff>76200</xdr:rowOff>
    </xdr:to>
    <xdr:cxnSp macro="">
      <xdr:nvCxnSpPr>
        <xdr:cNvPr id="834" name="直線コネクタ 833"/>
        <xdr:cNvCxnSpPr/>
      </xdr:nvCxnSpPr>
      <xdr:spPr>
        <a:xfrm>
          <a:off x="20434300" y="180365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113030</xdr:rowOff>
    </xdr:from>
    <xdr:to>
      <xdr:col>102</xdr:col>
      <xdr:colOff>165100</xdr:colOff>
      <xdr:row>105</xdr:row>
      <xdr:rowOff>43180</xdr:rowOff>
    </xdr:to>
    <xdr:sp macro="" textlink="">
      <xdr:nvSpPr>
        <xdr:cNvPr id="835" name="楕円 834"/>
        <xdr:cNvSpPr/>
      </xdr:nvSpPr>
      <xdr:spPr>
        <a:xfrm>
          <a:off x="19494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163830</xdr:rowOff>
    </xdr:from>
    <xdr:to>
      <xdr:col>107</xdr:col>
      <xdr:colOff>50800</xdr:colOff>
      <xdr:row>105</xdr:row>
      <xdr:rowOff>34290</xdr:rowOff>
    </xdr:to>
    <xdr:cxnSp macro="">
      <xdr:nvCxnSpPr>
        <xdr:cNvPr id="836" name="直線コネクタ 835"/>
        <xdr:cNvCxnSpPr/>
      </xdr:nvCxnSpPr>
      <xdr:spPr>
        <a:xfrm>
          <a:off x="19545300" y="179946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109220</xdr:rowOff>
    </xdr:from>
    <xdr:to>
      <xdr:col>98</xdr:col>
      <xdr:colOff>38100</xdr:colOff>
      <xdr:row>105</xdr:row>
      <xdr:rowOff>39370</xdr:rowOff>
    </xdr:to>
    <xdr:sp macro="" textlink="">
      <xdr:nvSpPr>
        <xdr:cNvPr id="837" name="楕円 836"/>
        <xdr:cNvSpPr/>
      </xdr:nvSpPr>
      <xdr:spPr>
        <a:xfrm>
          <a:off x="18605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160020</xdr:rowOff>
    </xdr:from>
    <xdr:to>
      <xdr:col>102</xdr:col>
      <xdr:colOff>114300</xdr:colOff>
      <xdr:row>104</xdr:row>
      <xdr:rowOff>163830</xdr:rowOff>
    </xdr:to>
    <xdr:cxnSp macro="">
      <xdr:nvCxnSpPr>
        <xdr:cNvPr id="838" name="直線コネクタ 837"/>
        <xdr:cNvCxnSpPr/>
      </xdr:nvCxnSpPr>
      <xdr:spPr>
        <a:xfrm>
          <a:off x="18656300" y="179908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53340</xdr:rowOff>
    </xdr:from>
    <xdr:ext cx="469900" cy="257810"/>
    <xdr:sp macro="" textlink="">
      <xdr:nvSpPr>
        <xdr:cNvPr id="839" name="n_1aveValue【庁舎】&#10;一人当たり面積"/>
        <xdr:cNvSpPr txBox="1"/>
      </xdr:nvSpPr>
      <xdr:spPr>
        <a:xfrm>
          <a:off x="21075650" y="182270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53340</xdr:rowOff>
    </xdr:from>
    <xdr:ext cx="468630" cy="257810"/>
    <xdr:sp macro="" textlink="">
      <xdr:nvSpPr>
        <xdr:cNvPr id="840" name="n_2aveValue【庁舎】&#10;一人当たり面積"/>
        <xdr:cNvSpPr txBox="1"/>
      </xdr:nvSpPr>
      <xdr:spPr>
        <a:xfrm>
          <a:off x="20199350" y="18227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68580</xdr:rowOff>
    </xdr:from>
    <xdr:ext cx="468630" cy="259080"/>
    <xdr:sp macro="" textlink="">
      <xdr:nvSpPr>
        <xdr:cNvPr id="841" name="n_3aveValue【庁舎】&#10;一人当たり面積"/>
        <xdr:cNvSpPr txBox="1"/>
      </xdr:nvSpPr>
      <xdr:spPr>
        <a:xfrm>
          <a:off x="19310350" y="18242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83820</xdr:rowOff>
    </xdr:from>
    <xdr:ext cx="468630" cy="259080"/>
    <xdr:sp macro="" textlink="">
      <xdr:nvSpPr>
        <xdr:cNvPr id="842" name="n_4aveValue【庁舎】&#10;一人当たり面積"/>
        <xdr:cNvSpPr txBox="1"/>
      </xdr:nvSpPr>
      <xdr:spPr>
        <a:xfrm>
          <a:off x="18421350" y="18257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143510</xdr:rowOff>
    </xdr:from>
    <xdr:ext cx="469900" cy="257810"/>
    <xdr:sp macro="" textlink="">
      <xdr:nvSpPr>
        <xdr:cNvPr id="843" name="n_1mainValue【庁舎】&#10;一人当たり面積"/>
        <xdr:cNvSpPr txBox="1"/>
      </xdr:nvSpPr>
      <xdr:spPr>
        <a:xfrm>
          <a:off x="21075650" y="17802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101600</xdr:rowOff>
    </xdr:from>
    <xdr:ext cx="468630" cy="259080"/>
    <xdr:sp macro="" textlink="">
      <xdr:nvSpPr>
        <xdr:cNvPr id="844" name="n_2mainValue【庁舎】&#10;一人当たり面積"/>
        <xdr:cNvSpPr txBox="1"/>
      </xdr:nvSpPr>
      <xdr:spPr>
        <a:xfrm>
          <a:off x="20199350" y="17760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59690</xdr:rowOff>
    </xdr:from>
    <xdr:ext cx="468630" cy="259080"/>
    <xdr:sp macro="" textlink="">
      <xdr:nvSpPr>
        <xdr:cNvPr id="845" name="n_3mainValue【庁舎】&#10;一人当たり面積"/>
        <xdr:cNvSpPr txBox="1"/>
      </xdr:nvSpPr>
      <xdr:spPr>
        <a:xfrm>
          <a:off x="19310350" y="17719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55880</xdr:rowOff>
    </xdr:from>
    <xdr:ext cx="468630" cy="259080"/>
    <xdr:sp macro="" textlink="">
      <xdr:nvSpPr>
        <xdr:cNvPr id="846" name="n_4mainValue【庁舎】&#10;一人当たり面積"/>
        <xdr:cNvSpPr txBox="1"/>
      </xdr:nvSpPr>
      <xdr:spPr>
        <a:xfrm>
          <a:off x="18421350" y="17715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庁舎と福祉施設の有形固定資産減価償却率が類似団体と比べ高い数値となっている。</a:t>
          </a:r>
        </a:p>
        <a:p>
          <a:r>
            <a:rPr kumimoji="1" lang="ja-JP" altLang="en-US" sz="1300">
              <a:latin typeface="ＭＳ Ｐゴシック"/>
              <a:ea typeface="ＭＳ Ｐゴシック"/>
            </a:rPr>
            <a:t>　図書館については、令和３年度に図書館の統廃合・新築を行ったことにより、有形固定資産減価償却率が改善した。</a:t>
          </a:r>
        </a:p>
        <a:p>
          <a:r>
            <a:rPr kumimoji="1" lang="ja-JP" altLang="en-US" sz="1300">
              <a:latin typeface="ＭＳ Ｐゴシック"/>
              <a:ea typeface="ＭＳ Ｐゴシック"/>
            </a:rPr>
            <a:t>　庁舎についても、令和６年２月に新庁舎の竣工が予定されているところである。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332,017
316,258
15.59
160,825,435
154,345,770
6,096,820
81,907,329
23,800,462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5270"/>
    <xdr:sp macro="" textlink="">
      <xdr:nvSpPr>
        <xdr:cNvPr id="30" name="テキスト ボックス 29"/>
        <xdr:cNvSpPr txBox="1"/>
      </xdr:nvSpPr>
      <xdr:spPr>
        <a:xfrm>
          <a:off x="767715" y="3191510"/>
          <a:ext cx="91884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4635"/>
    <xdr:sp macro="" textlink="">
      <xdr:nvSpPr>
        <xdr:cNvPr id="31" name="テキスト ボックス 30"/>
        <xdr:cNvSpPr txBox="1"/>
      </xdr:nvSpPr>
      <xdr:spPr>
        <a:xfrm>
          <a:off x="767715" y="3441700"/>
          <a:ext cx="57581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225" cy="425450"/>
    <xdr:sp macro="" textlink="">
      <xdr:nvSpPr>
        <xdr:cNvPr id="35" name="テキスト ボックス 34"/>
        <xdr:cNvSpPr txBox="1"/>
      </xdr:nvSpPr>
      <xdr:spPr>
        <a:xfrm>
          <a:off x="767715" y="4434840"/>
          <a:ext cx="916622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xdr:cNvSpPr txBox="1"/>
      </xdr:nvSpPr>
      <xdr:spPr>
        <a:xfrm>
          <a:off x="1791970" y="526034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190" cy="358775"/>
    <xdr:sp macro="" textlink="">
      <xdr:nvSpPr>
        <xdr:cNvPr id="38" name="テキスト ボックス 37"/>
        <xdr:cNvSpPr txBox="1"/>
      </xdr:nvSpPr>
      <xdr:spPr>
        <a:xfrm>
          <a:off x="3204845" y="523494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類似団体の平均を下回る状況だが、令和３年度は前年度と変わらず０．５１となった。令和３年度単年度における基準財政収入額/基準財政需要額の数値は０．５０となった。</a:t>
          </a:r>
        </a:p>
        <a:p>
          <a:r>
            <a:rPr kumimoji="1" lang="ja-JP" altLang="en-US" sz="1300">
              <a:latin typeface="ＭＳ Ｐゴシック"/>
              <a:ea typeface="ＭＳ Ｐゴシック"/>
            </a:rPr>
            <a:t>今後も歳入歳出の両面から健全な財政運営を行っていく。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7715" y="7675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771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8445"/>
    <xdr:sp macro="" textlink="">
      <xdr:nvSpPr>
        <xdr:cNvPr id="54" name="テキスト ボックス 53"/>
        <xdr:cNvSpPr txBox="1"/>
      </xdr:nvSpPr>
      <xdr:spPr>
        <a:xfrm>
          <a:off x="0"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771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5270"/>
    <xdr:sp macro="" textlink="">
      <xdr:nvSpPr>
        <xdr:cNvPr id="56" name="テキスト ボックス 55"/>
        <xdr:cNvSpPr txBox="1"/>
      </xdr:nvSpPr>
      <xdr:spPr>
        <a:xfrm>
          <a:off x="0" y="68624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771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5270"/>
    <xdr:sp macro="" textlink="">
      <xdr:nvSpPr>
        <xdr:cNvPr id="58" name="テキスト ボックス 57"/>
        <xdr:cNvSpPr txBox="1"/>
      </xdr:nvSpPr>
      <xdr:spPr>
        <a:xfrm>
          <a:off x="0" y="6525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771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771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88265</xdr:rowOff>
    </xdr:from>
    <xdr:to>
      <xdr:col>23</xdr:col>
      <xdr:colOff>133350</xdr:colOff>
      <xdr:row>44</xdr:row>
      <xdr:rowOff>44450</xdr:rowOff>
    </xdr:to>
    <xdr:cxnSp macro="">
      <xdr:nvCxnSpPr>
        <xdr:cNvPr id="66" name="直線コネクタ 65"/>
        <xdr:cNvCxnSpPr/>
      </xdr:nvCxnSpPr>
      <xdr:spPr>
        <a:xfrm flipV="1">
          <a:off x="4996815" y="595566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16510</xdr:rowOff>
    </xdr:from>
    <xdr:ext cx="761365" cy="258445"/>
    <xdr:sp macro="" textlink="">
      <xdr:nvSpPr>
        <xdr:cNvPr id="67" name="財政力最小値テキスト"/>
        <xdr:cNvSpPr txBox="1"/>
      </xdr:nvSpPr>
      <xdr:spPr>
        <a:xfrm>
          <a:off x="5087620" y="7392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0.35</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907915" y="74206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3175</xdr:rowOff>
    </xdr:from>
    <xdr:ext cx="761365" cy="259080"/>
    <xdr:sp macro="" textlink="">
      <xdr:nvSpPr>
        <xdr:cNvPr id="69" name="財政力最大値テキスト"/>
        <xdr:cNvSpPr txBox="1"/>
      </xdr:nvSpPr>
      <xdr:spPr>
        <a:xfrm>
          <a:off x="5087620" y="5702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88265</xdr:rowOff>
    </xdr:from>
    <xdr:to>
      <xdr:col>24</xdr:col>
      <xdr:colOff>12700</xdr:colOff>
      <xdr:row>35</xdr:row>
      <xdr:rowOff>88265</xdr:rowOff>
    </xdr:to>
    <xdr:cxnSp macro="">
      <xdr:nvCxnSpPr>
        <xdr:cNvPr id="70" name="直線コネクタ 69"/>
        <xdr:cNvCxnSpPr/>
      </xdr:nvCxnSpPr>
      <xdr:spPr>
        <a:xfrm>
          <a:off x="4907915" y="59556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111760</xdr:rowOff>
    </xdr:from>
    <xdr:to>
      <xdr:col>23</xdr:col>
      <xdr:colOff>133350</xdr:colOff>
      <xdr:row>42</xdr:row>
      <xdr:rowOff>111760</xdr:rowOff>
    </xdr:to>
    <xdr:cxnSp macro="">
      <xdr:nvCxnSpPr>
        <xdr:cNvPr id="71" name="直線コネクタ 70"/>
        <xdr:cNvCxnSpPr/>
      </xdr:nvCxnSpPr>
      <xdr:spPr>
        <a:xfrm>
          <a:off x="4150995" y="715264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145415</xdr:rowOff>
    </xdr:from>
    <xdr:ext cx="761365" cy="254635"/>
    <xdr:sp macro="" textlink="">
      <xdr:nvSpPr>
        <xdr:cNvPr id="72" name="財政力平均値テキスト"/>
        <xdr:cNvSpPr txBox="1"/>
      </xdr:nvSpPr>
      <xdr:spPr>
        <a:xfrm>
          <a:off x="5087620" y="6851015"/>
          <a:ext cx="76136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128905</xdr:rowOff>
    </xdr:from>
    <xdr:to>
      <xdr:col>23</xdr:col>
      <xdr:colOff>184150</xdr:colOff>
      <xdr:row>42</xdr:row>
      <xdr:rowOff>59055</xdr:rowOff>
    </xdr:to>
    <xdr:sp macro="" textlink="">
      <xdr:nvSpPr>
        <xdr:cNvPr id="73" name="フローチャート: 判断 72"/>
        <xdr:cNvSpPr/>
      </xdr:nvSpPr>
      <xdr:spPr>
        <a:xfrm>
          <a:off x="4946015" y="7002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111760</xdr:rowOff>
    </xdr:from>
    <xdr:to>
      <xdr:col>19</xdr:col>
      <xdr:colOff>133350</xdr:colOff>
      <xdr:row>42</xdr:row>
      <xdr:rowOff>111760</xdr:rowOff>
    </xdr:to>
    <xdr:cxnSp macro="">
      <xdr:nvCxnSpPr>
        <xdr:cNvPr id="74" name="直線コネクタ 73"/>
        <xdr:cNvCxnSpPr/>
      </xdr:nvCxnSpPr>
      <xdr:spPr>
        <a:xfrm>
          <a:off x="3254375" y="715264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128905</xdr:rowOff>
    </xdr:from>
    <xdr:to>
      <xdr:col>19</xdr:col>
      <xdr:colOff>184150</xdr:colOff>
      <xdr:row>42</xdr:row>
      <xdr:rowOff>59055</xdr:rowOff>
    </xdr:to>
    <xdr:sp macro="" textlink="">
      <xdr:nvSpPr>
        <xdr:cNvPr id="75" name="フローチャート: 判断 74"/>
        <xdr:cNvSpPr/>
      </xdr:nvSpPr>
      <xdr:spPr>
        <a:xfrm>
          <a:off x="4100195" y="7002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69215</xdr:rowOff>
    </xdr:from>
    <xdr:ext cx="735965" cy="258445"/>
    <xdr:sp macro="" textlink="">
      <xdr:nvSpPr>
        <xdr:cNvPr id="76" name="テキスト ボックス 75"/>
        <xdr:cNvSpPr txBox="1"/>
      </xdr:nvSpPr>
      <xdr:spPr>
        <a:xfrm>
          <a:off x="3766185" y="67748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111760</xdr:rowOff>
    </xdr:from>
    <xdr:to>
      <xdr:col>15</xdr:col>
      <xdr:colOff>82550</xdr:colOff>
      <xdr:row>42</xdr:row>
      <xdr:rowOff>111760</xdr:rowOff>
    </xdr:to>
    <xdr:cxnSp macro="">
      <xdr:nvCxnSpPr>
        <xdr:cNvPr id="77" name="直線コネクタ 76"/>
        <xdr:cNvCxnSpPr/>
      </xdr:nvCxnSpPr>
      <xdr:spPr>
        <a:xfrm>
          <a:off x="2357755" y="715264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111760</xdr:rowOff>
    </xdr:from>
    <xdr:to>
      <xdr:col>15</xdr:col>
      <xdr:colOff>133350</xdr:colOff>
      <xdr:row>42</xdr:row>
      <xdr:rowOff>41910</xdr:rowOff>
    </xdr:to>
    <xdr:sp macro="" textlink="">
      <xdr:nvSpPr>
        <xdr:cNvPr id="78" name="フローチャート: 判断 77"/>
        <xdr:cNvSpPr/>
      </xdr:nvSpPr>
      <xdr:spPr>
        <a:xfrm>
          <a:off x="3203575" y="6985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52070</xdr:rowOff>
    </xdr:from>
    <xdr:ext cx="762000" cy="254635"/>
    <xdr:sp macro="" textlink="">
      <xdr:nvSpPr>
        <xdr:cNvPr id="79" name="テキスト ボックス 78"/>
        <xdr:cNvSpPr txBox="1"/>
      </xdr:nvSpPr>
      <xdr:spPr>
        <a:xfrm>
          <a:off x="2869565" y="67576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111760</xdr:rowOff>
    </xdr:from>
    <xdr:to>
      <xdr:col>11</xdr:col>
      <xdr:colOff>31750</xdr:colOff>
      <xdr:row>42</xdr:row>
      <xdr:rowOff>111760</xdr:rowOff>
    </xdr:to>
    <xdr:cxnSp macro="">
      <xdr:nvCxnSpPr>
        <xdr:cNvPr id="80" name="直線コネクタ 79"/>
        <xdr:cNvCxnSpPr/>
      </xdr:nvCxnSpPr>
      <xdr:spPr>
        <a:xfrm>
          <a:off x="1459230" y="715264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305050" y="70192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86360</xdr:rowOff>
    </xdr:from>
    <xdr:ext cx="762000" cy="254635"/>
    <xdr:sp macro="" textlink="">
      <xdr:nvSpPr>
        <xdr:cNvPr id="82" name="テキスト ボックス 81"/>
        <xdr:cNvSpPr txBox="1"/>
      </xdr:nvSpPr>
      <xdr:spPr>
        <a:xfrm>
          <a:off x="1972945" y="6791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408430" y="70192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86360</xdr:rowOff>
    </xdr:from>
    <xdr:ext cx="761365" cy="254635"/>
    <xdr:sp macro="" textlink="">
      <xdr:nvSpPr>
        <xdr:cNvPr id="84" name="テキスト ボックス 83"/>
        <xdr:cNvSpPr txBox="1"/>
      </xdr:nvSpPr>
      <xdr:spPr>
        <a:xfrm>
          <a:off x="1076325" y="6791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5" name="テキスト ボックス 84"/>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6" name="テキスト ボックス 85"/>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60960</xdr:rowOff>
    </xdr:from>
    <xdr:to>
      <xdr:col>23</xdr:col>
      <xdr:colOff>184150</xdr:colOff>
      <xdr:row>42</xdr:row>
      <xdr:rowOff>162560</xdr:rowOff>
    </xdr:to>
    <xdr:sp macro="" textlink="">
      <xdr:nvSpPr>
        <xdr:cNvPr id="90" name="楕円 89"/>
        <xdr:cNvSpPr/>
      </xdr:nvSpPr>
      <xdr:spPr>
        <a:xfrm>
          <a:off x="4946015"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33020</xdr:rowOff>
    </xdr:from>
    <xdr:ext cx="761365" cy="258445"/>
    <xdr:sp macro="" textlink="">
      <xdr:nvSpPr>
        <xdr:cNvPr id="91" name="財政力該当値テキスト"/>
        <xdr:cNvSpPr txBox="1"/>
      </xdr:nvSpPr>
      <xdr:spPr>
        <a:xfrm>
          <a:off x="5087620" y="7073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60960</xdr:rowOff>
    </xdr:from>
    <xdr:to>
      <xdr:col>19</xdr:col>
      <xdr:colOff>184150</xdr:colOff>
      <xdr:row>42</xdr:row>
      <xdr:rowOff>162560</xdr:rowOff>
    </xdr:to>
    <xdr:sp macro="" textlink="">
      <xdr:nvSpPr>
        <xdr:cNvPr id="92" name="楕円 91"/>
        <xdr:cNvSpPr/>
      </xdr:nvSpPr>
      <xdr:spPr>
        <a:xfrm>
          <a:off x="4100195"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147320</xdr:rowOff>
    </xdr:from>
    <xdr:ext cx="735965" cy="258445"/>
    <xdr:sp macro="" textlink="">
      <xdr:nvSpPr>
        <xdr:cNvPr id="93" name="テキスト ボックス 92"/>
        <xdr:cNvSpPr txBox="1"/>
      </xdr:nvSpPr>
      <xdr:spPr>
        <a:xfrm>
          <a:off x="3766185" y="71882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60960</xdr:rowOff>
    </xdr:from>
    <xdr:to>
      <xdr:col>15</xdr:col>
      <xdr:colOff>133350</xdr:colOff>
      <xdr:row>42</xdr:row>
      <xdr:rowOff>162560</xdr:rowOff>
    </xdr:to>
    <xdr:sp macro="" textlink="">
      <xdr:nvSpPr>
        <xdr:cNvPr id="94" name="楕円 93"/>
        <xdr:cNvSpPr/>
      </xdr:nvSpPr>
      <xdr:spPr>
        <a:xfrm>
          <a:off x="3203575"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147320</xdr:rowOff>
    </xdr:from>
    <xdr:ext cx="762000" cy="258445"/>
    <xdr:sp macro="" textlink="">
      <xdr:nvSpPr>
        <xdr:cNvPr id="95" name="テキスト ボックス 94"/>
        <xdr:cNvSpPr txBox="1"/>
      </xdr:nvSpPr>
      <xdr:spPr>
        <a:xfrm>
          <a:off x="2869565" y="7188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60960</xdr:rowOff>
    </xdr:from>
    <xdr:to>
      <xdr:col>11</xdr:col>
      <xdr:colOff>82550</xdr:colOff>
      <xdr:row>42</xdr:row>
      <xdr:rowOff>162560</xdr:rowOff>
    </xdr:to>
    <xdr:sp macro="" textlink="">
      <xdr:nvSpPr>
        <xdr:cNvPr id="96" name="楕円 95"/>
        <xdr:cNvSpPr/>
      </xdr:nvSpPr>
      <xdr:spPr>
        <a:xfrm>
          <a:off x="2305050" y="71018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147320</xdr:rowOff>
    </xdr:from>
    <xdr:ext cx="762000" cy="258445"/>
    <xdr:sp macro="" textlink="">
      <xdr:nvSpPr>
        <xdr:cNvPr id="97" name="テキスト ボックス 96"/>
        <xdr:cNvSpPr txBox="1"/>
      </xdr:nvSpPr>
      <xdr:spPr>
        <a:xfrm>
          <a:off x="1972945" y="7188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60960</xdr:rowOff>
    </xdr:from>
    <xdr:to>
      <xdr:col>7</xdr:col>
      <xdr:colOff>31750</xdr:colOff>
      <xdr:row>42</xdr:row>
      <xdr:rowOff>162560</xdr:rowOff>
    </xdr:to>
    <xdr:sp macro="" textlink="">
      <xdr:nvSpPr>
        <xdr:cNvPr id="98" name="楕円 97"/>
        <xdr:cNvSpPr/>
      </xdr:nvSpPr>
      <xdr:spPr>
        <a:xfrm>
          <a:off x="1408430" y="71018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147320</xdr:rowOff>
    </xdr:from>
    <xdr:ext cx="761365" cy="258445"/>
    <xdr:sp macro="" textlink="">
      <xdr:nvSpPr>
        <xdr:cNvPr id="99" name="テキスト ボックス 98"/>
        <xdr:cNvSpPr txBox="1"/>
      </xdr:nvSpPr>
      <xdr:spPr>
        <a:xfrm>
          <a:off x="1076325" y="7188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5435"/>
    <xdr:sp macro="" textlink="">
      <xdr:nvSpPr>
        <xdr:cNvPr id="101" name="テキスト ボックス 100"/>
        <xdr:cNvSpPr txBox="1"/>
      </xdr:nvSpPr>
      <xdr:spPr>
        <a:xfrm>
          <a:off x="1708785" y="898652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965"/>
    <xdr:sp macro="" textlink="">
      <xdr:nvSpPr>
        <xdr:cNvPr id="102" name="テキスト ボックス 101"/>
        <xdr:cNvSpPr txBox="1"/>
      </xdr:nvSpPr>
      <xdr:spPr>
        <a:xfrm>
          <a:off x="3288030" y="8961120"/>
          <a:ext cx="1646555"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などの減により分子である経常経費充当一般財源等が減となった一方、特別区交付金や地方消費税交付金などの増により、分母である歳入経常一般財源等が増となったことにより、前年度より4.4ポイント減の72.7%となり、類似団体の平均を下回った。今後も、子育て支援や高齢化による扶助費、繰出金等の増加が想定されることから、臨時的・投資的経費を一定程度見込む計画的な財政運営を確保するために、事業見直しを行うなど安定的な財政運営に努めていく。</a:t>
          </a:r>
        </a:p>
      </xdr:txBody>
    </xdr:sp>
    <xdr:clientData/>
  </xdr:twoCellAnchor>
  <xdr:oneCellAnchor>
    <xdr:from>
      <xdr:col>3</xdr:col>
      <xdr:colOff>95250</xdr:colOff>
      <xdr:row>54</xdr:row>
      <xdr:rowOff>140335</xdr:rowOff>
    </xdr:from>
    <xdr:ext cx="298450" cy="224790"/>
    <xdr:sp macro="" textlink="">
      <xdr:nvSpPr>
        <xdr:cNvPr id="113" name="テキスト ボックス 112"/>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5" name="テキスト ボックス 114"/>
        <xdr:cNvSpPr txBox="1"/>
      </xdr:nvSpPr>
      <xdr:spPr>
        <a:xfrm>
          <a:off x="0" y="115963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8445"/>
    <xdr:sp macro="" textlink="">
      <xdr:nvSpPr>
        <xdr:cNvPr id="117" name="テキスト ボックス 116"/>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270"/>
    <xdr:sp macro="" textlink="">
      <xdr:nvSpPr>
        <xdr:cNvPr id="123" name="テキスト ボックス 122"/>
        <xdr:cNvSpPr txBox="1"/>
      </xdr:nvSpPr>
      <xdr:spPr>
        <a:xfrm>
          <a:off x="0" y="100260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46990</xdr:rowOff>
    </xdr:from>
    <xdr:to>
      <xdr:col>27</xdr:col>
      <xdr:colOff>184150</xdr:colOff>
      <xdr:row>58</xdr:row>
      <xdr:rowOff>46990</xdr:rowOff>
    </xdr:to>
    <xdr:cxnSp macro="">
      <xdr:nvCxnSpPr>
        <xdr:cNvPr id="124" name="直線コネクタ 123"/>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270"/>
    <xdr:sp macro="" textlink="">
      <xdr:nvSpPr>
        <xdr:cNvPr id="125" name="テキスト ボックス 124"/>
        <xdr:cNvSpPr txBox="1"/>
      </xdr:nvSpPr>
      <xdr:spPr>
        <a:xfrm>
          <a:off x="0" y="96310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27" name="テキスト ボックス 126"/>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95885</xdr:rowOff>
    </xdr:to>
    <xdr:cxnSp macro="">
      <xdr:nvCxnSpPr>
        <xdr:cNvPr id="129" name="直線コネクタ 128"/>
        <xdr:cNvCxnSpPr/>
      </xdr:nvCxnSpPr>
      <xdr:spPr>
        <a:xfrm flipV="1">
          <a:off x="4996815" y="9991090"/>
          <a:ext cx="0" cy="1336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67945</xdr:rowOff>
    </xdr:from>
    <xdr:ext cx="761365" cy="258445"/>
    <xdr:sp macro="" textlink="">
      <xdr:nvSpPr>
        <xdr:cNvPr id="130" name="財政構造の弾力性最小値テキスト"/>
        <xdr:cNvSpPr txBox="1"/>
      </xdr:nvSpPr>
      <xdr:spPr>
        <a:xfrm>
          <a:off x="5087620" y="11299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95885</xdr:rowOff>
    </xdr:from>
    <xdr:to>
      <xdr:col>24</xdr:col>
      <xdr:colOff>12700</xdr:colOff>
      <xdr:row>67</xdr:row>
      <xdr:rowOff>95885</xdr:rowOff>
    </xdr:to>
    <xdr:cxnSp macro="">
      <xdr:nvCxnSpPr>
        <xdr:cNvPr id="131" name="直線コネクタ 130"/>
        <xdr:cNvCxnSpPr/>
      </xdr:nvCxnSpPr>
      <xdr:spPr>
        <a:xfrm>
          <a:off x="4907915" y="113277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15240</xdr:rowOff>
    </xdr:from>
    <xdr:ext cx="761365" cy="258445"/>
    <xdr:sp macro="" textlink="">
      <xdr:nvSpPr>
        <xdr:cNvPr id="132" name="財政構造の弾力性最大値テキスト"/>
        <xdr:cNvSpPr txBox="1"/>
      </xdr:nvSpPr>
      <xdr:spPr>
        <a:xfrm>
          <a:off x="5087620" y="9738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907915" y="99910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151765</xdr:rowOff>
    </xdr:from>
    <xdr:to>
      <xdr:col>23</xdr:col>
      <xdr:colOff>133350</xdr:colOff>
      <xdr:row>63</xdr:row>
      <xdr:rowOff>162560</xdr:rowOff>
    </xdr:to>
    <xdr:cxnSp macro="">
      <xdr:nvCxnSpPr>
        <xdr:cNvPr id="134" name="直線コネクタ 133"/>
        <xdr:cNvCxnSpPr/>
      </xdr:nvCxnSpPr>
      <xdr:spPr>
        <a:xfrm flipV="1">
          <a:off x="4150995" y="10377805"/>
          <a:ext cx="84582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48895</xdr:rowOff>
    </xdr:from>
    <xdr:ext cx="761365" cy="259080"/>
    <xdr:sp macro="" textlink="">
      <xdr:nvSpPr>
        <xdr:cNvPr id="135" name="財政構造の弾力性平均値テキスト"/>
        <xdr:cNvSpPr txBox="1"/>
      </xdr:nvSpPr>
      <xdr:spPr>
        <a:xfrm>
          <a:off x="5087620" y="107778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76835</xdr:rowOff>
    </xdr:from>
    <xdr:to>
      <xdr:col>23</xdr:col>
      <xdr:colOff>184150</xdr:colOff>
      <xdr:row>65</xdr:row>
      <xdr:rowOff>6985</xdr:rowOff>
    </xdr:to>
    <xdr:sp macro="" textlink="">
      <xdr:nvSpPr>
        <xdr:cNvPr id="136" name="フローチャート: 判断 135"/>
        <xdr:cNvSpPr/>
      </xdr:nvSpPr>
      <xdr:spPr>
        <a:xfrm>
          <a:off x="4946015" y="10805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76835</xdr:rowOff>
    </xdr:to>
    <xdr:cxnSp macro="">
      <xdr:nvCxnSpPr>
        <xdr:cNvPr id="137" name="直線コネクタ 136"/>
        <xdr:cNvCxnSpPr/>
      </xdr:nvCxnSpPr>
      <xdr:spPr>
        <a:xfrm flipV="1">
          <a:off x="3254375" y="10723880"/>
          <a:ext cx="89662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167640</xdr:rowOff>
    </xdr:from>
    <xdr:to>
      <xdr:col>19</xdr:col>
      <xdr:colOff>184150</xdr:colOff>
      <xdr:row>66</xdr:row>
      <xdr:rowOff>100965</xdr:rowOff>
    </xdr:to>
    <xdr:sp macro="" textlink="">
      <xdr:nvSpPr>
        <xdr:cNvPr id="138" name="フローチャート: 判断 137"/>
        <xdr:cNvSpPr/>
      </xdr:nvSpPr>
      <xdr:spPr>
        <a:xfrm>
          <a:off x="4100195" y="11064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86360</xdr:rowOff>
    </xdr:from>
    <xdr:ext cx="735965" cy="254635"/>
    <xdr:sp macro="" textlink="">
      <xdr:nvSpPr>
        <xdr:cNvPr id="139" name="テキスト ボックス 138"/>
        <xdr:cNvSpPr txBox="1"/>
      </xdr:nvSpPr>
      <xdr:spPr>
        <a:xfrm>
          <a:off x="3766185" y="11150600"/>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39370</xdr:rowOff>
    </xdr:from>
    <xdr:to>
      <xdr:col>15</xdr:col>
      <xdr:colOff>82550</xdr:colOff>
      <xdr:row>65</xdr:row>
      <xdr:rowOff>76835</xdr:rowOff>
    </xdr:to>
    <xdr:cxnSp macro="">
      <xdr:nvCxnSpPr>
        <xdr:cNvPr id="140" name="直線コネクタ 139"/>
        <xdr:cNvCxnSpPr/>
      </xdr:nvCxnSpPr>
      <xdr:spPr>
        <a:xfrm>
          <a:off x="2357755" y="10768330"/>
          <a:ext cx="89662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100965</xdr:rowOff>
    </xdr:from>
    <xdr:to>
      <xdr:col>15</xdr:col>
      <xdr:colOff>133350</xdr:colOff>
      <xdr:row>65</xdr:row>
      <xdr:rowOff>31115</xdr:rowOff>
    </xdr:to>
    <xdr:sp macro="" textlink="">
      <xdr:nvSpPr>
        <xdr:cNvPr id="141" name="フローチャート: 判断 140"/>
        <xdr:cNvSpPr/>
      </xdr:nvSpPr>
      <xdr:spPr>
        <a:xfrm>
          <a:off x="3203575" y="10829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41275</xdr:rowOff>
    </xdr:from>
    <xdr:ext cx="762000" cy="255270"/>
    <xdr:sp macro="" textlink="">
      <xdr:nvSpPr>
        <xdr:cNvPr id="142" name="テキスト ボックス 141"/>
        <xdr:cNvSpPr txBox="1"/>
      </xdr:nvSpPr>
      <xdr:spPr>
        <a:xfrm>
          <a:off x="2869565" y="106025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39370</xdr:rowOff>
    </xdr:from>
    <xdr:to>
      <xdr:col>11</xdr:col>
      <xdr:colOff>31750</xdr:colOff>
      <xdr:row>64</xdr:row>
      <xdr:rowOff>111760</xdr:rowOff>
    </xdr:to>
    <xdr:cxnSp macro="">
      <xdr:nvCxnSpPr>
        <xdr:cNvPr id="143" name="直線コネクタ 142"/>
        <xdr:cNvCxnSpPr/>
      </xdr:nvCxnSpPr>
      <xdr:spPr>
        <a:xfrm flipV="1">
          <a:off x="1459230" y="10768330"/>
          <a:ext cx="8985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117475</xdr:rowOff>
    </xdr:from>
    <xdr:to>
      <xdr:col>11</xdr:col>
      <xdr:colOff>82550</xdr:colOff>
      <xdr:row>65</xdr:row>
      <xdr:rowOff>47625</xdr:rowOff>
    </xdr:to>
    <xdr:sp macro="" textlink="">
      <xdr:nvSpPr>
        <xdr:cNvPr id="144" name="フローチャート: 判断 143"/>
        <xdr:cNvSpPr/>
      </xdr:nvSpPr>
      <xdr:spPr>
        <a:xfrm>
          <a:off x="2305050" y="108464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32385</xdr:rowOff>
    </xdr:from>
    <xdr:ext cx="762000" cy="254635"/>
    <xdr:sp macro="" textlink="">
      <xdr:nvSpPr>
        <xdr:cNvPr id="145" name="テキスト ボックス 144"/>
        <xdr:cNvSpPr txBox="1"/>
      </xdr:nvSpPr>
      <xdr:spPr>
        <a:xfrm>
          <a:off x="1972945" y="109289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26035</xdr:rowOff>
    </xdr:from>
    <xdr:to>
      <xdr:col>7</xdr:col>
      <xdr:colOff>31750</xdr:colOff>
      <xdr:row>65</xdr:row>
      <xdr:rowOff>127635</xdr:rowOff>
    </xdr:to>
    <xdr:sp macro="" textlink="">
      <xdr:nvSpPr>
        <xdr:cNvPr id="146" name="フローチャート: 判断 145"/>
        <xdr:cNvSpPr/>
      </xdr:nvSpPr>
      <xdr:spPr>
        <a:xfrm>
          <a:off x="1408430" y="1092263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112395</xdr:rowOff>
    </xdr:from>
    <xdr:ext cx="761365" cy="255270"/>
    <xdr:sp macro="" textlink="">
      <xdr:nvSpPr>
        <xdr:cNvPr id="147" name="テキスト ボックス 146"/>
        <xdr:cNvSpPr txBox="1"/>
      </xdr:nvSpPr>
      <xdr:spPr>
        <a:xfrm>
          <a:off x="1076325" y="1100899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1365" cy="255270"/>
    <xdr:sp macro="" textlink="">
      <xdr:nvSpPr>
        <xdr:cNvPr id="148" name="テキスト ボックス 147"/>
        <xdr:cNvSpPr txBox="1"/>
      </xdr:nvSpPr>
      <xdr:spPr>
        <a:xfrm>
          <a:off x="4779010" y="117348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1365" cy="255270"/>
    <xdr:sp macro="" textlink="">
      <xdr:nvSpPr>
        <xdr:cNvPr id="149" name="テキスト ボックス 148"/>
        <xdr:cNvSpPr txBox="1"/>
      </xdr:nvSpPr>
      <xdr:spPr>
        <a:xfrm>
          <a:off x="3933190" y="117348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5270"/>
    <xdr:sp macro="" textlink="">
      <xdr:nvSpPr>
        <xdr:cNvPr id="150" name="テキスト ボックス 149"/>
        <xdr:cNvSpPr txBox="1"/>
      </xdr:nvSpPr>
      <xdr:spPr>
        <a:xfrm>
          <a:off x="3036570" y="11734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5270"/>
    <xdr:sp macro="" textlink="">
      <xdr:nvSpPr>
        <xdr:cNvPr id="151" name="テキスト ボックス 150"/>
        <xdr:cNvSpPr txBox="1"/>
      </xdr:nvSpPr>
      <xdr:spPr>
        <a:xfrm>
          <a:off x="2139950" y="11734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5270"/>
    <xdr:sp macro="" textlink="">
      <xdr:nvSpPr>
        <xdr:cNvPr id="152" name="テキスト ボックス 151"/>
        <xdr:cNvSpPr txBox="1"/>
      </xdr:nvSpPr>
      <xdr:spPr>
        <a:xfrm>
          <a:off x="1241425" y="11734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100965</xdr:rowOff>
    </xdr:from>
    <xdr:to>
      <xdr:col>23</xdr:col>
      <xdr:colOff>184150</xdr:colOff>
      <xdr:row>62</xdr:row>
      <xdr:rowOff>31115</xdr:rowOff>
    </xdr:to>
    <xdr:sp macro="" textlink="">
      <xdr:nvSpPr>
        <xdr:cNvPr id="153" name="楕円 152"/>
        <xdr:cNvSpPr/>
      </xdr:nvSpPr>
      <xdr:spPr>
        <a:xfrm>
          <a:off x="4946015" y="10327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117475</xdr:rowOff>
    </xdr:from>
    <xdr:ext cx="761365" cy="259080"/>
    <xdr:sp macro="" textlink="">
      <xdr:nvSpPr>
        <xdr:cNvPr id="154" name="財政構造の弾力性該当値テキスト"/>
        <xdr:cNvSpPr txBox="1"/>
      </xdr:nvSpPr>
      <xdr:spPr>
        <a:xfrm>
          <a:off x="5087620" y="10175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5" name="楕円 154"/>
        <xdr:cNvSpPr/>
      </xdr:nvSpPr>
      <xdr:spPr>
        <a:xfrm>
          <a:off x="4100195" y="10673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52070</xdr:rowOff>
    </xdr:from>
    <xdr:ext cx="735965" cy="254635"/>
    <xdr:sp macro="" textlink="">
      <xdr:nvSpPr>
        <xdr:cNvPr id="156" name="テキスト ボックス 155"/>
        <xdr:cNvSpPr txBox="1"/>
      </xdr:nvSpPr>
      <xdr:spPr>
        <a:xfrm>
          <a:off x="3766185" y="10445750"/>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26035</xdr:rowOff>
    </xdr:from>
    <xdr:to>
      <xdr:col>15</xdr:col>
      <xdr:colOff>133350</xdr:colOff>
      <xdr:row>65</xdr:row>
      <xdr:rowOff>127635</xdr:rowOff>
    </xdr:to>
    <xdr:sp macro="" textlink="">
      <xdr:nvSpPr>
        <xdr:cNvPr id="157" name="楕円 156"/>
        <xdr:cNvSpPr/>
      </xdr:nvSpPr>
      <xdr:spPr>
        <a:xfrm>
          <a:off x="3203575" y="1092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112395</xdr:rowOff>
    </xdr:from>
    <xdr:ext cx="762000" cy="255270"/>
    <xdr:sp macro="" textlink="">
      <xdr:nvSpPr>
        <xdr:cNvPr id="158" name="テキスト ボックス 157"/>
        <xdr:cNvSpPr txBox="1"/>
      </xdr:nvSpPr>
      <xdr:spPr>
        <a:xfrm>
          <a:off x="2869565" y="110089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9" name="楕円 158"/>
        <xdr:cNvSpPr/>
      </xdr:nvSpPr>
      <xdr:spPr>
        <a:xfrm>
          <a:off x="2305050" y="107213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100330</xdr:rowOff>
    </xdr:from>
    <xdr:ext cx="762000" cy="255270"/>
    <xdr:sp macro="" textlink="">
      <xdr:nvSpPr>
        <xdr:cNvPr id="160" name="テキスト ボックス 159"/>
        <xdr:cNvSpPr txBox="1"/>
      </xdr:nvSpPr>
      <xdr:spPr>
        <a:xfrm>
          <a:off x="1972945" y="10494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61" name="楕円 160"/>
        <xdr:cNvSpPr/>
      </xdr:nvSpPr>
      <xdr:spPr>
        <a:xfrm>
          <a:off x="1408430" y="1078992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1270</xdr:rowOff>
    </xdr:from>
    <xdr:ext cx="761365" cy="259080"/>
    <xdr:sp macro="" textlink="">
      <xdr:nvSpPr>
        <xdr:cNvPr id="162" name="テキスト ボックス 161"/>
        <xdr:cNvSpPr txBox="1"/>
      </xdr:nvSpPr>
      <xdr:spPr>
        <a:xfrm>
          <a:off x="1076325" y="10562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8610"/>
    <xdr:sp macro="" textlink="">
      <xdr:nvSpPr>
        <xdr:cNvPr id="164" name="テキスト ボックス 163"/>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5" name="テキスト ボックス 164"/>
        <xdr:cNvSpPr txBox="1"/>
      </xdr:nvSpPr>
      <xdr:spPr>
        <a:xfrm>
          <a:off x="4185285" y="1268730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[130,157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退職手当の減などにより人件費が減少したものの、新型コロナウイルス感染症への対策などにより物件費が増加し、人口１人当たりの人件費・物件費等決算額は前年度より９，０３０円の増となったが、類似団体の平均は下回っている。</a:t>
          </a:r>
        </a:p>
        <a:p>
          <a:r>
            <a:rPr kumimoji="1" lang="ja-JP" altLang="en-US" sz="1300">
              <a:latin typeface="ＭＳ Ｐゴシック"/>
              <a:ea typeface="ＭＳ Ｐゴシック"/>
            </a:rPr>
            <a:t>今後も、執行方法の見直しや事業の効率化などを進めることにより、コストの低減に努めていく。</a:t>
          </a:r>
        </a:p>
      </xdr:txBody>
    </xdr:sp>
    <xdr:clientData/>
  </xdr:twoCellAnchor>
  <xdr:oneCellAnchor>
    <xdr:from>
      <xdr:col>3</xdr:col>
      <xdr:colOff>95250</xdr:colOff>
      <xdr:row>77</xdr:row>
      <xdr:rowOff>6350</xdr:rowOff>
    </xdr:from>
    <xdr:ext cx="349885" cy="221615"/>
    <xdr:sp macro="" textlink="">
      <xdr:nvSpPr>
        <xdr:cNvPr id="176" name="テキスト ボックス 175"/>
        <xdr:cNvSpPr txBox="1"/>
      </xdr:nvSpPr>
      <xdr:spPr>
        <a:xfrm>
          <a:off x="729615" y="1291463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270"/>
    <xdr:sp macro="" textlink="">
      <xdr:nvSpPr>
        <xdr:cNvPr id="180" name="テキスト ボックス 179"/>
        <xdr:cNvSpPr txBox="1"/>
      </xdr:nvSpPr>
      <xdr:spPr>
        <a:xfrm>
          <a:off x="0" y="1492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270"/>
    <xdr:sp macro="" textlink="">
      <xdr:nvSpPr>
        <xdr:cNvPr id="182" name="テキスト ボックス 181"/>
        <xdr:cNvSpPr txBox="1"/>
      </xdr:nvSpPr>
      <xdr:spPr>
        <a:xfrm>
          <a:off x="0" y="145376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90" name="テキスト ボックス 189"/>
        <xdr:cNvSpPr txBox="1"/>
      </xdr:nvSpPr>
      <xdr:spPr>
        <a:xfrm>
          <a:off x="0" y="12962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24130</xdr:rowOff>
    </xdr:from>
    <xdr:to>
      <xdr:col>23</xdr:col>
      <xdr:colOff>133350</xdr:colOff>
      <xdr:row>88</xdr:row>
      <xdr:rowOff>50165</xdr:rowOff>
    </xdr:to>
    <xdr:cxnSp macro="">
      <xdr:nvCxnSpPr>
        <xdr:cNvPr id="192" name="直線コネクタ 191"/>
        <xdr:cNvCxnSpPr/>
      </xdr:nvCxnSpPr>
      <xdr:spPr>
        <a:xfrm flipV="1">
          <a:off x="4996815" y="13602970"/>
          <a:ext cx="0" cy="11995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22225</xdr:rowOff>
    </xdr:from>
    <xdr:ext cx="761365" cy="258445"/>
    <xdr:sp macro="" textlink="">
      <xdr:nvSpPr>
        <xdr:cNvPr id="193" name="人件費・物件費等の状況最小値テキスト"/>
        <xdr:cNvSpPr txBox="1"/>
      </xdr:nvSpPr>
      <xdr:spPr>
        <a:xfrm>
          <a:off x="5087620" y="14774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432,442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50165</xdr:rowOff>
    </xdr:from>
    <xdr:to>
      <xdr:col>24</xdr:col>
      <xdr:colOff>12700</xdr:colOff>
      <xdr:row>88</xdr:row>
      <xdr:rowOff>50165</xdr:rowOff>
    </xdr:to>
    <xdr:cxnSp macro="">
      <xdr:nvCxnSpPr>
        <xdr:cNvPr id="194" name="直線コネクタ 193"/>
        <xdr:cNvCxnSpPr/>
      </xdr:nvCxnSpPr>
      <xdr:spPr>
        <a:xfrm>
          <a:off x="4907915" y="148024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110490</xdr:rowOff>
    </xdr:from>
    <xdr:ext cx="761365" cy="254635"/>
    <xdr:sp macro="" textlink="">
      <xdr:nvSpPr>
        <xdr:cNvPr id="195" name="人件費・物件費等の状況最大値テキスト"/>
        <xdr:cNvSpPr txBox="1"/>
      </xdr:nvSpPr>
      <xdr:spPr>
        <a:xfrm>
          <a:off x="5087620" y="1335405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127,617</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24130</xdr:rowOff>
    </xdr:from>
    <xdr:to>
      <xdr:col>24</xdr:col>
      <xdr:colOff>12700</xdr:colOff>
      <xdr:row>81</xdr:row>
      <xdr:rowOff>24130</xdr:rowOff>
    </xdr:to>
    <xdr:cxnSp macro="">
      <xdr:nvCxnSpPr>
        <xdr:cNvPr id="196" name="直線コネクタ 195"/>
        <xdr:cNvCxnSpPr/>
      </xdr:nvCxnSpPr>
      <xdr:spPr>
        <a:xfrm>
          <a:off x="4907915" y="136029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167640</xdr:rowOff>
    </xdr:from>
    <xdr:to>
      <xdr:col>23</xdr:col>
      <xdr:colOff>133350</xdr:colOff>
      <xdr:row>81</xdr:row>
      <xdr:rowOff>34290</xdr:rowOff>
    </xdr:to>
    <xdr:cxnSp macro="">
      <xdr:nvCxnSpPr>
        <xdr:cNvPr id="197" name="直線コネクタ 196"/>
        <xdr:cNvCxnSpPr/>
      </xdr:nvCxnSpPr>
      <xdr:spPr>
        <a:xfrm>
          <a:off x="4150995" y="13578840"/>
          <a:ext cx="8458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54610</xdr:rowOff>
    </xdr:from>
    <xdr:ext cx="761365" cy="254635"/>
    <xdr:sp macro="" textlink="">
      <xdr:nvSpPr>
        <xdr:cNvPr id="198" name="人件費・物件費等の状況平均値テキスト"/>
        <xdr:cNvSpPr txBox="1"/>
      </xdr:nvSpPr>
      <xdr:spPr>
        <a:xfrm>
          <a:off x="5087620" y="13633450"/>
          <a:ext cx="76136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154,674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82550</xdr:rowOff>
    </xdr:from>
    <xdr:to>
      <xdr:col>23</xdr:col>
      <xdr:colOff>184150</xdr:colOff>
      <xdr:row>82</xdr:row>
      <xdr:rowOff>12700</xdr:rowOff>
    </xdr:to>
    <xdr:sp macro="" textlink="">
      <xdr:nvSpPr>
        <xdr:cNvPr id="199" name="フローチャート: 判断 198"/>
        <xdr:cNvSpPr/>
      </xdr:nvSpPr>
      <xdr:spPr>
        <a:xfrm>
          <a:off x="4946015"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162560</xdr:rowOff>
    </xdr:from>
    <xdr:to>
      <xdr:col>19</xdr:col>
      <xdr:colOff>133350</xdr:colOff>
      <xdr:row>80</xdr:row>
      <xdr:rowOff>167640</xdr:rowOff>
    </xdr:to>
    <xdr:cxnSp macro="">
      <xdr:nvCxnSpPr>
        <xdr:cNvPr id="200" name="直線コネクタ 199"/>
        <xdr:cNvCxnSpPr/>
      </xdr:nvCxnSpPr>
      <xdr:spPr>
        <a:xfrm>
          <a:off x="3254375" y="13573760"/>
          <a:ext cx="8966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20955</xdr:rowOff>
    </xdr:from>
    <xdr:to>
      <xdr:col>19</xdr:col>
      <xdr:colOff>184150</xdr:colOff>
      <xdr:row>81</xdr:row>
      <xdr:rowOff>122555</xdr:rowOff>
    </xdr:to>
    <xdr:sp macro="" textlink="">
      <xdr:nvSpPr>
        <xdr:cNvPr id="201" name="フローチャート: 判断 200"/>
        <xdr:cNvSpPr/>
      </xdr:nvSpPr>
      <xdr:spPr>
        <a:xfrm>
          <a:off x="4100195" y="135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107315</xdr:rowOff>
    </xdr:from>
    <xdr:ext cx="735965" cy="258445"/>
    <xdr:sp macro="" textlink="">
      <xdr:nvSpPr>
        <xdr:cNvPr id="202" name="テキスト ボックス 201"/>
        <xdr:cNvSpPr txBox="1"/>
      </xdr:nvSpPr>
      <xdr:spPr>
        <a:xfrm>
          <a:off x="3766185" y="136861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139,456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156845</xdr:rowOff>
    </xdr:from>
    <xdr:to>
      <xdr:col>15</xdr:col>
      <xdr:colOff>82550</xdr:colOff>
      <xdr:row>80</xdr:row>
      <xdr:rowOff>162560</xdr:rowOff>
    </xdr:to>
    <xdr:cxnSp macro="">
      <xdr:nvCxnSpPr>
        <xdr:cNvPr id="203" name="直線コネクタ 202"/>
        <xdr:cNvCxnSpPr/>
      </xdr:nvCxnSpPr>
      <xdr:spPr>
        <a:xfrm>
          <a:off x="2357755" y="13568045"/>
          <a:ext cx="8966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167640</xdr:rowOff>
    </xdr:from>
    <xdr:to>
      <xdr:col>15</xdr:col>
      <xdr:colOff>133350</xdr:colOff>
      <xdr:row>81</xdr:row>
      <xdr:rowOff>100330</xdr:rowOff>
    </xdr:to>
    <xdr:sp macro="" textlink="">
      <xdr:nvSpPr>
        <xdr:cNvPr id="204" name="フローチャート: 判断 203"/>
        <xdr:cNvSpPr/>
      </xdr:nvSpPr>
      <xdr:spPr>
        <a:xfrm>
          <a:off x="3203575" y="135788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85090</xdr:rowOff>
    </xdr:from>
    <xdr:ext cx="762000" cy="258445"/>
    <xdr:sp macro="" textlink="">
      <xdr:nvSpPr>
        <xdr:cNvPr id="205" name="テキスト ボックス 204"/>
        <xdr:cNvSpPr txBox="1"/>
      </xdr:nvSpPr>
      <xdr:spPr>
        <a:xfrm>
          <a:off x="2869565" y="13663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123190</xdr:rowOff>
    </xdr:from>
    <xdr:to>
      <xdr:col>11</xdr:col>
      <xdr:colOff>31750</xdr:colOff>
      <xdr:row>80</xdr:row>
      <xdr:rowOff>156845</xdr:rowOff>
    </xdr:to>
    <xdr:cxnSp macro="">
      <xdr:nvCxnSpPr>
        <xdr:cNvPr id="206" name="直線コネクタ 205"/>
        <xdr:cNvCxnSpPr/>
      </xdr:nvCxnSpPr>
      <xdr:spPr>
        <a:xfrm>
          <a:off x="1459230" y="13534390"/>
          <a:ext cx="8985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140335</xdr:rowOff>
    </xdr:from>
    <xdr:to>
      <xdr:col>11</xdr:col>
      <xdr:colOff>82550</xdr:colOff>
      <xdr:row>81</xdr:row>
      <xdr:rowOff>69850</xdr:rowOff>
    </xdr:to>
    <xdr:sp macro="" textlink="">
      <xdr:nvSpPr>
        <xdr:cNvPr id="207" name="フローチャート: 判断 206"/>
        <xdr:cNvSpPr/>
      </xdr:nvSpPr>
      <xdr:spPr>
        <a:xfrm>
          <a:off x="2305050" y="13551535"/>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54610</xdr:rowOff>
    </xdr:from>
    <xdr:ext cx="762000" cy="254635"/>
    <xdr:sp macro="" textlink="">
      <xdr:nvSpPr>
        <xdr:cNvPr id="208" name="テキスト ボックス 207"/>
        <xdr:cNvSpPr txBox="1"/>
      </xdr:nvSpPr>
      <xdr:spPr>
        <a:xfrm>
          <a:off x="1972945" y="136334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136525</xdr:rowOff>
    </xdr:from>
    <xdr:to>
      <xdr:col>7</xdr:col>
      <xdr:colOff>31750</xdr:colOff>
      <xdr:row>81</xdr:row>
      <xdr:rowOff>66675</xdr:rowOff>
    </xdr:to>
    <xdr:sp macro="" textlink="">
      <xdr:nvSpPr>
        <xdr:cNvPr id="209" name="フローチャート: 判断 208"/>
        <xdr:cNvSpPr/>
      </xdr:nvSpPr>
      <xdr:spPr>
        <a:xfrm>
          <a:off x="1408430" y="135477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52070</xdr:rowOff>
    </xdr:from>
    <xdr:ext cx="761365" cy="254635"/>
    <xdr:sp macro="" textlink="">
      <xdr:nvSpPr>
        <xdr:cNvPr id="210" name="テキスト ボックス 209"/>
        <xdr:cNvSpPr txBox="1"/>
      </xdr:nvSpPr>
      <xdr:spPr>
        <a:xfrm>
          <a:off x="1076325" y="1363091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125,490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8445"/>
    <xdr:sp macro="" textlink="">
      <xdr:nvSpPr>
        <xdr:cNvPr id="211" name="テキスト ボックス 210"/>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8445"/>
    <xdr:sp macro="" textlink="">
      <xdr:nvSpPr>
        <xdr:cNvPr id="212" name="テキスト ボックス 211"/>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8445"/>
    <xdr:sp macro="" textlink="">
      <xdr:nvSpPr>
        <xdr:cNvPr id="213" name="テキスト ボックス 212"/>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8445"/>
    <xdr:sp macro="" textlink="">
      <xdr:nvSpPr>
        <xdr:cNvPr id="214" name="テキスト ボックス 213"/>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8445"/>
    <xdr:sp macro="" textlink="">
      <xdr:nvSpPr>
        <xdr:cNvPr id="215" name="テキスト ボックス 214"/>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154940</xdr:rowOff>
    </xdr:from>
    <xdr:to>
      <xdr:col>23</xdr:col>
      <xdr:colOff>184150</xdr:colOff>
      <xdr:row>81</xdr:row>
      <xdr:rowOff>85090</xdr:rowOff>
    </xdr:to>
    <xdr:sp macro="" textlink="">
      <xdr:nvSpPr>
        <xdr:cNvPr id="216" name="楕円 215"/>
        <xdr:cNvSpPr/>
      </xdr:nvSpPr>
      <xdr:spPr>
        <a:xfrm>
          <a:off x="4946015" y="13566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76200</xdr:rowOff>
    </xdr:from>
    <xdr:ext cx="761365" cy="255270"/>
    <xdr:sp macro="" textlink="">
      <xdr:nvSpPr>
        <xdr:cNvPr id="217" name="人件費・物件費等の状況該当値テキスト"/>
        <xdr:cNvSpPr txBox="1"/>
      </xdr:nvSpPr>
      <xdr:spPr>
        <a:xfrm>
          <a:off x="5087620" y="134874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130,157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118745</xdr:rowOff>
    </xdr:from>
    <xdr:to>
      <xdr:col>19</xdr:col>
      <xdr:colOff>184150</xdr:colOff>
      <xdr:row>81</xdr:row>
      <xdr:rowOff>48895</xdr:rowOff>
    </xdr:to>
    <xdr:sp macro="" textlink="">
      <xdr:nvSpPr>
        <xdr:cNvPr id="218" name="楕円 217"/>
        <xdr:cNvSpPr/>
      </xdr:nvSpPr>
      <xdr:spPr>
        <a:xfrm>
          <a:off x="4100195" y="13529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59055</xdr:rowOff>
    </xdr:from>
    <xdr:ext cx="735965" cy="259080"/>
    <xdr:sp macro="" textlink="">
      <xdr:nvSpPr>
        <xdr:cNvPr id="219" name="テキスト ボックス 218"/>
        <xdr:cNvSpPr txBox="1"/>
      </xdr:nvSpPr>
      <xdr:spPr>
        <a:xfrm>
          <a:off x="3766185" y="133026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121,127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111760</xdr:rowOff>
    </xdr:from>
    <xdr:to>
      <xdr:col>15</xdr:col>
      <xdr:colOff>133350</xdr:colOff>
      <xdr:row>81</xdr:row>
      <xdr:rowOff>41910</xdr:rowOff>
    </xdr:to>
    <xdr:sp macro="" textlink="">
      <xdr:nvSpPr>
        <xdr:cNvPr id="220" name="楕円 219"/>
        <xdr:cNvSpPr/>
      </xdr:nvSpPr>
      <xdr:spPr>
        <a:xfrm>
          <a:off x="3203575" y="13522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52070</xdr:rowOff>
    </xdr:from>
    <xdr:ext cx="762000" cy="254635"/>
    <xdr:sp macro="" textlink="">
      <xdr:nvSpPr>
        <xdr:cNvPr id="221" name="テキスト ボックス 220"/>
        <xdr:cNvSpPr txBox="1"/>
      </xdr:nvSpPr>
      <xdr:spPr>
        <a:xfrm>
          <a:off x="2869565" y="132956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119,319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106045</xdr:rowOff>
    </xdr:from>
    <xdr:to>
      <xdr:col>11</xdr:col>
      <xdr:colOff>82550</xdr:colOff>
      <xdr:row>81</xdr:row>
      <xdr:rowOff>36195</xdr:rowOff>
    </xdr:to>
    <xdr:sp macro="" textlink="">
      <xdr:nvSpPr>
        <xdr:cNvPr id="222" name="楕円 221"/>
        <xdr:cNvSpPr/>
      </xdr:nvSpPr>
      <xdr:spPr>
        <a:xfrm>
          <a:off x="2305050" y="135172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46990</xdr:rowOff>
    </xdr:from>
    <xdr:ext cx="762000" cy="258445"/>
    <xdr:sp macro="" textlink="">
      <xdr:nvSpPr>
        <xdr:cNvPr id="223" name="テキスト ボックス 222"/>
        <xdr:cNvSpPr txBox="1"/>
      </xdr:nvSpPr>
      <xdr:spPr>
        <a:xfrm>
          <a:off x="1972945" y="13290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72390</xdr:rowOff>
    </xdr:from>
    <xdr:to>
      <xdr:col>7</xdr:col>
      <xdr:colOff>31750</xdr:colOff>
      <xdr:row>81</xdr:row>
      <xdr:rowOff>2540</xdr:rowOff>
    </xdr:to>
    <xdr:sp macro="" textlink="">
      <xdr:nvSpPr>
        <xdr:cNvPr id="224" name="楕円 223"/>
        <xdr:cNvSpPr/>
      </xdr:nvSpPr>
      <xdr:spPr>
        <a:xfrm>
          <a:off x="1408430" y="134835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12700</xdr:rowOff>
    </xdr:from>
    <xdr:ext cx="761365" cy="258445"/>
    <xdr:sp macro="" textlink="">
      <xdr:nvSpPr>
        <xdr:cNvPr id="225" name="テキスト ボックス 224"/>
        <xdr:cNvSpPr txBox="1"/>
      </xdr:nvSpPr>
      <xdr:spPr>
        <a:xfrm>
          <a:off x="1076325"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109,532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905" cy="308610"/>
    <xdr:sp macro="" textlink="">
      <xdr:nvSpPr>
        <xdr:cNvPr id="227" name="テキスト ボックス 226"/>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8" name="テキスト ボックス 227"/>
        <xdr:cNvSpPr txBox="1"/>
      </xdr:nvSpPr>
      <xdr:spPr>
        <a:xfrm>
          <a:off x="15570835" y="1268730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職員の給与は、特別区人事委員会が都内民間企業の給与実態を調査したうえで職員の給与の勧告を行い、この勧告を踏まえ、区議会の審議を経て決定している。</a:t>
          </a:r>
        </a:p>
        <a:p>
          <a:r>
            <a:rPr kumimoji="1" lang="ja-JP" altLang="en-US" sz="1300">
              <a:latin typeface="ＭＳ Ｐゴシック"/>
              <a:ea typeface="ＭＳ Ｐゴシック"/>
            </a:rPr>
            <a:t>今後も特別区人事委員会の勧告を踏まえ、給与の適正化に努めていく。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103.0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94320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64770</xdr:rowOff>
    </xdr:from>
    <xdr:ext cx="762000" cy="255270"/>
    <xdr:sp macro="" textlink="">
      <xdr:nvSpPr>
        <xdr:cNvPr id="242" name="テキスト ボックス 241"/>
        <xdr:cNvSpPr txBox="1"/>
      </xdr:nvSpPr>
      <xdr:spPr>
        <a:xfrm>
          <a:off x="12173585" y="149847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94320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270"/>
    <xdr:sp macro="" textlink="">
      <xdr:nvSpPr>
        <xdr:cNvPr id="244" name="テキスト ボックス 243"/>
        <xdr:cNvSpPr txBox="1"/>
      </xdr:nvSpPr>
      <xdr:spPr>
        <a:xfrm>
          <a:off x="12173585" y="146481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101.0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94320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17358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94320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17358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94320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17358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94320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173585" y="13300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4" name="テキスト ボックス 253"/>
        <xdr:cNvSpPr txBox="1"/>
      </xdr:nvSpPr>
      <xdr:spPr>
        <a:xfrm>
          <a:off x="12173585" y="12962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137795</xdr:rowOff>
    </xdr:to>
    <xdr:cxnSp macro="">
      <xdr:nvCxnSpPr>
        <xdr:cNvPr id="256" name="直線コネクタ 255"/>
        <xdr:cNvCxnSpPr/>
      </xdr:nvCxnSpPr>
      <xdr:spPr>
        <a:xfrm flipV="1">
          <a:off x="17172305" y="13338810"/>
          <a:ext cx="0" cy="1551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1365" cy="254635"/>
    <xdr:sp macro="" textlink="">
      <xdr:nvSpPr>
        <xdr:cNvPr id="257" name="給与水準   （国との比較）最小値テキスト"/>
        <xdr:cNvSpPr txBox="1"/>
      </xdr:nvSpPr>
      <xdr:spPr>
        <a:xfrm>
          <a:off x="17261205" y="1486217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8" name="直線コネクタ 257"/>
        <xdr:cNvCxnSpPr/>
      </xdr:nvCxnSpPr>
      <xdr:spPr>
        <a:xfrm>
          <a:off x="17081500" y="148901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10160</xdr:rowOff>
    </xdr:from>
    <xdr:ext cx="761365" cy="258445"/>
    <xdr:sp macro="" textlink="">
      <xdr:nvSpPr>
        <xdr:cNvPr id="259" name="給与水準   （国との比較）最大値テキスト"/>
        <xdr:cNvSpPr txBox="1"/>
      </xdr:nvSpPr>
      <xdr:spPr>
        <a:xfrm>
          <a:off x="17261205" y="13086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7081500" y="133388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135255</xdr:rowOff>
    </xdr:from>
    <xdr:to>
      <xdr:col>81</xdr:col>
      <xdr:colOff>44450</xdr:colOff>
      <xdr:row>85</xdr:row>
      <xdr:rowOff>135255</xdr:rowOff>
    </xdr:to>
    <xdr:cxnSp macro="">
      <xdr:nvCxnSpPr>
        <xdr:cNvPr id="261" name="直線コネクタ 260"/>
        <xdr:cNvCxnSpPr/>
      </xdr:nvCxnSpPr>
      <xdr:spPr>
        <a:xfrm>
          <a:off x="16326485" y="1438465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133350</xdr:rowOff>
    </xdr:from>
    <xdr:ext cx="761365" cy="255270"/>
    <xdr:sp macro="" textlink="">
      <xdr:nvSpPr>
        <xdr:cNvPr id="262" name="給与水準   （国との比較）平均値テキスト"/>
        <xdr:cNvSpPr txBox="1"/>
      </xdr:nvSpPr>
      <xdr:spPr>
        <a:xfrm>
          <a:off x="17261205" y="13879830"/>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116840</xdr:rowOff>
    </xdr:from>
    <xdr:to>
      <xdr:col>81</xdr:col>
      <xdr:colOff>95250</xdr:colOff>
      <xdr:row>84</xdr:row>
      <xdr:rowOff>46990</xdr:rowOff>
    </xdr:to>
    <xdr:sp macro="" textlink="">
      <xdr:nvSpPr>
        <xdr:cNvPr id="263" name="フローチャート: 判断 262"/>
        <xdr:cNvSpPr/>
      </xdr:nvSpPr>
      <xdr:spPr>
        <a:xfrm>
          <a:off x="17119600" y="140309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135255</xdr:rowOff>
    </xdr:from>
    <xdr:to>
      <xdr:col>77</xdr:col>
      <xdr:colOff>44450</xdr:colOff>
      <xdr:row>85</xdr:row>
      <xdr:rowOff>167640</xdr:rowOff>
    </xdr:to>
    <xdr:cxnSp macro="">
      <xdr:nvCxnSpPr>
        <xdr:cNvPr id="264" name="直線コネクタ 263"/>
        <xdr:cNvCxnSpPr/>
      </xdr:nvCxnSpPr>
      <xdr:spPr>
        <a:xfrm flipV="1">
          <a:off x="15427960" y="14384655"/>
          <a:ext cx="8985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116840</xdr:rowOff>
    </xdr:from>
    <xdr:to>
      <xdr:col>77</xdr:col>
      <xdr:colOff>95250</xdr:colOff>
      <xdr:row>84</xdr:row>
      <xdr:rowOff>46990</xdr:rowOff>
    </xdr:to>
    <xdr:sp macro="" textlink="">
      <xdr:nvSpPr>
        <xdr:cNvPr id="265" name="フローチャート: 判断 264"/>
        <xdr:cNvSpPr/>
      </xdr:nvSpPr>
      <xdr:spPr>
        <a:xfrm>
          <a:off x="16273780" y="140309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57150</xdr:rowOff>
    </xdr:from>
    <xdr:ext cx="735965" cy="259080"/>
    <xdr:sp macro="" textlink="">
      <xdr:nvSpPr>
        <xdr:cNvPr id="266" name="テキスト ボックス 265"/>
        <xdr:cNvSpPr txBox="1"/>
      </xdr:nvSpPr>
      <xdr:spPr>
        <a:xfrm>
          <a:off x="15941675" y="138036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167640</xdr:rowOff>
    </xdr:from>
    <xdr:to>
      <xdr:col>72</xdr:col>
      <xdr:colOff>203200</xdr:colOff>
      <xdr:row>86</xdr:row>
      <xdr:rowOff>135890</xdr:rowOff>
    </xdr:to>
    <xdr:cxnSp macro="">
      <xdr:nvCxnSpPr>
        <xdr:cNvPr id="267" name="直線コネクタ 266"/>
        <xdr:cNvCxnSpPr/>
      </xdr:nvCxnSpPr>
      <xdr:spPr>
        <a:xfrm flipV="1">
          <a:off x="14531340" y="14417040"/>
          <a:ext cx="89662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14605</xdr:rowOff>
    </xdr:from>
    <xdr:to>
      <xdr:col>73</xdr:col>
      <xdr:colOff>44450</xdr:colOff>
      <xdr:row>84</xdr:row>
      <xdr:rowOff>116205</xdr:rowOff>
    </xdr:to>
    <xdr:sp macro="" textlink="">
      <xdr:nvSpPr>
        <xdr:cNvPr id="268" name="フローチャート: 判断 267"/>
        <xdr:cNvSpPr/>
      </xdr:nvSpPr>
      <xdr:spPr>
        <a:xfrm>
          <a:off x="15377160" y="1409636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126365</xdr:rowOff>
    </xdr:from>
    <xdr:ext cx="762000" cy="258445"/>
    <xdr:sp macro="" textlink="">
      <xdr:nvSpPr>
        <xdr:cNvPr id="269" name="テキスト ボックス 268"/>
        <xdr:cNvSpPr txBox="1"/>
      </xdr:nvSpPr>
      <xdr:spPr>
        <a:xfrm>
          <a:off x="15045055" y="13872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135890</xdr:rowOff>
    </xdr:from>
    <xdr:to>
      <xdr:col>68</xdr:col>
      <xdr:colOff>152400</xdr:colOff>
      <xdr:row>86</xdr:row>
      <xdr:rowOff>135890</xdr:rowOff>
    </xdr:to>
    <xdr:cxnSp macro="">
      <xdr:nvCxnSpPr>
        <xdr:cNvPr id="270" name="直線コネクタ 269"/>
        <xdr:cNvCxnSpPr/>
      </xdr:nvCxnSpPr>
      <xdr:spPr>
        <a:xfrm>
          <a:off x="13634720" y="1455293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71" name="フローチャート: 判断 270"/>
        <xdr:cNvSpPr/>
      </xdr:nvSpPr>
      <xdr:spPr>
        <a:xfrm>
          <a:off x="14480540" y="14333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24765</xdr:rowOff>
    </xdr:from>
    <xdr:ext cx="762000" cy="259080"/>
    <xdr:sp macro="" textlink="">
      <xdr:nvSpPr>
        <xdr:cNvPr id="272" name="テキスト ボックス 271"/>
        <xdr:cNvSpPr txBox="1"/>
      </xdr:nvSpPr>
      <xdr:spPr>
        <a:xfrm>
          <a:off x="14146530" y="14106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73" name="フローチャート: 判断 272"/>
        <xdr:cNvSpPr/>
      </xdr:nvSpPr>
      <xdr:spPr>
        <a:xfrm>
          <a:off x="1358392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128270</xdr:rowOff>
    </xdr:from>
    <xdr:ext cx="762000" cy="258445"/>
    <xdr:sp macro="" textlink="">
      <xdr:nvSpPr>
        <xdr:cNvPr id="274" name="テキスト ボックス 273"/>
        <xdr:cNvSpPr txBox="1"/>
      </xdr:nvSpPr>
      <xdr:spPr>
        <a:xfrm>
          <a:off x="13249910" y="14210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8445"/>
    <xdr:sp macro="" textlink="">
      <xdr:nvSpPr>
        <xdr:cNvPr id="275" name="テキスト ボックス 274"/>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8445"/>
    <xdr:sp macro="" textlink="">
      <xdr:nvSpPr>
        <xdr:cNvPr id="276" name="テキスト ボックス 275"/>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1365" cy="258445"/>
    <xdr:sp macro="" textlink="">
      <xdr:nvSpPr>
        <xdr:cNvPr id="277" name="テキスト ボックス 276"/>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8445"/>
    <xdr:sp macro="" textlink="">
      <xdr:nvSpPr>
        <xdr:cNvPr id="278" name="テキスト ボックス 277"/>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8445"/>
    <xdr:sp macro="" textlink="">
      <xdr:nvSpPr>
        <xdr:cNvPr id="279" name="テキスト ボックス 278"/>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80" name="楕円 279"/>
        <xdr:cNvSpPr/>
      </xdr:nvSpPr>
      <xdr:spPr>
        <a:xfrm>
          <a:off x="17119600" y="1433385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56515</xdr:rowOff>
    </xdr:from>
    <xdr:ext cx="761365" cy="258445"/>
    <xdr:sp macro="" textlink="">
      <xdr:nvSpPr>
        <xdr:cNvPr id="281" name="給与水準   （国との比較）該当値テキスト"/>
        <xdr:cNvSpPr txBox="1"/>
      </xdr:nvSpPr>
      <xdr:spPr>
        <a:xfrm>
          <a:off x="17261205" y="14305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84455</xdr:rowOff>
    </xdr:from>
    <xdr:to>
      <xdr:col>77</xdr:col>
      <xdr:colOff>95250</xdr:colOff>
      <xdr:row>86</xdr:row>
      <xdr:rowOff>14605</xdr:rowOff>
    </xdr:to>
    <xdr:sp macro="" textlink="">
      <xdr:nvSpPr>
        <xdr:cNvPr id="282" name="楕円 281"/>
        <xdr:cNvSpPr/>
      </xdr:nvSpPr>
      <xdr:spPr>
        <a:xfrm>
          <a:off x="16273780" y="1433385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167640</xdr:rowOff>
    </xdr:from>
    <xdr:ext cx="735965" cy="258445"/>
    <xdr:sp macro="" textlink="">
      <xdr:nvSpPr>
        <xdr:cNvPr id="283" name="テキスト ボックス 282"/>
        <xdr:cNvSpPr txBox="1"/>
      </xdr:nvSpPr>
      <xdr:spPr>
        <a:xfrm>
          <a:off x="15941675" y="144170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118745</xdr:rowOff>
    </xdr:from>
    <xdr:to>
      <xdr:col>73</xdr:col>
      <xdr:colOff>44450</xdr:colOff>
      <xdr:row>86</xdr:row>
      <xdr:rowOff>48895</xdr:rowOff>
    </xdr:to>
    <xdr:sp macro="" textlink="">
      <xdr:nvSpPr>
        <xdr:cNvPr id="284" name="楕円 283"/>
        <xdr:cNvSpPr/>
      </xdr:nvSpPr>
      <xdr:spPr>
        <a:xfrm>
          <a:off x="15377160" y="143681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33655</xdr:rowOff>
    </xdr:from>
    <xdr:ext cx="762000" cy="257810"/>
    <xdr:sp macro="" textlink="">
      <xdr:nvSpPr>
        <xdr:cNvPr id="285" name="テキスト ボックス 284"/>
        <xdr:cNvSpPr txBox="1"/>
      </xdr:nvSpPr>
      <xdr:spPr>
        <a:xfrm>
          <a:off x="15045055" y="14450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85090</xdr:rowOff>
    </xdr:from>
    <xdr:to>
      <xdr:col>68</xdr:col>
      <xdr:colOff>203200</xdr:colOff>
      <xdr:row>87</xdr:row>
      <xdr:rowOff>15240</xdr:rowOff>
    </xdr:to>
    <xdr:sp macro="" textlink="">
      <xdr:nvSpPr>
        <xdr:cNvPr id="286" name="楕円 285"/>
        <xdr:cNvSpPr/>
      </xdr:nvSpPr>
      <xdr:spPr>
        <a:xfrm>
          <a:off x="14480540" y="14502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0</xdr:rowOff>
    </xdr:from>
    <xdr:ext cx="762000" cy="259080"/>
    <xdr:sp macro="" textlink="">
      <xdr:nvSpPr>
        <xdr:cNvPr id="287" name="テキスト ボックス 286"/>
        <xdr:cNvSpPr txBox="1"/>
      </xdr:nvSpPr>
      <xdr:spPr>
        <a:xfrm>
          <a:off x="14146530" y="1458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85090</xdr:rowOff>
    </xdr:from>
    <xdr:to>
      <xdr:col>64</xdr:col>
      <xdr:colOff>152400</xdr:colOff>
      <xdr:row>87</xdr:row>
      <xdr:rowOff>15240</xdr:rowOff>
    </xdr:to>
    <xdr:sp macro="" textlink="">
      <xdr:nvSpPr>
        <xdr:cNvPr id="288" name="楕円 287"/>
        <xdr:cNvSpPr/>
      </xdr:nvSpPr>
      <xdr:spPr>
        <a:xfrm>
          <a:off x="13583920" y="14502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0</xdr:rowOff>
    </xdr:from>
    <xdr:ext cx="762000" cy="259080"/>
    <xdr:sp macro="" textlink="">
      <xdr:nvSpPr>
        <xdr:cNvPr id="289" name="テキスト ボックス 288"/>
        <xdr:cNvSpPr txBox="1"/>
      </xdr:nvSpPr>
      <xdr:spPr>
        <a:xfrm>
          <a:off x="13249910" y="1458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5435"/>
    <xdr:sp macro="" textlink="">
      <xdr:nvSpPr>
        <xdr:cNvPr id="291" name="テキスト ボックス 290"/>
        <xdr:cNvSpPr txBox="1"/>
      </xdr:nvSpPr>
      <xdr:spPr>
        <a:xfrm>
          <a:off x="13466445" y="8986520"/>
          <a:ext cx="2262505"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965"/>
    <xdr:sp macro="" textlink="">
      <xdr:nvSpPr>
        <xdr:cNvPr id="292" name="テキスト ボックス 291"/>
        <xdr:cNvSpPr txBox="1"/>
      </xdr:nvSpPr>
      <xdr:spPr>
        <a:xfrm>
          <a:off x="15879445" y="8961120"/>
          <a:ext cx="1646555"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人口千人当たり職員数は、前年度に比べ増加したが、類似団体の平均は下回っている。</a:t>
          </a:r>
        </a:p>
        <a:p>
          <a:r>
            <a:rPr kumimoji="1" lang="ja-JP" altLang="en-US" sz="1300">
              <a:latin typeface="ＭＳ Ｐゴシック"/>
              <a:ea typeface="ＭＳ Ｐゴシック"/>
            </a:rPr>
            <a:t>今後も執行体制の効率化に努めるとともに、各種方針に基づく職員の育成を図り、少数精鋭の職員体制を推進していく。</a:t>
          </a:r>
        </a:p>
      </xdr:txBody>
    </xdr:sp>
    <xdr:clientData/>
  </xdr:twoCellAnchor>
  <xdr:oneCellAnchor>
    <xdr:from>
      <xdr:col>61</xdr:col>
      <xdr:colOff>6350</xdr:colOff>
      <xdr:row>54</xdr:row>
      <xdr:rowOff>140335</xdr:rowOff>
    </xdr:from>
    <xdr:ext cx="349885" cy="224790"/>
    <xdr:sp macro="" textlink="">
      <xdr:nvSpPr>
        <xdr:cNvPr id="303" name="テキスト ボックス 302"/>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5" name="テキスト ボックス 304"/>
        <xdr:cNvSpPr txBox="1"/>
      </xdr:nvSpPr>
      <xdr:spPr>
        <a:xfrm>
          <a:off x="12173585" y="115963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167640</xdr:rowOff>
    </xdr:from>
    <xdr:to>
      <xdr:col>85</xdr:col>
      <xdr:colOff>95250</xdr:colOff>
      <xdr:row>67</xdr:row>
      <xdr:rowOff>167640</xdr:rowOff>
    </xdr:to>
    <xdr:cxnSp macro="">
      <xdr:nvCxnSpPr>
        <xdr:cNvPr id="306" name="直線コネクタ 305"/>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2943205" y="10727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xdr:cNvSpPr txBox="1"/>
      </xdr:nvSpPr>
      <xdr:spPr>
        <a:xfrm>
          <a:off x="12173585"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270"/>
    <xdr:sp macro="" textlink="">
      <xdr:nvSpPr>
        <xdr:cNvPr id="315" name="テキスト ボックス 314"/>
        <xdr:cNvSpPr txBox="1"/>
      </xdr:nvSpPr>
      <xdr:spPr>
        <a:xfrm>
          <a:off x="12173585" y="99110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17" name="テキスト ボックス 316"/>
        <xdr:cNvSpPr txBox="1"/>
      </xdr:nvSpPr>
      <xdr:spPr>
        <a:xfrm>
          <a:off x="12173585" y="9573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8445"/>
    <xdr:sp macro="" textlink="">
      <xdr:nvSpPr>
        <xdr:cNvPr id="319" name="テキスト ボックス 318"/>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32385</xdr:rowOff>
    </xdr:from>
    <xdr:to>
      <xdr:col>81</xdr:col>
      <xdr:colOff>44450</xdr:colOff>
      <xdr:row>67</xdr:row>
      <xdr:rowOff>26035</xdr:rowOff>
    </xdr:to>
    <xdr:cxnSp macro="">
      <xdr:nvCxnSpPr>
        <xdr:cNvPr id="321" name="直線コネクタ 320"/>
        <xdr:cNvCxnSpPr/>
      </xdr:nvCxnSpPr>
      <xdr:spPr>
        <a:xfrm flipV="1">
          <a:off x="17172305" y="9923145"/>
          <a:ext cx="0" cy="1334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167640</xdr:rowOff>
    </xdr:from>
    <xdr:ext cx="761365" cy="255270"/>
    <xdr:sp macro="" textlink="">
      <xdr:nvSpPr>
        <xdr:cNvPr id="322" name="定員管理の状況最小値テキスト"/>
        <xdr:cNvSpPr txBox="1"/>
      </xdr:nvSpPr>
      <xdr:spPr>
        <a:xfrm>
          <a:off x="17261205" y="1123188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26035</xdr:rowOff>
    </xdr:from>
    <xdr:to>
      <xdr:col>81</xdr:col>
      <xdr:colOff>133350</xdr:colOff>
      <xdr:row>67</xdr:row>
      <xdr:rowOff>26035</xdr:rowOff>
    </xdr:to>
    <xdr:cxnSp macro="">
      <xdr:nvCxnSpPr>
        <xdr:cNvPr id="323" name="直線コネクタ 322"/>
        <xdr:cNvCxnSpPr/>
      </xdr:nvCxnSpPr>
      <xdr:spPr>
        <a:xfrm>
          <a:off x="17081500" y="112579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118745</xdr:rowOff>
    </xdr:from>
    <xdr:ext cx="761365" cy="259080"/>
    <xdr:sp macro="" textlink="">
      <xdr:nvSpPr>
        <xdr:cNvPr id="324" name="定員管理の状況最大値テキスト"/>
        <xdr:cNvSpPr txBox="1"/>
      </xdr:nvSpPr>
      <xdr:spPr>
        <a:xfrm>
          <a:off x="17261205" y="9674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32385</xdr:rowOff>
    </xdr:from>
    <xdr:to>
      <xdr:col>81</xdr:col>
      <xdr:colOff>133350</xdr:colOff>
      <xdr:row>59</xdr:row>
      <xdr:rowOff>32385</xdr:rowOff>
    </xdr:to>
    <xdr:cxnSp macro="">
      <xdr:nvCxnSpPr>
        <xdr:cNvPr id="325" name="直線コネクタ 324"/>
        <xdr:cNvCxnSpPr/>
      </xdr:nvCxnSpPr>
      <xdr:spPr>
        <a:xfrm>
          <a:off x="17081500" y="99231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153035</xdr:rowOff>
    </xdr:from>
    <xdr:to>
      <xdr:col>81</xdr:col>
      <xdr:colOff>44450</xdr:colOff>
      <xdr:row>59</xdr:row>
      <xdr:rowOff>158750</xdr:rowOff>
    </xdr:to>
    <xdr:cxnSp macro="">
      <xdr:nvCxnSpPr>
        <xdr:cNvPr id="326" name="直線コネクタ 325"/>
        <xdr:cNvCxnSpPr/>
      </xdr:nvCxnSpPr>
      <xdr:spPr>
        <a:xfrm>
          <a:off x="16326485" y="10043795"/>
          <a:ext cx="8458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143510</xdr:rowOff>
    </xdr:from>
    <xdr:ext cx="761365" cy="254635"/>
    <xdr:sp macro="" textlink="">
      <xdr:nvSpPr>
        <xdr:cNvPr id="327" name="定員管理の状況平均値テキスト"/>
        <xdr:cNvSpPr txBox="1"/>
      </xdr:nvSpPr>
      <xdr:spPr>
        <a:xfrm>
          <a:off x="17261205" y="10034270"/>
          <a:ext cx="76136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7119600" y="100368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153035</xdr:rowOff>
    </xdr:to>
    <xdr:cxnSp macro="">
      <xdr:nvCxnSpPr>
        <xdr:cNvPr id="329" name="直線コネクタ 328"/>
        <xdr:cNvCxnSpPr/>
      </xdr:nvCxnSpPr>
      <xdr:spPr>
        <a:xfrm>
          <a:off x="15427960" y="10039350"/>
          <a:ext cx="8985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143510</xdr:rowOff>
    </xdr:from>
    <xdr:to>
      <xdr:col>77</xdr:col>
      <xdr:colOff>95250</xdr:colOff>
      <xdr:row>60</xdr:row>
      <xdr:rowOff>73025</xdr:rowOff>
    </xdr:to>
    <xdr:sp macro="" textlink="">
      <xdr:nvSpPr>
        <xdr:cNvPr id="330" name="フローチャート: 判断 329"/>
        <xdr:cNvSpPr/>
      </xdr:nvSpPr>
      <xdr:spPr>
        <a:xfrm>
          <a:off x="16273780" y="10034270"/>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57785</xdr:rowOff>
    </xdr:from>
    <xdr:ext cx="735965" cy="259080"/>
    <xdr:sp macro="" textlink="">
      <xdr:nvSpPr>
        <xdr:cNvPr id="331" name="テキスト ボックス 330"/>
        <xdr:cNvSpPr txBox="1"/>
      </xdr:nvSpPr>
      <xdr:spPr>
        <a:xfrm>
          <a:off x="15941675" y="10116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148590</xdr:rowOff>
    </xdr:from>
    <xdr:to>
      <xdr:col>72</xdr:col>
      <xdr:colOff>203200</xdr:colOff>
      <xdr:row>59</xdr:row>
      <xdr:rowOff>156845</xdr:rowOff>
    </xdr:to>
    <xdr:cxnSp macro="">
      <xdr:nvCxnSpPr>
        <xdr:cNvPr id="332" name="直線コネクタ 331"/>
        <xdr:cNvCxnSpPr/>
      </xdr:nvCxnSpPr>
      <xdr:spPr>
        <a:xfrm flipV="1">
          <a:off x="14531340" y="10039350"/>
          <a:ext cx="8966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377160" y="100368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60960</xdr:rowOff>
    </xdr:from>
    <xdr:ext cx="762000" cy="259080"/>
    <xdr:sp macro="" textlink="">
      <xdr:nvSpPr>
        <xdr:cNvPr id="334" name="テキスト ボックス 333"/>
        <xdr:cNvSpPr txBox="1"/>
      </xdr:nvSpPr>
      <xdr:spPr>
        <a:xfrm>
          <a:off x="15045055"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153035</xdr:rowOff>
    </xdr:from>
    <xdr:to>
      <xdr:col>68</xdr:col>
      <xdr:colOff>152400</xdr:colOff>
      <xdr:row>59</xdr:row>
      <xdr:rowOff>156845</xdr:rowOff>
    </xdr:to>
    <xdr:cxnSp macro="">
      <xdr:nvCxnSpPr>
        <xdr:cNvPr id="335" name="直線コネクタ 334"/>
        <xdr:cNvCxnSpPr/>
      </xdr:nvCxnSpPr>
      <xdr:spPr>
        <a:xfrm>
          <a:off x="13634720" y="10043795"/>
          <a:ext cx="8966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137795</xdr:rowOff>
    </xdr:from>
    <xdr:to>
      <xdr:col>68</xdr:col>
      <xdr:colOff>203200</xdr:colOff>
      <xdr:row>60</xdr:row>
      <xdr:rowOff>67945</xdr:rowOff>
    </xdr:to>
    <xdr:sp macro="" textlink="">
      <xdr:nvSpPr>
        <xdr:cNvPr id="336" name="フローチャート: 判断 335"/>
        <xdr:cNvSpPr/>
      </xdr:nvSpPr>
      <xdr:spPr>
        <a:xfrm>
          <a:off x="1448054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52705</xdr:rowOff>
    </xdr:from>
    <xdr:ext cx="762000" cy="255270"/>
    <xdr:sp macro="" textlink="">
      <xdr:nvSpPr>
        <xdr:cNvPr id="337" name="テキスト ボックス 336"/>
        <xdr:cNvSpPr txBox="1"/>
      </xdr:nvSpPr>
      <xdr:spPr>
        <a:xfrm>
          <a:off x="14146530" y="101111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137160</xdr:rowOff>
    </xdr:from>
    <xdr:to>
      <xdr:col>64</xdr:col>
      <xdr:colOff>152400</xdr:colOff>
      <xdr:row>60</xdr:row>
      <xdr:rowOff>67310</xdr:rowOff>
    </xdr:to>
    <xdr:sp macro="" textlink="">
      <xdr:nvSpPr>
        <xdr:cNvPr id="338" name="フローチャート: 判断 337"/>
        <xdr:cNvSpPr/>
      </xdr:nvSpPr>
      <xdr:spPr>
        <a:xfrm>
          <a:off x="13583920" y="10027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52070</xdr:rowOff>
    </xdr:from>
    <xdr:ext cx="762000" cy="254635"/>
    <xdr:sp macro="" textlink="">
      <xdr:nvSpPr>
        <xdr:cNvPr id="339" name="テキスト ボックス 338"/>
        <xdr:cNvSpPr txBox="1"/>
      </xdr:nvSpPr>
      <xdr:spPr>
        <a:xfrm>
          <a:off x="13249910" y="101104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1365" cy="255270"/>
    <xdr:sp macro="" textlink="">
      <xdr:nvSpPr>
        <xdr:cNvPr id="340" name="テキスト ボックス 339"/>
        <xdr:cNvSpPr txBox="1"/>
      </xdr:nvSpPr>
      <xdr:spPr>
        <a:xfrm>
          <a:off x="16954500" y="117348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1365" cy="255270"/>
    <xdr:sp macro="" textlink="">
      <xdr:nvSpPr>
        <xdr:cNvPr id="341" name="テキスト ボックス 340"/>
        <xdr:cNvSpPr txBox="1"/>
      </xdr:nvSpPr>
      <xdr:spPr>
        <a:xfrm>
          <a:off x="16108680" y="117348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1365" cy="255270"/>
    <xdr:sp macro="" textlink="">
      <xdr:nvSpPr>
        <xdr:cNvPr id="342" name="テキスト ボックス 341"/>
        <xdr:cNvSpPr txBox="1"/>
      </xdr:nvSpPr>
      <xdr:spPr>
        <a:xfrm>
          <a:off x="15210155" y="117348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5270"/>
    <xdr:sp macro="" textlink="">
      <xdr:nvSpPr>
        <xdr:cNvPr id="343" name="テキスト ボックス 342"/>
        <xdr:cNvSpPr txBox="1"/>
      </xdr:nvSpPr>
      <xdr:spPr>
        <a:xfrm>
          <a:off x="14313535" y="11734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5270"/>
    <xdr:sp macro="" textlink="">
      <xdr:nvSpPr>
        <xdr:cNvPr id="344" name="テキスト ボックス 343"/>
        <xdr:cNvSpPr txBox="1"/>
      </xdr:nvSpPr>
      <xdr:spPr>
        <a:xfrm>
          <a:off x="13416915" y="11734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107950</xdr:rowOff>
    </xdr:from>
    <xdr:to>
      <xdr:col>81</xdr:col>
      <xdr:colOff>95250</xdr:colOff>
      <xdr:row>60</xdr:row>
      <xdr:rowOff>38100</xdr:rowOff>
    </xdr:to>
    <xdr:sp macro="" textlink="">
      <xdr:nvSpPr>
        <xdr:cNvPr id="345" name="楕円 344"/>
        <xdr:cNvSpPr/>
      </xdr:nvSpPr>
      <xdr:spPr>
        <a:xfrm>
          <a:off x="17119600" y="999871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29210</xdr:rowOff>
    </xdr:from>
    <xdr:ext cx="761365" cy="254635"/>
    <xdr:sp macro="" textlink="">
      <xdr:nvSpPr>
        <xdr:cNvPr id="346" name="定員管理の状況該当値テキスト"/>
        <xdr:cNvSpPr txBox="1"/>
      </xdr:nvSpPr>
      <xdr:spPr>
        <a:xfrm>
          <a:off x="17261205" y="991997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102870</xdr:rowOff>
    </xdr:from>
    <xdr:to>
      <xdr:col>77</xdr:col>
      <xdr:colOff>95250</xdr:colOff>
      <xdr:row>60</xdr:row>
      <xdr:rowOff>32385</xdr:rowOff>
    </xdr:to>
    <xdr:sp macro="" textlink="">
      <xdr:nvSpPr>
        <xdr:cNvPr id="347" name="楕円 346"/>
        <xdr:cNvSpPr/>
      </xdr:nvSpPr>
      <xdr:spPr>
        <a:xfrm>
          <a:off x="16273780" y="999363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42545</xdr:rowOff>
    </xdr:from>
    <xdr:ext cx="735965" cy="255270"/>
    <xdr:sp macro="" textlink="">
      <xdr:nvSpPr>
        <xdr:cNvPr id="348" name="テキスト ボックス 347"/>
        <xdr:cNvSpPr txBox="1"/>
      </xdr:nvSpPr>
      <xdr:spPr>
        <a:xfrm>
          <a:off x="15941675" y="9765665"/>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97790</xdr:rowOff>
    </xdr:from>
    <xdr:to>
      <xdr:col>73</xdr:col>
      <xdr:colOff>44450</xdr:colOff>
      <xdr:row>60</xdr:row>
      <xdr:rowOff>28575</xdr:rowOff>
    </xdr:to>
    <xdr:sp macro="" textlink="">
      <xdr:nvSpPr>
        <xdr:cNvPr id="349" name="楕円 348"/>
        <xdr:cNvSpPr/>
      </xdr:nvSpPr>
      <xdr:spPr>
        <a:xfrm>
          <a:off x="15377160" y="9988550"/>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38100</xdr:rowOff>
    </xdr:from>
    <xdr:ext cx="762000" cy="259080"/>
    <xdr:sp macro="" textlink="">
      <xdr:nvSpPr>
        <xdr:cNvPr id="350" name="テキスト ボックス 349"/>
        <xdr:cNvSpPr txBox="1"/>
      </xdr:nvSpPr>
      <xdr:spPr>
        <a:xfrm>
          <a:off x="15045055" y="976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106045</xdr:rowOff>
    </xdr:from>
    <xdr:to>
      <xdr:col>68</xdr:col>
      <xdr:colOff>203200</xdr:colOff>
      <xdr:row>60</xdr:row>
      <xdr:rowOff>36195</xdr:rowOff>
    </xdr:to>
    <xdr:sp macro="" textlink="">
      <xdr:nvSpPr>
        <xdr:cNvPr id="351" name="楕円 350"/>
        <xdr:cNvSpPr/>
      </xdr:nvSpPr>
      <xdr:spPr>
        <a:xfrm>
          <a:off x="14480540" y="9996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46990</xdr:rowOff>
    </xdr:from>
    <xdr:ext cx="762000" cy="258445"/>
    <xdr:sp macro="" textlink="">
      <xdr:nvSpPr>
        <xdr:cNvPr id="352" name="テキスト ボックス 351"/>
        <xdr:cNvSpPr txBox="1"/>
      </xdr:nvSpPr>
      <xdr:spPr>
        <a:xfrm>
          <a:off x="14146530" y="9770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102870</xdr:rowOff>
    </xdr:from>
    <xdr:to>
      <xdr:col>64</xdr:col>
      <xdr:colOff>152400</xdr:colOff>
      <xdr:row>60</xdr:row>
      <xdr:rowOff>32385</xdr:rowOff>
    </xdr:to>
    <xdr:sp macro="" textlink="">
      <xdr:nvSpPr>
        <xdr:cNvPr id="353" name="楕円 352"/>
        <xdr:cNvSpPr/>
      </xdr:nvSpPr>
      <xdr:spPr>
        <a:xfrm>
          <a:off x="13583920" y="99936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42545</xdr:rowOff>
    </xdr:from>
    <xdr:ext cx="762000" cy="255270"/>
    <xdr:sp macro="" textlink="">
      <xdr:nvSpPr>
        <xdr:cNvPr id="354" name="テキスト ボックス 353"/>
        <xdr:cNvSpPr txBox="1"/>
      </xdr:nvSpPr>
      <xdr:spPr>
        <a:xfrm>
          <a:off x="13249910" y="97656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56" name="テキスト ボックス 355"/>
        <xdr:cNvSpPr txBox="1"/>
      </xdr:nvSpPr>
      <xdr:spPr>
        <a:xfrm>
          <a:off x="13799185" y="526034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190" cy="358775"/>
    <xdr:sp macro="" textlink="">
      <xdr:nvSpPr>
        <xdr:cNvPr id="357" name="テキスト ボックス 356"/>
        <xdr:cNvSpPr txBox="1"/>
      </xdr:nvSpPr>
      <xdr:spPr>
        <a:xfrm>
          <a:off x="15546705" y="523494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4.0%]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令和３年度の実質公債費比率は前年度から０．５ポイント減少し、類似団体の平均を下回った。</a:t>
          </a:r>
        </a:p>
        <a:p>
          <a:r>
            <a:rPr kumimoji="1" lang="ja-JP" altLang="en-US" sz="1300">
              <a:latin typeface="ＭＳ Ｐゴシック"/>
              <a:ea typeface="ＭＳ Ｐゴシック"/>
            </a:rPr>
            <a:t>今後も、起債の活用にあたっては、一般財源に占める実質的な公債費の割合（公債費負担比率（中野区方式））を上限１０％程度とする方針を遵守していく。</a:t>
          </a: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8445"/>
    <xdr:sp macro="" textlink="">
      <xdr:nvSpPr>
        <xdr:cNvPr id="370" name="テキスト ボックス 369"/>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94320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72" name="テキスト ボックス 371"/>
        <xdr:cNvSpPr txBox="1"/>
      </xdr:nvSpPr>
      <xdr:spPr>
        <a:xfrm>
          <a:off x="12173585"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94320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94320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94320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172305" y="6196330"/>
          <a:ext cx="0" cy="1344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61365" cy="259080"/>
    <xdr:sp macro="" textlink="">
      <xdr:nvSpPr>
        <xdr:cNvPr id="379" name="公債費負担の状況最小値テキスト"/>
        <xdr:cNvSpPr txBox="1"/>
      </xdr:nvSpPr>
      <xdr:spPr>
        <a:xfrm>
          <a:off x="17261205" y="7513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7081500" y="75412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76200</xdr:rowOff>
    </xdr:from>
    <xdr:ext cx="761365" cy="255270"/>
    <xdr:sp macro="" textlink="">
      <xdr:nvSpPr>
        <xdr:cNvPr id="381" name="公債費負担の状況最大値テキスト"/>
        <xdr:cNvSpPr txBox="1"/>
      </xdr:nvSpPr>
      <xdr:spPr>
        <a:xfrm>
          <a:off x="17261205" y="59436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7081500" y="61963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40</xdr:row>
      <xdr:rowOff>6350</xdr:rowOff>
    </xdr:to>
    <xdr:cxnSp macro="">
      <xdr:nvCxnSpPr>
        <xdr:cNvPr id="383" name="直線コネクタ 382"/>
        <xdr:cNvCxnSpPr/>
      </xdr:nvCxnSpPr>
      <xdr:spPr>
        <a:xfrm flipV="1">
          <a:off x="16326485" y="6595110"/>
          <a:ext cx="84582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0</xdr:rowOff>
    </xdr:from>
    <xdr:ext cx="761365" cy="259080"/>
    <xdr:sp macro="" textlink="">
      <xdr:nvSpPr>
        <xdr:cNvPr id="384" name="公債費負担の状況平均値テキスト"/>
        <xdr:cNvSpPr txBox="1"/>
      </xdr:nvSpPr>
      <xdr:spPr>
        <a:xfrm>
          <a:off x="17261205" y="67056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28575</xdr:rowOff>
    </xdr:from>
    <xdr:to>
      <xdr:col>81</xdr:col>
      <xdr:colOff>95250</xdr:colOff>
      <xdr:row>40</xdr:row>
      <xdr:rowOff>129540</xdr:rowOff>
    </xdr:to>
    <xdr:sp macro="" textlink="">
      <xdr:nvSpPr>
        <xdr:cNvPr id="385" name="フローチャート: 判断 384"/>
        <xdr:cNvSpPr/>
      </xdr:nvSpPr>
      <xdr:spPr>
        <a:xfrm>
          <a:off x="17119600" y="673417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41</xdr:row>
      <xdr:rowOff>3810</xdr:rowOff>
    </xdr:to>
    <xdr:cxnSp macro="">
      <xdr:nvCxnSpPr>
        <xdr:cNvPr id="386" name="直線コネクタ 385"/>
        <xdr:cNvCxnSpPr/>
      </xdr:nvCxnSpPr>
      <xdr:spPr>
        <a:xfrm flipV="1">
          <a:off x="15427960" y="6711950"/>
          <a:ext cx="898525"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273780" y="66890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66040</xdr:rowOff>
    </xdr:from>
    <xdr:ext cx="735965" cy="254635"/>
    <xdr:sp macro="" textlink="">
      <xdr:nvSpPr>
        <xdr:cNvPr id="388" name="テキスト ボックス 387"/>
        <xdr:cNvSpPr txBox="1"/>
      </xdr:nvSpPr>
      <xdr:spPr>
        <a:xfrm>
          <a:off x="15941675" y="6771640"/>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3810</xdr:rowOff>
    </xdr:from>
    <xdr:to>
      <xdr:col>72</xdr:col>
      <xdr:colOff>203200</xdr:colOff>
      <xdr:row>41</xdr:row>
      <xdr:rowOff>100330</xdr:rowOff>
    </xdr:to>
    <xdr:cxnSp macro="">
      <xdr:nvCxnSpPr>
        <xdr:cNvPr id="389" name="直線コネクタ 388"/>
        <xdr:cNvCxnSpPr/>
      </xdr:nvCxnSpPr>
      <xdr:spPr>
        <a:xfrm flipV="1">
          <a:off x="14531340" y="6877050"/>
          <a:ext cx="89662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377160" y="66649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67310</xdr:rowOff>
    </xdr:from>
    <xdr:ext cx="762000" cy="259080"/>
    <xdr:sp macro="" textlink="">
      <xdr:nvSpPr>
        <xdr:cNvPr id="391" name="テキスト ボックス 390"/>
        <xdr:cNvSpPr txBox="1"/>
      </xdr:nvSpPr>
      <xdr:spPr>
        <a:xfrm>
          <a:off x="15045055" y="643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100330</xdr:rowOff>
    </xdr:from>
    <xdr:to>
      <xdr:col>68</xdr:col>
      <xdr:colOff>152400</xdr:colOff>
      <xdr:row>42</xdr:row>
      <xdr:rowOff>97790</xdr:rowOff>
    </xdr:to>
    <xdr:cxnSp macro="">
      <xdr:nvCxnSpPr>
        <xdr:cNvPr id="392" name="直線コネクタ 391"/>
        <xdr:cNvCxnSpPr/>
      </xdr:nvCxnSpPr>
      <xdr:spPr>
        <a:xfrm flipV="1">
          <a:off x="13634720" y="6973570"/>
          <a:ext cx="8966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4805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91440</xdr:rowOff>
    </xdr:from>
    <xdr:ext cx="762000" cy="258445"/>
    <xdr:sp macro="" textlink="">
      <xdr:nvSpPr>
        <xdr:cNvPr id="394" name="テキスト ボックス 393"/>
        <xdr:cNvSpPr txBox="1"/>
      </xdr:nvSpPr>
      <xdr:spPr>
        <a:xfrm>
          <a:off x="14146530" y="646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28575</xdr:rowOff>
    </xdr:from>
    <xdr:to>
      <xdr:col>64</xdr:col>
      <xdr:colOff>152400</xdr:colOff>
      <xdr:row>40</xdr:row>
      <xdr:rowOff>129540</xdr:rowOff>
    </xdr:to>
    <xdr:sp macro="" textlink="">
      <xdr:nvSpPr>
        <xdr:cNvPr id="395" name="フローチャート: 判断 394"/>
        <xdr:cNvSpPr/>
      </xdr:nvSpPr>
      <xdr:spPr>
        <a:xfrm>
          <a:off x="13583920" y="67341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140335</xdr:rowOff>
    </xdr:from>
    <xdr:ext cx="762000" cy="258445"/>
    <xdr:sp macro="" textlink="">
      <xdr:nvSpPr>
        <xdr:cNvPr id="396" name="テキスト ボックス 395"/>
        <xdr:cNvSpPr txBox="1"/>
      </xdr:nvSpPr>
      <xdr:spPr>
        <a:xfrm>
          <a:off x="13249910" y="6510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97" name="テキスト ボックス 396"/>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398" name="テキスト ボックス 397"/>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1365" cy="259080"/>
    <xdr:sp macro="" textlink="">
      <xdr:nvSpPr>
        <xdr:cNvPr id="399" name="テキスト ボックス 398"/>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2" name="楕円 401"/>
        <xdr:cNvSpPr/>
      </xdr:nvSpPr>
      <xdr:spPr>
        <a:xfrm>
          <a:off x="17119600" y="65443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22860</xdr:rowOff>
    </xdr:from>
    <xdr:ext cx="761365" cy="259080"/>
    <xdr:sp macro="" textlink="">
      <xdr:nvSpPr>
        <xdr:cNvPr id="403" name="公債費負担の状況該当値テキスト"/>
        <xdr:cNvSpPr txBox="1"/>
      </xdr:nvSpPr>
      <xdr:spPr>
        <a:xfrm>
          <a:off x="17261205" y="6393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4" name="楕円 403"/>
        <xdr:cNvSpPr/>
      </xdr:nvSpPr>
      <xdr:spPr>
        <a:xfrm>
          <a:off x="16273780" y="66649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67310</xdr:rowOff>
    </xdr:from>
    <xdr:ext cx="735965" cy="259080"/>
    <xdr:sp macro="" textlink="">
      <xdr:nvSpPr>
        <xdr:cNvPr id="405" name="テキスト ボックス 404"/>
        <xdr:cNvSpPr txBox="1"/>
      </xdr:nvSpPr>
      <xdr:spPr>
        <a:xfrm>
          <a:off x="15941675" y="64376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6" name="楕円 405"/>
        <xdr:cNvSpPr/>
      </xdr:nvSpPr>
      <xdr:spPr>
        <a:xfrm>
          <a:off x="15377160" y="68300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39370</xdr:rowOff>
    </xdr:from>
    <xdr:ext cx="762000" cy="259080"/>
    <xdr:sp macro="" textlink="">
      <xdr:nvSpPr>
        <xdr:cNvPr id="407" name="テキスト ボックス 406"/>
        <xdr:cNvSpPr txBox="1"/>
      </xdr:nvSpPr>
      <xdr:spPr>
        <a:xfrm>
          <a:off x="15045055" y="6912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8" name="楕円 407"/>
        <xdr:cNvSpPr/>
      </xdr:nvSpPr>
      <xdr:spPr>
        <a:xfrm>
          <a:off x="1448054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135890</xdr:rowOff>
    </xdr:from>
    <xdr:ext cx="762000" cy="259080"/>
    <xdr:sp macro="" textlink="">
      <xdr:nvSpPr>
        <xdr:cNvPr id="409" name="テキスト ボックス 408"/>
        <xdr:cNvSpPr txBox="1"/>
      </xdr:nvSpPr>
      <xdr:spPr>
        <a:xfrm>
          <a:off x="14146530" y="7009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10" name="楕円 409"/>
        <xdr:cNvSpPr/>
      </xdr:nvSpPr>
      <xdr:spPr>
        <a:xfrm>
          <a:off x="13583920" y="70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133350</xdr:rowOff>
    </xdr:from>
    <xdr:ext cx="762000" cy="255270"/>
    <xdr:sp macro="" textlink="">
      <xdr:nvSpPr>
        <xdr:cNvPr id="411" name="テキスト ボックス 410"/>
        <xdr:cNvSpPr txBox="1"/>
      </xdr:nvSpPr>
      <xdr:spPr>
        <a:xfrm>
          <a:off x="13249910" y="7174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4" name="テキスト ボックス 413"/>
        <xdr:cNvSpPr txBox="1"/>
      </xdr:nvSpPr>
      <xdr:spPr>
        <a:xfrm>
          <a:off x="15463520" y="150876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債務負担行為に基づく支出予定額の増などにより、将来負担額は前年度に比べ増加した。</a:t>
          </a:r>
        </a:p>
        <a:p>
          <a:r>
            <a:rPr kumimoji="1" lang="ja-JP" altLang="en-US" sz="1300">
              <a:latin typeface="ＭＳ Ｐゴシック"/>
              <a:ea typeface="ＭＳ Ｐゴシック"/>
            </a:rPr>
            <a:t>地方債現在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p>
        <a:p>
          <a:endParaRPr/>
        </a:p>
      </xdr:txBody>
    </xdr:sp>
    <xdr:clientData/>
  </xdr:twoCellAnchor>
  <xdr:oneCellAnchor>
    <xdr:from>
      <xdr:col>61</xdr:col>
      <xdr:colOff>6350</xdr:colOff>
      <xdr:row>10</xdr:row>
      <xdr:rowOff>63500</xdr:rowOff>
    </xdr:from>
    <xdr:ext cx="298450" cy="221615"/>
    <xdr:sp macro="" textlink="">
      <xdr:nvSpPr>
        <xdr:cNvPr id="425" name="テキスト ボックス 424"/>
        <xdr:cNvSpPr txBox="1"/>
      </xdr:nvSpPr>
      <xdr:spPr>
        <a:xfrm>
          <a:off x="12905105" y="17399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8445"/>
    <xdr:sp macro="" textlink="">
      <xdr:nvSpPr>
        <xdr:cNvPr id="427" name="テキスト ボックス 426"/>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9" name="テキスト ボックス 428"/>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172305" y="3106420"/>
          <a:ext cx="0" cy="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124460</xdr:rowOff>
    </xdr:from>
    <xdr:ext cx="761365" cy="258445"/>
    <xdr:sp macro="" textlink="">
      <xdr:nvSpPr>
        <xdr:cNvPr id="433" name="将来負担の状況最小値テキスト"/>
        <xdr:cNvSpPr txBox="1"/>
      </xdr:nvSpPr>
      <xdr:spPr>
        <a:xfrm>
          <a:off x="17261205" y="31419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7081500" y="3106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124460</xdr:rowOff>
    </xdr:from>
    <xdr:ext cx="761365" cy="258445"/>
    <xdr:sp macro="" textlink="">
      <xdr:nvSpPr>
        <xdr:cNvPr id="435" name="将来負担の状況最大値テキスト"/>
        <xdr:cNvSpPr txBox="1"/>
      </xdr:nvSpPr>
      <xdr:spPr>
        <a:xfrm>
          <a:off x="17261205" y="2806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7081500" y="3106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10160</xdr:rowOff>
    </xdr:from>
    <xdr:ext cx="761365" cy="258445"/>
    <xdr:sp macro="" textlink="">
      <xdr:nvSpPr>
        <xdr:cNvPr id="437" name="将来負担の状況平均値テキスト"/>
        <xdr:cNvSpPr txBox="1"/>
      </xdr:nvSpPr>
      <xdr:spPr>
        <a:xfrm>
          <a:off x="17261205" y="30276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18</xdr:row>
      <xdr:rowOff>38100</xdr:rowOff>
    </xdr:from>
    <xdr:to>
      <xdr:col>81</xdr:col>
      <xdr:colOff>95250</xdr:colOff>
      <xdr:row>18</xdr:row>
      <xdr:rowOff>140335</xdr:rowOff>
    </xdr:to>
    <xdr:sp macro="" textlink="">
      <xdr:nvSpPr>
        <xdr:cNvPr id="438" name="フローチャート: 判断 437"/>
        <xdr:cNvSpPr/>
      </xdr:nvSpPr>
      <xdr:spPr>
        <a:xfrm>
          <a:off x="1711960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140335</xdr:rowOff>
    </xdr:to>
    <xdr:sp macro="" textlink="">
      <xdr:nvSpPr>
        <xdr:cNvPr id="439" name="フローチャート: 判断 438"/>
        <xdr:cNvSpPr/>
      </xdr:nvSpPr>
      <xdr:spPr>
        <a:xfrm>
          <a:off x="1627378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149860</xdr:rowOff>
    </xdr:from>
    <xdr:ext cx="735965" cy="259080"/>
    <xdr:sp macro="" textlink="">
      <xdr:nvSpPr>
        <xdr:cNvPr id="440" name="テキスト ボックス 439"/>
        <xdr:cNvSpPr txBox="1"/>
      </xdr:nvSpPr>
      <xdr:spPr>
        <a:xfrm>
          <a:off x="15941675" y="2832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18</xdr:row>
      <xdr:rowOff>38100</xdr:rowOff>
    </xdr:from>
    <xdr:to>
      <xdr:col>73</xdr:col>
      <xdr:colOff>44450</xdr:colOff>
      <xdr:row>18</xdr:row>
      <xdr:rowOff>140335</xdr:rowOff>
    </xdr:to>
    <xdr:sp macro="" textlink="">
      <xdr:nvSpPr>
        <xdr:cNvPr id="441" name="フローチャート: 判断 440"/>
        <xdr:cNvSpPr/>
      </xdr:nvSpPr>
      <xdr:spPr>
        <a:xfrm>
          <a:off x="1537716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149860</xdr:rowOff>
    </xdr:from>
    <xdr:ext cx="762000" cy="259080"/>
    <xdr:sp macro="" textlink="">
      <xdr:nvSpPr>
        <xdr:cNvPr id="442" name="テキスト ボックス 441"/>
        <xdr:cNvSpPr txBox="1"/>
      </xdr:nvSpPr>
      <xdr:spPr>
        <a:xfrm>
          <a:off x="15045055"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18</xdr:row>
      <xdr:rowOff>38100</xdr:rowOff>
    </xdr:from>
    <xdr:to>
      <xdr:col>68</xdr:col>
      <xdr:colOff>203200</xdr:colOff>
      <xdr:row>18</xdr:row>
      <xdr:rowOff>140335</xdr:rowOff>
    </xdr:to>
    <xdr:sp macro="" textlink="">
      <xdr:nvSpPr>
        <xdr:cNvPr id="443" name="フローチャート: 判断 442"/>
        <xdr:cNvSpPr/>
      </xdr:nvSpPr>
      <xdr:spPr>
        <a:xfrm>
          <a:off x="14480540" y="3055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149860</xdr:rowOff>
    </xdr:from>
    <xdr:ext cx="762000" cy="259080"/>
    <xdr:sp macro="" textlink="">
      <xdr:nvSpPr>
        <xdr:cNvPr id="444" name="テキスト ボックス 443"/>
        <xdr:cNvSpPr txBox="1"/>
      </xdr:nvSpPr>
      <xdr:spPr>
        <a:xfrm>
          <a:off x="14146530"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38100</xdr:rowOff>
    </xdr:from>
    <xdr:to>
      <xdr:col>64</xdr:col>
      <xdr:colOff>152400</xdr:colOff>
      <xdr:row>18</xdr:row>
      <xdr:rowOff>140335</xdr:rowOff>
    </xdr:to>
    <xdr:sp macro="" textlink="">
      <xdr:nvSpPr>
        <xdr:cNvPr id="445" name="フローチャート: 判断 444"/>
        <xdr:cNvSpPr/>
      </xdr:nvSpPr>
      <xdr:spPr>
        <a:xfrm>
          <a:off x="13583920" y="3055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149860</xdr:rowOff>
    </xdr:from>
    <xdr:ext cx="762000" cy="259080"/>
    <xdr:sp macro="" textlink="">
      <xdr:nvSpPr>
        <xdr:cNvPr id="446" name="テキスト ボックス 445"/>
        <xdr:cNvSpPr txBox="1"/>
      </xdr:nvSpPr>
      <xdr:spPr>
        <a:xfrm>
          <a:off x="13249910"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8445"/>
    <xdr:sp macro="" textlink="">
      <xdr:nvSpPr>
        <xdr:cNvPr id="447" name="テキスト ボックス 446"/>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8445"/>
    <xdr:sp macro="" textlink="">
      <xdr:nvSpPr>
        <xdr:cNvPr id="448" name="テキスト ボックス 447"/>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1365" cy="258445"/>
    <xdr:sp macro="" textlink="">
      <xdr:nvSpPr>
        <xdr:cNvPr id="449" name="テキスト ボックス 448"/>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50" name="テキスト ボックス 449"/>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8445"/>
    <xdr:sp macro="" textlink="">
      <xdr:nvSpPr>
        <xdr:cNvPr id="451" name="テキスト ボックス 450"/>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332,017
316,258
15.59
160,825,435
154,345,770
6,096,820
81,907,329
23,800,462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70612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70612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70612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70612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退職手当の減少等により、人件費に係る経常収支比率は前年度に比べ１．９ポイント減少し、類似団体の平均を下回った。</a:t>
          </a:r>
        </a:p>
        <a:p>
          <a:r>
            <a:rPr kumimoji="1" lang="ja-JP" altLang="en-US" sz="1300">
              <a:latin typeface="ＭＳ Ｐゴシック"/>
              <a:ea typeface="ＭＳ Ｐゴシック"/>
            </a:rPr>
            <a:t>今後も、効率的な事業執行等に取り組み、人件費の適正化に努めていく。</a:t>
          </a: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3152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4635"/>
    <xdr:sp macro="" textlink="">
      <xdr:nvSpPr>
        <xdr:cNvPr id="47" name="テキスト ボックス 46"/>
        <xdr:cNvSpPr txBox="1"/>
      </xdr:nvSpPr>
      <xdr:spPr>
        <a:xfrm>
          <a:off x="256540" y="7414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9620" y="7230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4190" cy="259080"/>
    <xdr:sp macro="" textlink="">
      <xdr:nvSpPr>
        <xdr:cNvPr id="49" name="テキスト ボックス 48"/>
        <xdr:cNvSpPr txBox="1"/>
      </xdr:nvSpPr>
      <xdr:spPr>
        <a:xfrm>
          <a:off x="256540" y="7087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9620" y="6903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4190" cy="254635"/>
    <xdr:sp macro="" textlink="">
      <xdr:nvSpPr>
        <xdr:cNvPr id="51" name="テキスト ボックス 50"/>
        <xdr:cNvSpPr txBox="1"/>
      </xdr:nvSpPr>
      <xdr:spPr>
        <a:xfrm>
          <a:off x="256540" y="676148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9620" y="6576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4190" cy="258445"/>
    <xdr:sp macro="" textlink="">
      <xdr:nvSpPr>
        <xdr:cNvPr id="53" name="テキスト ボックス 52"/>
        <xdr:cNvSpPr txBox="1"/>
      </xdr:nvSpPr>
      <xdr:spPr>
        <a:xfrm>
          <a:off x="256540" y="6434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9620" y="6250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4190" cy="259080"/>
    <xdr:sp macro="" textlink="">
      <xdr:nvSpPr>
        <xdr:cNvPr id="55" name="テキスト ボックス 54"/>
        <xdr:cNvSpPr txBox="1"/>
      </xdr:nvSpPr>
      <xdr:spPr>
        <a:xfrm>
          <a:off x="256540" y="6108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9620" y="5923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4190" cy="254635"/>
    <xdr:sp macro="" textlink="">
      <xdr:nvSpPr>
        <xdr:cNvPr id="57" name="テキスト ボックス 56"/>
        <xdr:cNvSpPr txBox="1"/>
      </xdr:nvSpPr>
      <xdr:spPr>
        <a:xfrm>
          <a:off x="256540" y="5781675"/>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9620" y="5596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4190" cy="259080"/>
    <xdr:sp macro="" textlink="">
      <xdr:nvSpPr>
        <xdr:cNvPr id="59" name="テキスト ボックス 58"/>
        <xdr:cNvSpPr txBox="1"/>
      </xdr:nvSpPr>
      <xdr:spPr>
        <a:xfrm>
          <a:off x="256540" y="5454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4635"/>
    <xdr:sp macro="" textlink="">
      <xdr:nvSpPr>
        <xdr:cNvPr id="61" name="テキスト ボックス 60"/>
        <xdr:cNvSpPr txBox="1"/>
      </xdr:nvSpPr>
      <xdr:spPr>
        <a:xfrm>
          <a:off x="256540" y="5128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53340</xdr:rowOff>
    </xdr:from>
    <xdr:to>
      <xdr:col>24</xdr:col>
      <xdr:colOff>25400</xdr:colOff>
      <xdr:row>42</xdr:row>
      <xdr:rowOff>61595</xdr:rowOff>
    </xdr:to>
    <xdr:cxnSp macro="">
      <xdr:nvCxnSpPr>
        <xdr:cNvPr id="63" name="直線コネクタ 62"/>
        <xdr:cNvCxnSpPr/>
      </xdr:nvCxnSpPr>
      <xdr:spPr>
        <a:xfrm flipV="1">
          <a:off x="4886960" y="571119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33655</xdr:rowOff>
    </xdr:from>
    <xdr:ext cx="761365" cy="258445"/>
    <xdr:sp macro="" textlink="">
      <xdr:nvSpPr>
        <xdr:cNvPr id="64" name="人件費最小値テキスト"/>
        <xdr:cNvSpPr txBox="1"/>
      </xdr:nvSpPr>
      <xdr:spPr>
        <a:xfrm>
          <a:off x="4975860" y="7234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61595</xdr:rowOff>
    </xdr:from>
    <xdr:to>
      <xdr:col>24</xdr:col>
      <xdr:colOff>114300</xdr:colOff>
      <xdr:row>42</xdr:row>
      <xdr:rowOff>61595</xdr:rowOff>
    </xdr:to>
    <xdr:cxnSp macro="">
      <xdr:nvCxnSpPr>
        <xdr:cNvPr id="65" name="直線コネクタ 64"/>
        <xdr:cNvCxnSpPr/>
      </xdr:nvCxnSpPr>
      <xdr:spPr>
        <a:xfrm>
          <a:off x="4795520" y="726249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139700</xdr:rowOff>
    </xdr:from>
    <xdr:ext cx="761365" cy="259080"/>
    <xdr:sp macro="" textlink="">
      <xdr:nvSpPr>
        <xdr:cNvPr id="66" name="人件費最大値テキスト"/>
        <xdr:cNvSpPr txBox="1"/>
      </xdr:nvSpPr>
      <xdr:spPr>
        <a:xfrm>
          <a:off x="4975860" y="5454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53340</xdr:rowOff>
    </xdr:from>
    <xdr:to>
      <xdr:col>24</xdr:col>
      <xdr:colOff>114300</xdr:colOff>
      <xdr:row>33</xdr:row>
      <xdr:rowOff>53340</xdr:rowOff>
    </xdr:to>
    <xdr:cxnSp macro="">
      <xdr:nvCxnSpPr>
        <xdr:cNvPr id="67" name="直線コネクタ 66"/>
        <xdr:cNvCxnSpPr/>
      </xdr:nvCxnSpPr>
      <xdr:spPr>
        <a:xfrm>
          <a:off x="4795520" y="57111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86360</xdr:rowOff>
    </xdr:from>
    <xdr:to>
      <xdr:col>24</xdr:col>
      <xdr:colOff>25400</xdr:colOff>
      <xdr:row>39</xdr:row>
      <xdr:rowOff>53340</xdr:rowOff>
    </xdr:to>
    <xdr:cxnSp macro="">
      <xdr:nvCxnSpPr>
        <xdr:cNvPr id="68" name="直線コネクタ 67"/>
        <xdr:cNvCxnSpPr/>
      </xdr:nvCxnSpPr>
      <xdr:spPr>
        <a:xfrm flipV="1">
          <a:off x="4036060" y="6430010"/>
          <a:ext cx="8509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121920</xdr:rowOff>
    </xdr:from>
    <xdr:ext cx="761365" cy="254635"/>
    <xdr:sp macro="" textlink="">
      <xdr:nvSpPr>
        <xdr:cNvPr id="69" name="人件費平均値テキスト"/>
        <xdr:cNvSpPr txBox="1"/>
      </xdr:nvSpPr>
      <xdr:spPr>
        <a:xfrm>
          <a:off x="4975860" y="6465570"/>
          <a:ext cx="76136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149860</xdr:rowOff>
    </xdr:from>
    <xdr:to>
      <xdr:col>24</xdr:col>
      <xdr:colOff>76200</xdr:colOff>
      <xdr:row>38</xdr:row>
      <xdr:rowOff>80010</xdr:rowOff>
    </xdr:to>
    <xdr:sp macro="" textlink="">
      <xdr:nvSpPr>
        <xdr:cNvPr id="70" name="フローチャート: 判断 69"/>
        <xdr:cNvSpPr/>
      </xdr:nvSpPr>
      <xdr:spPr>
        <a:xfrm>
          <a:off x="4833620" y="64935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53340</xdr:rowOff>
    </xdr:from>
    <xdr:to>
      <xdr:col>19</xdr:col>
      <xdr:colOff>187325</xdr:colOff>
      <xdr:row>39</xdr:row>
      <xdr:rowOff>167640</xdr:rowOff>
    </xdr:to>
    <xdr:cxnSp macro="">
      <xdr:nvCxnSpPr>
        <xdr:cNvPr id="71" name="直線コネクタ 70"/>
        <xdr:cNvCxnSpPr/>
      </xdr:nvCxnSpPr>
      <xdr:spPr>
        <a:xfrm flipV="1">
          <a:off x="3136900" y="6739890"/>
          <a:ext cx="89916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52070</xdr:rowOff>
    </xdr:from>
    <xdr:to>
      <xdr:col>20</xdr:col>
      <xdr:colOff>38100</xdr:colOff>
      <xdr:row>39</xdr:row>
      <xdr:rowOff>153035</xdr:rowOff>
    </xdr:to>
    <xdr:sp macro="" textlink="">
      <xdr:nvSpPr>
        <xdr:cNvPr id="72" name="フローチャート: 判断 71"/>
        <xdr:cNvSpPr/>
      </xdr:nvSpPr>
      <xdr:spPr>
        <a:xfrm>
          <a:off x="3985260" y="673862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137795</xdr:rowOff>
    </xdr:from>
    <xdr:ext cx="732155" cy="259080"/>
    <xdr:sp macro="" textlink="">
      <xdr:nvSpPr>
        <xdr:cNvPr id="73" name="テキスト ボックス 72"/>
        <xdr:cNvSpPr txBox="1"/>
      </xdr:nvSpPr>
      <xdr:spPr>
        <a:xfrm>
          <a:off x="3652520" y="682434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102235</xdr:rowOff>
    </xdr:from>
    <xdr:to>
      <xdr:col>15</xdr:col>
      <xdr:colOff>98425</xdr:colOff>
      <xdr:row>39</xdr:row>
      <xdr:rowOff>167640</xdr:rowOff>
    </xdr:to>
    <xdr:cxnSp macro="">
      <xdr:nvCxnSpPr>
        <xdr:cNvPr id="74" name="直線コネクタ 73"/>
        <xdr:cNvCxnSpPr/>
      </xdr:nvCxnSpPr>
      <xdr:spPr>
        <a:xfrm>
          <a:off x="2237740" y="6788785"/>
          <a:ext cx="89916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10795</xdr:rowOff>
    </xdr:from>
    <xdr:to>
      <xdr:col>15</xdr:col>
      <xdr:colOff>149225</xdr:colOff>
      <xdr:row>38</xdr:row>
      <xdr:rowOff>112395</xdr:rowOff>
    </xdr:to>
    <xdr:sp macro="" textlink="">
      <xdr:nvSpPr>
        <xdr:cNvPr id="75" name="フローチャート: 判断 74"/>
        <xdr:cNvSpPr/>
      </xdr:nvSpPr>
      <xdr:spPr>
        <a:xfrm>
          <a:off x="30861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122555</xdr:rowOff>
    </xdr:from>
    <xdr:ext cx="761365" cy="254635"/>
    <xdr:sp macro="" textlink="">
      <xdr:nvSpPr>
        <xdr:cNvPr id="76" name="テキスト ボックス 75"/>
        <xdr:cNvSpPr txBox="1"/>
      </xdr:nvSpPr>
      <xdr:spPr>
        <a:xfrm>
          <a:off x="2750820" y="629475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102235</xdr:rowOff>
    </xdr:from>
    <xdr:to>
      <xdr:col>11</xdr:col>
      <xdr:colOff>9525</xdr:colOff>
      <xdr:row>40</xdr:row>
      <xdr:rowOff>143510</xdr:rowOff>
    </xdr:to>
    <xdr:cxnSp macro="">
      <xdr:nvCxnSpPr>
        <xdr:cNvPr id="77" name="直線コネクタ 76"/>
        <xdr:cNvCxnSpPr/>
      </xdr:nvCxnSpPr>
      <xdr:spPr>
        <a:xfrm flipV="1">
          <a:off x="1336040" y="6788785"/>
          <a:ext cx="9017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109220</xdr:rowOff>
    </xdr:from>
    <xdr:to>
      <xdr:col>11</xdr:col>
      <xdr:colOff>60325</xdr:colOff>
      <xdr:row>39</xdr:row>
      <xdr:rowOff>38735</xdr:rowOff>
    </xdr:to>
    <xdr:sp macro="" textlink="">
      <xdr:nvSpPr>
        <xdr:cNvPr id="78" name="フローチャート: 判断 77"/>
        <xdr:cNvSpPr/>
      </xdr:nvSpPr>
      <xdr:spPr>
        <a:xfrm>
          <a:off x="2184400" y="662432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48895</xdr:rowOff>
    </xdr:from>
    <xdr:ext cx="757555" cy="259080"/>
    <xdr:sp macro="" textlink="">
      <xdr:nvSpPr>
        <xdr:cNvPr id="79" name="テキスト ボックス 78"/>
        <xdr:cNvSpPr txBox="1"/>
      </xdr:nvSpPr>
      <xdr:spPr>
        <a:xfrm>
          <a:off x="1851660" y="63925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39</xdr:row>
      <xdr:rowOff>67945</xdr:rowOff>
    </xdr:from>
    <xdr:to>
      <xdr:col>6</xdr:col>
      <xdr:colOff>171450</xdr:colOff>
      <xdr:row>39</xdr:row>
      <xdr:rowOff>169545</xdr:rowOff>
    </xdr:to>
    <xdr:sp macro="" textlink="">
      <xdr:nvSpPr>
        <xdr:cNvPr id="80" name="フローチャート: 判断 79"/>
        <xdr:cNvSpPr/>
      </xdr:nvSpPr>
      <xdr:spPr>
        <a:xfrm>
          <a:off x="1285240" y="67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8255</xdr:rowOff>
    </xdr:from>
    <xdr:ext cx="758190" cy="254635"/>
    <xdr:sp macro="" textlink="">
      <xdr:nvSpPr>
        <xdr:cNvPr id="81" name="テキスト ボックス 80"/>
        <xdr:cNvSpPr txBox="1"/>
      </xdr:nvSpPr>
      <xdr:spPr>
        <a:xfrm>
          <a:off x="949960" y="652335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82" name="テキスト ボックス 81"/>
        <xdr:cNvSpPr txBox="1"/>
      </xdr:nvSpPr>
      <xdr:spPr>
        <a:xfrm>
          <a:off x="46685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4" name="テキスト ボックス 83"/>
        <xdr:cNvSpPr txBox="1"/>
      </xdr:nvSpPr>
      <xdr:spPr>
        <a:xfrm>
          <a:off x="291846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1365" cy="259080"/>
    <xdr:sp macro="" textlink="">
      <xdr:nvSpPr>
        <xdr:cNvPr id="85" name="テキスト ボックス 84"/>
        <xdr:cNvSpPr txBox="1"/>
      </xdr:nvSpPr>
      <xdr:spPr>
        <a:xfrm>
          <a:off x="20167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9080"/>
    <xdr:sp macro="" textlink="">
      <xdr:nvSpPr>
        <xdr:cNvPr id="86" name="テキスト ボックス 85"/>
        <xdr:cNvSpPr txBox="1"/>
      </xdr:nvSpPr>
      <xdr:spPr>
        <a:xfrm>
          <a:off x="11176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35560</xdr:rowOff>
    </xdr:from>
    <xdr:to>
      <xdr:col>24</xdr:col>
      <xdr:colOff>76200</xdr:colOff>
      <xdr:row>37</xdr:row>
      <xdr:rowOff>137160</xdr:rowOff>
    </xdr:to>
    <xdr:sp macro="" textlink="">
      <xdr:nvSpPr>
        <xdr:cNvPr id="87" name="楕円 86"/>
        <xdr:cNvSpPr/>
      </xdr:nvSpPr>
      <xdr:spPr>
        <a:xfrm>
          <a:off x="4833620" y="63792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52070</xdr:rowOff>
    </xdr:from>
    <xdr:ext cx="761365" cy="254635"/>
    <xdr:sp macro="" textlink="">
      <xdr:nvSpPr>
        <xdr:cNvPr id="88" name="人件費該当値テキスト"/>
        <xdr:cNvSpPr txBox="1"/>
      </xdr:nvSpPr>
      <xdr:spPr>
        <a:xfrm>
          <a:off x="4975860" y="622427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2540</xdr:rowOff>
    </xdr:from>
    <xdr:to>
      <xdr:col>20</xdr:col>
      <xdr:colOff>38100</xdr:colOff>
      <xdr:row>39</xdr:row>
      <xdr:rowOff>104140</xdr:rowOff>
    </xdr:to>
    <xdr:sp macro="" textlink="">
      <xdr:nvSpPr>
        <xdr:cNvPr id="89" name="楕円 88"/>
        <xdr:cNvSpPr/>
      </xdr:nvSpPr>
      <xdr:spPr>
        <a:xfrm>
          <a:off x="3985260" y="66890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114300</xdr:rowOff>
    </xdr:from>
    <xdr:ext cx="732155" cy="259080"/>
    <xdr:sp macro="" textlink="">
      <xdr:nvSpPr>
        <xdr:cNvPr id="90" name="テキスト ボックス 89"/>
        <xdr:cNvSpPr txBox="1"/>
      </xdr:nvSpPr>
      <xdr:spPr>
        <a:xfrm>
          <a:off x="3652520" y="645795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116840</xdr:rowOff>
    </xdr:from>
    <xdr:to>
      <xdr:col>15</xdr:col>
      <xdr:colOff>149225</xdr:colOff>
      <xdr:row>40</xdr:row>
      <xdr:rowOff>46990</xdr:rowOff>
    </xdr:to>
    <xdr:sp macro="" textlink="">
      <xdr:nvSpPr>
        <xdr:cNvPr id="91" name="楕円 90"/>
        <xdr:cNvSpPr/>
      </xdr:nvSpPr>
      <xdr:spPr>
        <a:xfrm>
          <a:off x="30861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31750</xdr:rowOff>
    </xdr:from>
    <xdr:ext cx="761365" cy="254635"/>
    <xdr:sp macro="" textlink="">
      <xdr:nvSpPr>
        <xdr:cNvPr id="92" name="テキスト ボックス 91"/>
        <xdr:cNvSpPr txBox="1"/>
      </xdr:nvSpPr>
      <xdr:spPr>
        <a:xfrm>
          <a:off x="2750820" y="688975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52070</xdr:rowOff>
    </xdr:from>
    <xdr:to>
      <xdr:col>11</xdr:col>
      <xdr:colOff>60325</xdr:colOff>
      <xdr:row>39</xdr:row>
      <xdr:rowOff>153035</xdr:rowOff>
    </xdr:to>
    <xdr:sp macro="" textlink="">
      <xdr:nvSpPr>
        <xdr:cNvPr id="93" name="楕円 92"/>
        <xdr:cNvSpPr/>
      </xdr:nvSpPr>
      <xdr:spPr>
        <a:xfrm>
          <a:off x="2184400" y="6738620"/>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137795</xdr:rowOff>
    </xdr:from>
    <xdr:ext cx="757555" cy="259080"/>
    <xdr:sp macro="" textlink="">
      <xdr:nvSpPr>
        <xdr:cNvPr id="94" name="テキスト ボックス 93"/>
        <xdr:cNvSpPr txBox="1"/>
      </xdr:nvSpPr>
      <xdr:spPr>
        <a:xfrm>
          <a:off x="1851660" y="68243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92710</xdr:rowOff>
    </xdr:from>
    <xdr:to>
      <xdr:col>6</xdr:col>
      <xdr:colOff>171450</xdr:colOff>
      <xdr:row>41</xdr:row>
      <xdr:rowOff>22860</xdr:rowOff>
    </xdr:to>
    <xdr:sp macro="" textlink="">
      <xdr:nvSpPr>
        <xdr:cNvPr id="95" name="楕円 94"/>
        <xdr:cNvSpPr/>
      </xdr:nvSpPr>
      <xdr:spPr>
        <a:xfrm>
          <a:off x="128524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7620</xdr:rowOff>
    </xdr:from>
    <xdr:ext cx="758190" cy="254635"/>
    <xdr:sp macro="" textlink="">
      <xdr:nvSpPr>
        <xdr:cNvPr id="96" name="テキスト ボックス 95"/>
        <xdr:cNvSpPr txBox="1"/>
      </xdr:nvSpPr>
      <xdr:spPr>
        <a:xfrm>
          <a:off x="949960" y="703707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分子である物件費は増となったが、分母である歳入経常一般財源等が増となったことにより、物件費に係る経常収支比率は前年度に比べ1.0ポイント減少し、類似団体平均を下回った。</a:t>
          </a:r>
        </a:p>
        <a:p>
          <a:r>
            <a:rPr kumimoji="1" lang="ja-JP" altLang="en-US" sz="1300">
              <a:latin typeface="ＭＳ Ｐゴシック"/>
              <a:ea typeface="ＭＳ Ｐゴシック"/>
            </a:rPr>
            <a:t>今後も効率的、効果的な事業執行に努めていく。</a:t>
          </a:r>
        </a:p>
      </xdr:txBody>
    </xdr:sp>
    <xdr:clientData/>
  </xdr:twoCellAnchor>
  <xdr:oneCellAnchor>
    <xdr:from>
      <xdr:col>62</xdr:col>
      <xdr:colOff>6350</xdr:colOff>
      <xdr:row>9</xdr:row>
      <xdr:rowOff>107950</xdr:rowOff>
    </xdr:from>
    <xdr:ext cx="294005" cy="225425"/>
    <xdr:sp macro="" textlink="">
      <xdr:nvSpPr>
        <xdr:cNvPr id="108" name="テキスト ボックス 107"/>
        <xdr:cNvSpPr txBox="1"/>
      </xdr:nvSpPr>
      <xdr:spPr>
        <a:xfrm>
          <a:off x="1256538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10" name="テキスト ボックス 109"/>
        <xdr:cNvSpPr txBox="1"/>
      </xdr:nvSpPr>
      <xdr:spPr>
        <a:xfrm>
          <a:off x="1208786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xdr:cNvCxnSpPr/>
      </xdr:nvCxnSpPr>
      <xdr:spPr>
        <a:xfrm>
          <a:off x="12603480" y="3841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99060</xdr:rowOff>
    </xdr:from>
    <xdr:ext cx="503555" cy="254635"/>
    <xdr:sp macro="" textlink="">
      <xdr:nvSpPr>
        <xdr:cNvPr id="112" name="テキスト ボックス 111"/>
        <xdr:cNvSpPr txBox="1"/>
      </xdr:nvSpPr>
      <xdr:spPr>
        <a:xfrm>
          <a:off x="12087860" y="36995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xdr:cNvCxnSpPr/>
      </xdr:nvCxnSpPr>
      <xdr:spPr>
        <a:xfrm>
          <a:off x="12603480" y="3556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3555" cy="254635"/>
    <xdr:sp macro="" textlink="">
      <xdr:nvSpPr>
        <xdr:cNvPr id="114" name="テキスト ボックス 113"/>
        <xdr:cNvSpPr txBox="1"/>
      </xdr:nvSpPr>
      <xdr:spPr>
        <a:xfrm>
          <a:off x="12087860" y="3413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xdr:cNvCxnSpPr/>
      </xdr:nvCxnSpPr>
      <xdr:spPr>
        <a:xfrm>
          <a:off x="12603480" y="3270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41910</xdr:rowOff>
    </xdr:from>
    <xdr:ext cx="503555" cy="254635"/>
    <xdr:sp macro="" textlink="">
      <xdr:nvSpPr>
        <xdr:cNvPr id="116" name="テキスト ボックス 115"/>
        <xdr:cNvSpPr txBox="1"/>
      </xdr:nvSpPr>
      <xdr:spPr>
        <a:xfrm>
          <a:off x="12087860" y="31280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3555" cy="254635"/>
    <xdr:sp macro="" textlink="">
      <xdr:nvSpPr>
        <xdr:cNvPr id="118" name="テキスト ボックス 117"/>
        <xdr:cNvSpPr txBox="1"/>
      </xdr:nvSpPr>
      <xdr:spPr>
        <a:xfrm>
          <a:off x="1208786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xdr:cNvCxnSpPr/>
      </xdr:nvCxnSpPr>
      <xdr:spPr>
        <a:xfrm>
          <a:off x="12603480" y="2698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156210</xdr:rowOff>
    </xdr:from>
    <xdr:ext cx="503555" cy="254635"/>
    <xdr:sp macro="" textlink="">
      <xdr:nvSpPr>
        <xdr:cNvPr id="120" name="テキスト ボックス 119"/>
        <xdr:cNvSpPr txBox="1"/>
      </xdr:nvSpPr>
      <xdr:spPr>
        <a:xfrm>
          <a:off x="12087860" y="25565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xdr:cNvCxnSpPr/>
      </xdr:nvCxnSpPr>
      <xdr:spPr>
        <a:xfrm>
          <a:off x="12603480" y="2413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3555" cy="254635"/>
    <xdr:sp macro="" textlink="">
      <xdr:nvSpPr>
        <xdr:cNvPr id="122" name="テキスト ボックス 121"/>
        <xdr:cNvSpPr txBox="1"/>
      </xdr:nvSpPr>
      <xdr:spPr>
        <a:xfrm>
          <a:off x="12087860" y="2270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xdr:cNvCxnSpPr/>
      </xdr:nvCxnSpPr>
      <xdr:spPr>
        <a:xfrm>
          <a:off x="12603480" y="2127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99060</xdr:rowOff>
    </xdr:from>
    <xdr:ext cx="503555" cy="254635"/>
    <xdr:sp macro="" textlink="">
      <xdr:nvSpPr>
        <xdr:cNvPr id="124" name="テキスト ボックス 123"/>
        <xdr:cNvSpPr txBox="1"/>
      </xdr:nvSpPr>
      <xdr:spPr>
        <a:xfrm>
          <a:off x="12087860" y="19850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6" name="テキスト ボックス 125"/>
        <xdr:cNvSpPr txBox="1"/>
      </xdr:nvSpPr>
      <xdr:spPr>
        <a:xfrm>
          <a:off x="1208786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60325</xdr:rowOff>
    </xdr:from>
    <xdr:to>
      <xdr:col>82</xdr:col>
      <xdr:colOff>107950</xdr:colOff>
      <xdr:row>21</xdr:row>
      <xdr:rowOff>50800</xdr:rowOff>
    </xdr:to>
    <xdr:cxnSp macro="">
      <xdr:nvCxnSpPr>
        <xdr:cNvPr id="128" name="直線コネクタ 127"/>
        <xdr:cNvCxnSpPr/>
      </xdr:nvCxnSpPr>
      <xdr:spPr>
        <a:xfrm flipV="1">
          <a:off x="16718280" y="2460625"/>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22860</xdr:rowOff>
    </xdr:from>
    <xdr:ext cx="761365" cy="259080"/>
    <xdr:sp macro="" textlink="">
      <xdr:nvSpPr>
        <xdr:cNvPr id="129" name="物件費最小値テキスト"/>
        <xdr:cNvSpPr txBox="1"/>
      </xdr:nvSpPr>
      <xdr:spPr>
        <a:xfrm>
          <a:off x="16807180" y="3623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30" name="直線コネクタ 129"/>
        <xdr:cNvCxnSpPr/>
      </xdr:nvCxnSpPr>
      <xdr:spPr>
        <a:xfrm>
          <a:off x="16629380" y="365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146685</xdr:rowOff>
    </xdr:from>
    <xdr:ext cx="761365" cy="254635"/>
    <xdr:sp macro="" textlink="">
      <xdr:nvSpPr>
        <xdr:cNvPr id="131" name="物件費最大値テキスト"/>
        <xdr:cNvSpPr txBox="1"/>
      </xdr:nvSpPr>
      <xdr:spPr>
        <a:xfrm>
          <a:off x="16807180" y="220408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60325</xdr:rowOff>
    </xdr:from>
    <xdr:to>
      <xdr:col>82</xdr:col>
      <xdr:colOff>196850</xdr:colOff>
      <xdr:row>14</xdr:row>
      <xdr:rowOff>60325</xdr:rowOff>
    </xdr:to>
    <xdr:cxnSp macro="">
      <xdr:nvCxnSpPr>
        <xdr:cNvPr id="132" name="直線コネクタ 131"/>
        <xdr:cNvCxnSpPr/>
      </xdr:nvCxnSpPr>
      <xdr:spPr>
        <a:xfrm>
          <a:off x="16629380" y="246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79375</xdr:rowOff>
    </xdr:from>
    <xdr:to>
      <xdr:col>82</xdr:col>
      <xdr:colOff>107950</xdr:colOff>
      <xdr:row>15</xdr:row>
      <xdr:rowOff>3175</xdr:rowOff>
    </xdr:to>
    <xdr:cxnSp macro="">
      <xdr:nvCxnSpPr>
        <xdr:cNvPr id="133" name="直線コネクタ 132"/>
        <xdr:cNvCxnSpPr/>
      </xdr:nvCxnSpPr>
      <xdr:spPr>
        <a:xfrm flipV="1">
          <a:off x="15869920" y="2479675"/>
          <a:ext cx="84836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86360</xdr:rowOff>
    </xdr:from>
    <xdr:ext cx="761365" cy="254635"/>
    <xdr:sp macro="" textlink="">
      <xdr:nvSpPr>
        <xdr:cNvPr id="134" name="物件費平均値テキスト"/>
        <xdr:cNvSpPr txBox="1"/>
      </xdr:nvSpPr>
      <xdr:spPr>
        <a:xfrm>
          <a:off x="16807180" y="2658110"/>
          <a:ext cx="76136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114300</xdr:rowOff>
    </xdr:from>
    <xdr:to>
      <xdr:col>82</xdr:col>
      <xdr:colOff>158750</xdr:colOff>
      <xdr:row>16</xdr:row>
      <xdr:rowOff>44450</xdr:rowOff>
    </xdr:to>
    <xdr:sp macro="" textlink="">
      <xdr:nvSpPr>
        <xdr:cNvPr id="135" name="フローチャート: 判断 134"/>
        <xdr:cNvSpPr/>
      </xdr:nvSpPr>
      <xdr:spPr>
        <a:xfrm>
          <a:off x="16667480" y="26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107950</xdr:rowOff>
    </xdr:from>
    <xdr:to>
      <xdr:col>78</xdr:col>
      <xdr:colOff>69850</xdr:colOff>
      <xdr:row>15</xdr:row>
      <xdr:rowOff>3175</xdr:rowOff>
    </xdr:to>
    <xdr:cxnSp macro="">
      <xdr:nvCxnSpPr>
        <xdr:cNvPr id="136" name="直線コネクタ 135"/>
        <xdr:cNvCxnSpPr/>
      </xdr:nvCxnSpPr>
      <xdr:spPr>
        <a:xfrm>
          <a:off x="14968220" y="2508250"/>
          <a:ext cx="9017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7" name="フローチャート: 判断 136"/>
        <xdr:cNvSpPr/>
      </xdr:nvSpPr>
      <xdr:spPr>
        <a:xfrm>
          <a:off x="1581912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76835</xdr:rowOff>
    </xdr:from>
    <xdr:ext cx="736600" cy="254635"/>
    <xdr:sp macro="" textlink="">
      <xdr:nvSpPr>
        <xdr:cNvPr id="138" name="テキスト ボックス 137"/>
        <xdr:cNvSpPr txBox="1"/>
      </xdr:nvSpPr>
      <xdr:spPr>
        <a:xfrm>
          <a:off x="15483840" y="28200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22225</xdr:rowOff>
    </xdr:from>
    <xdr:to>
      <xdr:col>73</xdr:col>
      <xdr:colOff>180975</xdr:colOff>
      <xdr:row>14</xdr:row>
      <xdr:rowOff>107950</xdr:rowOff>
    </xdr:to>
    <xdr:cxnSp macro="">
      <xdr:nvCxnSpPr>
        <xdr:cNvPr id="139" name="直線コネクタ 138"/>
        <xdr:cNvCxnSpPr/>
      </xdr:nvCxnSpPr>
      <xdr:spPr>
        <a:xfrm>
          <a:off x="14069060" y="2422525"/>
          <a:ext cx="89916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40" name="フローチャート: 判断 139"/>
        <xdr:cNvSpPr/>
      </xdr:nvSpPr>
      <xdr:spPr>
        <a:xfrm>
          <a:off x="14917420" y="26670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10160</xdr:rowOff>
    </xdr:from>
    <xdr:ext cx="762000" cy="259080"/>
    <xdr:sp macro="" textlink="">
      <xdr:nvSpPr>
        <xdr:cNvPr id="141" name="テキスト ボックス 140"/>
        <xdr:cNvSpPr txBox="1"/>
      </xdr:nvSpPr>
      <xdr:spPr>
        <a:xfrm>
          <a:off x="1458468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41275</xdr:rowOff>
    </xdr:from>
    <xdr:to>
      <xdr:col>69</xdr:col>
      <xdr:colOff>92075</xdr:colOff>
      <xdr:row>14</xdr:row>
      <xdr:rowOff>22225</xdr:rowOff>
    </xdr:to>
    <xdr:cxnSp macro="">
      <xdr:nvCxnSpPr>
        <xdr:cNvPr id="142" name="直線コネクタ 141"/>
        <xdr:cNvCxnSpPr/>
      </xdr:nvCxnSpPr>
      <xdr:spPr>
        <a:xfrm>
          <a:off x="13169900" y="2270125"/>
          <a:ext cx="89916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0</xdr:rowOff>
    </xdr:from>
    <xdr:to>
      <xdr:col>69</xdr:col>
      <xdr:colOff>142875</xdr:colOff>
      <xdr:row>15</xdr:row>
      <xdr:rowOff>101600</xdr:rowOff>
    </xdr:to>
    <xdr:sp macro="" textlink="">
      <xdr:nvSpPr>
        <xdr:cNvPr id="143" name="フローチャート: 判断 142"/>
        <xdr:cNvSpPr/>
      </xdr:nvSpPr>
      <xdr:spPr>
        <a:xfrm>
          <a:off x="1401826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86360</xdr:rowOff>
    </xdr:from>
    <xdr:ext cx="757555" cy="254635"/>
    <xdr:sp macro="" textlink="">
      <xdr:nvSpPr>
        <xdr:cNvPr id="144" name="テキスト ボックス 143"/>
        <xdr:cNvSpPr txBox="1"/>
      </xdr:nvSpPr>
      <xdr:spPr>
        <a:xfrm>
          <a:off x="13682980" y="26581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45" name="フローチャート: 判断 144"/>
        <xdr:cNvSpPr/>
      </xdr:nvSpPr>
      <xdr:spPr>
        <a:xfrm>
          <a:off x="13116560" y="25336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48260</xdr:rowOff>
    </xdr:from>
    <xdr:ext cx="761365" cy="259080"/>
    <xdr:sp macro="" textlink="">
      <xdr:nvSpPr>
        <xdr:cNvPr id="146" name="テキスト ボックス 145"/>
        <xdr:cNvSpPr txBox="1"/>
      </xdr:nvSpPr>
      <xdr:spPr>
        <a:xfrm>
          <a:off x="12783820" y="2620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7" name="テキスト ボックス 146"/>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8" name="テキスト ボックス 147"/>
        <xdr:cNvSpPr txBox="1"/>
      </xdr:nvSpPr>
      <xdr:spPr>
        <a:xfrm>
          <a:off x="1565148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9" name="テキスト ボックス 148"/>
        <xdr:cNvSpPr txBox="1"/>
      </xdr:nvSpPr>
      <xdr:spPr>
        <a:xfrm>
          <a:off x="1474978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50" name="テキスト ボックス 149"/>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51" name="テキスト ボックス 150"/>
        <xdr:cNvSpPr txBox="1"/>
      </xdr:nvSpPr>
      <xdr:spPr>
        <a:xfrm>
          <a:off x="1294892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29210</xdr:rowOff>
    </xdr:from>
    <xdr:to>
      <xdr:col>82</xdr:col>
      <xdr:colOff>158750</xdr:colOff>
      <xdr:row>14</xdr:row>
      <xdr:rowOff>130175</xdr:rowOff>
    </xdr:to>
    <xdr:sp macro="" textlink="">
      <xdr:nvSpPr>
        <xdr:cNvPr id="152" name="楕円 151"/>
        <xdr:cNvSpPr/>
      </xdr:nvSpPr>
      <xdr:spPr>
        <a:xfrm>
          <a:off x="16667480" y="2429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109220</xdr:rowOff>
    </xdr:from>
    <xdr:ext cx="761365" cy="254635"/>
    <xdr:sp macro="" textlink="">
      <xdr:nvSpPr>
        <xdr:cNvPr id="153" name="物件費該当値テキスト"/>
        <xdr:cNvSpPr txBox="1"/>
      </xdr:nvSpPr>
      <xdr:spPr>
        <a:xfrm>
          <a:off x="16807180" y="233807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123825</xdr:rowOff>
    </xdr:from>
    <xdr:to>
      <xdr:col>78</xdr:col>
      <xdr:colOff>120650</xdr:colOff>
      <xdr:row>15</xdr:row>
      <xdr:rowOff>53975</xdr:rowOff>
    </xdr:to>
    <xdr:sp macro="" textlink="">
      <xdr:nvSpPr>
        <xdr:cNvPr id="154" name="楕円 153"/>
        <xdr:cNvSpPr/>
      </xdr:nvSpPr>
      <xdr:spPr>
        <a:xfrm>
          <a:off x="1581912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64135</xdr:rowOff>
    </xdr:from>
    <xdr:ext cx="736600" cy="254635"/>
    <xdr:sp macro="" textlink="">
      <xdr:nvSpPr>
        <xdr:cNvPr id="155" name="テキスト ボックス 154"/>
        <xdr:cNvSpPr txBox="1"/>
      </xdr:nvSpPr>
      <xdr:spPr>
        <a:xfrm>
          <a:off x="15483840" y="22929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6" name="楕円 155"/>
        <xdr:cNvSpPr/>
      </xdr:nvSpPr>
      <xdr:spPr>
        <a:xfrm>
          <a:off x="14917420" y="24574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168910</xdr:rowOff>
    </xdr:from>
    <xdr:ext cx="762000" cy="254635"/>
    <xdr:sp macro="" textlink="">
      <xdr:nvSpPr>
        <xdr:cNvPr id="157" name="テキスト ボックス 156"/>
        <xdr:cNvSpPr txBox="1"/>
      </xdr:nvSpPr>
      <xdr:spPr>
        <a:xfrm>
          <a:off x="14584680" y="22263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143510</xdr:rowOff>
    </xdr:from>
    <xdr:to>
      <xdr:col>69</xdr:col>
      <xdr:colOff>142875</xdr:colOff>
      <xdr:row>14</xdr:row>
      <xdr:rowOff>73025</xdr:rowOff>
    </xdr:to>
    <xdr:sp macro="" textlink="">
      <xdr:nvSpPr>
        <xdr:cNvPr id="158" name="楕円 157"/>
        <xdr:cNvSpPr/>
      </xdr:nvSpPr>
      <xdr:spPr>
        <a:xfrm>
          <a:off x="14018260" y="2372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83185</xdr:rowOff>
    </xdr:from>
    <xdr:ext cx="757555" cy="259080"/>
    <xdr:sp macro="" textlink="">
      <xdr:nvSpPr>
        <xdr:cNvPr id="159" name="テキスト ボックス 158"/>
        <xdr:cNvSpPr txBox="1"/>
      </xdr:nvSpPr>
      <xdr:spPr>
        <a:xfrm>
          <a:off x="13682980" y="214058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12</xdr:row>
      <xdr:rowOff>161925</xdr:rowOff>
    </xdr:from>
    <xdr:to>
      <xdr:col>65</xdr:col>
      <xdr:colOff>53975</xdr:colOff>
      <xdr:row>13</xdr:row>
      <xdr:rowOff>92075</xdr:rowOff>
    </xdr:to>
    <xdr:sp macro="" textlink="">
      <xdr:nvSpPr>
        <xdr:cNvPr id="160" name="楕円 159"/>
        <xdr:cNvSpPr/>
      </xdr:nvSpPr>
      <xdr:spPr>
        <a:xfrm>
          <a:off x="13116560" y="221932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102235</xdr:rowOff>
    </xdr:from>
    <xdr:ext cx="761365" cy="258445"/>
    <xdr:sp macro="" textlink="">
      <xdr:nvSpPr>
        <xdr:cNvPr id="161" name="テキスト ボックス 160"/>
        <xdr:cNvSpPr txBox="1"/>
      </xdr:nvSpPr>
      <xdr:spPr>
        <a:xfrm>
          <a:off x="12783820" y="1988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扶助費は教育・保育施設給付の影響等により増となったが、分母である歳入経常一般財源等も増となったことにより、扶助費に係る経常収支比率は前年度に比べ0．4ポイント減少し、類似団体の平均を下回った。</a:t>
          </a:r>
        </a:p>
        <a:p>
          <a:r>
            <a:rPr kumimoji="1" lang="ja-JP" altLang="en-US" sz="1300">
              <a:latin typeface="ＭＳ Ｐゴシック"/>
              <a:ea typeface="ＭＳ Ｐゴシック"/>
            </a:rPr>
            <a:t>事業見直しを行うなど、適切な執行に努めていく。</a:t>
          </a:r>
        </a:p>
      </xdr:txBody>
    </xdr:sp>
    <xdr:clientData/>
  </xdr:twoCellAnchor>
  <xdr:oneCellAnchor>
    <xdr:from>
      <xdr:col>3</xdr:col>
      <xdr:colOff>123825</xdr:colOff>
      <xdr:row>49</xdr:row>
      <xdr:rowOff>107950</xdr:rowOff>
    </xdr:from>
    <xdr:ext cx="294005" cy="225425"/>
    <xdr:sp macro="" textlink="">
      <xdr:nvSpPr>
        <xdr:cNvPr id="173" name="テキスト ボックス 172"/>
        <xdr:cNvSpPr txBox="1"/>
      </xdr:nvSpPr>
      <xdr:spPr>
        <a:xfrm>
          <a:off x="73152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4635"/>
    <xdr:sp macro="" textlink="">
      <xdr:nvSpPr>
        <xdr:cNvPr id="175" name="テキスト ボックス 174"/>
        <xdr:cNvSpPr txBox="1"/>
      </xdr:nvSpPr>
      <xdr:spPr>
        <a:xfrm>
          <a:off x="256540" y="10843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962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190" cy="259080"/>
    <xdr:sp macro="" textlink="">
      <xdr:nvSpPr>
        <xdr:cNvPr id="177" name="テキスト ボックス 176"/>
        <xdr:cNvSpPr txBox="1"/>
      </xdr:nvSpPr>
      <xdr:spPr>
        <a:xfrm>
          <a:off x="25654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962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190" cy="259080"/>
    <xdr:sp macro="" textlink="">
      <xdr:nvSpPr>
        <xdr:cNvPr id="179" name="テキスト ボックス 178"/>
        <xdr:cNvSpPr txBox="1"/>
      </xdr:nvSpPr>
      <xdr:spPr>
        <a:xfrm>
          <a:off x="25654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962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190" cy="254635"/>
    <xdr:sp macro="" textlink="">
      <xdr:nvSpPr>
        <xdr:cNvPr id="181" name="テキスト ボックス 180"/>
        <xdr:cNvSpPr txBox="1"/>
      </xdr:nvSpPr>
      <xdr:spPr>
        <a:xfrm>
          <a:off x="256540" y="9700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962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190" cy="259080"/>
    <xdr:sp macro="" textlink="">
      <xdr:nvSpPr>
        <xdr:cNvPr id="183" name="テキスト ボックス 182"/>
        <xdr:cNvSpPr txBox="1"/>
      </xdr:nvSpPr>
      <xdr:spPr>
        <a:xfrm>
          <a:off x="25654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962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190" cy="259080"/>
    <xdr:sp macro="" textlink="">
      <xdr:nvSpPr>
        <xdr:cNvPr id="185" name="テキスト ボックス 184"/>
        <xdr:cNvSpPr txBox="1"/>
      </xdr:nvSpPr>
      <xdr:spPr>
        <a:xfrm>
          <a:off x="25654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4635"/>
    <xdr:sp macro="" textlink="">
      <xdr:nvSpPr>
        <xdr:cNvPr id="187" name="テキスト ボックス 186"/>
        <xdr:cNvSpPr txBox="1"/>
      </xdr:nvSpPr>
      <xdr:spPr>
        <a:xfrm>
          <a:off x="256540" y="8557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9" name="直線コネクタ 188"/>
        <xdr:cNvCxnSpPr/>
      </xdr:nvCxnSpPr>
      <xdr:spPr>
        <a:xfrm flipV="1">
          <a:off x="4886960" y="933196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3810</xdr:rowOff>
    </xdr:from>
    <xdr:ext cx="761365" cy="259080"/>
    <xdr:sp macro="" textlink="">
      <xdr:nvSpPr>
        <xdr:cNvPr id="190" name="扶助費最小値テキスト"/>
        <xdr:cNvSpPr txBox="1"/>
      </xdr:nvSpPr>
      <xdr:spPr>
        <a:xfrm>
          <a:off x="4975860" y="10462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91" name="直線コネクタ 190"/>
        <xdr:cNvCxnSpPr/>
      </xdr:nvCxnSpPr>
      <xdr:spPr>
        <a:xfrm>
          <a:off x="4795520" y="104902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160020</xdr:rowOff>
    </xdr:from>
    <xdr:ext cx="761365" cy="259080"/>
    <xdr:sp macro="" textlink="">
      <xdr:nvSpPr>
        <xdr:cNvPr id="192" name="扶助費最大値テキスト"/>
        <xdr:cNvSpPr txBox="1"/>
      </xdr:nvSpPr>
      <xdr:spPr>
        <a:xfrm>
          <a:off x="4975860" y="9075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3" name="直線コネクタ 192"/>
        <xdr:cNvCxnSpPr/>
      </xdr:nvCxnSpPr>
      <xdr:spPr>
        <a:xfrm>
          <a:off x="4795520" y="93319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157480</xdr:rowOff>
    </xdr:from>
    <xdr:to>
      <xdr:col>24</xdr:col>
      <xdr:colOff>25400</xdr:colOff>
      <xdr:row>59</xdr:row>
      <xdr:rowOff>16510</xdr:rowOff>
    </xdr:to>
    <xdr:cxnSp macro="">
      <xdr:nvCxnSpPr>
        <xdr:cNvPr id="194" name="直線コネクタ 193"/>
        <xdr:cNvCxnSpPr/>
      </xdr:nvCxnSpPr>
      <xdr:spPr>
        <a:xfrm flipV="1">
          <a:off x="4036060" y="10101580"/>
          <a:ext cx="8509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139700</xdr:rowOff>
    </xdr:from>
    <xdr:ext cx="761365" cy="259080"/>
    <xdr:sp macro="" textlink="">
      <xdr:nvSpPr>
        <xdr:cNvPr id="195" name="扶助費平均値テキスト"/>
        <xdr:cNvSpPr txBox="1"/>
      </xdr:nvSpPr>
      <xdr:spPr>
        <a:xfrm>
          <a:off x="4975860" y="100838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6" name="フローチャート: 判断 195"/>
        <xdr:cNvSpPr/>
      </xdr:nvSpPr>
      <xdr:spPr>
        <a:xfrm>
          <a:off x="4833620" y="101117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xdr:rowOff>
    </xdr:from>
    <xdr:to>
      <xdr:col>19</xdr:col>
      <xdr:colOff>187325</xdr:colOff>
      <xdr:row>59</xdr:row>
      <xdr:rowOff>62230</xdr:rowOff>
    </xdr:to>
    <xdr:cxnSp macro="">
      <xdr:nvCxnSpPr>
        <xdr:cNvPr id="197" name="直線コネクタ 196"/>
        <xdr:cNvCxnSpPr/>
      </xdr:nvCxnSpPr>
      <xdr:spPr>
        <a:xfrm flipV="1">
          <a:off x="3136900" y="10132060"/>
          <a:ext cx="899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8" name="フローチャート: 判断 197"/>
        <xdr:cNvSpPr/>
      </xdr:nvSpPr>
      <xdr:spPr>
        <a:xfrm>
          <a:off x="3985260" y="101574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128270</xdr:rowOff>
    </xdr:from>
    <xdr:ext cx="732155" cy="259080"/>
    <xdr:sp macro="" textlink="">
      <xdr:nvSpPr>
        <xdr:cNvPr id="199" name="テキスト ボックス 198"/>
        <xdr:cNvSpPr txBox="1"/>
      </xdr:nvSpPr>
      <xdr:spPr>
        <a:xfrm>
          <a:off x="3652520" y="102438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96520</xdr:rowOff>
    </xdr:from>
    <xdr:to>
      <xdr:col>15</xdr:col>
      <xdr:colOff>98425</xdr:colOff>
      <xdr:row>59</xdr:row>
      <xdr:rowOff>62230</xdr:rowOff>
    </xdr:to>
    <xdr:cxnSp macro="">
      <xdr:nvCxnSpPr>
        <xdr:cNvPr id="200" name="直線コネクタ 199"/>
        <xdr:cNvCxnSpPr/>
      </xdr:nvCxnSpPr>
      <xdr:spPr>
        <a:xfrm>
          <a:off x="2237740" y="10040620"/>
          <a:ext cx="89916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201" name="フローチャート: 判断 200"/>
        <xdr:cNvSpPr/>
      </xdr:nvSpPr>
      <xdr:spPr>
        <a:xfrm>
          <a:off x="30861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123190</xdr:rowOff>
    </xdr:from>
    <xdr:ext cx="761365" cy="254635"/>
    <xdr:sp macro="" textlink="">
      <xdr:nvSpPr>
        <xdr:cNvPr id="202" name="テキスト ボックス 201"/>
        <xdr:cNvSpPr txBox="1"/>
      </xdr:nvSpPr>
      <xdr:spPr>
        <a:xfrm>
          <a:off x="2750820" y="98958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96520</xdr:rowOff>
    </xdr:from>
    <xdr:to>
      <xdr:col>11</xdr:col>
      <xdr:colOff>9525</xdr:colOff>
      <xdr:row>58</xdr:row>
      <xdr:rowOff>134620</xdr:rowOff>
    </xdr:to>
    <xdr:cxnSp macro="">
      <xdr:nvCxnSpPr>
        <xdr:cNvPr id="203" name="直線コネクタ 202"/>
        <xdr:cNvCxnSpPr/>
      </xdr:nvCxnSpPr>
      <xdr:spPr>
        <a:xfrm flipV="1">
          <a:off x="1336040" y="10040620"/>
          <a:ext cx="901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4" name="フローチャート: 判断 203"/>
        <xdr:cNvSpPr/>
      </xdr:nvSpPr>
      <xdr:spPr>
        <a:xfrm>
          <a:off x="2184400" y="101422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113030</xdr:rowOff>
    </xdr:from>
    <xdr:ext cx="757555" cy="259080"/>
    <xdr:sp macro="" textlink="">
      <xdr:nvSpPr>
        <xdr:cNvPr id="205" name="テキスト ボックス 204"/>
        <xdr:cNvSpPr txBox="1"/>
      </xdr:nvSpPr>
      <xdr:spPr>
        <a:xfrm>
          <a:off x="1851660" y="102285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6" name="フローチャート: 判断 205"/>
        <xdr:cNvSpPr/>
      </xdr:nvSpPr>
      <xdr:spPr>
        <a:xfrm>
          <a:off x="128524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105410</xdr:rowOff>
    </xdr:from>
    <xdr:ext cx="758190" cy="259080"/>
    <xdr:sp macro="" textlink="">
      <xdr:nvSpPr>
        <xdr:cNvPr id="207" name="テキスト ボックス 206"/>
        <xdr:cNvSpPr txBox="1"/>
      </xdr:nvSpPr>
      <xdr:spPr>
        <a:xfrm>
          <a:off x="949960" y="10220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208" name="テキスト ボックス 207"/>
        <xdr:cNvSpPr txBox="1"/>
      </xdr:nvSpPr>
      <xdr:spPr>
        <a:xfrm>
          <a:off x="46685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9" name="テキスト ボックス 208"/>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10" name="テキスト ボックス 209"/>
        <xdr:cNvSpPr txBox="1"/>
      </xdr:nvSpPr>
      <xdr:spPr>
        <a:xfrm>
          <a:off x="291846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1365" cy="259080"/>
    <xdr:sp macro="" textlink="">
      <xdr:nvSpPr>
        <xdr:cNvPr id="211" name="テキスト ボックス 210"/>
        <xdr:cNvSpPr txBox="1"/>
      </xdr:nvSpPr>
      <xdr:spPr>
        <a:xfrm>
          <a:off x="20167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9080"/>
    <xdr:sp macro="" textlink="">
      <xdr:nvSpPr>
        <xdr:cNvPr id="212" name="テキスト ボックス 211"/>
        <xdr:cNvSpPr txBox="1"/>
      </xdr:nvSpPr>
      <xdr:spPr>
        <a:xfrm>
          <a:off x="11176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106680</xdr:rowOff>
    </xdr:from>
    <xdr:to>
      <xdr:col>24</xdr:col>
      <xdr:colOff>76200</xdr:colOff>
      <xdr:row>59</xdr:row>
      <xdr:rowOff>36830</xdr:rowOff>
    </xdr:to>
    <xdr:sp macro="" textlink="">
      <xdr:nvSpPr>
        <xdr:cNvPr id="213" name="楕円 212"/>
        <xdr:cNvSpPr/>
      </xdr:nvSpPr>
      <xdr:spPr>
        <a:xfrm>
          <a:off x="4833620" y="100507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123190</xdr:rowOff>
    </xdr:from>
    <xdr:ext cx="761365" cy="254635"/>
    <xdr:sp macro="" textlink="">
      <xdr:nvSpPr>
        <xdr:cNvPr id="214" name="扶助費該当値テキスト"/>
        <xdr:cNvSpPr txBox="1"/>
      </xdr:nvSpPr>
      <xdr:spPr>
        <a:xfrm>
          <a:off x="4975860" y="98958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137160</xdr:rowOff>
    </xdr:from>
    <xdr:to>
      <xdr:col>20</xdr:col>
      <xdr:colOff>38100</xdr:colOff>
      <xdr:row>59</xdr:row>
      <xdr:rowOff>67310</xdr:rowOff>
    </xdr:to>
    <xdr:sp macro="" textlink="">
      <xdr:nvSpPr>
        <xdr:cNvPr id="215" name="楕円 214"/>
        <xdr:cNvSpPr/>
      </xdr:nvSpPr>
      <xdr:spPr>
        <a:xfrm>
          <a:off x="3985260" y="100812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77470</xdr:rowOff>
    </xdr:from>
    <xdr:ext cx="732155" cy="254635"/>
    <xdr:sp macro="" textlink="">
      <xdr:nvSpPr>
        <xdr:cNvPr id="216" name="テキスト ボックス 215"/>
        <xdr:cNvSpPr txBox="1"/>
      </xdr:nvSpPr>
      <xdr:spPr>
        <a:xfrm>
          <a:off x="3652520" y="985012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11430</xdr:rowOff>
    </xdr:from>
    <xdr:to>
      <xdr:col>15</xdr:col>
      <xdr:colOff>149225</xdr:colOff>
      <xdr:row>59</xdr:row>
      <xdr:rowOff>113030</xdr:rowOff>
    </xdr:to>
    <xdr:sp macro="" textlink="">
      <xdr:nvSpPr>
        <xdr:cNvPr id="217" name="楕円 216"/>
        <xdr:cNvSpPr/>
      </xdr:nvSpPr>
      <xdr:spPr>
        <a:xfrm>
          <a:off x="30861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97790</xdr:rowOff>
    </xdr:from>
    <xdr:ext cx="761365" cy="254635"/>
    <xdr:sp macro="" textlink="">
      <xdr:nvSpPr>
        <xdr:cNvPr id="218" name="テキスト ボックス 217"/>
        <xdr:cNvSpPr txBox="1"/>
      </xdr:nvSpPr>
      <xdr:spPr>
        <a:xfrm>
          <a:off x="2750820" y="102133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45720</xdr:rowOff>
    </xdr:from>
    <xdr:to>
      <xdr:col>11</xdr:col>
      <xdr:colOff>60325</xdr:colOff>
      <xdr:row>58</xdr:row>
      <xdr:rowOff>147320</xdr:rowOff>
    </xdr:to>
    <xdr:sp macro="" textlink="">
      <xdr:nvSpPr>
        <xdr:cNvPr id="219" name="楕円 218"/>
        <xdr:cNvSpPr/>
      </xdr:nvSpPr>
      <xdr:spPr>
        <a:xfrm>
          <a:off x="2184400" y="99898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157480</xdr:rowOff>
    </xdr:from>
    <xdr:ext cx="757555" cy="254635"/>
    <xdr:sp macro="" textlink="">
      <xdr:nvSpPr>
        <xdr:cNvPr id="220" name="テキスト ボックス 219"/>
        <xdr:cNvSpPr txBox="1"/>
      </xdr:nvSpPr>
      <xdr:spPr>
        <a:xfrm>
          <a:off x="1851660" y="975868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83820</xdr:rowOff>
    </xdr:from>
    <xdr:to>
      <xdr:col>6</xdr:col>
      <xdr:colOff>171450</xdr:colOff>
      <xdr:row>59</xdr:row>
      <xdr:rowOff>13970</xdr:rowOff>
    </xdr:to>
    <xdr:sp macro="" textlink="">
      <xdr:nvSpPr>
        <xdr:cNvPr id="221" name="楕円 220"/>
        <xdr:cNvSpPr/>
      </xdr:nvSpPr>
      <xdr:spPr>
        <a:xfrm>
          <a:off x="128524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24130</xdr:rowOff>
    </xdr:from>
    <xdr:ext cx="758190" cy="259080"/>
    <xdr:sp macro="" textlink="">
      <xdr:nvSpPr>
        <xdr:cNvPr id="222" name="テキスト ボックス 221"/>
        <xdr:cNvSpPr txBox="1"/>
      </xdr:nvSpPr>
      <xdr:spPr>
        <a:xfrm>
          <a:off x="949960" y="97967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その他経費に係る経常収支比率は前年度に比べ０．４ポイント減となり、類似団体平均を上回った。</a:t>
          </a:r>
        </a:p>
        <a:p>
          <a:r>
            <a:rPr kumimoji="1" lang="ja-JP" altLang="en-US" sz="1300">
              <a:latin typeface="ＭＳ Ｐゴシック"/>
              <a:ea typeface="ＭＳ Ｐゴシック"/>
            </a:rPr>
            <a:t>今後も歳入確保に向けた取り組みを強化し、特別会計の財政健全性を高めていく。</a:t>
          </a:r>
        </a:p>
      </xdr:txBody>
    </xdr:sp>
    <xdr:clientData/>
  </xdr:twoCellAnchor>
  <xdr:oneCellAnchor>
    <xdr:from>
      <xdr:col>62</xdr:col>
      <xdr:colOff>6350</xdr:colOff>
      <xdr:row>49</xdr:row>
      <xdr:rowOff>107950</xdr:rowOff>
    </xdr:from>
    <xdr:ext cx="294005" cy="225425"/>
    <xdr:sp macro="" textlink="">
      <xdr:nvSpPr>
        <xdr:cNvPr id="234" name="テキスト ボックス 233"/>
        <xdr:cNvSpPr txBox="1"/>
      </xdr:nvSpPr>
      <xdr:spPr>
        <a:xfrm>
          <a:off x="1256538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6" name="テキスト ボックス 235"/>
        <xdr:cNvSpPr txBox="1"/>
      </xdr:nvSpPr>
      <xdr:spPr>
        <a:xfrm>
          <a:off x="1208786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8" name="テキスト ボックス 237"/>
        <xdr:cNvSpPr txBox="1"/>
      </xdr:nvSpPr>
      <xdr:spPr>
        <a:xfrm>
          <a:off x="1208786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40" name="テキスト ボックス 239"/>
        <xdr:cNvSpPr txBox="1"/>
      </xdr:nvSpPr>
      <xdr:spPr>
        <a:xfrm>
          <a:off x="1208786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42" name="テキスト ボックス 241"/>
        <xdr:cNvSpPr txBox="1"/>
      </xdr:nvSpPr>
      <xdr:spPr>
        <a:xfrm>
          <a:off x="1208786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44" name="テキスト ボックス 243"/>
        <xdr:cNvSpPr txBox="1"/>
      </xdr:nvSpPr>
      <xdr:spPr>
        <a:xfrm>
          <a:off x="1208786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46" name="テキスト ボックス 245"/>
        <xdr:cNvSpPr txBox="1"/>
      </xdr:nvSpPr>
      <xdr:spPr>
        <a:xfrm>
          <a:off x="1208786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8" name="テキスト ボックス 247"/>
        <xdr:cNvSpPr txBox="1"/>
      </xdr:nvSpPr>
      <xdr:spPr>
        <a:xfrm>
          <a:off x="1208786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50" name="直線コネクタ 249"/>
        <xdr:cNvCxnSpPr/>
      </xdr:nvCxnSpPr>
      <xdr:spPr>
        <a:xfrm flipV="1">
          <a:off x="16718280" y="925195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99060</xdr:rowOff>
    </xdr:from>
    <xdr:ext cx="761365" cy="254635"/>
    <xdr:sp macro="" textlink="">
      <xdr:nvSpPr>
        <xdr:cNvPr id="251" name="その他最小値テキスト"/>
        <xdr:cNvSpPr txBox="1"/>
      </xdr:nvSpPr>
      <xdr:spPr>
        <a:xfrm>
          <a:off x="16807180" y="1055751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2" name="直線コネクタ 251"/>
        <xdr:cNvCxnSpPr/>
      </xdr:nvCxnSpPr>
      <xdr:spPr>
        <a:xfrm>
          <a:off x="16629380" y="1058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80010</xdr:rowOff>
    </xdr:from>
    <xdr:ext cx="761365" cy="259080"/>
    <xdr:sp macro="" textlink="">
      <xdr:nvSpPr>
        <xdr:cNvPr id="253" name="その他最大値テキスト"/>
        <xdr:cNvSpPr txBox="1"/>
      </xdr:nvSpPr>
      <xdr:spPr>
        <a:xfrm>
          <a:off x="16807180" y="8995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4" name="直線コネクタ 253"/>
        <xdr:cNvCxnSpPr/>
      </xdr:nvCxnSpPr>
      <xdr:spPr>
        <a:xfrm>
          <a:off x="16629380" y="925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146050</xdr:rowOff>
    </xdr:to>
    <xdr:cxnSp macro="">
      <xdr:nvCxnSpPr>
        <xdr:cNvPr id="255" name="直線コネクタ 254"/>
        <xdr:cNvCxnSpPr/>
      </xdr:nvCxnSpPr>
      <xdr:spPr>
        <a:xfrm flipV="1">
          <a:off x="15869920" y="10185400"/>
          <a:ext cx="8483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16510</xdr:rowOff>
    </xdr:from>
    <xdr:ext cx="761365" cy="259080"/>
    <xdr:sp macro="" textlink="">
      <xdr:nvSpPr>
        <xdr:cNvPr id="256" name="その他平均値テキスト"/>
        <xdr:cNvSpPr txBox="1"/>
      </xdr:nvSpPr>
      <xdr:spPr>
        <a:xfrm>
          <a:off x="16807180" y="99606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7" name="フローチャート: 判断 256"/>
        <xdr:cNvSpPr/>
      </xdr:nvSpPr>
      <xdr:spPr>
        <a:xfrm>
          <a:off x="1666748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50800</xdr:rowOff>
    </xdr:to>
    <xdr:cxnSp macro="">
      <xdr:nvCxnSpPr>
        <xdr:cNvPr id="258" name="直線コネクタ 257"/>
        <xdr:cNvCxnSpPr/>
      </xdr:nvCxnSpPr>
      <xdr:spPr>
        <a:xfrm flipV="1">
          <a:off x="14968220" y="10261600"/>
          <a:ext cx="9017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9" name="フローチャート: 判断 258"/>
        <xdr:cNvSpPr/>
      </xdr:nvSpPr>
      <xdr:spPr>
        <a:xfrm>
          <a:off x="1581912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29210</xdr:rowOff>
    </xdr:from>
    <xdr:ext cx="736600" cy="254635"/>
    <xdr:sp macro="" textlink="">
      <xdr:nvSpPr>
        <xdr:cNvPr id="260" name="テキスト ボックス 259"/>
        <xdr:cNvSpPr txBox="1"/>
      </xdr:nvSpPr>
      <xdr:spPr>
        <a:xfrm>
          <a:off x="15483840" y="103162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165100</xdr:rowOff>
    </xdr:from>
    <xdr:to>
      <xdr:col>73</xdr:col>
      <xdr:colOff>180975</xdr:colOff>
      <xdr:row>60</xdr:row>
      <xdr:rowOff>50800</xdr:rowOff>
    </xdr:to>
    <xdr:cxnSp macro="">
      <xdr:nvCxnSpPr>
        <xdr:cNvPr id="261" name="直線コネクタ 260"/>
        <xdr:cNvCxnSpPr/>
      </xdr:nvCxnSpPr>
      <xdr:spPr>
        <a:xfrm>
          <a:off x="14069060" y="10280650"/>
          <a:ext cx="89916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2" name="フローチャート: 判断 261"/>
        <xdr:cNvSpPr/>
      </xdr:nvSpPr>
      <xdr:spPr>
        <a:xfrm>
          <a:off x="14917420" y="101346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130810</xdr:rowOff>
    </xdr:from>
    <xdr:ext cx="762000" cy="259080"/>
    <xdr:sp macro="" textlink="">
      <xdr:nvSpPr>
        <xdr:cNvPr id="263" name="テキスト ボックス 262"/>
        <xdr:cNvSpPr txBox="1"/>
      </xdr:nvSpPr>
      <xdr:spPr>
        <a:xfrm>
          <a:off x="14584680" y="990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165100</xdr:rowOff>
    </xdr:from>
    <xdr:to>
      <xdr:col>69</xdr:col>
      <xdr:colOff>92075</xdr:colOff>
      <xdr:row>60</xdr:row>
      <xdr:rowOff>12700</xdr:rowOff>
    </xdr:to>
    <xdr:cxnSp macro="">
      <xdr:nvCxnSpPr>
        <xdr:cNvPr id="264" name="直線コネクタ 263"/>
        <xdr:cNvCxnSpPr/>
      </xdr:nvCxnSpPr>
      <xdr:spPr>
        <a:xfrm flipV="1">
          <a:off x="13169900" y="10280650"/>
          <a:ext cx="8991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5" name="フローチャート: 判断 264"/>
        <xdr:cNvSpPr/>
      </xdr:nvSpPr>
      <xdr:spPr>
        <a:xfrm>
          <a:off x="1401826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168910</xdr:rowOff>
    </xdr:from>
    <xdr:ext cx="757555" cy="254635"/>
    <xdr:sp macro="" textlink="">
      <xdr:nvSpPr>
        <xdr:cNvPr id="266" name="テキスト ボックス 265"/>
        <xdr:cNvSpPr txBox="1"/>
      </xdr:nvSpPr>
      <xdr:spPr>
        <a:xfrm>
          <a:off x="13682980" y="99415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7" name="フローチャート: 判断 266"/>
        <xdr:cNvSpPr/>
      </xdr:nvSpPr>
      <xdr:spPr>
        <a:xfrm>
          <a:off x="13116560" y="10172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168910</xdr:rowOff>
    </xdr:from>
    <xdr:ext cx="761365" cy="254635"/>
    <xdr:sp macro="" textlink="">
      <xdr:nvSpPr>
        <xdr:cNvPr id="268" name="テキスト ボックス 267"/>
        <xdr:cNvSpPr txBox="1"/>
      </xdr:nvSpPr>
      <xdr:spPr>
        <a:xfrm>
          <a:off x="12783820" y="99415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70" name="テキスト ボックス 269"/>
        <xdr:cNvSpPr txBox="1"/>
      </xdr:nvSpPr>
      <xdr:spPr>
        <a:xfrm>
          <a:off x="156514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71" name="テキスト ボックス 270"/>
        <xdr:cNvSpPr txBox="1"/>
      </xdr:nvSpPr>
      <xdr:spPr>
        <a:xfrm>
          <a:off x="147497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73" name="テキスト ボックス 272"/>
        <xdr:cNvSpPr txBox="1"/>
      </xdr:nvSpPr>
      <xdr:spPr>
        <a:xfrm>
          <a:off x="1294892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74" name="楕円 273"/>
        <xdr:cNvSpPr/>
      </xdr:nvSpPr>
      <xdr:spPr>
        <a:xfrm>
          <a:off x="1666748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162560</xdr:rowOff>
    </xdr:from>
    <xdr:ext cx="761365" cy="259080"/>
    <xdr:sp macro="" textlink="">
      <xdr:nvSpPr>
        <xdr:cNvPr id="275" name="その他該当値テキスト"/>
        <xdr:cNvSpPr txBox="1"/>
      </xdr:nvSpPr>
      <xdr:spPr>
        <a:xfrm>
          <a:off x="16807180" y="1010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6" name="楕円 275"/>
        <xdr:cNvSpPr/>
      </xdr:nvSpPr>
      <xdr:spPr>
        <a:xfrm>
          <a:off x="1581912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35560</xdr:rowOff>
    </xdr:from>
    <xdr:ext cx="736600" cy="259080"/>
    <xdr:sp macro="" textlink="">
      <xdr:nvSpPr>
        <xdr:cNvPr id="277" name="テキスト ボックス 276"/>
        <xdr:cNvSpPr txBox="1"/>
      </xdr:nvSpPr>
      <xdr:spPr>
        <a:xfrm>
          <a:off x="15483840" y="9979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8" name="楕円 277"/>
        <xdr:cNvSpPr/>
      </xdr:nvSpPr>
      <xdr:spPr>
        <a:xfrm>
          <a:off x="14917420" y="102870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86360</xdr:rowOff>
    </xdr:from>
    <xdr:ext cx="762000" cy="254635"/>
    <xdr:sp macro="" textlink="">
      <xdr:nvSpPr>
        <xdr:cNvPr id="279" name="テキスト ボックス 278"/>
        <xdr:cNvSpPr txBox="1"/>
      </xdr:nvSpPr>
      <xdr:spPr>
        <a:xfrm>
          <a:off x="14584680" y="10373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114300</xdr:rowOff>
    </xdr:from>
    <xdr:to>
      <xdr:col>69</xdr:col>
      <xdr:colOff>142875</xdr:colOff>
      <xdr:row>60</xdr:row>
      <xdr:rowOff>44450</xdr:rowOff>
    </xdr:to>
    <xdr:sp macro="" textlink="">
      <xdr:nvSpPr>
        <xdr:cNvPr id="280" name="楕円 279"/>
        <xdr:cNvSpPr/>
      </xdr:nvSpPr>
      <xdr:spPr>
        <a:xfrm>
          <a:off x="1401826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29210</xdr:rowOff>
    </xdr:from>
    <xdr:ext cx="757555" cy="254635"/>
    <xdr:sp macro="" textlink="">
      <xdr:nvSpPr>
        <xdr:cNvPr id="281" name="テキスト ボックス 280"/>
        <xdr:cNvSpPr txBox="1"/>
      </xdr:nvSpPr>
      <xdr:spPr>
        <a:xfrm>
          <a:off x="13682980" y="103162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2" name="楕円 281"/>
        <xdr:cNvSpPr/>
      </xdr:nvSpPr>
      <xdr:spPr>
        <a:xfrm>
          <a:off x="13116560" y="102489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48260</xdr:rowOff>
    </xdr:from>
    <xdr:ext cx="761365" cy="259080"/>
    <xdr:sp macro="" textlink="">
      <xdr:nvSpPr>
        <xdr:cNvPr id="283" name="テキスト ボックス 282"/>
        <xdr:cNvSpPr txBox="1"/>
      </xdr:nvSpPr>
      <xdr:spPr>
        <a:xfrm>
          <a:off x="12783820" y="1033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清掃一組分担金の減少等により、補助費等に係る経常収支比率は前年度に比べ０．３ポイント減少した。</a:t>
          </a:r>
        </a:p>
        <a:p>
          <a:r>
            <a:rPr kumimoji="1" lang="ja-JP" altLang="en-US" sz="1300">
              <a:latin typeface="ＭＳ Ｐゴシック"/>
              <a:ea typeface="ＭＳ Ｐゴシック"/>
            </a:rPr>
            <a:t>類似団体平均を下回っており、今後も適正な事業運営に努めていく。</a:t>
          </a:r>
        </a:p>
      </xdr:txBody>
    </xdr:sp>
    <xdr:clientData/>
  </xdr:twoCellAnchor>
  <xdr:oneCellAnchor>
    <xdr:from>
      <xdr:col>62</xdr:col>
      <xdr:colOff>6350</xdr:colOff>
      <xdr:row>29</xdr:row>
      <xdr:rowOff>107950</xdr:rowOff>
    </xdr:from>
    <xdr:ext cx="294005" cy="225425"/>
    <xdr:sp macro="" textlink="">
      <xdr:nvSpPr>
        <xdr:cNvPr id="295" name="テキスト ボックス 294"/>
        <xdr:cNvSpPr txBox="1"/>
      </xdr:nvSpPr>
      <xdr:spPr>
        <a:xfrm>
          <a:off x="1256538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7" name="テキスト ボックス 296"/>
        <xdr:cNvSpPr txBox="1"/>
      </xdr:nvSpPr>
      <xdr:spPr>
        <a:xfrm>
          <a:off x="1208786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9" name="テキスト ボックス 298"/>
        <xdr:cNvSpPr txBox="1"/>
      </xdr:nvSpPr>
      <xdr:spPr>
        <a:xfrm>
          <a:off x="1208786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301" name="テキスト ボックス 300"/>
        <xdr:cNvSpPr txBox="1"/>
      </xdr:nvSpPr>
      <xdr:spPr>
        <a:xfrm>
          <a:off x="1208786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303" name="テキスト ボックス 302"/>
        <xdr:cNvSpPr txBox="1"/>
      </xdr:nvSpPr>
      <xdr:spPr>
        <a:xfrm>
          <a:off x="1208786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305" name="テキスト ボックス 304"/>
        <xdr:cNvSpPr txBox="1"/>
      </xdr:nvSpPr>
      <xdr:spPr>
        <a:xfrm>
          <a:off x="1208786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3555" cy="254635"/>
    <xdr:sp macro="" textlink="">
      <xdr:nvSpPr>
        <xdr:cNvPr id="307" name="テキスト ボックス 306"/>
        <xdr:cNvSpPr txBox="1"/>
      </xdr:nvSpPr>
      <xdr:spPr>
        <a:xfrm>
          <a:off x="1208786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9" name="直線コネクタ 308"/>
        <xdr:cNvCxnSpPr/>
      </xdr:nvCxnSpPr>
      <xdr:spPr>
        <a:xfrm flipV="1">
          <a:off x="16718280" y="588772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64770</xdr:rowOff>
    </xdr:from>
    <xdr:ext cx="761365" cy="254635"/>
    <xdr:sp macro="" textlink="">
      <xdr:nvSpPr>
        <xdr:cNvPr id="310" name="補助費等最小値テキスト"/>
        <xdr:cNvSpPr txBox="1"/>
      </xdr:nvSpPr>
      <xdr:spPr>
        <a:xfrm>
          <a:off x="16807180" y="709422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62938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144780</xdr:rowOff>
    </xdr:from>
    <xdr:ext cx="761365" cy="254635"/>
    <xdr:sp macro="" textlink="">
      <xdr:nvSpPr>
        <xdr:cNvPr id="312" name="補助費等最大値テキスト"/>
        <xdr:cNvSpPr txBox="1"/>
      </xdr:nvSpPr>
      <xdr:spPr>
        <a:xfrm>
          <a:off x="16807180" y="563118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3" name="直線コネクタ 312"/>
        <xdr:cNvCxnSpPr/>
      </xdr:nvCxnSpPr>
      <xdr:spPr>
        <a:xfrm>
          <a:off x="16629380" y="588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24130</xdr:rowOff>
    </xdr:to>
    <xdr:cxnSp macro="">
      <xdr:nvCxnSpPr>
        <xdr:cNvPr id="314" name="直線コネクタ 313"/>
        <xdr:cNvCxnSpPr/>
      </xdr:nvCxnSpPr>
      <xdr:spPr>
        <a:xfrm flipV="1">
          <a:off x="15869920" y="5956300"/>
          <a:ext cx="8483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2540</xdr:rowOff>
    </xdr:from>
    <xdr:ext cx="761365" cy="259080"/>
    <xdr:sp macro="" textlink="">
      <xdr:nvSpPr>
        <xdr:cNvPr id="315" name="補助費等平均値テキスト"/>
        <xdr:cNvSpPr txBox="1"/>
      </xdr:nvSpPr>
      <xdr:spPr>
        <a:xfrm>
          <a:off x="16807180" y="61747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6" name="フローチャート: 判断 315"/>
        <xdr:cNvSpPr/>
      </xdr:nvSpPr>
      <xdr:spPr>
        <a:xfrm>
          <a:off x="1666748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69850</xdr:rowOff>
    </xdr:to>
    <xdr:cxnSp macro="">
      <xdr:nvCxnSpPr>
        <xdr:cNvPr id="317" name="直線コネクタ 316"/>
        <xdr:cNvCxnSpPr/>
      </xdr:nvCxnSpPr>
      <xdr:spPr>
        <a:xfrm flipV="1">
          <a:off x="14968220" y="6024880"/>
          <a:ext cx="901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8" name="フローチャート: 判断 317"/>
        <xdr:cNvSpPr/>
      </xdr:nvSpPr>
      <xdr:spPr>
        <a:xfrm>
          <a:off x="1581912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13970</xdr:rowOff>
    </xdr:from>
    <xdr:ext cx="736600" cy="259080"/>
    <xdr:sp macro="" textlink="">
      <xdr:nvSpPr>
        <xdr:cNvPr id="319" name="テキスト ボックス 318"/>
        <xdr:cNvSpPr txBox="1"/>
      </xdr:nvSpPr>
      <xdr:spPr>
        <a:xfrm>
          <a:off x="15483840" y="6357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69850</xdr:rowOff>
    </xdr:from>
    <xdr:to>
      <xdr:col>73</xdr:col>
      <xdr:colOff>180975</xdr:colOff>
      <xdr:row>35</xdr:row>
      <xdr:rowOff>69850</xdr:rowOff>
    </xdr:to>
    <xdr:cxnSp macro="">
      <xdr:nvCxnSpPr>
        <xdr:cNvPr id="320" name="直線コネクタ 319"/>
        <xdr:cNvCxnSpPr/>
      </xdr:nvCxnSpPr>
      <xdr:spPr>
        <a:xfrm>
          <a:off x="14069060" y="607060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21" name="フローチャート: 判断 320"/>
        <xdr:cNvSpPr/>
      </xdr:nvSpPr>
      <xdr:spPr>
        <a:xfrm>
          <a:off x="14917420" y="62484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162560</xdr:rowOff>
    </xdr:from>
    <xdr:ext cx="762000" cy="259080"/>
    <xdr:sp macro="" textlink="">
      <xdr:nvSpPr>
        <xdr:cNvPr id="322" name="テキスト ボックス 321"/>
        <xdr:cNvSpPr txBox="1"/>
      </xdr:nvSpPr>
      <xdr:spPr>
        <a:xfrm>
          <a:off x="1458468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24130</xdr:rowOff>
    </xdr:from>
    <xdr:to>
      <xdr:col>69</xdr:col>
      <xdr:colOff>92075</xdr:colOff>
      <xdr:row>35</xdr:row>
      <xdr:rowOff>69850</xdr:rowOff>
    </xdr:to>
    <xdr:cxnSp macro="">
      <xdr:nvCxnSpPr>
        <xdr:cNvPr id="323" name="直線コネクタ 322"/>
        <xdr:cNvCxnSpPr/>
      </xdr:nvCxnSpPr>
      <xdr:spPr>
        <a:xfrm>
          <a:off x="13169900" y="6024880"/>
          <a:ext cx="899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4" name="フローチャート: 判断 323"/>
        <xdr:cNvSpPr/>
      </xdr:nvSpPr>
      <xdr:spPr>
        <a:xfrm>
          <a:off x="1401826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162560</xdr:rowOff>
    </xdr:from>
    <xdr:ext cx="757555" cy="259080"/>
    <xdr:sp macro="" textlink="">
      <xdr:nvSpPr>
        <xdr:cNvPr id="325" name="テキスト ボックス 324"/>
        <xdr:cNvSpPr txBox="1"/>
      </xdr:nvSpPr>
      <xdr:spPr>
        <a:xfrm>
          <a:off x="13682980" y="63347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6" name="フローチャート: 判断 325"/>
        <xdr:cNvSpPr/>
      </xdr:nvSpPr>
      <xdr:spPr>
        <a:xfrm>
          <a:off x="13116560" y="62941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36830</xdr:rowOff>
    </xdr:from>
    <xdr:ext cx="761365" cy="259080"/>
    <xdr:sp macro="" textlink="">
      <xdr:nvSpPr>
        <xdr:cNvPr id="327" name="テキスト ボックス 326"/>
        <xdr:cNvSpPr txBox="1"/>
      </xdr:nvSpPr>
      <xdr:spPr>
        <a:xfrm>
          <a:off x="12783820" y="638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9" name="テキスト ボックス 328"/>
        <xdr:cNvSpPr txBox="1"/>
      </xdr:nvSpPr>
      <xdr:spPr>
        <a:xfrm>
          <a:off x="156514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30" name="テキスト ボックス 329"/>
        <xdr:cNvSpPr txBox="1"/>
      </xdr:nvSpPr>
      <xdr:spPr>
        <a:xfrm>
          <a:off x="147497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32" name="テキスト ボックス 331"/>
        <xdr:cNvSpPr txBox="1"/>
      </xdr:nvSpPr>
      <xdr:spPr>
        <a:xfrm>
          <a:off x="1294892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3" name="楕円 332"/>
        <xdr:cNvSpPr/>
      </xdr:nvSpPr>
      <xdr:spPr>
        <a:xfrm>
          <a:off x="1666748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156210</xdr:rowOff>
    </xdr:from>
    <xdr:ext cx="761365" cy="254635"/>
    <xdr:sp macro="" textlink="">
      <xdr:nvSpPr>
        <xdr:cNvPr id="334" name="補助費等該当値テキスト"/>
        <xdr:cNvSpPr txBox="1"/>
      </xdr:nvSpPr>
      <xdr:spPr>
        <a:xfrm>
          <a:off x="16807180" y="58140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5" name="楕円 334"/>
        <xdr:cNvSpPr/>
      </xdr:nvSpPr>
      <xdr:spPr>
        <a:xfrm>
          <a:off x="1581912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85090</xdr:rowOff>
    </xdr:from>
    <xdr:ext cx="736600" cy="259080"/>
    <xdr:sp macro="" textlink="">
      <xdr:nvSpPr>
        <xdr:cNvPr id="336" name="テキスト ボックス 335"/>
        <xdr:cNvSpPr txBox="1"/>
      </xdr:nvSpPr>
      <xdr:spPr>
        <a:xfrm>
          <a:off x="15483840" y="5742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7" name="楕円 336"/>
        <xdr:cNvSpPr/>
      </xdr:nvSpPr>
      <xdr:spPr>
        <a:xfrm>
          <a:off x="14917420" y="60198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130810</xdr:rowOff>
    </xdr:from>
    <xdr:ext cx="762000" cy="259080"/>
    <xdr:sp macro="" textlink="">
      <xdr:nvSpPr>
        <xdr:cNvPr id="338" name="テキスト ボックス 337"/>
        <xdr:cNvSpPr txBox="1"/>
      </xdr:nvSpPr>
      <xdr:spPr>
        <a:xfrm>
          <a:off x="1458468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9" name="楕円 338"/>
        <xdr:cNvSpPr/>
      </xdr:nvSpPr>
      <xdr:spPr>
        <a:xfrm>
          <a:off x="1401826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130810</xdr:rowOff>
    </xdr:from>
    <xdr:ext cx="757555" cy="259080"/>
    <xdr:sp macro="" textlink="">
      <xdr:nvSpPr>
        <xdr:cNvPr id="340" name="テキスト ボックス 339"/>
        <xdr:cNvSpPr txBox="1"/>
      </xdr:nvSpPr>
      <xdr:spPr>
        <a:xfrm>
          <a:off x="13682980" y="5788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41" name="楕円 340"/>
        <xdr:cNvSpPr/>
      </xdr:nvSpPr>
      <xdr:spPr>
        <a:xfrm>
          <a:off x="13116560" y="59740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85090</xdr:rowOff>
    </xdr:from>
    <xdr:ext cx="761365" cy="259080"/>
    <xdr:sp macro="" textlink="">
      <xdr:nvSpPr>
        <xdr:cNvPr id="342" name="テキスト ボックス 341"/>
        <xdr:cNvSpPr txBox="1"/>
      </xdr:nvSpPr>
      <xdr:spPr>
        <a:xfrm>
          <a:off x="12783820" y="5742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分子である区債元金償還金の減少等により、公債費に係る経常収支比率は前年度に比べ0.4ポイント減少し、類似団体の平均を下回った。</a:t>
          </a:r>
        </a:p>
        <a:p>
          <a:r>
            <a:rPr kumimoji="1" lang="ja-JP" altLang="en-US" sz="1300">
              <a:latin typeface="ＭＳ Ｐゴシック"/>
              <a:ea typeface="ＭＳ Ｐゴシック"/>
            </a:rPr>
            <a:t>今後も、起債の活用にあたっては、一般財源に占める実質的な公債費の割合（公債費負担比率（中野区方式））を上限１０％程度とする方針を遵守していく。</a:t>
          </a:r>
        </a:p>
      </xdr:txBody>
    </xdr:sp>
    <xdr:clientData/>
  </xdr:twoCellAnchor>
  <xdr:oneCellAnchor>
    <xdr:from>
      <xdr:col>3</xdr:col>
      <xdr:colOff>123825</xdr:colOff>
      <xdr:row>69</xdr:row>
      <xdr:rowOff>107950</xdr:rowOff>
    </xdr:from>
    <xdr:ext cx="294005" cy="225425"/>
    <xdr:sp macro="" textlink="">
      <xdr:nvSpPr>
        <xdr:cNvPr id="354" name="テキスト ボックス 353"/>
        <xdr:cNvSpPr txBox="1"/>
      </xdr:nvSpPr>
      <xdr:spPr>
        <a:xfrm>
          <a:off x="73152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4635"/>
    <xdr:sp macro="" textlink="">
      <xdr:nvSpPr>
        <xdr:cNvPr id="356" name="テキスト ボックス 355"/>
        <xdr:cNvSpPr txBox="1"/>
      </xdr:nvSpPr>
      <xdr:spPr>
        <a:xfrm>
          <a:off x="256540" y="14272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962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190" cy="254635"/>
    <xdr:sp macro="" textlink="">
      <xdr:nvSpPr>
        <xdr:cNvPr id="358" name="テキスト ボックス 357"/>
        <xdr:cNvSpPr txBox="1"/>
      </xdr:nvSpPr>
      <xdr:spPr>
        <a:xfrm>
          <a:off x="256540" y="138150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962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190" cy="254635"/>
    <xdr:sp macro="" textlink="">
      <xdr:nvSpPr>
        <xdr:cNvPr id="360" name="テキスト ボックス 359"/>
        <xdr:cNvSpPr txBox="1"/>
      </xdr:nvSpPr>
      <xdr:spPr>
        <a:xfrm>
          <a:off x="256540" y="133578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190" cy="254635"/>
    <xdr:sp macro="" textlink="">
      <xdr:nvSpPr>
        <xdr:cNvPr id="362" name="テキスト ボックス 361"/>
        <xdr:cNvSpPr txBox="1"/>
      </xdr:nvSpPr>
      <xdr:spPr>
        <a:xfrm>
          <a:off x="256540" y="129006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962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190" cy="254635"/>
    <xdr:sp macro="" textlink="">
      <xdr:nvSpPr>
        <xdr:cNvPr id="364" name="テキスト ボックス 363"/>
        <xdr:cNvSpPr txBox="1"/>
      </xdr:nvSpPr>
      <xdr:spPr>
        <a:xfrm>
          <a:off x="256540" y="124434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149860</xdr:rowOff>
    </xdr:to>
    <xdr:cxnSp macro="">
      <xdr:nvCxnSpPr>
        <xdr:cNvPr id="367" name="直線コネクタ 366"/>
        <xdr:cNvCxnSpPr/>
      </xdr:nvCxnSpPr>
      <xdr:spPr>
        <a:xfrm flipV="1">
          <a:off x="4886960" y="1260856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1365" cy="254635"/>
    <xdr:sp macro="" textlink="">
      <xdr:nvSpPr>
        <xdr:cNvPr id="368" name="公債費最小値テキスト"/>
        <xdr:cNvSpPr txBox="1"/>
      </xdr:nvSpPr>
      <xdr:spPr>
        <a:xfrm>
          <a:off x="4975860" y="1383792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9" name="直線コネクタ 368"/>
        <xdr:cNvCxnSpPr/>
      </xdr:nvCxnSpPr>
      <xdr:spPr>
        <a:xfrm>
          <a:off x="4795520" y="138658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xdr:rowOff>
    </xdr:from>
    <xdr:ext cx="761365" cy="254635"/>
    <xdr:sp macro="" textlink="">
      <xdr:nvSpPr>
        <xdr:cNvPr id="370" name="公債費最大値テキスト"/>
        <xdr:cNvSpPr txBox="1"/>
      </xdr:nvSpPr>
      <xdr:spPr>
        <a:xfrm>
          <a:off x="4975860" y="1235202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1" name="直線コネクタ 370"/>
        <xdr:cNvCxnSpPr/>
      </xdr:nvCxnSpPr>
      <xdr:spPr>
        <a:xfrm>
          <a:off x="4795520" y="126085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76</xdr:row>
      <xdr:rowOff>35560</xdr:rowOff>
    </xdr:to>
    <xdr:cxnSp macro="">
      <xdr:nvCxnSpPr>
        <xdr:cNvPr id="372" name="直線コネクタ 371"/>
        <xdr:cNvCxnSpPr/>
      </xdr:nvCxnSpPr>
      <xdr:spPr>
        <a:xfrm flipV="1">
          <a:off x="4036060" y="12974320"/>
          <a:ext cx="8509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25400</xdr:rowOff>
    </xdr:from>
    <xdr:ext cx="761365" cy="259080"/>
    <xdr:sp macro="" textlink="">
      <xdr:nvSpPr>
        <xdr:cNvPr id="373" name="公債費平均値テキスト"/>
        <xdr:cNvSpPr txBox="1"/>
      </xdr:nvSpPr>
      <xdr:spPr>
        <a:xfrm>
          <a:off x="4975860" y="130556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53340</xdr:rowOff>
    </xdr:from>
    <xdr:to>
      <xdr:col>24</xdr:col>
      <xdr:colOff>76200</xdr:colOff>
      <xdr:row>76</xdr:row>
      <xdr:rowOff>154940</xdr:rowOff>
    </xdr:to>
    <xdr:sp macro="" textlink="">
      <xdr:nvSpPr>
        <xdr:cNvPr id="374" name="フローチャート: 判断 373"/>
        <xdr:cNvSpPr/>
      </xdr:nvSpPr>
      <xdr:spPr>
        <a:xfrm>
          <a:off x="4833620" y="130835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35560</xdr:rowOff>
    </xdr:from>
    <xdr:to>
      <xdr:col>19</xdr:col>
      <xdr:colOff>187325</xdr:colOff>
      <xdr:row>78</xdr:row>
      <xdr:rowOff>149860</xdr:rowOff>
    </xdr:to>
    <xdr:cxnSp macro="">
      <xdr:nvCxnSpPr>
        <xdr:cNvPr id="375" name="直線コネクタ 374"/>
        <xdr:cNvCxnSpPr/>
      </xdr:nvCxnSpPr>
      <xdr:spPr>
        <a:xfrm flipV="1">
          <a:off x="3136900" y="13065760"/>
          <a:ext cx="89916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6" name="フローチャート: 判断 375"/>
        <xdr:cNvSpPr/>
      </xdr:nvSpPr>
      <xdr:spPr>
        <a:xfrm>
          <a:off x="3985260" y="130378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93980</xdr:rowOff>
    </xdr:from>
    <xdr:ext cx="732155" cy="259080"/>
    <xdr:sp macro="" textlink="">
      <xdr:nvSpPr>
        <xdr:cNvPr id="377" name="テキスト ボックス 376"/>
        <xdr:cNvSpPr txBox="1"/>
      </xdr:nvSpPr>
      <xdr:spPr>
        <a:xfrm>
          <a:off x="3652520" y="131241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149860</xdr:rowOff>
    </xdr:from>
    <xdr:to>
      <xdr:col>15</xdr:col>
      <xdr:colOff>98425</xdr:colOff>
      <xdr:row>79</xdr:row>
      <xdr:rowOff>161290</xdr:rowOff>
    </xdr:to>
    <xdr:cxnSp macro="">
      <xdr:nvCxnSpPr>
        <xdr:cNvPr id="378" name="直線コネクタ 377"/>
        <xdr:cNvCxnSpPr/>
      </xdr:nvCxnSpPr>
      <xdr:spPr>
        <a:xfrm flipV="1">
          <a:off x="2237740" y="13522960"/>
          <a:ext cx="89916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9" name="フローチャート: 判断 378"/>
        <xdr:cNvSpPr/>
      </xdr:nvSpPr>
      <xdr:spPr>
        <a:xfrm>
          <a:off x="30861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119380</xdr:rowOff>
    </xdr:from>
    <xdr:ext cx="761365" cy="259080"/>
    <xdr:sp macro="" textlink="">
      <xdr:nvSpPr>
        <xdr:cNvPr id="380" name="テキスト ボックス 379"/>
        <xdr:cNvSpPr txBox="1"/>
      </xdr:nvSpPr>
      <xdr:spPr>
        <a:xfrm>
          <a:off x="2750820" y="12806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161290</xdr:rowOff>
    </xdr:from>
    <xdr:to>
      <xdr:col>11</xdr:col>
      <xdr:colOff>9525</xdr:colOff>
      <xdr:row>81</xdr:row>
      <xdr:rowOff>1270</xdr:rowOff>
    </xdr:to>
    <xdr:cxnSp macro="">
      <xdr:nvCxnSpPr>
        <xdr:cNvPr id="381" name="直線コネクタ 380"/>
        <xdr:cNvCxnSpPr/>
      </xdr:nvCxnSpPr>
      <xdr:spPr>
        <a:xfrm flipV="1">
          <a:off x="1336040" y="13705840"/>
          <a:ext cx="9017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53340</xdr:rowOff>
    </xdr:from>
    <xdr:to>
      <xdr:col>11</xdr:col>
      <xdr:colOff>60325</xdr:colOff>
      <xdr:row>76</xdr:row>
      <xdr:rowOff>154940</xdr:rowOff>
    </xdr:to>
    <xdr:sp macro="" textlink="">
      <xdr:nvSpPr>
        <xdr:cNvPr id="382" name="フローチャート: 判断 381"/>
        <xdr:cNvSpPr/>
      </xdr:nvSpPr>
      <xdr:spPr>
        <a:xfrm>
          <a:off x="2184400" y="130835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165100</xdr:rowOff>
    </xdr:from>
    <xdr:ext cx="757555" cy="259080"/>
    <xdr:sp macro="" textlink="">
      <xdr:nvSpPr>
        <xdr:cNvPr id="383" name="テキスト ボックス 382"/>
        <xdr:cNvSpPr txBox="1"/>
      </xdr:nvSpPr>
      <xdr:spPr>
        <a:xfrm>
          <a:off x="1851660" y="128524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167640</xdr:rowOff>
    </xdr:from>
    <xdr:to>
      <xdr:col>6</xdr:col>
      <xdr:colOff>171450</xdr:colOff>
      <xdr:row>77</xdr:row>
      <xdr:rowOff>97790</xdr:rowOff>
    </xdr:to>
    <xdr:sp macro="" textlink="">
      <xdr:nvSpPr>
        <xdr:cNvPr id="384" name="フローチャート: 判断 383"/>
        <xdr:cNvSpPr/>
      </xdr:nvSpPr>
      <xdr:spPr>
        <a:xfrm>
          <a:off x="128524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107950</xdr:rowOff>
    </xdr:from>
    <xdr:ext cx="758190" cy="259080"/>
    <xdr:sp macro="" textlink="">
      <xdr:nvSpPr>
        <xdr:cNvPr id="385" name="テキスト ボックス 384"/>
        <xdr:cNvSpPr txBox="1"/>
      </xdr:nvSpPr>
      <xdr:spPr>
        <a:xfrm>
          <a:off x="949960" y="129667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86" name="テキスト ボックス 385"/>
        <xdr:cNvSpPr txBox="1"/>
      </xdr:nvSpPr>
      <xdr:spPr>
        <a:xfrm>
          <a:off x="46685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88" name="テキスト ボックス 387"/>
        <xdr:cNvSpPr txBox="1"/>
      </xdr:nvSpPr>
      <xdr:spPr>
        <a:xfrm>
          <a:off x="291846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1365" cy="259080"/>
    <xdr:sp macro="" textlink="">
      <xdr:nvSpPr>
        <xdr:cNvPr id="389" name="テキスト ボックス 388"/>
        <xdr:cNvSpPr txBox="1"/>
      </xdr:nvSpPr>
      <xdr:spPr>
        <a:xfrm>
          <a:off x="20167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9080"/>
    <xdr:sp macro="" textlink="">
      <xdr:nvSpPr>
        <xdr:cNvPr id="390" name="テキスト ボックス 389"/>
        <xdr:cNvSpPr txBox="1"/>
      </xdr:nvSpPr>
      <xdr:spPr>
        <a:xfrm>
          <a:off x="11176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91" name="楕円 390"/>
        <xdr:cNvSpPr/>
      </xdr:nvSpPr>
      <xdr:spPr>
        <a:xfrm>
          <a:off x="4833620" y="129235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81280</xdr:rowOff>
    </xdr:from>
    <xdr:ext cx="761365" cy="259080"/>
    <xdr:sp macro="" textlink="">
      <xdr:nvSpPr>
        <xdr:cNvPr id="392" name="公債費該当値テキスト"/>
        <xdr:cNvSpPr txBox="1"/>
      </xdr:nvSpPr>
      <xdr:spPr>
        <a:xfrm>
          <a:off x="4975860" y="12768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156210</xdr:rowOff>
    </xdr:from>
    <xdr:to>
      <xdr:col>20</xdr:col>
      <xdr:colOff>38100</xdr:colOff>
      <xdr:row>76</xdr:row>
      <xdr:rowOff>86360</xdr:rowOff>
    </xdr:to>
    <xdr:sp macro="" textlink="">
      <xdr:nvSpPr>
        <xdr:cNvPr id="393" name="楕円 392"/>
        <xdr:cNvSpPr/>
      </xdr:nvSpPr>
      <xdr:spPr>
        <a:xfrm>
          <a:off x="3985260" y="130149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96520</xdr:rowOff>
    </xdr:from>
    <xdr:ext cx="732155" cy="259080"/>
    <xdr:sp macro="" textlink="">
      <xdr:nvSpPr>
        <xdr:cNvPr id="394" name="テキスト ボックス 393"/>
        <xdr:cNvSpPr txBox="1"/>
      </xdr:nvSpPr>
      <xdr:spPr>
        <a:xfrm>
          <a:off x="3652520" y="127838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99060</xdr:rowOff>
    </xdr:from>
    <xdr:to>
      <xdr:col>15</xdr:col>
      <xdr:colOff>149225</xdr:colOff>
      <xdr:row>79</xdr:row>
      <xdr:rowOff>29210</xdr:rowOff>
    </xdr:to>
    <xdr:sp macro="" textlink="">
      <xdr:nvSpPr>
        <xdr:cNvPr id="395" name="楕円 394"/>
        <xdr:cNvSpPr/>
      </xdr:nvSpPr>
      <xdr:spPr>
        <a:xfrm>
          <a:off x="30861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13970</xdr:rowOff>
    </xdr:from>
    <xdr:ext cx="761365" cy="259080"/>
    <xdr:sp macro="" textlink="">
      <xdr:nvSpPr>
        <xdr:cNvPr id="396" name="テキスト ボックス 395"/>
        <xdr:cNvSpPr txBox="1"/>
      </xdr:nvSpPr>
      <xdr:spPr>
        <a:xfrm>
          <a:off x="2750820" y="1355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110490</xdr:rowOff>
    </xdr:from>
    <xdr:to>
      <xdr:col>11</xdr:col>
      <xdr:colOff>60325</xdr:colOff>
      <xdr:row>80</xdr:row>
      <xdr:rowOff>40640</xdr:rowOff>
    </xdr:to>
    <xdr:sp macro="" textlink="">
      <xdr:nvSpPr>
        <xdr:cNvPr id="397" name="楕円 396"/>
        <xdr:cNvSpPr/>
      </xdr:nvSpPr>
      <xdr:spPr>
        <a:xfrm>
          <a:off x="2184400" y="136550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25400</xdr:rowOff>
    </xdr:from>
    <xdr:ext cx="757555" cy="259080"/>
    <xdr:sp macro="" textlink="">
      <xdr:nvSpPr>
        <xdr:cNvPr id="398" name="テキスト ボックス 397"/>
        <xdr:cNvSpPr txBox="1"/>
      </xdr:nvSpPr>
      <xdr:spPr>
        <a:xfrm>
          <a:off x="1851660" y="137414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121920</xdr:rowOff>
    </xdr:from>
    <xdr:to>
      <xdr:col>6</xdr:col>
      <xdr:colOff>171450</xdr:colOff>
      <xdr:row>81</xdr:row>
      <xdr:rowOff>52070</xdr:rowOff>
    </xdr:to>
    <xdr:sp macro="" textlink="">
      <xdr:nvSpPr>
        <xdr:cNvPr id="399" name="楕円 398"/>
        <xdr:cNvSpPr/>
      </xdr:nvSpPr>
      <xdr:spPr>
        <a:xfrm>
          <a:off x="128524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36830</xdr:rowOff>
    </xdr:from>
    <xdr:ext cx="758190" cy="259080"/>
    <xdr:sp macro="" textlink="">
      <xdr:nvSpPr>
        <xdr:cNvPr id="400" name="テキスト ボックス 399"/>
        <xdr:cNvSpPr txBox="1"/>
      </xdr:nvSpPr>
      <xdr:spPr>
        <a:xfrm>
          <a:off x="949960" y="139242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公債費以外に係る経常収支比率は前年度に比べ４．０ポイント減少し、類似団体平均を下回っている。</a:t>
          </a:r>
        </a:p>
        <a:p>
          <a:r>
            <a:rPr kumimoji="1" lang="ja-JP" altLang="en-US" sz="1300">
              <a:latin typeface="ＭＳ Ｐゴシック"/>
              <a:ea typeface="ＭＳ Ｐゴシック"/>
            </a:rPr>
            <a:t>今後も、事業の見直しや効率化により、行政サービスの向上を図るとともに、適正な事業運営に努めていく。</a:t>
          </a:r>
        </a:p>
      </xdr:txBody>
    </xdr:sp>
    <xdr:clientData/>
  </xdr:twoCellAnchor>
  <xdr:oneCellAnchor>
    <xdr:from>
      <xdr:col>62</xdr:col>
      <xdr:colOff>6350</xdr:colOff>
      <xdr:row>69</xdr:row>
      <xdr:rowOff>107950</xdr:rowOff>
    </xdr:from>
    <xdr:ext cx="294005" cy="225425"/>
    <xdr:sp macro="" textlink="">
      <xdr:nvSpPr>
        <xdr:cNvPr id="412" name="テキスト ボックス 411"/>
        <xdr:cNvSpPr txBox="1"/>
      </xdr:nvSpPr>
      <xdr:spPr>
        <a:xfrm>
          <a:off x="1256538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14" name="テキスト ボックス 413"/>
        <xdr:cNvSpPr txBox="1"/>
      </xdr:nvSpPr>
      <xdr:spPr>
        <a:xfrm>
          <a:off x="1208786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15" name="直線コネクタ 414"/>
        <xdr:cNvCxnSpPr/>
      </xdr:nvCxnSpPr>
      <xdr:spPr>
        <a:xfrm>
          <a:off x="12603480" y="14088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3555" cy="259080"/>
    <xdr:sp macro="" textlink="">
      <xdr:nvSpPr>
        <xdr:cNvPr id="416" name="テキスト ボックス 415"/>
        <xdr:cNvSpPr txBox="1"/>
      </xdr:nvSpPr>
      <xdr:spPr>
        <a:xfrm>
          <a:off x="12087860" y="13945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7" name="直線コネクタ 416"/>
        <xdr:cNvCxnSpPr/>
      </xdr:nvCxnSpPr>
      <xdr:spPr>
        <a:xfrm>
          <a:off x="12603480" y="13761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3555" cy="254635"/>
    <xdr:sp macro="" textlink="">
      <xdr:nvSpPr>
        <xdr:cNvPr id="418" name="テキスト ボックス 417"/>
        <xdr:cNvSpPr txBox="1"/>
      </xdr:nvSpPr>
      <xdr:spPr>
        <a:xfrm>
          <a:off x="12087860" y="13619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9" name="直線コネクタ 418"/>
        <xdr:cNvCxnSpPr/>
      </xdr:nvCxnSpPr>
      <xdr:spPr>
        <a:xfrm>
          <a:off x="12603480" y="13434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3555" cy="258445"/>
    <xdr:sp macro="" textlink="">
      <xdr:nvSpPr>
        <xdr:cNvPr id="420" name="テキスト ボックス 419"/>
        <xdr:cNvSpPr txBox="1"/>
      </xdr:nvSpPr>
      <xdr:spPr>
        <a:xfrm>
          <a:off x="12087860" y="13292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21" name="直線コネクタ 420"/>
        <xdr:cNvCxnSpPr/>
      </xdr:nvCxnSpPr>
      <xdr:spPr>
        <a:xfrm>
          <a:off x="12603480" y="13108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3555" cy="259080"/>
    <xdr:sp macro="" textlink="">
      <xdr:nvSpPr>
        <xdr:cNvPr id="422" name="テキスト ボックス 421"/>
        <xdr:cNvSpPr txBox="1"/>
      </xdr:nvSpPr>
      <xdr:spPr>
        <a:xfrm>
          <a:off x="12087860" y="12966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23" name="直線コネクタ 422"/>
        <xdr:cNvCxnSpPr/>
      </xdr:nvCxnSpPr>
      <xdr:spPr>
        <a:xfrm>
          <a:off x="12603480" y="12781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3555" cy="254635"/>
    <xdr:sp macro="" textlink="">
      <xdr:nvSpPr>
        <xdr:cNvPr id="424" name="テキスト ボックス 423"/>
        <xdr:cNvSpPr txBox="1"/>
      </xdr:nvSpPr>
      <xdr:spPr>
        <a:xfrm>
          <a:off x="12087860" y="12639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25" name="直線コネクタ 424"/>
        <xdr:cNvCxnSpPr/>
      </xdr:nvCxnSpPr>
      <xdr:spPr>
        <a:xfrm>
          <a:off x="12603480" y="1245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3555" cy="259080"/>
    <xdr:sp macro="" textlink="">
      <xdr:nvSpPr>
        <xdr:cNvPr id="426" name="テキスト ボックス 425"/>
        <xdr:cNvSpPr txBox="1"/>
      </xdr:nvSpPr>
      <xdr:spPr>
        <a:xfrm>
          <a:off x="12087860" y="12312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8" name="テキスト ボックス 427"/>
        <xdr:cNvSpPr txBox="1"/>
      </xdr:nvSpPr>
      <xdr:spPr>
        <a:xfrm>
          <a:off x="1208786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143510</xdr:rowOff>
    </xdr:from>
    <xdr:to>
      <xdr:col>82</xdr:col>
      <xdr:colOff>107950</xdr:colOff>
      <xdr:row>82</xdr:row>
      <xdr:rowOff>50800</xdr:rowOff>
    </xdr:to>
    <xdr:cxnSp macro="">
      <xdr:nvCxnSpPr>
        <xdr:cNvPr id="430" name="直線コネクタ 429"/>
        <xdr:cNvCxnSpPr/>
      </xdr:nvCxnSpPr>
      <xdr:spPr>
        <a:xfrm flipV="1">
          <a:off x="16718280" y="1248791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22860</xdr:rowOff>
    </xdr:from>
    <xdr:ext cx="761365" cy="259080"/>
    <xdr:sp macro="" textlink="">
      <xdr:nvSpPr>
        <xdr:cNvPr id="431" name="公債費以外最小値テキスト"/>
        <xdr:cNvSpPr txBox="1"/>
      </xdr:nvSpPr>
      <xdr:spPr>
        <a:xfrm>
          <a:off x="16807180" y="14081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2" name="直線コネクタ 431"/>
        <xdr:cNvCxnSpPr/>
      </xdr:nvCxnSpPr>
      <xdr:spPr>
        <a:xfrm>
          <a:off x="16629380" y="1410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58420</xdr:rowOff>
    </xdr:from>
    <xdr:ext cx="761365" cy="259080"/>
    <xdr:sp macro="" textlink="">
      <xdr:nvSpPr>
        <xdr:cNvPr id="433" name="公債費以外最大値テキスト"/>
        <xdr:cNvSpPr txBox="1"/>
      </xdr:nvSpPr>
      <xdr:spPr>
        <a:xfrm>
          <a:off x="16807180" y="12231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143510</xdr:rowOff>
    </xdr:from>
    <xdr:to>
      <xdr:col>82</xdr:col>
      <xdr:colOff>196850</xdr:colOff>
      <xdr:row>72</xdr:row>
      <xdr:rowOff>143510</xdr:rowOff>
    </xdr:to>
    <xdr:cxnSp macro="">
      <xdr:nvCxnSpPr>
        <xdr:cNvPr id="434" name="直線コネクタ 433"/>
        <xdr:cNvCxnSpPr/>
      </xdr:nvCxnSpPr>
      <xdr:spPr>
        <a:xfrm>
          <a:off x="16629380" y="1248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140335</xdr:rowOff>
    </xdr:from>
    <xdr:to>
      <xdr:col>82</xdr:col>
      <xdr:colOff>107950</xdr:colOff>
      <xdr:row>78</xdr:row>
      <xdr:rowOff>61595</xdr:rowOff>
    </xdr:to>
    <xdr:cxnSp macro="">
      <xdr:nvCxnSpPr>
        <xdr:cNvPr id="435" name="直線コネクタ 434"/>
        <xdr:cNvCxnSpPr/>
      </xdr:nvCxnSpPr>
      <xdr:spPr>
        <a:xfrm flipV="1">
          <a:off x="15869920" y="12999085"/>
          <a:ext cx="84836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135255</xdr:rowOff>
    </xdr:from>
    <xdr:ext cx="761365" cy="254635"/>
    <xdr:sp macro="" textlink="">
      <xdr:nvSpPr>
        <xdr:cNvPr id="436" name="公債費以外平均値テキスト"/>
        <xdr:cNvSpPr txBox="1"/>
      </xdr:nvSpPr>
      <xdr:spPr>
        <a:xfrm>
          <a:off x="16807180" y="13508355"/>
          <a:ext cx="76136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163195</xdr:rowOff>
    </xdr:from>
    <xdr:to>
      <xdr:col>82</xdr:col>
      <xdr:colOff>158750</xdr:colOff>
      <xdr:row>79</xdr:row>
      <xdr:rowOff>93345</xdr:rowOff>
    </xdr:to>
    <xdr:sp macro="" textlink="">
      <xdr:nvSpPr>
        <xdr:cNvPr id="437" name="フローチャート: 判断 436"/>
        <xdr:cNvSpPr/>
      </xdr:nvSpPr>
      <xdr:spPr>
        <a:xfrm>
          <a:off x="16667480" y="1353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61595</xdr:rowOff>
    </xdr:from>
    <xdr:to>
      <xdr:col>78</xdr:col>
      <xdr:colOff>69850</xdr:colOff>
      <xdr:row>79</xdr:row>
      <xdr:rowOff>20955</xdr:rowOff>
    </xdr:to>
    <xdr:cxnSp macro="">
      <xdr:nvCxnSpPr>
        <xdr:cNvPr id="438" name="直線コネクタ 437"/>
        <xdr:cNvCxnSpPr/>
      </xdr:nvCxnSpPr>
      <xdr:spPr>
        <a:xfrm flipV="1">
          <a:off x="14968220" y="13434695"/>
          <a:ext cx="9017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29845</xdr:rowOff>
    </xdr:from>
    <xdr:to>
      <xdr:col>78</xdr:col>
      <xdr:colOff>120650</xdr:colOff>
      <xdr:row>81</xdr:row>
      <xdr:rowOff>132080</xdr:rowOff>
    </xdr:to>
    <xdr:sp macro="" textlink="">
      <xdr:nvSpPr>
        <xdr:cNvPr id="439" name="フローチャート: 判断 438"/>
        <xdr:cNvSpPr/>
      </xdr:nvSpPr>
      <xdr:spPr>
        <a:xfrm>
          <a:off x="15819120" y="13917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116205</xdr:rowOff>
    </xdr:from>
    <xdr:ext cx="736600" cy="259080"/>
    <xdr:sp macro="" textlink="">
      <xdr:nvSpPr>
        <xdr:cNvPr id="440" name="テキスト ボックス 439"/>
        <xdr:cNvSpPr txBox="1"/>
      </xdr:nvSpPr>
      <xdr:spPr>
        <a:xfrm>
          <a:off x="15483840" y="14003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165100</xdr:rowOff>
    </xdr:from>
    <xdr:to>
      <xdr:col>73</xdr:col>
      <xdr:colOff>180975</xdr:colOff>
      <xdr:row>79</xdr:row>
      <xdr:rowOff>20955</xdr:rowOff>
    </xdr:to>
    <xdr:cxnSp macro="">
      <xdr:nvCxnSpPr>
        <xdr:cNvPr id="441" name="直線コネクタ 440"/>
        <xdr:cNvCxnSpPr/>
      </xdr:nvCxnSpPr>
      <xdr:spPr>
        <a:xfrm>
          <a:off x="14069060" y="13195300"/>
          <a:ext cx="89916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46355</xdr:rowOff>
    </xdr:from>
    <xdr:to>
      <xdr:col>74</xdr:col>
      <xdr:colOff>31750</xdr:colOff>
      <xdr:row>79</xdr:row>
      <xdr:rowOff>147955</xdr:rowOff>
    </xdr:to>
    <xdr:sp macro="" textlink="">
      <xdr:nvSpPr>
        <xdr:cNvPr id="442" name="フローチャート: 判断 441"/>
        <xdr:cNvSpPr/>
      </xdr:nvSpPr>
      <xdr:spPr>
        <a:xfrm>
          <a:off x="14917420" y="1359090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132715</xdr:rowOff>
    </xdr:from>
    <xdr:ext cx="762000" cy="254635"/>
    <xdr:sp macro="" textlink="">
      <xdr:nvSpPr>
        <xdr:cNvPr id="443" name="テキスト ボックス 442"/>
        <xdr:cNvSpPr txBox="1"/>
      </xdr:nvSpPr>
      <xdr:spPr>
        <a:xfrm>
          <a:off x="14584680" y="136772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165100</xdr:rowOff>
    </xdr:from>
    <xdr:to>
      <xdr:col>69</xdr:col>
      <xdr:colOff>92075</xdr:colOff>
      <xdr:row>77</xdr:row>
      <xdr:rowOff>4445</xdr:rowOff>
    </xdr:to>
    <xdr:cxnSp macro="">
      <xdr:nvCxnSpPr>
        <xdr:cNvPr id="444" name="直線コネクタ 443"/>
        <xdr:cNvCxnSpPr/>
      </xdr:nvCxnSpPr>
      <xdr:spPr>
        <a:xfrm flipV="1">
          <a:off x="13169900" y="13195300"/>
          <a:ext cx="8991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46355</xdr:rowOff>
    </xdr:from>
    <xdr:to>
      <xdr:col>69</xdr:col>
      <xdr:colOff>142875</xdr:colOff>
      <xdr:row>79</xdr:row>
      <xdr:rowOff>147955</xdr:rowOff>
    </xdr:to>
    <xdr:sp macro="" textlink="">
      <xdr:nvSpPr>
        <xdr:cNvPr id="445" name="フローチャート: 判断 444"/>
        <xdr:cNvSpPr/>
      </xdr:nvSpPr>
      <xdr:spPr>
        <a:xfrm>
          <a:off x="1401826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132715</xdr:rowOff>
    </xdr:from>
    <xdr:ext cx="757555" cy="254635"/>
    <xdr:sp macro="" textlink="">
      <xdr:nvSpPr>
        <xdr:cNvPr id="446" name="テキスト ボックス 445"/>
        <xdr:cNvSpPr txBox="1"/>
      </xdr:nvSpPr>
      <xdr:spPr>
        <a:xfrm>
          <a:off x="13682980" y="136772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79</xdr:row>
      <xdr:rowOff>100965</xdr:rowOff>
    </xdr:from>
    <xdr:to>
      <xdr:col>65</xdr:col>
      <xdr:colOff>53975</xdr:colOff>
      <xdr:row>80</xdr:row>
      <xdr:rowOff>31115</xdr:rowOff>
    </xdr:to>
    <xdr:sp macro="" textlink="">
      <xdr:nvSpPr>
        <xdr:cNvPr id="447" name="フローチャート: 判断 446"/>
        <xdr:cNvSpPr/>
      </xdr:nvSpPr>
      <xdr:spPr>
        <a:xfrm>
          <a:off x="13116560" y="136455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15875</xdr:rowOff>
    </xdr:from>
    <xdr:ext cx="761365" cy="259080"/>
    <xdr:sp macro="" textlink="">
      <xdr:nvSpPr>
        <xdr:cNvPr id="448" name="テキスト ボックス 447"/>
        <xdr:cNvSpPr txBox="1"/>
      </xdr:nvSpPr>
      <xdr:spPr>
        <a:xfrm>
          <a:off x="12783820" y="13731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50" name="テキスト ボックス 449"/>
        <xdr:cNvSpPr txBox="1"/>
      </xdr:nvSpPr>
      <xdr:spPr>
        <a:xfrm>
          <a:off x="156514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51" name="テキスト ボックス 450"/>
        <xdr:cNvSpPr txBox="1"/>
      </xdr:nvSpPr>
      <xdr:spPr>
        <a:xfrm>
          <a:off x="147497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53" name="テキスト ボックス 452"/>
        <xdr:cNvSpPr txBox="1"/>
      </xdr:nvSpPr>
      <xdr:spPr>
        <a:xfrm>
          <a:off x="1294892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89535</xdr:rowOff>
    </xdr:from>
    <xdr:to>
      <xdr:col>82</xdr:col>
      <xdr:colOff>158750</xdr:colOff>
      <xdr:row>76</xdr:row>
      <xdr:rowOff>19685</xdr:rowOff>
    </xdr:to>
    <xdr:sp macro="" textlink="">
      <xdr:nvSpPr>
        <xdr:cNvPr id="454" name="楕円 453"/>
        <xdr:cNvSpPr/>
      </xdr:nvSpPr>
      <xdr:spPr>
        <a:xfrm>
          <a:off x="1666748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106045</xdr:rowOff>
    </xdr:from>
    <xdr:ext cx="761365" cy="259080"/>
    <xdr:sp macro="" textlink="">
      <xdr:nvSpPr>
        <xdr:cNvPr id="455" name="公債費以外該当値テキスト"/>
        <xdr:cNvSpPr txBox="1"/>
      </xdr:nvSpPr>
      <xdr:spPr>
        <a:xfrm>
          <a:off x="16807180" y="12793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10795</xdr:rowOff>
    </xdr:from>
    <xdr:to>
      <xdr:col>78</xdr:col>
      <xdr:colOff>120650</xdr:colOff>
      <xdr:row>78</xdr:row>
      <xdr:rowOff>112395</xdr:rowOff>
    </xdr:to>
    <xdr:sp macro="" textlink="">
      <xdr:nvSpPr>
        <xdr:cNvPr id="456" name="楕円 455"/>
        <xdr:cNvSpPr/>
      </xdr:nvSpPr>
      <xdr:spPr>
        <a:xfrm>
          <a:off x="1581912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122555</xdr:rowOff>
    </xdr:from>
    <xdr:ext cx="736600" cy="254635"/>
    <xdr:sp macro="" textlink="">
      <xdr:nvSpPr>
        <xdr:cNvPr id="457" name="テキスト ボックス 456"/>
        <xdr:cNvSpPr txBox="1"/>
      </xdr:nvSpPr>
      <xdr:spPr>
        <a:xfrm>
          <a:off x="15483840" y="131527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141605</xdr:rowOff>
    </xdr:from>
    <xdr:to>
      <xdr:col>74</xdr:col>
      <xdr:colOff>31750</xdr:colOff>
      <xdr:row>79</xdr:row>
      <xdr:rowOff>71755</xdr:rowOff>
    </xdr:to>
    <xdr:sp macro="" textlink="">
      <xdr:nvSpPr>
        <xdr:cNvPr id="458" name="楕円 457"/>
        <xdr:cNvSpPr/>
      </xdr:nvSpPr>
      <xdr:spPr>
        <a:xfrm>
          <a:off x="14917420" y="135147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81915</xdr:rowOff>
    </xdr:from>
    <xdr:ext cx="762000" cy="259080"/>
    <xdr:sp macro="" textlink="">
      <xdr:nvSpPr>
        <xdr:cNvPr id="459" name="テキスト ボックス 458"/>
        <xdr:cNvSpPr txBox="1"/>
      </xdr:nvSpPr>
      <xdr:spPr>
        <a:xfrm>
          <a:off x="14584680" y="13283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60" name="楕円 459"/>
        <xdr:cNvSpPr/>
      </xdr:nvSpPr>
      <xdr:spPr>
        <a:xfrm>
          <a:off x="1401826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54610</xdr:rowOff>
    </xdr:from>
    <xdr:ext cx="757555" cy="254635"/>
    <xdr:sp macro="" textlink="">
      <xdr:nvSpPr>
        <xdr:cNvPr id="461" name="テキスト ボックス 460"/>
        <xdr:cNvSpPr txBox="1"/>
      </xdr:nvSpPr>
      <xdr:spPr>
        <a:xfrm>
          <a:off x="13682980" y="129133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125095</xdr:rowOff>
    </xdr:from>
    <xdr:to>
      <xdr:col>65</xdr:col>
      <xdr:colOff>53975</xdr:colOff>
      <xdr:row>77</xdr:row>
      <xdr:rowOff>55245</xdr:rowOff>
    </xdr:to>
    <xdr:sp macro="" textlink="">
      <xdr:nvSpPr>
        <xdr:cNvPr id="462" name="楕円 461"/>
        <xdr:cNvSpPr/>
      </xdr:nvSpPr>
      <xdr:spPr>
        <a:xfrm>
          <a:off x="13116560" y="131552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65405</xdr:rowOff>
    </xdr:from>
    <xdr:ext cx="761365" cy="254635"/>
    <xdr:sp macro="" textlink="">
      <xdr:nvSpPr>
        <xdr:cNvPr id="463" name="テキスト ボックス 462"/>
        <xdr:cNvSpPr txBox="1"/>
      </xdr:nvSpPr>
      <xdr:spPr>
        <a:xfrm>
          <a:off x="12783820" y="1292415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東京都中野区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03120" y="1181163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03120" y="1047115"/>
          <a:ext cx="41300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47040" y="1161415"/>
          <a:ext cx="123444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35760" y="1237615"/>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4635"/>
    <xdr:sp macro="" textlink="">
      <xdr:nvSpPr>
        <xdr:cNvPr id="31" name="テキスト ボックス 30"/>
        <xdr:cNvSpPr txBox="1"/>
      </xdr:nvSpPr>
      <xdr:spPr>
        <a:xfrm>
          <a:off x="1348740" y="37318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03120" y="35515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1365" cy="258445"/>
    <xdr:sp macro="" textlink="">
      <xdr:nvSpPr>
        <xdr:cNvPr id="33" name="テキスト ボックス 32"/>
        <xdr:cNvSpPr txBox="1"/>
      </xdr:nvSpPr>
      <xdr:spPr>
        <a:xfrm>
          <a:off x="1348740" y="3413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03120" y="32321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1365" cy="255270"/>
    <xdr:sp macro="" textlink="">
      <xdr:nvSpPr>
        <xdr:cNvPr id="35" name="テキスト ボックス 34"/>
        <xdr:cNvSpPr txBox="1"/>
      </xdr:nvSpPr>
      <xdr:spPr>
        <a:xfrm>
          <a:off x="1348740" y="308991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03120" y="29133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1365" cy="259080"/>
    <xdr:sp macro="" textlink="">
      <xdr:nvSpPr>
        <xdr:cNvPr id="37" name="テキスト ボックス 36"/>
        <xdr:cNvSpPr txBox="1"/>
      </xdr:nvSpPr>
      <xdr:spPr>
        <a:xfrm>
          <a:off x="1348740" y="2771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03120" y="2590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1365" cy="254635"/>
    <xdr:sp macro="" textlink="">
      <xdr:nvSpPr>
        <xdr:cNvPr id="39" name="テキスト ボックス 38"/>
        <xdr:cNvSpPr txBox="1"/>
      </xdr:nvSpPr>
      <xdr:spPr>
        <a:xfrm>
          <a:off x="1348740" y="24485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03120" y="22644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1365" cy="259080"/>
    <xdr:sp macro="" textlink="">
      <xdr:nvSpPr>
        <xdr:cNvPr id="41" name="テキスト ボックス 40"/>
        <xdr:cNvSpPr txBox="1"/>
      </xdr:nvSpPr>
      <xdr:spPr>
        <a:xfrm>
          <a:off x="1348740" y="2122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03120" y="19373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1365" cy="259080"/>
    <xdr:sp macro="" textlink="">
      <xdr:nvSpPr>
        <xdr:cNvPr id="43" name="テキスト ボックス 42"/>
        <xdr:cNvSpPr txBox="1"/>
      </xdr:nvSpPr>
      <xdr:spPr>
        <a:xfrm>
          <a:off x="1348740" y="1795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4635"/>
    <xdr:sp macro="" textlink="">
      <xdr:nvSpPr>
        <xdr:cNvPr id="45" name="テキスト ボックス 44"/>
        <xdr:cNvSpPr txBox="1"/>
      </xdr:nvSpPr>
      <xdr:spPr>
        <a:xfrm>
          <a:off x="1348740" y="147256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4445</xdr:rowOff>
    </xdr:from>
    <xdr:to>
      <xdr:col>29</xdr:col>
      <xdr:colOff>127000</xdr:colOff>
      <xdr:row>19</xdr:row>
      <xdr:rowOff>86995</xdr:rowOff>
    </xdr:to>
    <xdr:cxnSp macro="">
      <xdr:nvCxnSpPr>
        <xdr:cNvPr id="47" name="直線コネクタ 46"/>
        <xdr:cNvCxnSpPr/>
      </xdr:nvCxnSpPr>
      <xdr:spPr>
        <a:xfrm flipV="1">
          <a:off x="5504180" y="2069465"/>
          <a:ext cx="0" cy="12674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59055</xdr:rowOff>
    </xdr:from>
    <xdr:ext cx="757555" cy="259080"/>
    <xdr:sp macro="" textlink="">
      <xdr:nvSpPr>
        <xdr:cNvPr id="48" name="人口1人当たり決算額の推移最小値テキスト130"/>
        <xdr:cNvSpPr txBox="1"/>
      </xdr:nvSpPr>
      <xdr:spPr>
        <a:xfrm>
          <a:off x="5588000" y="330898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50,065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86995</xdr:rowOff>
    </xdr:from>
    <xdr:to>
      <xdr:col>30</xdr:col>
      <xdr:colOff>25400</xdr:colOff>
      <xdr:row>19</xdr:row>
      <xdr:rowOff>86995</xdr:rowOff>
    </xdr:to>
    <xdr:cxnSp macro="">
      <xdr:nvCxnSpPr>
        <xdr:cNvPr id="49" name="直線コネクタ 48"/>
        <xdr:cNvCxnSpPr/>
      </xdr:nvCxnSpPr>
      <xdr:spPr>
        <a:xfrm>
          <a:off x="5415280" y="333692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90805</xdr:rowOff>
    </xdr:from>
    <xdr:ext cx="757555" cy="258445"/>
    <xdr:sp macro="" textlink="">
      <xdr:nvSpPr>
        <xdr:cNvPr id="50" name="人口1人当たり決算額の推移最大値テキスト130"/>
        <xdr:cNvSpPr txBox="1"/>
      </xdr:nvSpPr>
      <xdr:spPr>
        <a:xfrm>
          <a:off x="5588000" y="181292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167,895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4445</xdr:rowOff>
    </xdr:from>
    <xdr:to>
      <xdr:col>30</xdr:col>
      <xdr:colOff>25400</xdr:colOff>
      <xdr:row>12</xdr:row>
      <xdr:rowOff>4445</xdr:rowOff>
    </xdr:to>
    <xdr:cxnSp macro="">
      <xdr:nvCxnSpPr>
        <xdr:cNvPr id="51" name="直線コネクタ 50"/>
        <xdr:cNvCxnSpPr/>
      </xdr:nvCxnSpPr>
      <xdr:spPr>
        <a:xfrm>
          <a:off x="5415280" y="20694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154940</xdr:rowOff>
    </xdr:from>
    <xdr:to>
      <xdr:col>29</xdr:col>
      <xdr:colOff>127000</xdr:colOff>
      <xdr:row>18</xdr:row>
      <xdr:rowOff>161290</xdr:rowOff>
    </xdr:to>
    <xdr:cxnSp macro="">
      <xdr:nvCxnSpPr>
        <xdr:cNvPr id="52" name="直線コネクタ 51"/>
        <xdr:cNvCxnSpPr/>
      </xdr:nvCxnSpPr>
      <xdr:spPr>
        <a:xfrm>
          <a:off x="4871720" y="3237230"/>
          <a:ext cx="63246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64135</xdr:rowOff>
    </xdr:from>
    <xdr:ext cx="757555" cy="255270"/>
    <xdr:sp macro="" textlink="">
      <xdr:nvSpPr>
        <xdr:cNvPr id="53" name="人口1人当たり決算額の推移平均値テキスト130"/>
        <xdr:cNvSpPr txBox="1"/>
      </xdr:nvSpPr>
      <xdr:spPr>
        <a:xfrm>
          <a:off x="5588000" y="2978785"/>
          <a:ext cx="75755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64,780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18</xdr:row>
      <xdr:rowOff>46990</xdr:rowOff>
    </xdr:from>
    <xdr:to>
      <xdr:col>29</xdr:col>
      <xdr:colOff>177800</xdr:colOff>
      <xdr:row>18</xdr:row>
      <xdr:rowOff>148590</xdr:rowOff>
    </xdr:to>
    <xdr:sp macro="" textlink="">
      <xdr:nvSpPr>
        <xdr:cNvPr id="54" name="フローチャート: 判断 53"/>
        <xdr:cNvSpPr/>
      </xdr:nvSpPr>
      <xdr:spPr>
        <a:xfrm>
          <a:off x="5453380" y="312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151765</xdr:rowOff>
    </xdr:from>
    <xdr:to>
      <xdr:col>26</xdr:col>
      <xdr:colOff>50800</xdr:colOff>
      <xdr:row>18</xdr:row>
      <xdr:rowOff>154940</xdr:rowOff>
    </xdr:to>
    <xdr:cxnSp macro="">
      <xdr:nvCxnSpPr>
        <xdr:cNvPr id="55" name="直線コネクタ 54"/>
        <xdr:cNvCxnSpPr/>
      </xdr:nvCxnSpPr>
      <xdr:spPr>
        <a:xfrm>
          <a:off x="4193540" y="3234055"/>
          <a:ext cx="67818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48260</xdr:rowOff>
    </xdr:from>
    <xdr:to>
      <xdr:col>26</xdr:col>
      <xdr:colOff>101600</xdr:colOff>
      <xdr:row>18</xdr:row>
      <xdr:rowOff>149860</xdr:rowOff>
    </xdr:to>
    <xdr:sp macro="" textlink="">
      <xdr:nvSpPr>
        <xdr:cNvPr id="56" name="フローチャート: 判断 55"/>
        <xdr:cNvSpPr/>
      </xdr:nvSpPr>
      <xdr:spPr>
        <a:xfrm>
          <a:off x="4820920" y="313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160020</xdr:rowOff>
    </xdr:from>
    <xdr:ext cx="735965" cy="258445"/>
    <xdr:sp macro="" textlink="">
      <xdr:nvSpPr>
        <xdr:cNvPr id="57" name="テキスト ボックス 56"/>
        <xdr:cNvSpPr txBox="1"/>
      </xdr:nvSpPr>
      <xdr:spPr>
        <a:xfrm>
          <a:off x="4500880" y="29070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64,694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150495</xdr:rowOff>
    </xdr:from>
    <xdr:to>
      <xdr:col>22</xdr:col>
      <xdr:colOff>114300</xdr:colOff>
      <xdr:row>18</xdr:row>
      <xdr:rowOff>151765</xdr:rowOff>
    </xdr:to>
    <xdr:cxnSp macro="">
      <xdr:nvCxnSpPr>
        <xdr:cNvPr id="58" name="直線コネクタ 57"/>
        <xdr:cNvCxnSpPr/>
      </xdr:nvCxnSpPr>
      <xdr:spPr>
        <a:xfrm>
          <a:off x="3515360" y="3232785"/>
          <a:ext cx="67818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64770</xdr:rowOff>
    </xdr:from>
    <xdr:to>
      <xdr:col>22</xdr:col>
      <xdr:colOff>165100</xdr:colOff>
      <xdr:row>18</xdr:row>
      <xdr:rowOff>166370</xdr:rowOff>
    </xdr:to>
    <xdr:sp macro="" textlink="">
      <xdr:nvSpPr>
        <xdr:cNvPr id="59" name="フローチャート: 判断 58"/>
        <xdr:cNvSpPr/>
      </xdr:nvSpPr>
      <xdr:spPr>
        <a:xfrm>
          <a:off x="4142740" y="3147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5080</xdr:rowOff>
    </xdr:from>
    <xdr:ext cx="762000" cy="259080"/>
    <xdr:sp macro="" textlink="">
      <xdr:nvSpPr>
        <xdr:cNvPr id="60" name="テキスト ボックス 59"/>
        <xdr:cNvSpPr txBox="1"/>
      </xdr:nvSpPr>
      <xdr:spPr>
        <a:xfrm>
          <a:off x="3822700" y="291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134620</xdr:rowOff>
    </xdr:from>
    <xdr:to>
      <xdr:col>18</xdr:col>
      <xdr:colOff>177800</xdr:colOff>
      <xdr:row>18</xdr:row>
      <xdr:rowOff>150495</xdr:rowOff>
    </xdr:to>
    <xdr:cxnSp macro="">
      <xdr:nvCxnSpPr>
        <xdr:cNvPr id="61" name="直線コネクタ 60"/>
        <xdr:cNvCxnSpPr/>
      </xdr:nvCxnSpPr>
      <xdr:spPr>
        <a:xfrm>
          <a:off x="2832100" y="3216910"/>
          <a:ext cx="68326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69850</xdr:rowOff>
    </xdr:from>
    <xdr:to>
      <xdr:col>19</xdr:col>
      <xdr:colOff>38100</xdr:colOff>
      <xdr:row>19</xdr:row>
      <xdr:rowOff>0</xdr:rowOff>
    </xdr:to>
    <xdr:sp macro="" textlink="">
      <xdr:nvSpPr>
        <xdr:cNvPr id="62" name="フローチャート: 判断 61"/>
        <xdr:cNvSpPr/>
      </xdr:nvSpPr>
      <xdr:spPr>
        <a:xfrm>
          <a:off x="3464560" y="315214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10160</xdr:rowOff>
    </xdr:from>
    <xdr:ext cx="762000" cy="258445"/>
    <xdr:sp macro="" textlink="">
      <xdr:nvSpPr>
        <xdr:cNvPr id="63" name="テキスト ボックス 62"/>
        <xdr:cNvSpPr txBox="1"/>
      </xdr:nvSpPr>
      <xdr:spPr>
        <a:xfrm>
          <a:off x="3144520" y="2924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54610</xdr:rowOff>
    </xdr:from>
    <xdr:to>
      <xdr:col>15</xdr:col>
      <xdr:colOff>101600</xdr:colOff>
      <xdr:row>18</xdr:row>
      <xdr:rowOff>156210</xdr:rowOff>
    </xdr:to>
    <xdr:sp macro="" textlink="">
      <xdr:nvSpPr>
        <xdr:cNvPr id="64" name="フローチャート: 判断 63"/>
        <xdr:cNvSpPr/>
      </xdr:nvSpPr>
      <xdr:spPr>
        <a:xfrm>
          <a:off x="2781300" y="3136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166370</xdr:rowOff>
    </xdr:from>
    <xdr:ext cx="761365" cy="254635"/>
    <xdr:sp macro="" textlink="">
      <xdr:nvSpPr>
        <xdr:cNvPr id="65" name="テキスト ボックス 64"/>
        <xdr:cNvSpPr txBox="1"/>
      </xdr:nvSpPr>
      <xdr:spPr>
        <a:xfrm>
          <a:off x="2461260" y="291338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64,090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8445"/>
    <xdr:sp macro="" textlink="">
      <xdr:nvSpPr>
        <xdr:cNvPr id="66" name="テキスト ボックス 65"/>
        <xdr:cNvSpPr txBox="1"/>
      </xdr:nvSpPr>
      <xdr:spPr>
        <a:xfrm>
          <a:off x="5331460" y="389318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1365" cy="258445"/>
    <xdr:sp macro="" textlink="">
      <xdr:nvSpPr>
        <xdr:cNvPr id="67" name="テキスト ボックス 66"/>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8445"/>
    <xdr:sp macro="" textlink="">
      <xdr:nvSpPr>
        <xdr:cNvPr id="68" name="テキスト ボックス 67"/>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8445"/>
    <xdr:sp macro="" textlink="">
      <xdr:nvSpPr>
        <xdr:cNvPr id="69" name="テキスト ボックス 68"/>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1365" cy="258445"/>
    <xdr:sp macro="" textlink="">
      <xdr:nvSpPr>
        <xdr:cNvPr id="70" name="テキスト ボックス 69"/>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110490</xdr:rowOff>
    </xdr:from>
    <xdr:to>
      <xdr:col>29</xdr:col>
      <xdr:colOff>177800</xdr:colOff>
      <xdr:row>19</xdr:row>
      <xdr:rowOff>40640</xdr:rowOff>
    </xdr:to>
    <xdr:sp macro="" textlink="">
      <xdr:nvSpPr>
        <xdr:cNvPr id="71" name="楕円 70"/>
        <xdr:cNvSpPr/>
      </xdr:nvSpPr>
      <xdr:spPr>
        <a:xfrm>
          <a:off x="5453380" y="319278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19050</xdr:rowOff>
    </xdr:from>
    <xdr:ext cx="757555" cy="255270"/>
    <xdr:sp macro="" textlink="">
      <xdr:nvSpPr>
        <xdr:cNvPr id="72" name="人口1人当たり決算額の推移該当値テキスト130"/>
        <xdr:cNvSpPr txBox="1"/>
      </xdr:nvSpPr>
      <xdr:spPr>
        <a:xfrm>
          <a:off x="5588000" y="3101340"/>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58,962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103505</xdr:rowOff>
    </xdr:from>
    <xdr:to>
      <xdr:col>26</xdr:col>
      <xdr:colOff>101600</xdr:colOff>
      <xdr:row>19</xdr:row>
      <xdr:rowOff>33655</xdr:rowOff>
    </xdr:to>
    <xdr:sp macro="" textlink="">
      <xdr:nvSpPr>
        <xdr:cNvPr id="73" name="楕円 72"/>
        <xdr:cNvSpPr/>
      </xdr:nvSpPr>
      <xdr:spPr>
        <a:xfrm>
          <a:off x="4820920" y="318579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18415</xdr:rowOff>
    </xdr:from>
    <xdr:ext cx="735965" cy="254635"/>
    <xdr:sp macro="" textlink="">
      <xdr:nvSpPr>
        <xdr:cNvPr id="74" name="テキスト ボックス 73"/>
        <xdr:cNvSpPr txBox="1"/>
      </xdr:nvSpPr>
      <xdr:spPr>
        <a:xfrm>
          <a:off x="4500880" y="3268345"/>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59,634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100965</xdr:rowOff>
    </xdr:from>
    <xdr:to>
      <xdr:col>22</xdr:col>
      <xdr:colOff>165100</xdr:colOff>
      <xdr:row>19</xdr:row>
      <xdr:rowOff>31115</xdr:rowOff>
    </xdr:to>
    <xdr:sp macro="" textlink="">
      <xdr:nvSpPr>
        <xdr:cNvPr id="75" name="楕円 74"/>
        <xdr:cNvSpPr/>
      </xdr:nvSpPr>
      <xdr:spPr>
        <a:xfrm>
          <a:off x="4142740" y="318325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15875</xdr:rowOff>
    </xdr:from>
    <xdr:ext cx="762000" cy="258445"/>
    <xdr:sp macro="" textlink="">
      <xdr:nvSpPr>
        <xdr:cNvPr id="76" name="テキスト ボックス 75"/>
        <xdr:cNvSpPr txBox="1"/>
      </xdr:nvSpPr>
      <xdr:spPr>
        <a:xfrm>
          <a:off x="3822700" y="326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59,835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99695</xdr:rowOff>
    </xdr:from>
    <xdr:to>
      <xdr:col>19</xdr:col>
      <xdr:colOff>38100</xdr:colOff>
      <xdr:row>19</xdr:row>
      <xdr:rowOff>29845</xdr:rowOff>
    </xdr:to>
    <xdr:sp macro="" textlink="">
      <xdr:nvSpPr>
        <xdr:cNvPr id="77" name="楕円 76"/>
        <xdr:cNvSpPr/>
      </xdr:nvSpPr>
      <xdr:spPr>
        <a:xfrm>
          <a:off x="3464560" y="3181985"/>
          <a:ext cx="965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14605</xdr:rowOff>
    </xdr:from>
    <xdr:ext cx="762000" cy="258445"/>
    <xdr:sp macro="" textlink="">
      <xdr:nvSpPr>
        <xdr:cNvPr id="78" name="テキスト ボックス 77"/>
        <xdr:cNvSpPr txBox="1"/>
      </xdr:nvSpPr>
      <xdr:spPr>
        <a:xfrm>
          <a:off x="3144520" y="3264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59,992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84455</xdr:rowOff>
    </xdr:from>
    <xdr:to>
      <xdr:col>15</xdr:col>
      <xdr:colOff>101600</xdr:colOff>
      <xdr:row>19</xdr:row>
      <xdr:rowOff>13970</xdr:rowOff>
    </xdr:to>
    <xdr:sp macro="" textlink="">
      <xdr:nvSpPr>
        <xdr:cNvPr id="79" name="楕円 78"/>
        <xdr:cNvSpPr/>
      </xdr:nvSpPr>
      <xdr:spPr>
        <a:xfrm>
          <a:off x="2781300" y="31667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167640</xdr:rowOff>
    </xdr:from>
    <xdr:ext cx="761365" cy="259080"/>
    <xdr:sp macro="" textlink="">
      <xdr:nvSpPr>
        <xdr:cNvPr id="80" name="テキスト ボックス 79"/>
        <xdr:cNvSpPr txBox="1"/>
      </xdr:nvSpPr>
      <xdr:spPr>
        <a:xfrm>
          <a:off x="2461260" y="3249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61,406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4320"/>
    <xdr:sp macro="" textlink="">
      <xdr:nvSpPr>
        <xdr:cNvPr id="94" name="テキスト ボックス 93"/>
        <xdr:cNvSpPr txBox="1"/>
      </xdr:nvSpPr>
      <xdr:spPr>
        <a:xfrm>
          <a:off x="1635760" y="5167630"/>
          <a:ext cx="40767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1365" cy="259715"/>
    <xdr:sp macro="" textlink="">
      <xdr:nvSpPr>
        <xdr:cNvPr id="100" name="テキスト ボックス 99"/>
        <xdr:cNvSpPr txBox="1"/>
      </xdr:nvSpPr>
      <xdr:spPr>
        <a:xfrm>
          <a:off x="134874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102" name="テキスト ボックス 101"/>
        <xdr:cNvSpPr txBox="1"/>
      </xdr:nvSpPr>
      <xdr:spPr>
        <a:xfrm>
          <a:off x="134874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4635"/>
    <xdr:sp macro="" textlink="">
      <xdr:nvSpPr>
        <xdr:cNvPr id="104" name="テキスト ボックス 103"/>
        <xdr:cNvSpPr txBox="1"/>
      </xdr:nvSpPr>
      <xdr:spPr>
        <a:xfrm>
          <a:off x="1348740" y="540321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298450</xdr:rowOff>
    </xdr:from>
    <xdr:to>
      <xdr:col>29</xdr:col>
      <xdr:colOff>127000</xdr:colOff>
      <xdr:row>37</xdr:row>
      <xdr:rowOff>309245</xdr:rowOff>
    </xdr:to>
    <xdr:cxnSp macro="">
      <xdr:nvCxnSpPr>
        <xdr:cNvPr id="106" name="直線コネクタ 105"/>
        <xdr:cNvCxnSpPr/>
      </xdr:nvCxnSpPr>
      <xdr:spPr>
        <a:xfrm flipV="1">
          <a:off x="5504180" y="6116320"/>
          <a:ext cx="0" cy="12109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281305</xdr:rowOff>
    </xdr:from>
    <xdr:ext cx="757555" cy="254635"/>
    <xdr:sp macro="" textlink="">
      <xdr:nvSpPr>
        <xdr:cNvPr id="107" name="人口1人当たり決算額の推移最小値テキスト445"/>
        <xdr:cNvSpPr txBox="1"/>
      </xdr:nvSpPr>
      <xdr:spPr>
        <a:xfrm>
          <a:off x="5588000" y="72993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-13,386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309245</xdr:rowOff>
    </xdr:from>
    <xdr:to>
      <xdr:col>30</xdr:col>
      <xdr:colOff>25400</xdr:colOff>
      <xdr:row>37</xdr:row>
      <xdr:rowOff>309245</xdr:rowOff>
    </xdr:to>
    <xdr:cxnSp macro="">
      <xdr:nvCxnSpPr>
        <xdr:cNvPr id="108" name="直線コネクタ 107"/>
        <xdr:cNvCxnSpPr/>
      </xdr:nvCxnSpPr>
      <xdr:spPr>
        <a:xfrm>
          <a:off x="5415280" y="73272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41910</xdr:rowOff>
    </xdr:from>
    <xdr:ext cx="757555" cy="255270"/>
    <xdr:sp macro="" textlink="">
      <xdr:nvSpPr>
        <xdr:cNvPr id="109" name="人口1人当たり決算額の推移最大値テキスト445"/>
        <xdr:cNvSpPr txBox="1"/>
      </xdr:nvSpPr>
      <xdr:spPr>
        <a:xfrm>
          <a:off x="5588000" y="5859780"/>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298450</xdr:rowOff>
    </xdr:from>
    <xdr:to>
      <xdr:col>30</xdr:col>
      <xdr:colOff>25400</xdr:colOff>
      <xdr:row>33</xdr:row>
      <xdr:rowOff>298450</xdr:rowOff>
    </xdr:to>
    <xdr:cxnSp macro="">
      <xdr:nvCxnSpPr>
        <xdr:cNvPr id="110" name="直線コネクタ 109"/>
        <xdr:cNvCxnSpPr/>
      </xdr:nvCxnSpPr>
      <xdr:spPr>
        <a:xfrm>
          <a:off x="5415280" y="61163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57785</xdr:rowOff>
    </xdr:from>
    <xdr:to>
      <xdr:col>29</xdr:col>
      <xdr:colOff>127000</xdr:colOff>
      <xdr:row>37</xdr:row>
      <xdr:rowOff>61595</xdr:rowOff>
    </xdr:to>
    <xdr:cxnSp macro="">
      <xdr:nvCxnSpPr>
        <xdr:cNvPr id="111" name="直線コネクタ 110"/>
        <xdr:cNvCxnSpPr/>
      </xdr:nvCxnSpPr>
      <xdr:spPr>
        <a:xfrm flipV="1">
          <a:off x="4871720" y="7075805"/>
          <a:ext cx="63246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167005</xdr:rowOff>
    </xdr:from>
    <xdr:ext cx="757555" cy="254635"/>
    <xdr:sp macro="" textlink="">
      <xdr:nvSpPr>
        <xdr:cNvPr id="112" name="人口1人当たり決算額の推移平均値テキスト445"/>
        <xdr:cNvSpPr txBox="1"/>
      </xdr:nvSpPr>
      <xdr:spPr>
        <a:xfrm>
          <a:off x="5588000" y="667067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321310</xdr:rowOff>
    </xdr:from>
    <xdr:to>
      <xdr:col>29</xdr:col>
      <xdr:colOff>177800</xdr:colOff>
      <xdr:row>36</xdr:row>
      <xdr:rowOff>80645</xdr:rowOff>
    </xdr:to>
    <xdr:sp macro="" textlink="">
      <xdr:nvSpPr>
        <xdr:cNvPr id="113" name="フローチャート: 判断 112"/>
        <xdr:cNvSpPr/>
      </xdr:nvSpPr>
      <xdr:spPr>
        <a:xfrm>
          <a:off x="5453380" y="6824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3175</xdr:rowOff>
    </xdr:from>
    <xdr:to>
      <xdr:col>26</xdr:col>
      <xdr:colOff>50800</xdr:colOff>
      <xdr:row>37</xdr:row>
      <xdr:rowOff>61595</xdr:rowOff>
    </xdr:to>
    <xdr:cxnSp macro="">
      <xdr:nvCxnSpPr>
        <xdr:cNvPr id="114" name="直線コネクタ 113"/>
        <xdr:cNvCxnSpPr/>
      </xdr:nvCxnSpPr>
      <xdr:spPr>
        <a:xfrm>
          <a:off x="4193540" y="6849745"/>
          <a:ext cx="678180" cy="2298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334645</xdr:rowOff>
    </xdr:from>
    <xdr:to>
      <xdr:col>26</xdr:col>
      <xdr:colOff>101600</xdr:colOff>
      <xdr:row>36</xdr:row>
      <xdr:rowOff>93980</xdr:rowOff>
    </xdr:to>
    <xdr:sp macro="" textlink="">
      <xdr:nvSpPr>
        <xdr:cNvPr id="115" name="フローチャート: 判断 114"/>
        <xdr:cNvSpPr/>
      </xdr:nvSpPr>
      <xdr:spPr>
        <a:xfrm>
          <a:off x="4820920" y="68383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103505</xdr:rowOff>
    </xdr:from>
    <xdr:ext cx="735965" cy="259080"/>
    <xdr:sp macro="" textlink="">
      <xdr:nvSpPr>
        <xdr:cNvPr id="116" name="テキスト ボックス 115"/>
        <xdr:cNvSpPr txBox="1"/>
      </xdr:nvSpPr>
      <xdr:spPr>
        <a:xfrm>
          <a:off x="4500880" y="66071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-7,650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262255</xdr:rowOff>
    </xdr:from>
    <xdr:to>
      <xdr:col>22</xdr:col>
      <xdr:colOff>114300</xdr:colOff>
      <xdr:row>36</xdr:row>
      <xdr:rowOff>3175</xdr:rowOff>
    </xdr:to>
    <xdr:cxnSp macro="">
      <xdr:nvCxnSpPr>
        <xdr:cNvPr id="117" name="直線コネクタ 116"/>
        <xdr:cNvCxnSpPr/>
      </xdr:nvCxnSpPr>
      <xdr:spPr>
        <a:xfrm>
          <a:off x="3515360" y="6765925"/>
          <a:ext cx="678180" cy="838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39370</xdr:rowOff>
    </xdr:from>
    <xdr:to>
      <xdr:col>22</xdr:col>
      <xdr:colOff>165100</xdr:colOff>
      <xdr:row>36</xdr:row>
      <xdr:rowOff>140970</xdr:rowOff>
    </xdr:to>
    <xdr:sp macro="" textlink="">
      <xdr:nvSpPr>
        <xdr:cNvPr id="118" name="フローチャート: 判断 117"/>
        <xdr:cNvSpPr/>
      </xdr:nvSpPr>
      <xdr:spPr>
        <a:xfrm>
          <a:off x="4142740" y="6885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125730</xdr:rowOff>
    </xdr:from>
    <xdr:ext cx="762000" cy="259715"/>
    <xdr:sp macro="" textlink="">
      <xdr:nvSpPr>
        <xdr:cNvPr id="119" name="テキスト ボックス 118"/>
        <xdr:cNvSpPr txBox="1"/>
      </xdr:nvSpPr>
      <xdr:spPr>
        <a:xfrm>
          <a:off x="3822700" y="69723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201930</xdr:rowOff>
    </xdr:from>
    <xdr:to>
      <xdr:col>18</xdr:col>
      <xdr:colOff>177800</xdr:colOff>
      <xdr:row>35</xdr:row>
      <xdr:rowOff>262255</xdr:rowOff>
    </xdr:to>
    <xdr:cxnSp macro="">
      <xdr:nvCxnSpPr>
        <xdr:cNvPr id="120" name="直線コネクタ 119"/>
        <xdr:cNvCxnSpPr/>
      </xdr:nvCxnSpPr>
      <xdr:spPr>
        <a:xfrm>
          <a:off x="2832100" y="6705600"/>
          <a:ext cx="68326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38100</xdr:rowOff>
    </xdr:from>
    <xdr:to>
      <xdr:col>19</xdr:col>
      <xdr:colOff>38100</xdr:colOff>
      <xdr:row>36</xdr:row>
      <xdr:rowOff>139700</xdr:rowOff>
    </xdr:to>
    <xdr:sp macro="" textlink="">
      <xdr:nvSpPr>
        <xdr:cNvPr id="121" name="フローチャート: 判断 120"/>
        <xdr:cNvSpPr/>
      </xdr:nvSpPr>
      <xdr:spPr>
        <a:xfrm>
          <a:off x="3464560" y="688467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124460</xdr:rowOff>
    </xdr:from>
    <xdr:ext cx="762000" cy="252730"/>
    <xdr:sp macro="" textlink="">
      <xdr:nvSpPr>
        <xdr:cNvPr id="122" name="テキスト ボックス 121"/>
        <xdr:cNvSpPr txBox="1"/>
      </xdr:nvSpPr>
      <xdr:spPr>
        <a:xfrm>
          <a:off x="3144520" y="69710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-8,251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1270</xdr:rowOff>
    </xdr:from>
    <xdr:to>
      <xdr:col>15</xdr:col>
      <xdr:colOff>101600</xdr:colOff>
      <xdr:row>36</xdr:row>
      <xdr:rowOff>102870</xdr:rowOff>
    </xdr:to>
    <xdr:sp macro="" textlink="">
      <xdr:nvSpPr>
        <xdr:cNvPr id="123" name="フローチャート: 判断 122"/>
        <xdr:cNvSpPr/>
      </xdr:nvSpPr>
      <xdr:spPr>
        <a:xfrm>
          <a:off x="2781300" y="6847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87630</xdr:rowOff>
    </xdr:from>
    <xdr:ext cx="761365" cy="255905"/>
    <xdr:sp macro="" textlink="">
      <xdr:nvSpPr>
        <xdr:cNvPr id="124" name="テキスト ボックス 123"/>
        <xdr:cNvSpPr txBox="1"/>
      </xdr:nvSpPr>
      <xdr:spPr>
        <a:xfrm>
          <a:off x="2461260" y="69342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-7,770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5" name="テキスト ボックス 124"/>
        <xdr:cNvSpPr txBox="1"/>
      </xdr:nvSpPr>
      <xdr:spPr>
        <a:xfrm>
          <a:off x="5331460" y="78498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59080"/>
    <xdr:sp macro="" textlink="">
      <xdr:nvSpPr>
        <xdr:cNvPr id="126" name="テキスト ボックス 125"/>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59080"/>
    <xdr:sp macro="" textlink="">
      <xdr:nvSpPr>
        <xdr:cNvPr id="129" name="テキスト ボックス 128"/>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8255</xdr:rowOff>
    </xdr:from>
    <xdr:to>
      <xdr:col>29</xdr:col>
      <xdr:colOff>177800</xdr:colOff>
      <xdr:row>37</xdr:row>
      <xdr:rowOff>109220</xdr:rowOff>
    </xdr:to>
    <xdr:sp macro="" textlink="">
      <xdr:nvSpPr>
        <xdr:cNvPr id="130" name="楕円 129"/>
        <xdr:cNvSpPr/>
      </xdr:nvSpPr>
      <xdr:spPr>
        <a:xfrm>
          <a:off x="5453380" y="70262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151130</xdr:rowOff>
    </xdr:from>
    <xdr:ext cx="757555" cy="259715"/>
    <xdr:sp macro="" textlink="">
      <xdr:nvSpPr>
        <xdr:cNvPr id="131" name="人口1人当たり決算額の推移該当値テキスト445"/>
        <xdr:cNvSpPr txBox="1"/>
      </xdr:nvSpPr>
      <xdr:spPr>
        <a:xfrm>
          <a:off x="5588000" y="699770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-10,103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10795</xdr:rowOff>
    </xdr:from>
    <xdr:to>
      <xdr:col>26</xdr:col>
      <xdr:colOff>101600</xdr:colOff>
      <xdr:row>37</xdr:row>
      <xdr:rowOff>113030</xdr:rowOff>
    </xdr:to>
    <xdr:sp macro="" textlink="">
      <xdr:nvSpPr>
        <xdr:cNvPr id="132" name="楕円 131"/>
        <xdr:cNvSpPr/>
      </xdr:nvSpPr>
      <xdr:spPr>
        <a:xfrm>
          <a:off x="4820920" y="70288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96520</xdr:rowOff>
    </xdr:from>
    <xdr:ext cx="735965" cy="259080"/>
    <xdr:sp macro="" textlink="">
      <xdr:nvSpPr>
        <xdr:cNvPr id="133" name="テキスト ボックス 132"/>
        <xdr:cNvSpPr txBox="1"/>
      </xdr:nvSpPr>
      <xdr:spPr>
        <a:xfrm>
          <a:off x="4500880" y="71145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295910</xdr:rowOff>
    </xdr:from>
    <xdr:to>
      <xdr:col>22</xdr:col>
      <xdr:colOff>165100</xdr:colOff>
      <xdr:row>36</xdr:row>
      <xdr:rowOff>53975</xdr:rowOff>
    </xdr:to>
    <xdr:sp macro="" textlink="">
      <xdr:nvSpPr>
        <xdr:cNvPr id="134" name="楕円 133"/>
        <xdr:cNvSpPr/>
      </xdr:nvSpPr>
      <xdr:spPr>
        <a:xfrm>
          <a:off x="4142740" y="67995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64770</xdr:rowOff>
    </xdr:from>
    <xdr:ext cx="762000" cy="255270"/>
    <xdr:sp macro="" textlink="">
      <xdr:nvSpPr>
        <xdr:cNvPr id="135" name="テキスト ボックス 134"/>
        <xdr:cNvSpPr txBox="1"/>
      </xdr:nvSpPr>
      <xdr:spPr>
        <a:xfrm>
          <a:off x="3822700" y="6568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210820</xdr:rowOff>
    </xdr:from>
    <xdr:to>
      <xdr:col>19</xdr:col>
      <xdr:colOff>38100</xdr:colOff>
      <xdr:row>35</xdr:row>
      <xdr:rowOff>311785</xdr:rowOff>
    </xdr:to>
    <xdr:sp macro="" textlink="">
      <xdr:nvSpPr>
        <xdr:cNvPr id="136" name="楕円 135"/>
        <xdr:cNvSpPr/>
      </xdr:nvSpPr>
      <xdr:spPr>
        <a:xfrm>
          <a:off x="3464560" y="6714490"/>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322580</xdr:rowOff>
    </xdr:from>
    <xdr:ext cx="762000" cy="259715"/>
    <xdr:sp macro="" textlink="">
      <xdr:nvSpPr>
        <xdr:cNvPr id="137" name="テキスト ボックス 136"/>
        <xdr:cNvSpPr txBox="1"/>
      </xdr:nvSpPr>
      <xdr:spPr>
        <a:xfrm>
          <a:off x="3144520" y="64833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150495</xdr:rowOff>
    </xdr:from>
    <xdr:to>
      <xdr:col>15</xdr:col>
      <xdr:colOff>101600</xdr:colOff>
      <xdr:row>35</xdr:row>
      <xdr:rowOff>252730</xdr:rowOff>
    </xdr:to>
    <xdr:sp macro="" textlink="">
      <xdr:nvSpPr>
        <xdr:cNvPr id="138" name="楕円 137"/>
        <xdr:cNvSpPr/>
      </xdr:nvSpPr>
      <xdr:spPr>
        <a:xfrm>
          <a:off x="2781300" y="66541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263525</xdr:rowOff>
    </xdr:from>
    <xdr:ext cx="761365" cy="259715"/>
    <xdr:sp macro="" textlink="">
      <xdr:nvSpPr>
        <xdr:cNvPr id="139" name="テキスト ボックス 138"/>
        <xdr:cNvSpPr txBox="1"/>
      </xdr:nvSpPr>
      <xdr:spPr>
        <a:xfrm>
          <a:off x="2461260" y="64242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332,017
316,258
15.59
160,825,435
154,345,770
6,096,820
81,907,329
23,800,462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83260" y="311023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83260" y="342011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08660" y="45364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5110" cy="255270"/>
    <xdr:sp macro="" textlink="">
      <xdr:nvSpPr>
        <xdr:cNvPr id="42" name="テキスト ボックス 41"/>
        <xdr:cNvSpPr txBox="1"/>
      </xdr:nvSpPr>
      <xdr:spPr>
        <a:xfrm>
          <a:off x="502920" y="682117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8445"/>
    <xdr:sp macro="" textlink="">
      <xdr:nvSpPr>
        <xdr:cNvPr id="44" name="テキスト ボックス 43"/>
        <xdr:cNvSpPr txBox="1"/>
      </xdr:nvSpPr>
      <xdr:spPr>
        <a:xfrm>
          <a:off x="225425" y="65024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4635"/>
    <xdr:sp macro="" textlink="">
      <xdr:nvSpPr>
        <xdr:cNvPr id="46" name="テキスト ボックス 45"/>
        <xdr:cNvSpPr txBox="1"/>
      </xdr:nvSpPr>
      <xdr:spPr>
        <a:xfrm>
          <a:off x="225425" y="618299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4168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2542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820" cy="255270"/>
    <xdr:sp macro="" textlink="">
      <xdr:nvSpPr>
        <xdr:cNvPr id="50" name="テキスト ボックス 49"/>
        <xdr:cNvSpPr txBox="1"/>
      </xdr:nvSpPr>
      <xdr:spPr>
        <a:xfrm>
          <a:off x="166370" y="554228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820" cy="258445"/>
    <xdr:sp macro="" textlink="">
      <xdr:nvSpPr>
        <xdr:cNvPr id="52" name="テキスト ボックス 51"/>
        <xdr:cNvSpPr txBox="1"/>
      </xdr:nvSpPr>
      <xdr:spPr>
        <a:xfrm>
          <a:off x="166370" y="52228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820" cy="259080"/>
    <xdr:sp macro="" textlink="">
      <xdr:nvSpPr>
        <xdr:cNvPr id="54" name="テキスト ボックス 53"/>
        <xdr:cNvSpPr txBox="1"/>
      </xdr:nvSpPr>
      <xdr:spPr>
        <a:xfrm>
          <a:off x="166370" y="49034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4635"/>
    <xdr:sp macro="" textlink="">
      <xdr:nvSpPr>
        <xdr:cNvPr id="56" name="テキスト ボックス 55"/>
        <xdr:cNvSpPr txBox="1"/>
      </xdr:nvSpPr>
      <xdr:spPr>
        <a:xfrm>
          <a:off x="166370" y="45847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138430</xdr:rowOff>
    </xdr:from>
    <xdr:to>
      <xdr:col>24</xdr:col>
      <xdr:colOff>62865</xdr:colOff>
      <xdr:row>38</xdr:row>
      <xdr:rowOff>40640</xdr:rowOff>
    </xdr:to>
    <xdr:cxnSp macro="">
      <xdr:nvCxnSpPr>
        <xdr:cNvPr id="58" name="直線コネクタ 57"/>
        <xdr:cNvCxnSpPr/>
      </xdr:nvCxnSpPr>
      <xdr:spPr>
        <a:xfrm flipV="1">
          <a:off x="4511675" y="517144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43815</xdr:rowOff>
    </xdr:from>
    <xdr:ext cx="534670" cy="255270"/>
    <xdr:sp macro="" textlink="">
      <xdr:nvSpPr>
        <xdr:cNvPr id="59" name="人件費最小値テキスト"/>
        <xdr:cNvSpPr txBox="1"/>
      </xdr:nvSpPr>
      <xdr:spPr>
        <a:xfrm>
          <a:off x="4564380" y="64179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40640</xdr:rowOff>
    </xdr:from>
    <xdr:to>
      <xdr:col>24</xdr:col>
      <xdr:colOff>152400</xdr:colOff>
      <xdr:row>38</xdr:row>
      <xdr:rowOff>40640</xdr:rowOff>
    </xdr:to>
    <xdr:cxnSp macro="">
      <xdr:nvCxnSpPr>
        <xdr:cNvPr id="60" name="直線コネクタ 59"/>
        <xdr:cNvCxnSpPr/>
      </xdr:nvCxnSpPr>
      <xdr:spPr>
        <a:xfrm>
          <a:off x="4429760" y="6414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85090</xdr:rowOff>
    </xdr:from>
    <xdr:ext cx="598805" cy="258445"/>
    <xdr:sp macro="" textlink="">
      <xdr:nvSpPr>
        <xdr:cNvPr id="61" name="人件費最大値テキスト"/>
        <xdr:cNvSpPr txBox="1"/>
      </xdr:nvSpPr>
      <xdr:spPr>
        <a:xfrm>
          <a:off x="4564380" y="49504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168,144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138430</xdr:rowOff>
    </xdr:from>
    <xdr:to>
      <xdr:col>24</xdr:col>
      <xdr:colOff>152400</xdr:colOff>
      <xdr:row>30</xdr:row>
      <xdr:rowOff>138430</xdr:rowOff>
    </xdr:to>
    <xdr:cxnSp macro="">
      <xdr:nvCxnSpPr>
        <xdr:cNvPr id="62" name="直線コネクタ 61"/>
        <xdr:cNvCxnSpPr/>
      </xdr:nvCxnSpPr>
      <xdr:spPr>
        <a:xfrm>
          <a:off x="4429760" y="5171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109855</xdr:rowOff>
    </xdr:from>
    <xdr:to>
      <xdr:col>24</xdr:col>
      <xdr:colOff>63500</xdr:colOff>
      <xdr:row>37</xdr:row>
      <xdr:rowOff>122555</xdr:rowOff>
    </xdr:to>
    <xdr:cxnSp macro="">
      <xdr:nvCxnSpPr>
        <xdr:cNvPr id="63" name="直線コネクタ 62"/>
        <xdr:cNvCxnSpPr/>
      </xdr:nvCxnSpPr>
      <xdr:spPr>
        <a:xfrm>
          <a:off x="3700780" y="631634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36195</xdr:rowOff>
    </xdr:from>
    <xdr:ext cx="534670" cy="258445"/>
    <xdr:sp macro="" textlink="">
      <xdr:nvSpPr>
        <xdr:cNvPr id="64" name="人件費平均値テキスト"/>
        <xdr:cNvSpPr txBox="1"/>
      </xdr:nvSpPr>
      <xdr:spPr>
        <a:xfrm>
          <a:off x="4564380" y="60750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13335</xdr:rowOff>
    </xdr:from>
    <xdr:to>
      <xdr:col>24</xdr:col>
      <xdr:colOff>114300</xdr:colOff>
      <xdr:row>37</xdr:row>
      <xdr:rowOff>114935</xdr:rowOff>
    </xdr:to>
    <xdr:sp macro="" textlink="">
      <xdr:nvSpPr>
        <xdr:cNvPr id="65" name="フローチャート: 判断 64"/>
        <xdr:cNvSpPr/>
      </xdr:nvSpPr>
      <xdr:spPr>
        <a:xfrm>
          <a:off x="446278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109855</xdr:rowOff>
    </xdr:from>
    <xdr:to>
      <xdr:col>19</xdr:col>
      <xdr:colOff>177800</xdr:colOff>
      <xdr:row>37</xdr:row>
      <xdr:rowOff>119380</xdr:rowOff>
    </xdr:to>
    <xdr:cxnSp macro="">
      <xdr:nvCxnSpPr>
        <xdr:cNvPr id="66" name="直線コネクタ 65"/>
        <xdr:cNvCxnSpPr/>
      </xdr:nvCxnSpPr>
      <xdr:spPr>
        <a:xfrm flipV="1">
          <a:off x="2832100" y="6316345"/>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10795</xdr:rowOff>
    </xdr:from>
    <xdr:to>
      <xdr:col>20</xdr:col>
      <xdr:colOff>38100</xdr:colOff>
      <xdr:row>37</xdr:row>
      <xdr:rowOff>112395</xdr:rowOff>
    </xdr:to>
    <xdr:sp macro="" textlink="">
      <xdr:nvSpPr>
        <xdr:cNvPr id="67" name="フローチャート: 判断 66"/>
        <xdr:cNvSpPr/>
      </xdr:nvSpPr>
      <xdr:spPr>
        <a:xfrm>
          <a:off x="3649980" y="6217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128905</xdr:rowOff>
    </xdr:from>
    <xdr:ext cx="530225" cy="258445"/>
    <xdr:sp macro="" textlink="">
      <xdr:nvSpPr>
        <xdr:cNvPr id="68" name="テキスト ボックス 67"/>
        <xdr:cNvSpPr txBox="1"/>
      </xdr:nvSpPr>
      <xdr:spPr>
        <a:xfrm>
          <a:off x="3438525" y="60001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119380</xdr:rowOff>
    </xdr:from>
    <xdr:to>
      <xdr:col>15</xdr:col>
      <xdr:colOff>50800</xdr:colOff>
      <xdr:row>37</xdr:row>
      <xdr:rowOff>122555</xdr:rowOff>
    </xdr:to>
    <xdr:cxnSp macro="">
      <xdr:nvCxnSpPr>
        <xdr:cNvPr id="69" name="直線コネクタ 68"/>
        <xdr:cNvCxnSpPr/>
      </xdr:nvCxnSpPr>
      <xdr:spPr>
        <a:xfrm flipV="1">
          <a:off x="1968500" y="632587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35560</xdr:rowOff>
    </xdr:from>
    <xdr:to>
      <xdr:col>15</xdr:col>
      <xdr:colOff>101600</xdr:colOff>
      <xdr:row>37</xdr:row>
      <xdr:rowOff>137160</xdr:rowOff>
    </xdr:to>
    <xdr:sp macro="" textlink="">
      <xdr:nvSpPr>
        <xdr:cNvPr id="70" name="フローチャート: 判断 69"/>
        <xdr:cNvSpPr/>
      </xdr:nvSpPr>
      <xdr:spPr>
        <a:xfrm>
          <a:off x="27813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153670</xdr:rowOff>
    </xdr:from>
    <xdr:ext cx="530225" cy="259080"/>
    <xdr:sp macro="" textlink="">
      <xdr:nvSpPr>
        <xdr:cNvPr id="71" name="テキスト ボックス 70"/>
        <xdr:cNvSpPr txBox="1"/>
      </xdr:nvSpPr>
      <xdr:spPr>
        <a:xfrm>
          <a:off x="2574925" y="6024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98425</xdr:rowOff>
    </xdr:from>
    <xdr:to>
      <xdr:col>10</xdr:col>
      <xdr:colOff>114300</xdr:colOff>
      <xdr:row>37</xdr:row>
      <xdr:rowOff>122555</xdr:rowOff>
    </xdr:to>
    <xdr:cxnSp macro="">
      <xdr:nvCxnSpPr>
        <xdr:cNvPr id="72" name="直線コネクタ 71"/>
        <xdr:cNvCxnSpPr/>
      </xdr:nvCxnSpPr>
      <xdr:spPr>
        <a:xfrm>
          <a:off x="1104900" y="6304915"/>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42545</xdr:rowOff>
    </xdr:from>
    <xdr:to>
      <xdr:col>10</xdr:col>
      <xdr:colOff>165100</xdr:colOff>
      <xdr:row>37</xdr:row>
      <xdr:rowOff>144145</xdr:rowOff>
    </xdr:to>
    <xdr:sp macro="" textlink="">
      <xdr:nvSpPr>
        <xdr:cNvPr id="73" name="フローチャート: 判断 72"/>
        <xdr:cNvSpPr/>
      </xdr:nvSpPr>
      <xdr:spPr>
        <a:xfrm>
          <a:off x="19177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160655</xdr:rowOff>
    </xdr:from>
    <xdr:ext cx="530860" cy="259080"/>
    <xdr:sp macro="" textlink="">
      <xdr:nvSpPr>
        <xdr:cNvPr id="74" name="テキスト ボックス 73"/>
        <xdr:cNvSpPr txBox="1"/>
      </xdr:nvSpPr>
      <xdr:spPr>
        <a:xfrm>
          <a:off x="1706245" y="60318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33020</xdr:rowOff>
    </xdr:from>
    <xdr:to>
      <xdr:col>6</xdr:col>
      <xdr:colOff>38100</xdr:colOff>
      <xdr:row>37</xdr:row>
      <xdr:rowOff>134620</xdr:rowOff>
    </xdr:to>
    <xdr:sp macro="" textlink="">
      <xdr:nvSpPr>
        <xdr:cNvPr id="75" name="フローチャート: 判断 74"/>
        <xdr:cNvSpPr/>
      </xdr:nvSpPr>
      <xdr:spPr>
        <a:xfrm>
          <a:off x="1054100" y="62395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151130</xdr:rowOff>
    </xdr:from>
    <xdr:ext cx="530225" cy="259080"/>
    <xdr:sp macro="" textlink="">
      <xdr:nvSpPr>
        <xdr:cNvPr id="76" name="テキスト ボックス 75"/>
        <xdr:cNvSpPr txBox="1"/>
      </xdr:nvSpPr>
      <xdr:spPr>
        <a:xfrm>
          <a:off x="842645" y="6022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7" name="テキスト ボックス 76"/>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9" name="テキスト ボックス 78"/>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71755</xdr:rowOff>
    </xdr:from>
    <xdr:to>
      <xdr:col>24</xdr:col>
      <xdr:colOff>114300</xdr:colOff>
      <xdr:row>38</xdr:row>
      <xdr:rowOff>1905</xdr:rowOff>
    </xdr:to>
    <xdr:sp macro="" textlink="">
      <xdr:nvSpPr>
        <xdr:cNvPr id="82" name="楕円 81"/>
        <xdr:cNvSpPr/>
      </xdr:nvSpPr>
      <xdr:spPr>
        <a:xfrm>
          <a:off x="4462780" y="6278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163195</xdr:rowOff>
    </xdr:from>
    <xdr:ext cx="534670" cy="258445"/>
    <xdr:sp macro="" textlink="">
      <xdr:nvSpPr>
        <xdr:cNvPr id="83" name="人件費該当値テキスト"/>
        <xdr:cNvSpPr txBox="1"/>
      </xdr:nvSpPr>
      <xdr:spPr>
        <a:xfrm>
          <a:off x="4564380" y="6202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59055</xdr:rowOff>
    </xdr:from>
    <xdr:to>
      <xdr:col>20</xdr:col>
      <xdr:colOff>38100</xdr:colOff>
      <xdr:row>37</xdr:row>
      <xdr:rowOff>160655</xdr:rowOff>
    </xdr:to>
    <xdr:sp macro="" textlink="">
      <xdr:nvSpPr>
        <xdr:cNvPr id="84" name="楕円 83"/>
        <xdr:cNvSpPr/>
      </xdr:nvSpPr>
      <xdr:spPr>
        <a:xfrm>
          <a:off x="3649980" y="62655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151765</xdr:rowOff>
    </xdr:from>
    <xdr:ext cx="530225" cy="259080"/>
    <xdr:sp macro="" textlink="">
      <xdr:nvSpPr>
        <xdr:cNvPr id="85" name="テキスト ボックス 84"/>
        <xdr:cNvSpPr txBox="1"/>
      </xdr:nvSpPr>
      <xdr:spPr>
        <a:xfrm>
          <a:off x="3438525" y="6358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68580</xdr:rowOff>
    </xdr:from>
    <xdr:to>
      <xdr:col>15</xdr:col>
      <xdr:colOff>101600</xdr:colOff>
      <xdr:row>37</xdr:row>
      <xdr:rowOff>167640</xdr:rowOff>
    </xdr:to>
    <xdr:sp macro="" textlink="">
      <xdr:nvSpPr>
        <xdr:cNvPr id="86" name="楕円 85"/>
        <xdr:cNvSpPr/>
      </xdr:nvSpPr>
      <xdr:spPr>
        <a:xfrm>
          <a:off x="2781300" y="6275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161290</xdr:rowOff>
    </xdr:from>
    <xdr:ext cx="530225" cy="258445"/>
    <xdr:sp macro="" textlink="">
      <xdr:nvSpPr>
        <xdr:cNvPr id="87" name="テキスト ボックス 86"/>
        <xdr:cNvSpPr txBox="1"/>
      </xdr:nvSpPr>
      <xdr:spPr>
        <a:xfrm>
          <a:off x="2574925" y="636778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71755</xdr:rowOff>
    </xdr:from>
    <xdr:to>
      <xdr:col>10</xdr:col>
      <xdr:colOff>165100</xdr:colOff>
      <xdr:row>38</xdr:row>
      <xdr:rowOff>1905</xdr:rowOff>
    </xdr:to>
    <xdr:sp macro="" textlink="">
      <xdr:nvSpPr>
        <xdr:cNvPr id="88" name="楕円 87"/>
        <xdr:cNvSpPr/>
      </xdr:nvSpPr>
      <xdr:spPr>
        <a:xfrm>
          <a:off x="1917700" y="6278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164465</xdr:rowOff>
    </xdr:from>
    <xdr:ext cx="530860" cy="258445"/>
    <xdr:sp macro="" textlink="">
      <xdr:nvSpPr>
        <xdr:cNvPr id="89" name="テキスト ボックス 88"/>
        <xdr:cNvSpPr txBox="1"/>
      </xdr:nvSpPr>
      <xdr:spPr>
        <a:xfrm>
          <a:off x="1706245" y="63709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47625</xdr:rowOff>
    </xdr:from>
    <xdr:to>
      <xdr:col>6</xdr:col>
      <xdr:colOff>38100</xdr:colOff>
      <xdr:row>37</xdr:row>
      <xdr:rowOff>149225</xdr:rowOff>
    </xdr:to>
    <xdr:sp macro="" textlink="">
      <xdr:nvSpPr>
        <xdr:cNvPr id="90" name="楕円 89"/>
        <xdr:cNvSpPr/>
      </xdr:nvSpPr>
      <xdr:spPr>
        <a:xfrm>
          <a:off x="1054100" y="62541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140335</xdr:rowOff>
    </xdr:from>
    <xdr:ext cx="530225" cy="258445"/>
    <xdr:sp macro="" textlink="">
      <xdr:nvSpPr>
        <xdr:cNvPr id="91" name="テキスト ボックス 90"/>
        <xdr:cNvSpPr txBox="1"/>
      </xdr:nvSpPr>
      <xdr:spPr>
        <a:xfrm>
          <a:off x="842645" y="63468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3" name="正方形/長方形 92"/>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5" name="正方形/長方形 94"/>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7" name="正方形/長方形 96"/>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100" name="テキスト ボックス 99"/>
        <xdr:cNvSpPr txBox="1"/>
      </xdr:nvSpPr>
      <xdr:spPr>
        <a:xfrm>
          <a:off x="708660" y="78892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140335</xdr:rowOff>
    </xdr:from>
    <xdr:to>
      <xdr:col>28</xdr:col>
      <xdr:colOff>114300</xdr:colOff>
      <xdr:row>58</xdr:row>
      <xdr:rowOff>140335</xdr:rowOff>
    </xdr:to>
    <xdr:cxnSp macro="">
      <xdr:nvCxnSpPr>
        <xdr:cNvPr id="102" name="直線コネクタ 101"/>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167640</xdr:rowOff>
    </xdr:from>
    <xdr:ext cx="245110" cy="255270"/>
    <xdr:sp macro="" textlink="">
      <xdr:nvSpPr>
        <xdr:cNvPr id="103" name="テキスト ボックス 102"/>
        <xdr:cNvSpPr txBox="1"/>
      </xdr:nvSpPr>
      <xdr:spPr>
        <a:xfrm>
          <a:off x="502920" y="972693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820" cy="254635"/>
    <xdr:sp macro="" textlink="">
      <xdr:nvSpPr>
        <xdr:cNvPr id="105" name="テキスト ボックス 104"/>
        <xdr:cNvSpPr txBox="1"/>
      </xdr:nvSpPr>
      <xdr:spPr>
        <a:xfrm>
          <a:off x="166370" y="927862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820" cy="255270"/>
    <xdr:sp macro="" textlink="">
      <xdr:nvSpPr>
        <xdr:cNvPr id="107" name="テキスト ボックス 106"/>
        <xdr:cNvSpPr txBox="1"/>
      </xdr:nvSpPr>
      <xdr:spPr>
        <a:xfrm>
          <a:off x="166370" y="88328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140335</xdr:rowOff>
    </xdr:from>
    <xdr:to>
      <xdr:col>28</xdr:col>
      <xdr:colOff>114300</xdr:colOff>
      <xdr:row>50</xdr:row>
      <xdr:rowOff>140335</xdr:rowOff>
    </xdr:to>
    <xdr:cxnSp macro="">
      <xdr:nvCxnSpPr>
        <xdr:cNvPr id="108" name="直線コネクタ 107"/>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167640</xdr:rowOff>
    </xdr:from>
    <xdr:ext cx="591820" cy="255270"/>
    <xdr:sp macro="" textlink="">
      <xdr:nvSpPr>
        <xdr:cNvPr id="109" name="テキスト ボックス 108"/>
        <xdr:cNvSpPr txBox="1"/>
      </xdr:nvSpPr>
      <xdr:spPr>
        <a:xfrm>
          <a:off x="166370" y="83858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4635"/>
    <xdr:sp macro="" textlink="">
      <xdr:nvSpPr>
        <xdr:cNvPr id="111" name="テキスト ボックス 110"/>
        <xdr:cNvSpPr txBox="1"/>
      </xdr:nvSpPr>
      <xdr:spPr>
        <a:xfrm>
          <a:off x="166370" y="79375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1905</xdr:rowOff>
    </xdr:from>
    <xdr:to>
      <xdr:col>24</xdr:col>
      <xdr:colOff>62865</xdr:colOff>
      <xdr:row>56</xdr:row>
      <xdr:rowOff>156210</xdr:rowOff>
    </xdr:to>
    <xdr:cxnSp macro="">
      <xdr:nvCxnSpPr>
        <xdr:cNvPr id="113" name="直線コネクタ 112"/>
        <xdr:cNvCxnSpPr/>
      </xdr:nvCxnSpPr>
      <xdr:spPr>
        <a:xfrm flipV="1">
          <a:off x="4511675" y="8722995"/>
          <a:ext cx="1270" cy="824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160020</xdr:rowOff>
    </xdr:from>
    <xdr:ext cx="534670" cy="258445"/>
    <xdr:sp macro="" textlink="">
      <xdr:nvSpPr>
        <xdr:cNvPr id="114" name="物件費最小値テキスト"/>
        <xdr:cNvSpPr txBox="1"/>
      </xdr:nvSpPr>
      <xdr:spPr>
        <a:xfrm>
          <a:off x="4564380" y="9551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71,380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156210</xdr:rowOff>
    </xdr:from>
    <xdr:to>
      <xdr:col>24</xdr:col>
      <xdr:colOff>152400</xdr:colOff>
      <xdr:row>56</xdr:row>
      <xdr:rowOff>156210</xdr:rowOff>
    </xdr:to>
    <xdr:cxnSp macro="">
      <xdr:nvCxnSpPr>
        <xdr:cNvPr id="115" name="直線コネクタ 114"/>
        <xdr:cNvCxnSpPr/>
      </xdr:nvCxnSpPr>
      <xdr:spPr>
        <a:xfrm>
          <a:off x="4429760" y="9547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120650</xdr:rowOff>
    </xdr:from>
    <xdr:ext cx="598805" cy="255270"/>
    <xdr:sp macro="" textlink="">
      <xdr:nvSpPr>
        <xdr:cNvPr id="116" name="物件費最大値テキスト"/>
        <xdr:cNvSpPr txBox="1"/>
      </xdr:nvSpPr>
      <xdr:spPr>
        <a:xfrm>
          <a:off x="4564380" y="850646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255,121</a:t>
          </a:r>
          <a:endParaRPr kumimoji="1" lang="ja-JP" altLang="en-US" sz="1000" b="1">
            <a:latin typeface="ＭＳ Ｐゴシック"/>
            <a:ea typeface="ＭＳ Ｐゴシック"/>
          </a:endParaRPr>
        </a:p>
      </xdr:txBody>
    </xdr:sp>
    <xdr:clientData/>
  </xdr:oneCellAnchor>
  <xdr:twoCellAnchor>
    <xdr:from>
      <xdr:col>23</xdr:col>
      <xdr:colOff>165100</xdr:colOff>
      <xdr:row>52</xdr:row>
      <xdr:rowOff>1905</xdr:rowOff>
    </xdr:from>
    <xdr:to>
      <xdr:col>24</xdr:col>
      <xdr:colOff>152400</xdr:colOff>
      <xdr:row>52</xdr:row>
      <xdr:rowOff>1905</xdr:rowOff>
    </xdr:to>
    <xdr:cxnSp macro="">
      <xdr:nvCxnSpPr>
        <xdr:cNvPr id="117" name="直線コネクタ 116"/>
        <xdr:cNvCxnSpPr/>
      </xdr:nvCxnSpPr>
      <xdr:spPr>
        <a:xfrm>
          <a:off x="4429760" y="8722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156210</xdr:rowOff>
    </xdr:from>
    <xdr:to>
      <xdr:col>24</xdr:col>
      <xdr:colOff>63500</xdr:colOff>
      <xdr:row>57</xdr:row>
      <xdr:rowOff>29210</xdr:rowOff>
    </xdr:to>
    <xdr:cxnSp macro="">
      <xdr:nvCxnSpPr>
        <xdr:cNvPr id="118" name="直線コネクタ 117"/>
        <xdr:cNvCxnSpPr/>
      </xdr:nvCxnSpPr>
      <xdr:spPr>
        <a:xfrm flipV="1">
          <a:off x="3700780" y="9547860"/>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45720</xdr:rowOff>
    </xdr:from>
    <xdr:ext cx="534670" cy="259080"/>
    <xdr:sp macro="" textlink="">
      <xdr:nvSpPr>
        <xdr:cNvPr id="119" name="物件費平均値テキスト"/>
        <xdr:cNvSpPr txBox="1"/>
      </xdr:nvSpPr>
      <xdr:spPr>
        <a:xfrm>
          <a:off x="4564380" y="9269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89,451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22860</xdr:rowOff>
    </xdr:from>
    <xdr:to>
      <xdr:col>24</xdr:col>
      <xdr:colOff>114300</xdr:colOff>
      <xdr:row>56</xdr:row>
      <xdr:rowOff>124460</xdr:rowOff>
    </xdr:to>
    <xdr:sp macro="" textlink="">
      <xdr:nvSpPr>
        <xdr:cNvPr id="120" name="フローチャート: 判断 119"/>
        <xdr:cNvSpPr/>
      </xdr:nvSpPr>
      <xdr:spPr>
        <a:xfrm>
          <a:off x="4462780" y="941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29210</xdr:rowOff>
    </xdr:from>
    <xdr:to>
      <xdr:col>19</xdr:col>
      <xdr:colOff>177800</xdr:colOff>
      <xdr:row>57</xdr:row>
      <xdr:rowOff>34290</xdr:rowOff>
    </xdr:to>
    <xdr:cxnSp macro="">
      <xdr:nvCxnSpPr>
        <xdr:cNvPr id="121" name="直線コネクタ 120"/>
        <xdr:cNvCxnSpPr/>
      </xdr:nvCxnSpPr>
      <xdr:spPr>
        <a:xfrm flipV="1">
          <a:off x="2832100" y="958850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93345</xdr:rowOff>
    </xdr:from>
    <xdr:to>
      <xdr:col>20</xdr:col>
      <xdr:colOff>38100</xdr:colOff>
      <xdr:row>57</xdr:row>
      <xdr:rowOff>23495</xdr:rowOff>
    </xdr:to>
    <xdr:sp macro="" textlink="">
      <xdr:nvSpPr>
        <xdr:cNvPr id="122" name="フローチャート: 判断 121"/>
        <xdr:cNvSpPr/>
      </xdr:nvSpPr>
      <xdr:spPr>
        <a:xfrm>
          <a:off x="3649980" y="94849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40640</xdr:rowOff>
    </xdr:from>
    <xdr:ext cx="530225" cy="255270"/>
    <xdr:sp macro="" textlink="">
      <xdr:nvSpPr>
        <xdr:cNvPr id="123" name="テキスト ボックス 122"/>
        <xdr:cNvSpPr txBox="1"/>
      </xdr:nvSpPr>
      <xdr:spPr>
        <a:xfrm>
          <a:off x="3438525" y="926465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34290</xdr:rowOff>
    </xdr:from>
    <xdr:to>
      <xdr:col>15</xdr:col>
      <xdr:colOff>50800</xdr:colOff>
      <xdr:row>57</xdr:row>
      <xdr:rowOff>39370</xdr:rowOff>
    </xdr:to>
    <xdr:cxnSp macro="">
      <xdr:nvCxnSpPr>
        <xdr:cNvPr id="124" name="直線コネクタ 123"/>
        <xdr:cNvCxnSpPr/>
      </xdr:nvCxnSpPr>
      <xdr:spPr>
        <a:xfrm flipV="1">
          <a:off x="1968500" y="959358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109220</xdr:rowOff>
    </xdr:from>
    <xdr:to>
      <xdr:col>15</xdr:col>
      <xdr:colOff>101600</xdr:colOff>
      <xdr:row>57</xdr:row>
      <xdr:rowOff>38735</xdr:rowOff>
    </xdr:to>
    <xdr:sp macro="" textlink="">
      <xdr:nvSpPr>
        <xdr:cNvPr id="125" name="フローチャート: 判断 124"/>
        <xdr:cNvSpPr/>
      </xdr:nvSpPr>
      <xdr:spPr>
        <a:xfrm>
          <a:off x="2781300" y="95008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55245</xdr:rowOff>
    </xdr:from>
    <xdr:ext cx="530225" cy="254635"/>
    <xdr:sp macro="" textlink="">
      <xdr:nvSpPr>
        <xdr:cNvPr id="126" name="テキスト ボックス 125"/>
        <xdr:cNvSpPr txBox="1"/>
      </xdr:nvSpPr>
      <xdr:spPr>
        <a:xfrm>
          <a:off x="2574925" y="92792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39370</xdr:rowOff>
    </xdr:from>
    <xdr:to>
      <xdr:col>10</xdr:col>
      <xdr:colOff>114300</xdr:colOff>
      <xdr:row>57</xdr:row>
      <xdr:rowOff>81915</xdr:rowOff>
    </xdr:to>
    <xdr:cxnSp macro="">
      <xdr:nvCxnSpPr>
        <xdr:cNvPr id="127" name="直線コネクタ 126"/>
        <xdr:cNvCxnSpPr/>
      </xdr:nvCxnSpPr>
      <xdr:spPr>
        <a:xfrm flipV="1">
          <a:off x="1104900" y="9598660"/>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140335</xdr:rowOff>
    </xdr:from>
    <xdr:to>
      <xdr:col>10</xdr:col>
      <xdr:colOff>165100</xdr:colOff>
      <xdr:row>57</xdr:row>
      <xdr:rowOff>69850</xdr:rowOff>
    </xdr:to>
    <xdr:sp macro="" textlink="">
      <xdr:nvSpPr>
        <xdr:cNvPr id="128" name="フローチャート: 判断 127"/>
        <xdr:cNvSpPr/>
      </xdr:nvSpPr>
      <xdr:spPr>
        <a:xfrm>
          <a:off x="1917700" y="95319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86360</xdr:rowOff>
    </xdr:from>
    <xdr:ext cx="530860" cy="254635"/>
    <xdr:sp macro="" textlink="">
      <xdr:nvSpPr>
        <xdr:cNvPr id="129" name="テキスト ボックス 128"/>
        <xdr:cNvSpPr txBox="1"/>
      </xdr:nvSpPr>
      <xdr:spPr>
        <a:xfrm>
          <a:off x="1706245" y="931037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147955</xdr:rowOff>
    </xdr:from>
    <xdr:to>
      <xdr:col>6</xdr:col>
      <xdr:colOff>38100</xdr:colOff>
      <xdr:row>57</xdr:row>
      <xdr:rowOff>78105</xdr:rowOff>
    </xdr:to>
    <xdr:sp macro="" textlink="">
      <xdr:nvSpPr>
        <xdr:cNvPr id="130" name="フローチャート: 判断 129"/>
        <xdr:cNvSpPr/>
      </xdr:nvSpPr>
      <xdr:spPr>
        <a:xfrm>
          <a:off x="1054100" y="95396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94615</xdr:rowOff>
    </xdr:from>
    <xdr:ext cx="530225" cy="259080"/>
    <xdr:sp macro="" textlink="">
      <xdr:nvSpPr>
        <xdr:cNvPr id="131" name="テキスト ボックス 130"/>
        <xdr:cNvSpPr txBox="1"/>
      </xdr:nvSpPr>
      <xdr:spPr>
        <a:xfrm>
          <a:off x="842645" y="93186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2" name="テキスト ボックス 131"/>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4" name="テキスト ボックス 133"/>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105410</xdr:rowOff>
    </xdr:from>
    <xdr:to>
      <xdr:col>24</xdr:col>
      <xdr:colOff>114300</xdr:colOff>
      <xdr:row>57</xdr:row>
      <xdr:rowOff>35560</xdr:rowOff>
    </xdr:to>
    <xdr:sp macro="" textlink="">
      <xdr:nvSpPr>
        <xdr:cNvPr id="137" name="楕円 136"/>
        <xdr:cNvSpPr/>
      </xdr:nvSpPr>
      <xdr:spPr>
        <a:xfrm>
          <a:off x="446278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20320</xdr:rowOff>
    </xdr:from>
    <xdr:ext cx="534670" cy="255270"/>
    <xdr:sp macro="" textlink="">
      <xdr:nvSpPr>
        <xdr:cNvPr id="138" name="物件費該当値テキスト"/>
        <xdr:cNvSpPr txBox="1"/>
      </xdr:nvSpPr>
      <xdr:spPr>
        <a:xfrm>
          <a:off x="4564380" y="94119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149225</xdr:rowOff>
    </xdr:from>
    <xdr:to>
      <xdr:col>20</xdr:col>
      <xdr:colOff>38100</xdr:colOff>
      <xdr:row>57</xdr:row>
      <xdr:rowOff>79375</xdr:rowOff>
    </xdr:to>
    <xdr:sp macro="" textlink="">
      <xdr:nvSpPr>
        <xdr:cNvPr id="139" name="楕円 138"/>
        <xdr:cNvSpPr/>
      </xdr:nvSpPr>
      <xdr:spPr>
        <a:xfrm>
          <a:off x="3649980" y="95408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70485</xdr:rowOff>
    </xdr:from>
    <xdr:ext cx="530225" cy="258445"/>
    <xdr:sp macro="" textlink="">
      <xdr:nvSpPr>
        <xdr:cNvPr id="140" name="テキスト ボックス 139"/>
        <xdr:cNvSpPr txBox="1"/>
      </xdr:nvSpPr>
      <xdr:spPr>
        <a:xfrm>
          <a:off x="3438525" y="96297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154940</xdr:rowOff>
    </xdr:from>
    <xdr:to>
      <xdr:col>15</xdr:col>
      <xdr:colOff>101600</xdr:colOff>
      <xdr:row>57</xdr:row>
      <xdr:rowOff>85090</xdr:rowOff>
    </xdr:to>
    <xdr:sp macro="" textlink="">
      <xdr:nvSpPr>
        <xdr:cNvPr id="141" name="楕円 140"/>
        <xdr:cNvSpPr/>
      </xdr:nvSpPr>
      <xdr:spPr>
        <a:xfrm>
          <a:off x="2781300" y="9546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76200</xdr:rowOff>
    </xdr:from>
    <xdr:ext cx="530225" cy="255270"/>
    <xdr:sp macro="" textlink="">
      <xdr:nvSpPr>
        <xdr:cNvPr id="142" name="テキスト ボックス 141"/>
        <xdr:cNvSpPr txBox="1"/>
      </xdr:nvSpPr>
      <xdr:spPr>
        <a:xfrm>
          <a:off x="2574925" y="963549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160020</xdr:rowOff>
    </xdr:from>
    <xdr:to>
      <xdr:col>10</xdr:col>
      <xdr:colOff>165100</xdr:colOff>
      <xdr:row>57</xdr:row>
      <xdr:rowOff>90170</xdr:rowOff>
    </xdr:to>
    <xdr:sp macro="" textlink="">
      <xdr:nvSpPr>
        <xdr:cNvPr id="143" name="楕円 142"/>
        <xdr:cNvSpPr/>
      </xdr:nvSpPr>
      <xdr:spPr>
        <a:xfrm>
          <a:off x="1917700" y="9551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81280</xdr:rowOff>
    </xdr:from>
    <xdr:ext cx="530860" cy="259080"/>
    <xdr:sp macro="" textlink="">
      <xdr:nvSpPr>
        <xdr:cNvPr id="144" name="テキスト ボックス 143"/>
        <xdr:cNvSpPr txBox="1"/>
      </xdr:nvSpPr>
      <xdr:spPr>
        <a:xfrm>
          <a:off x="1706245" y="9640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31115</xdr:rowOff>
    </xdr:from>
    <xdr:to>
      <xdr:col>6</xdr:col>
      <xdr:colOff>38100</xdr:colOff>
      <xdr:row>57</xdr:row>
      <xdr:rowOff>132715</xdr:rowOff>
    </xdr:to>
    <xdr:sp macro="" textlink="">
      <xdr:nvSpPr>
        <xdr:cNvPr id="145" name="楕円 144"/>
        <xdr:cNvSpPr/>
      </xdr:nvSpPr>
      <xdr:spPr>
        <a:xfrm>
          <a:off x="1054100" y="95904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123825</xdr:rowOff>
    </xdr:from>
    <xdr:ext cx="530225" cy="254635"/>
    <xdr:sp macro="" textlink="">
      <xdr:nvSpPr>
        <xdr:cNvPr id="146" name="テキスト ボックス 145"/>
        <xdr:cNvSpPr txBox="1"/>
      </xdr:nvSpPr>
      <xdr:spPr>
        <a:xfrm>
          <a:off x="842645" y="96831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8" name="正方形/長方形 147"/>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0" name="正方形/長方形 149"/>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2" name="正方形/長方形 151"/>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5" name="テキスト ボックス 154"/>
        <xdr:cNvSpPr txBox="1"/>
      </xdr:nvSpPr>
      <xdr:spPr>
        <a:xfrm>
          <a:off x="708660" y="112420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110" cy="258445"/>
    <xdr:sp macro="" textlink="">
      <xdr:nvSpPr>
        <xdr:cNvPr id="158" name="テキスト ボックス 157"/>
        <xdr:cNvSpPr txBox="1"/>
      </xdr:nvSpPr>
      <xdr:spPr>
        <a:xfrm>
          <a:off x="502920" y="1315339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3550" cy="258445"/>
    <xdr:sp macro="" textlink="">
      <xdr:nvSpPr>
        <xdr:cNvPr id="160" name="テキスト ボックス 159"/>
        <xdr:cNvSpPr txBox="1"/>
      </xdr:nvSpPr>
      <xdr:spPr>
        <a:xfrm>
          <a:off x="289560" y="1278001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1" name="直線コネクタ 160"/>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167640</xdr:rowOff>
    </xdr:from>
    <xdr:ext cx="531495" cy="255270"/>
    <xdr:sp macro="" textlink="">
      <xdr:nvSpPr>
        <xdr:cNvPr id="162" name="テキスト ボックス 161"/>
        <xdr:cNvSpPr txBox="1"/>
      </xdr:nvSpPr>
      <xdr:spPr>
        <a:xfrm>
          <a:off x="225425" y="1240917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4" name="テキスト ボックス 163"/>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8445"/>
    <xdr:sp macro="" textlink="">
      <xdr:nvSpPr>
        <xdr:cNvPr id="166" name="テキスト ボックス 165"/>
        <xdr:cNvSpPr txBox="1"/>
      </xdr:nvSpPr>
      <xdr:spPr>
        <a:xfrm>
          <a:off x="22542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68" name="テキスト ボックス 167"/>
        <xdr:cNvSpPr txBox="1"/>
      </xdr:nvSpPr>
      <xdr:spPr>
        <a:xfrm>
          <a:off x="225425" y="112903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153670</xdr:rowOff>
    </xdr:from>
    <xdr:to>
      <xdr:col>24</xdr:col>
      <xdr:colOff>62865</xdr:colOff>
      <xdr:row>79</xdr:row>
      <xdr:rowOff>6985</xdr:rowOff>
    </xdr:to>
    <xdr:cxnSp macro="">
      <xdr:nvCxnSpPr>
        <xdr:cNvPr id="170" name="直線コネクタ 169"/>
        <xdr:cNvCxnSpPr/>
      </xdr:nvCxnSpPr>
      <xdr:spPr>
        <a:xfrm flipV="1">
          <a:off x="4511675" y="12059920"/>
          <a:ext cx="127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10795</xdr:rowOff>
    </xdr:from>
    <xdr:ext cx="378460" cy="257810"/>
    <xdr:sp macro="" textlink="">
      <xdr:nvSpPr>
        <xdr:cNvPr id="171" name="維持補修費最小値テキスト"/>
        <xdr:cNvSpPr txBox="1"/>
      </xdr:nvSpPr>
      <xdr:spPr>
        <a:xfrm>
          <a:off x="4564380" y="132581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6985</xdr:rowOff>
    </xdr:from>
    <xdr:to>
      <xdr:col>24</xdr:col>
      <xdr:colOff>152400</xdr:colOff>
      <xdr:row>79</xdr:row>
      <xdr:rowOff>6985</xdr:rowOff>
    </xdr:to>
    <xdr:cxnSp macro="">
      <xdr:nvCxnSpPr>
        <xdr:cNvPr id="172" name="直線コネクタ 171"/>
        <xdr:cNvCxnSpPr/>
      </xdr:nvCxnSpPr>
      <xdr:spPr>
        <a:xfrm>
          <a:off x="4429760" y="13254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100330</xdr:rowOff>
    </xdr:from>
    <xdr:ext cx="534670" cy="255270"/>
    <xdr:sp macro="" textlink="">
      <xdr:nvSpPr>
        <xdr:cNvPr id="173" name="維持補修費最大値テキスト"/>
        <xdr:cNvSpPr txBox="1"/>
      </xdr:nvSpPr>
      <xdr:spPr>
        <a:xfrm>
          <a:off x="4564380" y="118389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153670</xdr:rowOff>
    </xdr:from>
    <xdr:to>
      <xdr:col>24</xdr:col>
      <xdr:colOff>152400</xdr:colOff>
      <xdr:row>71</xdr:row>
      <xdr:rowOff>153670</xdr:rowOff>
    </xdr:to>
    <xdr:cxnSp macro="">
      <xdr:nvCxnSpPr>
        <xdr:cNvPr id="174" name="直線コネクタ 173"/>
        <xdr:cNvCxnSpPr/>
      </xdr:nvCxnSpPr>
      <xdr:spPr>
        <a:xfrm>
          <a:off x="4429760" y="12059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120650</xdr:rowOff>
    </xdr:from>
    <xdr:to>
      <xdr:col>24</xdr:col>
      <xdr:colOff>63500</xdr:colOff>
      <xdr:row>77</xdr:row>
      <xdr:rowOff>124460</xdr:rowOff>
    </xdr:to>
    <xdr:cxnSp macro="">
      <xdr:nvCxnSpPr>
        <xdr:cNvPr id="175" name="直線コネクタ 174"/>
        <xdr:cNvCxnSpPr/>
      </xdr:nvCxnSpPr>
      <xdr:spPr>
        <a:xfrm flipV="1">
          <a:off x="3700780" y="1303274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83185</xdr:rowOff>
    </xdr:from>
    <xdr:ext cx="469900" cy="259080"/>
    <xdr:sp macro="" textlink="">
      <xdr:nvSpPr>
        <xdr:cNvPr id="176" name="維持補修費平均値テキスト"/>
        <xdr:cNvSpPr txBox="1"/>
      </xdr:nvSpPr>
      <xdr:spPr>
        <a:xfrm>
          <a:off x="4564380" y="128276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60325</xdr:rowOff>
    </xdr:from>
    <xdr:to>
      <xdr:col>24</xdr:col>
      <xdr:colOff>114300</xdr:colOff>
      <xdr:row>77</xdr:row>
      <xdr:rowOff>161925</xdr:rowOff>
    </xdr:to>
    <xdr:sp macro="" textlink="">
      <xdr:nvSpPr>
        <xdr:cNvPr id="177" name="フローチャート: 判断 176"/>
        <xdr:cNvSpPr/>
      </xdr:nvSpPr>
      <xdr:spPr>
        <a:xfrm>
          <a:off x="446278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124460</xdr:rowOff>
    </xdr:from>
    <xdr:to>
      <xdr:col>19</xdr:col>
      <xdr:colOff>177800</xdr:colOff>
      <xdr:row>77</xdr:row>
      <xdr:rowOff>141605</xdr:rowOff>
    </xdr:to>
    <xdr:cxnSp macro="">
      <xdr:nvCxnSpPr>
        <xdr:cNvPr id="178" name="直線コネクタ 177"/>
        <xdr:cNvCxnSpPr/>
      </xdr:nvCxnSpPr>
      <xdr:spPr>
        <a:xfrm flipV="1">
          <a:off x="2832100" y="13036550"/>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38735</xdr:rowOff>
    </xdr:from>
    <xdr:to>
      <xdr:col>20</xdr:col>
      <xdr:colOff>38100</xdr:colOff>
      <xdr:row>77</xdr:row>
      <xdr:rowOff>140335</xdr:rowOff>
    </xdr:to>
    <xdr:sp macro="" textlink="">
      <xdr:nvSpPr>
        <xdr:cNvPr id="179" name="フローチャート: 判断 178"/>
        <xdr:cNvSpPr/>
      </xdr:nvSpPr>
      <xdr:spPr>
        <a:xfrm>
          <a:off x="3649980" y="129508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156845</xdr:rowOff>
    </xdr:from>
    <xdr:ext cx="466090" cy="255270"/>
    <xdr:sp macro="" textlink="">
      <xdr:nvSpPr>
        <xdr:cNvPr id="180" name="テキスト ボックス 179"/>
        <xdr:cNvSpPr txBox="1"/>
      </xdr:nvSpPr>
      <xdr:spPr>
        <a:xfrm>
          <a:off x="3470910" y="127336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141605</xdr:rowOff>
    </xdr:from>
    <xdr:to>
      <xdr:col>15</xdr:col>
      <xdr:colOff>50800</xdr:colOff>
      <xdr:row>77</xdr:row>
      <xdr:rowOff>147320</xdr:rowOff>
    </xdr:to>
    <xdr:cxnSp macro="">
      <xdr:nvCxnSpPr>
        <xdr:cNvPr id="181" name="直線コネクタ 180"/>
        <xdr:cNvCxnSpPr/>
      </xdr:nvCxnSpPr>
      <xdr:spPr>
        <a:xfrm flipV="1">
          <a:off x="1968500" y="1305369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19685</xdr:rowOff>
    </xdr:from>
    <xdr:to>
      <xdr:col>15</xdr:col>
      <xdr:colOff>101600</xdr:colOff>
      <xdr:row>77</xdr:row>
      <xdr:rowOff>120650</xdr:rowOff>
    </xdr:to>
    <xdr:sp macro="" textlink="">
      <xdr:nvSpPr>
        <xdr:cNvPr id="182" name="フローチャート: 判断 181"/>
        <xdr:cNvSpPr/>
      </xdr:nvSpPr>
      <xdr:spPr>
        <a:xfrm>
          <a:off x="2781300" y="129317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137795</xdr:rowOff>
    </xdr:from>
    <xdr:ext cx="465455" cy="259080"/>
    <xdr:sp macro="" textlink="">
      <xdr:nvSpPr>
        <xdr:cNvPr id="183" name="テキスト ボックス 182"/>
        <xdr:cNvSpPr txBox="1"/>
      </xdr:nvSpPr>
      <xdr:spPr>
        <a:xfrm>
          <a:off x="2602230" y="127146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147320</xdr:rowOff>
    </xdr:from>
    <xdr:to>
      <xdr:col>10</xdr:col>
      <xdr:colOff>114300</xdr:colOff>
      <xdr:row>78</xdr:row>
      <xdr:rowOff>1905</xdr:rowOff>
    </xdr:to>
    <xdr:cxnSp macro="">
      <xdr:nvCxnSpPr>
        <xdr:cNvPr id="184" name="直線コネクタ 183"/>
        <xdr:cNvCxnSpPr/>
      </xdr:nvCxnSpPr>
      <xdr:spPr>
        <a:xfrm flipV="1">
          <a:off x="1104900" y="1305941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44450</xdr:rowOff>
    </xdr:from>
    <xdr:to>
      <xdr:col>10</xdr:col>
      <xdr:colOff>165100</xdr:colOff>
      <xdr:row>77</xdr:row>
      <xdr:rowOff>146050</xdr:rowOff>
    </xdr:to>
    <xdr:sp macro="" textlink="">
      <xdr:nvSpPr>
        <xdr:cNvPr id="185" name="フローチャート: 判断 184"/>
        <xdr:cNvSpPr/>
      </xdr:nvSpPr>
      <xdr:spPr>
        <a:xfrm>
          <a:off x="19177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162560</xdr:rowOff>
    </xdr:from>
    <xdr:ext cx="465455" cy="258445"/>
    <xdr:sp macro="" textlink="">
      <xdr:nvSpPr>
        <xdr:cNvPr id="186" name="テキスト ボックス 185"/>
        <xdr:cNvSpPr txBox="1"/>
      </xdr:nvSpPr>
      <xdr:spPr>
        <a:xfrm>
          <a:off x="1738630" y="1273937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64770</xdr:rowOff>
    </xdr:from>
    <xdr:to>
      <xdr:col>6</xdr:col>
      <xdr:colOff>38100</xdr:colOff>
      <xdr:row>77</xdr:row>
      <xdr:rowOff>166370</xdr:rowOff>
    </xdr:to>
    <xdr:sp macro="" textlink="">
      <xdr:nvSpPr>
        <xdr:cNvPr id="187" name="フローチャート: 判断 186"/>
        <xdr:cNvSpPr/>
      </xdr:nvSpPr>
      <xdr:spPr>
        <a:xfrm>
          <a:off x="1054100" y="129768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11430</xdr:rowOff>
    </xdr:from>
    <xdr:ext cx="466090" cy="259080"/>
    <xdr:sp macro="" textlink="">
      <xdr:nvSpPr>
        <xdr:cNvPr id="188" name="テキスト ボックス 187"/>
        <xdr:cNvSpPr txBox="1"/>
      </xdr:nvSpPr>
      <xdr:spPr>
        <a:xfrm>
          <a:off x="875030" y="12755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89" name="テキスト ボックス 188"/>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1" name="テキスト ボックス 190"/>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69215</xdr:rowOff>
    </xdr:from>
    <xdr:to>
      <xdr:col>24</xdr:col>
      <xdr:colOff>114300</xdr:colOff>
      <xdr:row>77</xdr:row>
      <xdr:rowOff>167640</xdr:rowOff>
    </xdr:to>
    <xdr:sp macro="" textlink="">
      <xdr:nvSpPr>
        <xdr:cNvPr id="194" name="楕円 193"/>
        <xdr:cNvSpPr/>
      </xdr:nvSpPr>
      <xdr:spPr>
        <a:xfrm>
          <a:off x="4462780" y="129813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47625</xdr:rowOff>
    </xdr:from>
    <xdr:ext cx="469900" cy="258445"/>
    <xdr:sp macro="" textlink="">
      <xdr:nvSpPr>
        <xdr:cNvPr id="195" name="維持補修費該当値テキスト"/>
        <xdr:cNvSpPr txBox="1"/>
      </xdr:nvSpPr>
      <xdr:spPr>
        <a:xfrm>
          <a:off x="4564380" y="12959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73660</xdr:rowOff>
    </xdr:from>
    <xdr:to>
      <xdr:col>20</xdr:col>
      <xdr:colOff>38100</xdr:colOff>
      <xdr:row>78</xdr:row>
      <xdr:rowOff>3810</xdr:rowOff>
    </xdr:to>
    <xdr:sp macro="" textlink="">
      <xdr:nvSpPr>
        <xdr:cNvPr id="196" name="楕円 195"/>
        <xdr:cNvSpPr/>
      </xdr:nvSpPr>
      <xdr:spPr>
        <a:xfrm>
          <a:off x="3649980" y="129857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166370</xdr:rowOff>
    </xdr:from>
    <xdr:ext cx="466090" cy="254635"/>
    <xdr:sp macro="" textlink="">
      <xdr:nvSpPr>
        <xdr:cNvPr id="197" name="テキスト ボックス 196"/>
        <xdr:cNvSpPr txBox="1"/>
      </xdr:nvSpPr>
      <xdr:spPr>
        <a:xfrm>
          <a:off x="3470910" y="1307846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90805</xdr:rowOff>
    </xdr:from>
    <xdr:to>
      <xdr:col>15</xdr:col>
      <xdr:colOff>101600</xdr:colOff>
      <xdr:row>78</xdr:row>
      <xdr:rowOff>20955</xdr:rowOff>
    </xdr:to>
    <xdr:sp macro="" textlink="">
      <xdr:nvSpPr>
        <xdr:cNvPr id="198" name="楕円 197"/>
        <xdr:cNvSpPr/>
      </xdr:nvSpPr>
      <xdr:spPr>
        <a:xfrm>
          <a:off x="2781300" y="13002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12065</xdr:rowOff>
    </xdr:from>
    <xdr:ext cx="465455" cy="258445"/>
    <xdr:sp macro="" textlink="">
      <xdr:nvSpPr>
        <xdr:cNvPr id="199" name="テキスト ボックス 198"/>
        <xdr:cNvSpPr txBox="1"/>
      </xdr:nvSpPr>
      <xdr:spPr>
        <a:xfrm>
          <a:off x="2602230" y="130917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96520</xdr:rowOff>
    </xdr:from>
    <xdr:to>
      <xdr:col>10</xdr:col>
      <xdr:colOff>165100</xdr:colOff>
      <xdr:row>78</xdr:row>
      <xdr:rowOff>26670</xdr:rowOff>
    </xdr:to>
    <xdr:sp macro="" textlink="">
      <xdr:nvSpPr>
        <xdr:cNvPr id="200" name="楕円 199"/>
        <xdr:cNvSpPr/>
      </xdr:nvSpPr>
      <xdr:spPr>
        <a:xfrm>
          <a:off x="1917700" y="1300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17780</xdr:rowOff>
    </xdr:from>
    <xdr:ext cx="465455" cy="254635"/>
    <xdr:sp macro="" textlink="">
      <xdr:nvSpPr>
        <xdr:cNvPr id="201" name="テキスト ボックス 200"/>
        <xdr:cNvSpPr txBox="1"/>
      </xdr:nvSpPr>
      <xdr:spPr>
        <a:xfrm>
          <a:off x="1738630" y="130975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122555</xdr:rowOff>
    </xdr:from>
    <xdr:to>
      <xdr:col>6</xdr:col>
      <xdr:colOff>38100</xdr:colOff>
      <xdr:row>78</xdr:row>
      <xdr:rowOff>52705</xdr:rowOff>
    </xdr:to>
    <xdr:sp macro="" textlink="">
      <xdr:nvSpPr>
        <xdr:cNvPr id="202" name="楕円 201"/>
        <xdr:cNvSpPr/>
      </xdr:nvSpPr>
      <xdr:spPr>
        <a:xfrm>
          <a:off x="1054100" y="130346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43815</xdr:rowOff>
    </xdr:from>
    <xdr:ext cx="466090" cy="255270"/>
    <xdr:sp macro="" textlink="">
      <xdr:nvSpPr>
        <xdr:cNvPr id="203" name="テキスト ボックス 202"/>
        <xdr:cNvSpPr txBox="1"/>
      </xdr:nvSpPr>
      <xdr:spPr>
        <a:xfrm>
          <a:off x="875030" y="131235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5" name="正方形/長方形 204"/>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7" name="正方形/長方形 206"/>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09" name="正方形/長方形 208"/>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2" name="テキスト ボックス 211"/>
        <xdr:cNvSpPr txBox="1"/>
      </xdr:nvSpPr>
      <xdr:spPr>
        <a:xfrm>
          <a:off x="708660" y="145948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14" name="テキスト ボックス 213"/>
        <xdr:cNvSpPr txBox="1"/>
      </xdr:nvSpPr>
      <xdr:spPr>
        <a:xfrm>
          <a:off x="225425" y="169138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98</xdr:row>
      <xdr:rowOff>128270</xdr:rowOff>
    </xdr:from>
    <xdr:ext cx="591820" cy="259080"/>
    <xdr:sp macro="" textlink="">
      <xdr:nvSpPr>
        <xdr:cNvPr id="216" name="テキスト ボックス 215"/>
        <xdr:cNvSpPr txBox="1"/>
      </xdr:nvSpPr>
      <xdr:spPr>
        <a:xfrm>
          <a:off x="166370" y="165874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1820" cy="254635"/>
    <xdr:sp macro="" textlink="">
      <xdr:nvSpPr>
        <xdr:cNvPr id="218" name="テキスト ボックス 217"/>
        <xdr:cNvSpPr txBox="1"/>
      </xdr:nvSpPr>
      <xdr:spPr>
        <a:xfrm>
          <a:off x="166370" y="1626044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1820" cy="259080"/>
    <xdr:sp macro="" textlink="">
      <xdr:nvSpPr>
        <xdr:cNvPr id="220" name="テキスト ボックス 219"/>
        <xdr:cNvSpPr txBox="1"/>
      </xdr:nvSpPr>
      <xdr:spPr>
        <a:xfrm>
          <a:off x="166370" y="159340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820" cy="254635"/>
    <xdr:sp macro="" textlink="">
      <xdr:nvSpPr>
        <xdr:cNvPr id="222" name="テキスト ボックス 221"/>
        <xdr:cNvSpPr txBox="1"/>
      </xdr:nvSpPr>
      <xdr:spPr>
        <a:xfrm>
          <a:off x="166370" y="156083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4" name="テキスト ボックス 223"/>
        <xdr:cNvSpPr txBox="1"/>
      </xdr:nvSpPr>
      <xdr:spPr>
        <a:xfrm>
          <a:off x="166370" y="152812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820" cy="259080"/>
    <xdr:sp macro="" textlink="">
      <xdr:nvSpPr>
        <xdr:cNvPr id="226" name="テキスト ボックス 225"/>
        <xdr:cNvSpPr txBox="1"/>
      </xdr:nvSpPr>
      <xdr:spPr>
        <a:xfrm>
          <a:off x="166370" y="149618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4635"/>
    <xdr:sp macro="" textlink="">
      <xdr:nvSpPr>
        <xdr:cNvPr id="228" name="テキスト ボックス 227"/>
        <xdr:cNvSpPr txBox="1"/>
      </xdr:nvSpPr>
      <xdr:spPr>
        <a:xfrm>
          <a:off x="166370" y="146431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154940</xdr:rowOff>
    </xdr:from>
    <xdr:to>
      <xdr:col>24</xdr:col>
      <xdr:colOff>62865</xdr:colOff>
      <xdr:row>97</xdr:row>
      <xdr:rowOff>130810</xdr:rowOff>
    </xdr:to>
    <xdr:cxnSp macro="">
      <xdr:nvCxnSpPr>
        <xdr:cNvPr id="230" name="直線コネクタ 229"/>
        <xdr:cNvCxnSpPr/>
      </xdr:nvCxnSpPr>
      <xdr:spPr>
        <a:xfrm flipV="1">
          <a:off x="4511675" y="1507871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134620</xdr:rowOff>
    </xdr:from>
    <xdr:ext cx="598805" cy="254635"/>
    <xdr:sp macro="" textlink="">
      <xdr:nvSpPr>
        <xdr:cNvPr id="231" name="扶助費最小値テキスト"/>
        <xdr:cNvSpPr txBox="1"/>
      </xdr:nvSpPr>
      <xdr:spPr>
        <a:xfrm>
          <a:off x="4564380" y="164223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119,035</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130810</xdr:rowOff>
    </xdr:from>
    <xdr:to>
      <xdr:col>24</xdr:col>
      <xdr:colOff>152400</xdr:colOff>
      <xdr:row>97</xdr:row>
      <xdr:rowOff>130810</xdr:rowOff>
    </xdr:to>
    <xdr:cxnSp macro="">
      <xdr:nvCxnSpPr>
        <xdr:cNvPr id="232" name="直線コネクタ 231"/>
        <xdr:cNvCxnSpPr/>
      </xdr:nvCxnSpPr>
      <xdr:spPr>
        <a:xfrm>
          <a:off x="4429760" y="16418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101600</xdr:rowOff>
    </xdr:from>
    <xdr:ext cx="598805" cy="259080"/>
    <xdr:sp macro="" textlink="">
      <xdr:nvSpPr>
        <xdr:cNvPr id="233" name="扶助費最大値テキスト"/>
        <xdr:cNvSpPr txBox="1"/>
      </xdr:nvSpPr>
      <xdr:spPr>
        <a:xfrm>
          <a:off x="4564380" y="14857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201,576</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154940</xdr:rowOff>
    </xdr:from>
    <xdr:to>
      <xdr:col>24</xdr:col>
      <xdr:colOff>152400</xdr:colOff>
      <xdr:row>89</xdr:row>
      <xdr:rowOff>154940</xdr:rowOff>
    </xdr:to>
    <xdr:cxnSp macro="">
      <xdr:nvCxnSpPr>
        <xdr:cNvPr id="234" name="直線コネクタ 233"/>
        <xdr:cNvCxnSpPr/>
      </xdr:nvCxnSpPr>
      <xdr:spPr>
        <a:xfrm>
          <a:off x="4429760" y="15078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86995</xdr:rowOff>
    </xdr:from>
    <xdr:to>
      <xdr:col>24</xdr:col>
      <xdr:colOff>63500</xdr:colOff>
      <xdr:row>96</xdr:row>
      <xdr:rowOff>107315</xdr:rowOff>
    </xdr:to>
    <xdr:cxnSp macro="">
      <xdr:nvCxnSpPr>
        <xdr:cNvPr id="235" name="直線コネクタ 234"/>
        <xdr:cNvCxnSpPr/>
      </xdr:nvCxnSpPr>
      <xdr:spPr>
        <a:xfrm flipV="1">
          <a:off x="3700780" y="15860395"/>
          <a:ext cx="812800" cy="363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170815</xdr:rowOff>
    </xdr:from>
    <xdr:ext cx="598805" cy="258445"/>
    <xdr:sp macro="" textlink="">
      <xdr:nvSpPr>
        <xdr:cNvPr id="236" name="扶助費平均値テキスト"/>
        <xdr:cNvSpPr txBox="1"/>
      </xdr:nvSpPr>
      <xdr:spPr>
        <a:xfrm>
          <a:off x="4564380" y="156013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156,873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93</xdr:row>
      <xdr:rowOff>147955</xdr:rowOff>
    </xdr:from>
    <xdr:to>
      <xdr:col>24</xdr:col>
      <xdr:colOff>114300</xdr:colOff>
      <xdr:row>94</xdr:row>
      <xdr:rowOff>78105</xdr:rowOff>
    </xdr:to>
    <xdr:sp macro="" textlink="">
      <xdr:nvSpPr>
        <xdr:cNvPr id="237" name="フローチャート: 判断 236"/>
        <xdr:cNvSpPr/>
      </xdr:nvSpPr>
      <xdr:spPr>
        <a:xfrm>
          <a:off x="4462780" y="157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107315</xdr:rowOff>
    </xdr:from>
    <xdr:to>
      <xdr:col>19</xdr:col>
      <xdr:colOff>177800</xdr:colOff>
      <xdr:row>97</xdr:row>
      <xdr:rowOff>95250</xdr:rowOff>
    </xdr:to>
    <xdr:cxnSp macro="">
      <xdr:nvCxnSpPr>
        <xdr:cNvPr id="238" name="直線コネクタ 237"/>
        <xdr:cNvCxnSpPr/>
      </xdr:nvCxnSpPr>
      <xdr:spPr>
        <a:xfrm flipV="1">
          <a:off x="2832100" y="16223615"/>
          <a:ext cx="86868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158115</xdr:rowOff>
    </xdr:from>
    <xdr:to>
      <xdr:col>20</xdr:col>
      <xdr:colOff>38100</xdr:colOff>
      <xdr:row>96</xdr:row>
      <xdr:rowOff>88265</xdr:rowOff>
    </xdr:to>
    <xdr:sp macro="" textlink="">
      <xdr:nvSpPr>
        <xdr:cNvPr id="239" name="フローチャート: 判断 238"/>
        <xdr:cNvSpPr/>
      </xdr:nvSpPr>
      <xdr:spPr>
        <a:xfrm>
          <a:off x="3649980" y="161029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104775</xdr:rowOff>
    </xdr:from>
    <xdr:ext cx="594360" cy="259080"/>
    <xdr:sp macro="" textlink="">
      <xdr:nvSpPr>
        <xdr:cNvPr id="240" name="テキスト ボックス 239"/>
        <xdr:cNvSpPr txBox="1"/>
      </xdr:nvSpPr>
      <xdr:spPr>
        <a:xfrm>
          <a:off x="3406140" y="158781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95250</xdr:rowOff>
    </xdr:from>
    <xdr:to>
      <xdr:col>15</xdr:col>
      <xdr:colOff>50800</xdr:colOff>
      <xdr:row>98</xdr:row>
      <xdr:rowOff>43815</xdr:rowOff>
    </xdr:to>
    <xdr:cxnSp macro="">
      <xdr:nvCxnSpPr>
        <xdr:cNvPr id="241" name="直線コネクタ 240"/>
        <xdr:cNvCxnSpPr/>
      </xdr:nvCxnSpPr>
      <xdr:spPr>
        <a:xfrm flipV="1">
          <a:off x="1968500" y="16383000"/>
          <a:ext cx="8636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104140</xdr:rowOff>
    </xdr:from>
    <xdr:to>
      <xdr:col>15</xdr:col>
      <xdr:colOff>101600</xdr:colOff>
      <xdr:row>97</xdr:row>
      <xdr:rowOff>34290</xdr:rowOff>
    </xdr:to>
    <xdr:sp macro="" textlink="">
      <xdr:nvSpPr>
        <xdr:cNvPr id="242" name="フローチャート: 判断 241"/>
        <xdr:cNvSpPr/>
      </xdr:nvSpPr>
      <xdr:spPr>
        <a:xfrm>
          <a:off x="2781300" y="162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50800</xdr:rowOff>
    </xdr:from>
    <xdr:ext cx="594995" cy="259080"/>
    <xdr:sp macro="" textlink="">
      <xdr:nvSpPr>
        <xdr:cNvPr id="243" name="テキスト ボックス 242"/>
        <xdr:cNvSpPr txBox="1"/>
      </xdr:nvSpPr>
      <xdr:spPr>
        <a:xfrm>
          <a:off x="2542540" y="159956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15875</xdr:rowOff>
    </xdr:from>
    <xdr:to>
      <xdr:col>10</xdr:col>
      <xdr:colOff>114300</xdr:colOff>
      <xdr:row>98</xdr:row>
      <xdr:rowOff>43815</xdr:rowOff>
    </xdr:to>
    <xdr:cxnSp macro="">
      <xdr:nvCxnSpPr>
        <xdr:cNvPr id="244" name="直線コネクタ 243"/>
        <xdr:cNvCxnSpPr/>
      </xdr:nvCxnSpPr>
      <xdr:spPr>
        <a:xfrm>
          <a:off x="1104900" y="16475075"/>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2540</xdr:rowOff>
    </xdr:from>
    <xdr:to>
      <xdr:col>10</xdr:col>
      <xdr:colOff>165100</xdr:colOff>
      <xdr:row>97</xdr:row>
      <xdr:rowOff>104140</xdr:rowOff>
    </xdr:to>
    <xdr:sp macro="" textlink="">
      <xdr:nvSpPr>
        <xdr:cNvPr id="245" name="フローチャート: 判断 244"/>
        <xdr:cNvSpPr/>
      </xdr:nvSpPr>
      <xdr:spPr>
        <a:xfrm>
          <a:off x="1917700" y="1629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120650</xdr:rowOff>
    </xdr:from>
    <xdr:ext cx="594360" cy="254635"/>
    <xdr:sp macro="" textlink="">
      <xdr:nvSpPr>
        <xdr:cNvPr id="246" name="テキスト ボックス 245"/>
        <xdr:cNvSpPr txBox="1"/>
      </xdr:nvSpPr>
      <xdr:spPr>
        <a:xfrm>
          <a:off x="1673860" y="160655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14605</xdr:rowOff>
    </xdr:from>
    <xdr:to>
      <xdr:col>6</xdr:col>
      <xdr:colOff>38100</xdr:colOff>
      <xdr:row>97</xdr:row>
      <xdr:rowOff>116205</xdr:rowOff>
    </xdr:to>
    <xdr:sp macro="" textlink="">
      <xdr:nvSpPr>
        <xdr:cNvPr id="247" name="フローチャート: 判断 246"/>
        <xdr:cNvSpPr/>
      </xdr:nvSpPr>
      <xdr:spPr>
        <a:xfrm>
          <a:off x="1054100" y="163023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132715</xdr:rowOff>
    </xdr:from>
    <xdr:ext cx="594360" cy="254635"/>
    <xdr:sp macro="" textlink="">
      <xdr:nvSpPr>
        <xdr:cNvPr id="248" name="テキスト ボックス 247"/>
        <xdr:cNvSpPr txBox="1"/>
      </xdr:nvSpPr>
      <xdr:spPr>
        <a:xfrm>
          <a:off x="810260" y="160775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9" name="テキスト ボックス 248"/>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1" name="テキスト ボックス 250"/>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36195</xdr:rowOff>
    </xdr:from>
    <xdr:to>
      <xdr:col>24</xdr:col>
      <xdr:colOff>114300</xdr:colOff>
      <xdr:row>94</xdr:row>
      <xdr:rowOff>137795</xdr:rowOff>
    </xdr:to>
    <xdr:sp macro="" textlink="">
      <xdr:nvSpPr>
        <xdr:cNvPr id="254" name="楕円 253"/>
        <xdr:cNvSpPr/>
      </xdr:nvSpPr>
      <xdr:spPr>
        <a:xfrm>
          <a:off x="4462780" y="158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14605</xdr:rowOff>
    </xdr:from>
    <xdr:ext cx="598805" cy="259080"/>
    <xdr:sp macro="" textlink="">
      <xdr:nvSpPr>
        <xdr:cNvPr id="255" name="扶助費該当値テキスト"/>
        <xdr:cNvSpPr txBox="1"/>
      </xdr:nvSpPr>
      <xdr:spPr>
        <a:xfrm>
          <a:off x="4564380" y="15788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153,228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56515</xdr:rowOff>
    </xdr:from>
    <xdr:to>
      <xdr:col>20</xdr:col>
      <xdr:colOff>38100</xdr:colOff>
      <xdr:row>96</xdr:row>
      <xdr:rowOff>158115</xdr:rowOff>
    </xdr:to>
    <xdr:sp macro="" textlink="">
      <xdr:nvSpPr>
        <xdr:cNvPr id="256" name="楕円 255"/>
        <xdr:cNvSpPr/>
      </xdr:nvSpPr>
      <xdr:spPr>
        <a:xfrm>
          <a:off x="3649980" y="161728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149225</xdr:rowOff>
    </xdr:from>
    <xdr:ext cx="594360" cy="259080"/>
    <xdr:sp macro="" textlink="">
      <xdr:nvSpPr>
        <xdr:cNvPr id="257" name="テキスト ボックス 256"/>
        <xdr:cNvSpPr txBox="1"/>
      </xdr:nvSpPr>
      <xdr:spPr>
        <a:xfrm>
          <a:off x="3406140" y="162655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44450</xdr:rowOff>
    </xdr:from>
    <xdr:to>
      <xdr:col>15</xdr:col>
      <xdr:colOff>101600</xdr:colOff>
      <xdr:row>97</xdr:row>
      <xdr:rowOff>146050</xdr:rowOff>
    </xdr:to>
    <xdr:sp macro="" textlink="">
      <xdr:nvSpPr>
        <xdr:cNvPr id="258" name="楕円 257"/>
        <xdr:cNvSpPr/>
      </xdr:nvSpPr>
      <xdr:spPr>
        <a:xfrm>
          <a:off x="2781300" y="163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137160</xdr:rowOff>
    </xdr:from>
    <xdr:ext cx="594995" cy="259080"/>
    <xdr:sp macro="" textlink="">
      <xdr:nvSpPr>
        <xdr:cNvPr id="259" name="テキスト ボックス 258"/>
        <xdr:cNvSpPr txBox="1"/>
      </xdr:nvSpPr>
      <xdr:spPr>
        <a:xfrm>
          <a:off x="2542540" y="164249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164465</xdr:rowOff>
    </xdr:from>
    <xdr:to>
      <xdr:col>10</xdr:col>
      <xdr:colOff>165100</xdr:colOff>
      <xdr:row>98</xdr:row>
      <xdr:rowOff>94615</xdr:rowOff>
    </xdr:to>
    <xdr:sp macro="" textlink="">
      <xdr:nvSpPr>
        <xdr:cNvPr id="260" name="楕円 259"/>
        <xdr:cNvSpPr/>
      </xdr:nvSpPr>
      <xdr:spPr>
        <a:xfrm>
          <a:off x="1917700" y="164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86360</xdr:rowOff>
    </xdr:from>
    <xdr:ext cx="594360" cy="254635"/>
    <xdr:sp macro="" textlink="">
      <xdr:nvSpPr>
        <xdr:cNvPr id="261" name="テキスト ボックス 260"/>
        <xdr:cNvSpPr txBox="1"/>
      </xdr:nvSpPr>
      <xdr:spPr>
        <a:xfrm>
          <a:off x="1673860" y="165455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136525</xdr:rowOff>
    </xdr:from>
    <xdr:to>
      <xdr:col>6</xdr:col>
      <xdr:colOff>38100</xdr:colOff>
      <xdr:row>98</xdr:row>
      <xdr:rowOff>66675</xdr:rowOff>
    </xdr:to>
    <xdr:sp macro="" textlink="">
      <xdr:nvSpPr>
        <xdr:cNvPr id="262" name="楕円 261"/>
        <xdr:cNvSpPr/>
      </xdr:nvSpPr>
      <xdr:spPr>
        <a:xfrm>
          <a:off x="1054100" y="164242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57785</xdr:rowOff>
    </xdr:from>
    <xdr:ext cx="594360" cy="259080"/>
    <xdr:sp macro="" textlink="">
      <xdr:nvSpPr>
        <xdr:cNvPr id="263" name="テキスト ボックス 262"/>
        <xdr:cNvSpPr txBox="1"/>
      </xdr:nvSpPr>
      <xdr:spPr>
        <a:xfrm>
          <a:off x="810260" y="165169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5" name="正方形/長方形 264"/>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7" name="正方形/長方形 266"/>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9" name="正方形/長方形 268"/>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1615"/>
    <xdr:sp macro="" textlink="">
      <xdr:nvSpPr>
        <xdr:cNvPr id="272" name="テキスト ボックス 271"/>
        <xdr:cNvSpPr txBox="1"/>
      </xdr:nvSpPr>
      <xdr:spPr>
        <a:xfrm>
          <a:off x="6393180" y="45364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8445"/>
    <xdr:sp macro="" textlink="">
      <xdr:nvSpPr>
        <xdr:cNvPr id="275" name="テキスト ボックス 274"/>
        <xdr:cNvSpPr txBox="1"/>
      </xdr:nvSpPr>
      <xdr:spPr>
        <a:xfrm>
          <a:off x="6187440" y="6447790"/>
          <a:ext cx="244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0860" cy="258445"/>
    <xdr:sp macro="" textlink="">
      <xdr:nvSpPr>
        <xdr:cNvPr id="277" name="テキスト ボックス 276"/>
        <xdr:cNvSpPr txBox="1"/>
      </xdr:nvSpPr>
      <xdr:spPr>
        <a:xfrm>
          <a:off x="591502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140335</xdr:rowOff>
    </xdr:from>
    <xdr:to>
      <xdr:col>59</xdr:col>
      <xdr:colOff>50800</xdr:colOff>
      <xdr:row>34</xdr:row>
      <xdr:rowOff>140335</xdr:rowOff>
    </xdr:to>
    <xdr:cxnSp macro="">
      <xdr:nvCxnSpPr>
        <xdr:cNvPr id="278" name="直線コネクタ 277"/>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167640</xdr:rowOff>
    </xdr:from>
    <xdr:ext cx="530860" cy="255270"/>
    <xdr:sp macro="" textlink="">
      <xdr:nvSpPr>
        <xdr:cNvPr id="279" name="テキスト ボックス 278"/>
        <xdr:cNvSpPr txBox="1"/>
      </xdr:nvSpPr>
      <xdr:spPr>
        <a:xfrm>
          <a:off x="5915025" y="5703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0860" cy="259080"/>
    <xdr:sp macro="" textlink="">
      <xdr:nvSpPr>
        <xdr:cNvPr id="281" name="テキスト ボックス 280"/>
        <xdr:cNvSpPr txBox="1"/>
      </xdr:nvSpPr>
      <xdr:spPr>
        <a:xfrm>
          <a:off x="591502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820" cy="258445"/>
    <xdr:sp macro="" textlink="">
      <xdr:nvSpPr>
        <xdr:cNvPr id="283" name="テキスト ボックス 282"/>
        <xdr:cNvSpPr txBox="1"/>
      </xdr:nvSpPr>
      <xdr:spPr>
        <a:xfrm>
          <a:off x="5850890" y="495808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4635"/>
    <xdr:sp macro="" textlink="">
      <xdr:nvSpPr>
        <xdr:cNvPr id="285" name="テキスト ボックス 284"/>
        <xdr:cNvSpPr txBox="1"/>
      </xdr:nvSpPr>
      <xdr:spPr>
        <a:xfrm>
          <a:off x="5850890" y="45847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96520</xdr:rowOff>
    </xdr:from>
    <xdr:to>
      <xdr:col>54</xdr:col>
      <xdr:colOff>185420</xdr:colOff>
      <xdr:row>37</xdr:row>
      <xdr:rowOff>132080</xdr:rowOff>
    </xdr:to>
    <xdr:cxnSp macro="">
      <xdr:nvCxnSpPr>
        <xdr:cNvPr id="287" name="直線コネクタ 286"/>
        <xdr:cNvCxnSpPr/>
      </xdr:nvCxnSpPr>
      <xdr:spPr>
        <a:xfrm flipV="1">
          <a:off x="10198100" y="5297170"/>
          <a:ext cx="0" cy="1041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135890</xdr:rowOff>
    </xdr:from>
    <xdr:ext cx="534035" cy="259080"/>
    <xdr:sp macro="" textlink="">
      <xdr:nvSpPr>
        <xdr:cNvPr id="288" name="補助費等最小値テキスト"/>
        <xdr:cNvSpPr txBox="1"/>
      </xdr:nvSpPr>
      <xdr:spPr>
        <a:xfrm>
          <a:off x="10248900" y="6342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20,097</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132080</xdr:rowOff>
    </xdr:from>
    <xdr:to>
      <xdr:col>55</xdr:col>
      <xdr:colOff>88900</xdr:colOff>
      <xdr:row>37</xdr:row>
      <xdr:rowOff>132080</xdr:rowOff>
    </xdr:to>
    <xdr:cxnSp macro="">
      <xdr:nvCxnSpPr>
        <xdr:cNvPr id="289" name="直線コネクタ 288"/>
        <xdr:cNvCxnSpPr/>
      </xdr:nvCxnSpPr>
      <xdr:spPr>
        <a:xfrm>
          <a:off x="10114280" y="6338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43180</xdr:rowOff>
    </xdr:from>
    <xdr:ext cx="598170" cy="255270"/>
    <xdr:sp macro="" textlink="">
      <xdr:nvSpPr>
        <xdr:cNvPr id="290" name="補助費等最大値テキスト"/>
        <xdr:cNvSpPr txBox="1"/>
      </xdr:nvSpPr>
      <xdr:spPr>
        <a:xfrm>
          <a:off x="10248900" y="5076190"/>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103,884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96520</xdr:rowOff>
    </xdr:from>
    <xdr:to>
      <xdr:col>55</xdr:col>
      <xdr:colOff>88900</xdr:colOff>
      <xdr:row>31</xdr:row>
      <xdr:rowOff>96520</xdr:rowOff>
    </xdr:to>
    <xdr:cxnSp macro="">
      <xdr:nvCxnSpPr>
        <xdr:cNvPr id="291" name="直線コネクタ 290"/>
        <xdr:cNvCxnSpPr/>
      </xdr:nvCxnSpPr>
      <xdr:spPr>
        <a:xfrm>
          <a:off x="10114280" y="5297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80010</xdr:rowOff>
    </xdr:from>
    <xdr:to>
      <xdr:col>55</xdr:col>
      <xdr:colOff>0</xdr:colOff>
      <xdr:row>37</xdr:row>
      <xdr:rowOff>132080</xdr:rowOff>
    </xdr:to>
    <xdr:cxnSp macro="">
      <xdr:nvCxnSpPr>
        <xdr:cNvPr id="292" name="直線コネクタ 291"/>
        <xdr:cNvCxnSpPr/>
      </xdr:nvCxnSpPr>
      <xdr:spPr>
        <a:xfrm>
          <a:off x="9385300" y="5113020"/>
          <a:ext cx="812800" cy="1225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167640</xdr:rowOff>
    </xdr:from>
    <xdr:ext cx="534035" cy="255270"/>
    <xdr:sp macro="" textlink="">
      <xdr:nvSpPr>
        <xdr:cNvPr id="293" name="補助費等平均値テキスト"/>
        <xdr:cNvSpPr txBox="1"/>
      </xdr:nvSpPr>
      <xdr:spPr>
        <a:xfrm>
          <a:off x="10248900" y="6038850"/>
          <a:ext cx="5340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144780</xdr:rowOff>
    </xdr:from>
    <xdr:to>
      <xdr:col>55</xdr:col>
      <xdr:colOff>50800</xdr:colOff>
      <xdr:row>37</xdr:row>
      <xdr:rowOff>74930</xdr:rowOff>
    </xdr:to>
    <xdr:sp macro="" textlink="">
      <xdr:nvSpPr>
        <xdr:cNvPr id="294" name="フローチャート: 判断 293"/>
        <xdr:cNvSpPr/>
      </xdr:nvSpPr>
      <xdr:spPr>
        <a:xfrm>
          <a:off x="10152380" y="61836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80010</xdr:rowOff>
    </xdr:from>
    <xdr:to>
      <xdr:col>50</xdr:col>
      <xdr:colOff>114300</xdr:colOff>
      <xdr:row>37</xdr:row>
      <xdr:rowOff>114935</xdr:rowOff>
    </xdr:to>
    <xdr:cxnSp macro="">
      <xdr:nvCxnSpPr>
        <xdr:cNvPr id="295" name="直線コネクタ 294"/>
        <xdr:cNvCxnSpPr/>
      </xdr:nvCxnSpPr>
      <xdr:spPr>
        <a:xfrm flipV="1">
          <a:off x="8521700" y="5113020"/>
          <a:ext cx="863600" cy="1208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100965</xdr:rowOff>
    </xdr:from>
    <xdr:to>
      <xdr:col>50</xdr:col>
      <xdr:colOff>165100</xdr:colOff>
      <xdr:row>30</xdr:row>
      <xdr:rowOff>31115</xdr:rowOff>
    </xdr:to>
    <xdr:sp macro="" textlink="">
      <xdr:nvSpPr>
        <xdr:cNvPr id="296" name="フローチャート: 判断 295"/>
        <xdr:cNvSpPr/>
      </xdr:nvSpPr>
      <xdr:spPr>
        <a:xfrm>
          <a:off x="9334500" y="4966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47625</xdr:rowOff>
    </xdr:from>
    <xdr:ext cx="594360" cy="258445"/>
    <xdr:sp macro="" textlink="">
      <xdr:nvSpPr>
        <xdr:cNvPr id="297" name="テキスト ボックス 296"/>
        <xdr:cNvSpPr txBox="1"/>
      </xdr:nvSpPr>
      <xdr:spPr>
        <a:xfrm>
          <a:off x="9090660" y="474535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114935</xdr:rowOff>
    </xdr:from>
    <xdr:to>
      <xdr:col>45</xdr:col>
      <xdr:colOff>177800</xdr:colOff>
      <xdr:row>37</xdr:row>
      <xdr:rowOff>121920</xdr:rowOff>
    </xdr:to>
    <xdr:cxnSp macro="">
      <xdr:nvCxnSpPr>
        <xdr:cNvPr id="298" name="直線コネクタ 297"/>
        <xdr:cNvCxnSpPr/>
      </xdr:nvCxnSpPr>
      <xdr:spPr>
        <a:xfrm flipV="1">
          <a:off x="7653020" y="6321425"/>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47625</xdr:rowOff>
    </xdr:from>
    <xdr:to>
      <xdr:col>46</xdr:col>
      <xdr:colOff>38100</xdr:colOff>
      <xdr:row>37</xdr:row>
      <xdr:rowOff>149225</xdr:rowOff>
    </xdr:to>
    <xdr:sp macro="" textlink="">
      <xdr:nvSpPr>
        <xdr:cNvPr id="299" name="フローチャート: 判断 298"/>
        <xdr:cNvSpPr/>
      </xdr:nvSpPr>
      <xdr:spPr>
        <a:xfrm>
          <a:off x="8470900" y="62541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166370</xdr:rowOff>
    </xdr:from>
    <xdr:ext cx="530225" cy="254635"/>
    <xdr:sp macro="" textlink="">
      <xdr:nvSpPr>
        <xdr:cNvPr id="300" name="テキスト ボックス 299"/>
        <xdr:cNvSpPr txBox="1"/>
      </xdr:nvSpPr>
      <xdr:spPr>
        <a:xfrm>
          <a:off x="8259445" y="60375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121920</xdr:rowOff>
    </xdr:from>
    <xdr:to>
      <xdr:col>41</xdr:col>
      <xdr:colOff>50800</xdr:colOff>
      <xdr:row>38</xdr:row>
      <xdr:rowOff>12700</xdr:rowOff>
    </xdr:to>
    <xdr:cxnSp macro="">
      <xdr:nvCxnSpPr>
        <xdr:cNvPr id="301" name="直線コネクタ 300"/>
        <xdr:cNvCxnSpPr/>
      </xdr:nvCxnSpPr>
      <xdr:spPr>
        <a:xfrm flipV="1">
          <a:off x="6789420" y="6328410"/>
          <a:ext cx="8636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73025</xdr:rowOff>
    </xdr:from>
    <xdr:to>
      <xdr:col>41</xdr:col>
      <xdr:colOff>101600</xdr:colOff>
      <xdr:row>38</xdr:row>
      <xdr:rowOff>3175</xdr:rowOff>
    </xdr:to>
    <xdr:sp macro="" textlink="">
      <xdr:nvSpPr>
        <xdr:cNvPr id="302" name="フローチャート: 判断 301"/>
        <xdr:cNvSpPr/>
      </xdr:nvSpPr>
      <xdr:spPr>
        <a:xfrm>
          <a:off x="760222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166370</xdr:rowOff>
    </xdr:from>
    <xdr:ext cx="530225" cy="254635"/>
    <xdr:sp macro="" textlink="">
      <xdr:nvSpPr>
        <xdr:cNvPr id="303" name="テキスト ボックス 302"/>
        <xdr:cNvSpPr txBox="1"/>
      </xdr:nvSpPr>
      <xdr:spPr>
        <a:xfrm>
          <a:off x="7395845" y="63728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88265</xdr:rowOff>
    </xdr:from>
    <xdr:to>
      <xdr:col>36</xdr:col>
      <xdr:colOff>165100</xdr:colOff>
      <xdr:row>38</xdr:row>
      <xdr:rowOff>18415</xdr:rowOff>
    </xdr:to>
    <xdr:sp macro="" textlink="">
      <xdr:nvSpPr>
        <xdr:cNvPr id="304" name="フローチャート: 判断 303"/>
        <xdr:cNvSpPr/>
      </xdr:nvSpPr>
      <xdr:spPr>
        <a:xfrm>
          <a:off x="673862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34925</xdr:rowOff>
    </xdr:from>
    <xdr:ext cx="530860" cy="258445"/>
    <xdr:sp macro="" textlink="">
      <xdr:nvSpPr>
        <xdr:cNvPr id="305" name="テキスト ボックス 304"/>
        <xdr:cNvSpPr txBox="1"/>
      </xdr:nvSpPr>
      <xdr:spPr>
        <a:xfrm>
          <a:off x="6527165" y="60737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9" name="テキスト ボックス 308"/>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81280</xdr:rowOff>
    </xdr:from>
    <xdr:to>
      <xdr:col>55</xdr:col>
      <xdr:colOff>50800</xdr:colOff>
      <xdr:row>38</xdr:row>
      <xdr:rowOff>11430</xdr:rowOff>
    </xdr:to>
    <xdr:sp macro="" textlink="">
      <xdr:nvSpPr>
        <xdr:cNvPr id="311" name="楕円 310"/>
        <xdr:cNvSpPr/>
      </xdr:nvSpPr>
      <xdr:spPr>
        <a:xfrm>
          <a:off x="10152380" y="62877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167640</xdr:rowOff>
    </xdr:from>
    <xdr:ext cx="534035" cy="255270"/>
    <xdr:sp macro="" textlink="">
      <xdr:nvSpPr>
        <xdr:cNvPr id="312" name="補助費等該当値テキスト"/>
        <xdr:cNvSpPr txBox="1"/>
      </xdr:nvSpPr>
      <xdr:spPr>
        <a:xfrm>
          <a:off x="10248900" y="620649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29210</xdr:rowOff>
    </xdr:from>
    <xdr:to>
      <xdr:col>50</xdr:col>
      <xdr:colOff>165100</xdr:colOff>
      <xdr:row>30</xdr:row>
      <xdr:rowOff>130810</xdr:rowOff>
    </xdr:to>
    <xdr:sp macro="" textlink="">
      <xdr:nvSpPr>
        <xdr:cNvPr id="313" name="楕円 312"/>
        <xdr:cNvSpPr/>
      </xdr:nvSpPr>
      <xdr:spPr>
        <a:xfrm>
          <a:off x="9334500" y="50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121920</xdr:rowOff>
    </xdr:from>
    <xdr:ext cx="594360" cy="254635"/>
    <xdr:sp macro="" textlink="">
      <xdr:nvSpPr>
        <xdr:cNvPr id="314" name="テキスト ボックス 313"/>
        <xdr:cNvSpPr txBox="1"/>
      </xdr:nvSpPr>
      <xdr:spPr>
        <a:xfrm>
          <a:off x="9090660" y="51549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64135</xdr:rowOff>
    </xdr:from>
    <xdr:to>
      <xdr:col>46</xdr:col>
      <xdr:colOff>38100</xdr:colOff>
      <xdr:row>37</xdr:row>
      <xdr:rowOff>166370</xdr:rowOff>
    </xdr:to>
    <xdr:sp macro="" textlink="">
      <xdr:nvSpPr>
        <xdr:cNvPr id="315" name="楕円 314"/>
        <xdr:cNvSpPr/>
      </xdr:nvSpPr>
      <xdr:spPr>
        <a:xfrm>
          <a:off x="8470900" y="627062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156845</xdr:rowOff>
    </xdr:from>
    <xdr:ext cx="530225" cy="255270"/>
    <xdr:sp macro="" textlink="">
      <xdr:nvSpPr>
        <xdr:cNvPr id="316" name="テキスト ボックス 315"/>
        <xdr:cNvSpPr txBox="1"/>
      </xdr:nvSpPr>
      <xdr:spPr>
        <a:xfrm>
          <a:off x="8259445" y="6363335"/>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71120</xdr:rowOff>
    </xdr:from>
    <xdr:to>
      <xdr:col>41</xdr:col>
      <xdr:colOff>101600</xdr:colOff>
      <xdr:row>38</xdr:row>
      <xdr:rowOff>1270</xdr:rowOff>
    </xdr:to>
    <xdr:sp macro="" textlink="">
      <xdr:nvSpPr>
        <xdr:cNvPr id="317" name="楕円 316"/>
        <xdr:cNvSpPr/>
      </xdr:nvSpPr>
      <xdr:spPr>
        <a:xfrm>
          <a:off x="7602220" y="6277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17780</xdr:rowOff>
    </xdr:from>
    <xdr:ext cx="530225" cy="254635"/>
    <xdr:sp macro="" textlink="">
      <xdr:nvSpPr>
        <xdr:cNvPr id="318" name="テキスト ボックス 317"/>
        <xdr:cNvSpPr txBox="1"/>
      </xdr:nvSpPr>
      <xdr:spPr>
        <a:xfrm>
          <a:off x="7395845" y="60566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133350</xdr:rowOff>
    </xdr:from>
    <xdr:to>
      <xdr:col>36</xdr:col>
      <xdr:colOff>165100</xdr:colOff>
      <xdr:row>38</xdr:row>
      <xdr:rowOff>63500</xdr:rowOff>
    </xdr:to>
    <xdr:sp macro="" textlink="">
      <xdr:nvSpPr>
        <xdr:cNvPr id="319" name="楕円 318"/>
        <xdr:cNvSpPr/>
      </xdr:nvSpPr>
      <xdr:spPr>
        <a:xfrm>
          <a:off x="6738620" y="6339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54610</xdr:rowOff>
    </xdr:from>
    <xdr:ext cx="530860" cy="254635"/>
    <xdr:sp macro="" textlink="">
      <xdr:nvSpPr>
        <xdr:cNvPr id="320" name="テキスト ボックス 319"/>
        <xdr:cNvSpPr txBox="1"/>
      </xdr:nvSpPr>
      <xdr:spPr>
        <a:xfrm>
          <a:off x="6527165" y="642874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2" name="正方形/長方形 321"/>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4" name="正方形/長方形 323"/>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6" name="正方形/長方形 325"/>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1615"/>
    <xdr:sp macro="" textlink="">
      <xdr:nvSpPr>
        <xdr:cNvPr id="329" name="テキスト ボックス 328"/>
        <xdr:cNvSpPr txBox="1"/>
      </xdr:nvSpPr>
      <xdr:spPr>
        <a:xfrm>
          <a:off x="6393180" y="78892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140335</xdr:rowOff>
    </xdr:from>
    <xdr:to>
      <xdr:col>59</xdr:col>
      <xdr:colOff>50800</xdr:colOff>
      <xdr:row>58</xdr:row>
      <xdr:rowOff>140335</xdr:rowOff>
    </xdr:to>
    <xdr:cxnSp macro="">
      <xdr:nvCxnSpPr>
        <xdr:cNvPr id="331" name="直線コネクタ 330"/>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167640</xdr:rowOff>
    </xdr:from>
    <xdr:ext cx="244475" cy="255270"/>
    <xdr:sp macro="" textlink="">
      <xdr:nvSpPr>
        <xdr:cNvPr id="332" name="テキスト ボックス 331"/>
        <xdr:cNvSpPr txBox="1"/>
      </xdr:nvSpPr>
      <xdr:spPr>
        <a:xfrm>
          <a:off x="6187440" y="9726930"/>
          <a:ext cx="244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820" cy="254635"/>
    <xdr:sp macro="" textlink="">
      <xdr:nvSpPr>
        <xdr:cNvPr id="334" name="テキスト ボックス 333"/>
        <xdr:cNvSpPr txBox="1"/>
      </xdr:nvSpPr>
      <xdr:spPr>
        <a:xfrm>
          <a:off x="5850890" y="927862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820" cy="255270"/>
    <xdr:sp macro="" textlink="">
      <xdr:nvSpPr>
        <xdr:cNvPr id="336" name="テキスト ボックス 335"/>
        <xdr:cNvSpPr txBox="1"/>
      </xdr:nvSpPr>
      <xdr:spPr>
        <a:xfrm>
          <a:off x="5850890" y="88328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140335</xdr:rowOff>
    </xdr:from>
    <xdr:to>
      <xdr:col>59</xdr:col>
      <xdr:colOff>50800</xdr:colOff>
      <xdr:row>50</xdr:row>
      <xdr:rowOff>140335</xdr:rowOff>
    </xdr:to>
    <xdr:cxnSp macro="">
      <xdr:nvCxnSpPr>
        <xdr:cNvPr id="337" name="直線コネクタ 336"/>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167640</xdr:rowOff>
    </xdr:from>
    <xdr:ext cx="591820" cy="255270"/>
    <xdr:sp macro="" textlink="">
      <xdr:nvSpPr>
        <xdr:cNvPr id="338" name="テキスト ボックス 337"/>
        <xdr:cNvSpPr txBox="1"/>
      </xdr:nvSpPr>
      <xdr:spPr>
        <a:xfrm>
          <a:off x="5850890" y="83858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4635"/>
    <xdr:sp macro="" textlink="">
      <xdr:nvSpPr>
        <xdr:cNvPr id="340" name="テキスト ボックス 339"/>
        <xdr:cNvSpPr txBox="1"/>
      </xdr:nvSpPr>
      <xdr:spPr>
        <a:xfrm>
          <a:off x="5850890" y="79375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137160</xdr:rowOff>
    </xdr:from>
    <xdr:to>
      <xdr:col>54</xdr:col>
      <xdr:colOff>185420</xdr:colOff>
      <xdr:row>58</xdr:row>
      <xdr:rowOff>66675</xdr:rowOff>
    </xdr:to>
    <xdr:cxnSp macro="">
      <xdr:nvCxnSpPr>
        <xdr:cNvPr id="342" name="直線コネクタ 341"/>
        <xdr:cNvCxnSpPr/>
      </xdr:nvCxnSpPr>
      <xdr:spPr>
        <a:xfrm flipV="1">
          <a:off x="10198100" y="8690610"/>
          <a:ext cx="0" cy="1102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70485</xdr:rowOff>
    </xdr:from>
    <xdr:ext cx="534035" cy="258445"/>
    <xdr:sp macro="" textlink="">
      <xdr:nvSpPr>
        <xdr:cNvPr id="343" name="普通建設事業費最小値テキスト"/>
        <xdr:cNvSpPr txBox="1"/>
      </xdr:nvSpPr>
      <xdr:spPr>
        <a:xfrm>
          <a:off x="10248900" y="9797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15,937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66675</xdr:rowOff>
    </xdr:from>
    <xdr:to>
      <xdr:col>55</xdr:col>
      <xdr:colOff>88900</xdr:colOff>
      <xdr:row>58</xdr:row>
      <xdr:rowOff>66675</xdr:rowOff>
    </xdr:to>
    <xdr:cxnSp macro="">
      <xdr:nvCxnSpPr>
        <xdr:cNvPr id="344" name="直線コネクタ 343"/>
        <xdr:cNvCxnSpPr/>
      </xdr:nvCxnSpPr>
      <xdr:spPr>
        <a:xfrm>
          <a:off x="10114280" y="9793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84455</xdr:rowOff>
    </xdr:from>
    <xdr:ext cx="598170" cy="258445"/>
    <xdr:sp macro="" textlink="">
      <xdr:nvSpPr>
        <xdr:cNvPr id="345" name="普通建設事業費最大値テキスト"/>
        <xdr:cNvSpPr txBox="1"/>
      </xdr:nvSpPr>
      <xdr:spPr>
        <a:xfrm>
          <a:off x="10248900" y="8470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263,043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137160</xdr:rowOff>
    </xdr:from>
    <xdr:to>
      <xdr:col>55</xdr:col>
      <xdr:colOff>88900</xdr:colOff>
      <xdr:row>51</xdr:row>
      <xdr:rowOff>137160</xdr:rowOff>
    </xdr:to>
    <xdr:cxnSp macro="">
      <xdr:nvCxnSpPr>
        <xdr:cNvPr id="346" name="直線コネクタ 345"/>
        <xdr:cNvCxnSpPr/>
      </xdr:nvCxnSpPr>
      <xdr:spPr>
        <a:xfrm>
          <a:off x="10114280" y="8690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76200</xdr:rowOff>
    </xdr:from>
    <xdr:to>
      <xdr:col>55</xdr:col>
      <xdr:colOff>0</xdr:colOff>
      <xdr:row>56</xdr:row>
      <xdr:rowOff>69850</xdr:rowOff>
    </xdr:to>
    <xdr:cxnSp macro="">
      <xdr:nvCxnSpPr>
        <xdr:cNvPr id="347" name="直線コネクタ 346"/>
        <xdr:cNvCxnSpPr/>
      </xdr:nvCxnSpPr>
      <xdr:spPr>
        <a:xfrm>
          <a:off x="9385300" y="9300210"/>
          <a:ext cx="8128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2540</xdr:rowOff>
    </xdr:from>
    <xdr:ext cx="534035" cy="259080"/>
    <xdr:sp macro="" textlink="">
      <xdr:nvSpPr>
        <xdr:cNvPr id="348" name="普通建設事業費平均値テキスト"/>
        <xdr:cNvSpPr txBox="1"/>
      </xdr:nvSpPr>
      <xdr:spPr>
        <a:xfrm>
          <a:off x="10248900" y="95618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24130</xdr:rowOff>
    </xdr:from>
    <xdr:to>
      <xdr:col>55</xdr:col>
      <xdr:colOff>50800</xdr:colOff>
      <xdr:row>57</xdr:row>
      <xdr:rowOff>125730</xdr:rowOff>
    </xdr:to>
    <xdr:sp macro="" textlink="">
      <xdr:nvSpPr>
        <xdr:cNvPr id="349" name="フローチャート: 判断 348"/>
        <xdr:cNvSpPr/>
      </xdr:nvSpPr>
      <xdr:spPr>
        <a:xfrm>
          <a:off x="10152380" y="95834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76200</xdr:rowOff>
    </xdr:from>
    <xdr:to>
      <xdr:col>50</xdr:col>
      <xdr:colOff>114300</xdr:colOff>
      <xdr:row>56</xdr:row>
      <xdr:rowOff>160020</xdr:rowOff>
    </xdr:to>
    <xdr:cxnSp macro="">
      <xdr:nvCxnSpPr>
        <xdr:cNvPr id="350" name="直線コネクタ 349"/>
        <xdr:cNvCxnSpPr/>
      </xdr:nvCxnSpPr>
      <xdr:spPr>
        <a:xfrm flipV="1">
          <a:off x="8521700" y="9300210"/>
          <a:ext cx="8636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29845</xdr:rowOff>
    </xdr:from>
    <xdr:to>
      <xdr:col>50</xdr:col>
      <xdr:colOff>165100</xdr:colOff>
      <xdr:row>57</xdr:row>
      <xdr:rowOff>132080</xdr:rowOff>
    </xdr:to>
    <xdr:sp macro="" textlink="">
      <xdr:nvSpPr>
        <xdr:cNvPr id="351" name="フローチャート: 判断 350"/>
        <xdr:cNvSpPr/>
      </xdr:nvSpPr>
      <xdr:spPr>
        <a:xfrm>
          <a:off x="9334500" y="9589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122555</xdr:rowOff>
    </xdr:from>
    <xdr:ext cx="530860" cy="254635"/>
    <xdr:sp macro="" textlink="">
      <xdr:nvSpPr>
        <xdr:cNvPr id="352" name="テキスト ボックス 351"/>
        <xdr:cNvSpPr txBox="1"/>
      </xdr:nvSpPr>
      <xdr:spPr>
        <a:xfrm>
          <a:off x="9123045" y="968184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160020</xdr:rowOff>
    </xdr:from>
    <xdr:to>
      <xdr:col>45</xdr:col>
      <xdr:colOff>177800</xdr:colOff>
      <xdr:row>57</xdr:row>
      <xdr:rowOff>39370</xdr:rowOff>
    </xdr:to>
    <xdr:cxnSp macro="">
      <xdr:nvCxnSpPr>
        <xdr:cNvPr id="353" name="直線コネクタ 352"/>
        <xdr:cNvCxnSpPr/>
      </xdr:nvCxnSpPr>
      <xdr:spPr>
        <a:xfrm flipV="1">
          <a:off x="7653020" y="9551670"/>
          <a:ext cx="8686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24130</xdr:rowOff>
    </xdr:from>
    <xdr:to>
      <xdr:col>46</xdr:col>
      <xdr:colOff>38100</xdr:colOff>
      <xdr:row>57</xdr:row>
      <xdr:rowOff>125730</xdr:rowOff>
    </xdr:to>
    <xdr:sp macro="" textlink="">
      <xdr:nvSpPr>
        <xdr:cNvPr id="354" name="フローチャート: 判断 353"/>
        <xdr:cNvSpPr/>
      </xdr:nvSpPr>
      <xdr:spPr>
        <a:xfrm>
          <a:off x="8470900" y="95834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116840</xdr:rowOff>
    </xdr:from>
    <xdr:ext cx="530225" cy="259080"/>
    <xdr:sp macro="" textlink="">
      <xdr:nvSpPr>
        <xdr:cNvPr id="355" name="テキスト ボックス 354"/>
        <xdr:cNvSpPr txBox="1"/>
      </xdr:nvSpPr>
      <xdr:spPr>
        <a:xfrm>
          <a:off x="8259445" y="9676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39370</xdr:rowOff>
    </xdr:from>
    <xdr:to>
      <xdr:col>41</xdr:col>
      <xdr:colOff>50800</xdr:colOff>
      <xdr:row>57</xdr:row>
      <xdr:rowOff>128905</xdr:rowOff>
    </xdr:to>
    <xdr:cxnSp macro="">
      <xdr:nvCxnSpPr>
        <xdr:cNvPr id="356" name="直線コネクタ 355"/>
        <xdr:cNvCxnSpPr/>
      </xdr:nvCxnSpPr>
      <xdr:spPr>
        <a:xfrm flipV="1">
          <a:off x="6789420" y="9598660"/>
          <a:ext cx="8636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32385</xdr:rowOff>
    </xdr:from>
    <xdr:to>
      <xdr:col>41</xdr:col>
      <xdr:colOff>101600</xdr:colOff>
      <xdr:row>57</xdr:row>
      <xdr:rowOff>133985</xdr:rowOff>
    </xdr:to>
    <xdr:sp macro="" textlink="">
      <xdr:nvSpPr>
        <xdr:cNvPr id="357" name="フローチャート: 判断 356"/>
        <xdr:cNvSpPr/>
      </xdr:nvSpPr>
      <xdr:spPr>
        <a:xfrm>
          <a:off x="760222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125095</xdr:rowOff>
    </xdr:from>
    <xdr:ext cx="530225" cy="257810"/>
    <xdr:sp macro="" textlink="">
      <xdr:nvSpPr>
        <xdr:cNvPr id="358" name="テキスト ボックス 357"/>
        <xdr:cNvSpPr txBox="1"/>
      </xdr:nvSpPr>
      <xdr:spPr>
        <a:xfrm>
          <a:off x="7395845" y="968438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46990</xdr:rowOff>
    </xdr:from>
    <xdr:to>
      <xdr:col>36</xdr:col>
      <xdr:colOff>165100</xdr:colOff>
      <xdr:row>57</xdr:row>
      <xdr:rowOff>148590</xdr:rowOff>
    </xdr:to>
    <xdr:sp macro="" textlink="">
      <xdr:nvSpPr>
        <xdr:cNvPr id="359" name="フローチャート: 判断 358"/>
        <xdr:cNvSpPr/>
      </xdr:nvSpPr>
      <xdr:spPr>
        <a:xfrm>
          <a:off x="673862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165100</xdr:rowOff>
    </xdr:from>
    <xdr:ext cx="530860" cy="258445"/>
    <xdr:sp macro="" textlink="">
      <xdr:nvSpPr>
        <xdr:cNvPr id="360" name="テキスト ボックス 359"/>
        <xdr:cNvSpPr txBox="1"/>
      </xdr:nvSpPr>
      <xdr:spPr>
        <a:xfrm>
          <a:off x="6527165" y="93891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4" name="テキスト ボックス 363"/>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19050</xdr:rowOff>
    </xdr:from>
    <xdr:to>
      <xdr:col>55</xdr:col>
      <xdr:colOff>50800</xdr:colOff>
      <xdr:row>56</xdr:row>
      <xdr:rowOff>120650</xdr:rowOff>
    </xdr:to>
    <xdr:sp macro="" textlink="">
      <xdr:nvSpPr>
        <xdr:cNvPr id="366" name="楕円 365"/>
        <xdr:cNvSpPr/>
      </xdr:nvSpPr>
      <xdr:spPr>
        <a:xfrm>
          <a:off x="10152380" y="94107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41910</xdr:rowOff>
    </xdr:from>
    <xdr:ext cx="534035" cy="255270"/>
    <xdr:sp macro="" textlink="">
      <xdr:nvSpPr>
        <xdr:cNvPr id="367" name="普通建設事業費該当値テキスト"/>
        <xdr:cNvSpPr txBox="1"/>
      </xdr:nvSpPr>
      <xdr:spPr>
        <a:xfrm>
          <a:off x="10248900" y="926592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25400</xdr:rowOff>
    </xdr:from>
    <xdr:to>
      <xdr:col>50</xdr:col>
      <xdr:colOff>165100</xdr:colOff>
      <xdr:row>55</xdr:row>
      <xdr:rowOff>127000</xdr:rowOff>
    </xdr:to>
    <xdr:sp macro="" textlink="">
      <xdr:nvSpPr>
        <xdr:cNvPr id="368" name="楕円 367"/>
        <xdr:cNvSpPr/>
      </xdr:nvSpPr>
      <xdr:spPr>
        <a:xfrm>
          <a:off x="9334500" y="92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143510</xdr:rowOff>
    </xdr:from>
    <xdr:ext cx="594360" cy="254635"/>
    <xdr:sp macro="" textlink="">
      <xdr:nvSpPr>
        <xdr:cNvPr id="369" name="テキスト ボックス 368"/>
        <xdr:cNvSpPr txBox="1"/>
      </xdr:nvSpPr>
      <xdr:spPr>
        <a:xfrm>
          <a:off x="9090660" y="90322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109220</xdr:rowOff>
    </xdr:from>
    <xdr:to>
      <xdr:col>46</xdr:col>
      <xdr:colOff>38100</xdr:colOff>
      <xdr:row>57</xdr:row>
      <xdr:rowOff>39370</xdr:rowOff>
    </xdr:to>
    <xdr:sp macro="" textlink="">
      <xdr:nvSpPr>
        <xdr:cNvPr id="370" name="楕円 369"/>
        <xdr:cNvSpPr/>
      </xdr:nvSpPr>
      <xdr:spPr>
        <a:xfrm>
          <a:off x="8470900" y="95008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55880</xdr:rowOff>
    </xdr:from>
    <xdr:ext cx="530225" cy="259080"/>
    <xdr:sp macro="" textlink="">
      <xdr:nvSpPr>
        <xdr:cNvPr id="371" name="テキスト ボックス 370"/>
        <xdr:cNvSpPr txBox="1"/>
      </xdr:nvSpPr>
      <xdr:spPr>
        <a:xfrm>
          <a:off x="8259445" y="9279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160020</xdr:rowOff>
    </xdr:from>
    <xdr:to>
      <xdr:col>41</xdr:col>
      <xdr:colOff>101600</xdr:colOff>
      <xdr:row>57</xdr:row>
      <xdr:rowOff>90170</xdr:rowOff>
    </xdr:to>
    <xdr:sp macro="" textlink="">
      <xdr:nvSpPr>
        <xdr:cNvPr id="372" name="楕円 371"/>
        <xdr:cNvSpPr/>
      </xdr:nvSpPr>
      <xdr:spPr>
        <a:xfrm>
          <a:off x="7602220" y="9551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106680</xdr:rowOff>
    </xdr:from>
    <xdr:ext cx="530225" cy="258445"/>
    <xdr:sp macro="" textlink="">
      <xdr:nvSpPr>
        <xdr:cNvPr id="373" name="テキスト ボックス 372"/>
        <xdr:cNvSpPr txBox="1"/>
      </xdr:nvSpPr>
      <xdr:spPr>
        <a:xfrm>
          <a:off x="7395845" y="933069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78105</xdr:rowOff>
    </xdr:from>
    <xdr:to>
      <xdr:col>36</xdr:col>
      <xdr:colOff>165100</xdr:colOff>
      <xdr:row>58</xdr:row>
      <xdr:rowOff>8255</xdr:rowOff>
    </xdr:to>
    <xdr:sp macro="" textlink="">
      <xdr:nvSpPr>
        <xdr:cNvPr id="374" name="楕円 373"/>
        <xdr:cNvSpPr/>
      </xdr:nvSpPr>
      <xdr:spPr>
        <a:xfrm>
          <a:off x="6738620" y="9637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167640</xdr:rowOff>
    </xdr:from>
    <xdr:ext cx="530860" cy="258445"/>
    <xdr:sp macro="" textlink="">
      <xdr:nvSpPr>
        <xdr:cNvPr id="375" name="テキスト ボックス 374"/>
        <xdr:cNvSpPr txBox="1"/>
      </xdr:nvSpPr>
      <xdr:spPr>
        <a:xfrm>
          <a:off x="6527165" y="97269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7" name="正方形/長方形 376"/>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9" name="正方形/長方形 378"/>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1" name="正方形/長方形 380"/>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1615"/>
    <xdr:sp macro="" textlink="">
      <xdr:nvSpPr>
        <xdr:cNvPr id="384" name="テキスト ボックス 383"/>
        <xdr:cNvSpPr txBox="1"/>
      </xdr:nvSpPr>
      <xdr:spPr>
        <a:xfrm>
          <a:off x="6393180" y="112420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8445"/>
    <xdr:sp macro="" textlink="">
      <xdr:nvSpPr>
        <xdr:cNvPr id="387" name="テキスト ボックス 386"/>
        <xdr:cNvSpPr txBox="1"/>
      </xdr:nvSpPr>
      <xdr:spPr>
        <a:xfrm>
          <a:off x="6187440" y="13153390"/>
          <a:ext cx="244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8445"/>
    <xdr:sp macro="" textlink="">
      <xdr:nvSpPr>
        <xdr:cNvPr id="389" name="テキスト ボックス 388"/>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140335</xdr:rowOff>
    </xdr:from>
    <xdr:to>
      <xdr:col>59</xdr:col>
      <xdr:colOff>50800</xdr:colOff>
      <xdr:row>74</xdr:row>
      <xdr:rowOff>140335</xdr:rowOff>
    </xdr:to>
    <xdr:cxnSp macro="">
      <xdr:nvCxnSpPr>
        <xdr:cNvPr id="390" name="直線コネクタ 389"/>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167640</xdr:rowOff>
    </xdr:from>
    <xdr:ext cx="530860" cy="255270"/>
    <xdr:sp macro="" textlink="">
      <xdr:nvSpPr>
        <xdr:cNvPr id="391" name="テキスト ボックス 390"/>
        <xdr:cNvSpPr txBox="1"/>
      </xdr:nvSpPr>
      <xdr:spPr>
        <a:xfrm>
          <a:off x="5915025" y="12409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9080"/>
    <xdr:sp macro="" textlink="">
      <xdr:nvSpPr>
        <xdr:cNvPr id="393" name="テキスト ボックス 392"/>
        <xdr:cNvSpPr txBox="1"/>
      </xdr:nvSpPr>
      <xdr:spPr>
        <a:xfrm>
          <a:off x="591502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0860" cy="258445"/>
    <xdr:sp macro="" textlink="">
      <xdr:nvSpPr>
        <xdr:cNvPr id="395" name="テキスト ボックス 394"/>
        <xdr:cNvSpPr txBox="1"/>
      </xdr:nvSpPr>
      <xdr:spPr>
        <a:xfrm>
          <a:off x="591502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4635"/>
    <xdr:sp macro="" textlink="">
      <xdr:nvSpPr>
        <xdr:cNvPr id="397" name="テキスト ボックス 396"/>
        <xdr:cNvSpPr txBox="1"/>
      </xdr:nvSpPr>
      <xdr:spPr>
        <a:xfrm>
          <a:off x="5850890" y="112903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8890</xdr:rowOff>
    </xdr:from>
    <xdr:to>
      <xdr:col>54</xdr:col>
      <xdr:colOff>185420</xdr:colOff>
      <xdr:row>79</xdr:row>
      <xdr:rowOff>43180</xdr:rowOff>
    </xdr:to>
    <xdr:cxnSp macro="">
      <xdr:nvCxnSpPr>
        <xdr:cNvPr id="399" name="直線コネクタ 398"/>
        <xdr:cNvCxnSpPr/>
      </xdr:nvCxnSpPr>
      <xdr:spPr>
        <a:xfrm flipV="1">
          <a:off x="10198100" y="11915140"/>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46990</xdr:rowOff>
    </xdr:from>
    <xdr:ext cx="313055" cy="258445"/>
    <xdr:sp macro="" textlink="">
      <xdr:nvSpPr>
        <xdr:cNvPr id="400" name="普通建設事業費 （ うち新規整備　）最小値テキスト"/>
        <xdr:cNvSpPr txBox="1"/>
      </xdr:nvSpPr>
      <xdr:spPr>
        <a:xfrm>
          <a:off x="10248900" y="1329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43180</xdr:rowOff>
    </xdr:from>
    <xdr:to>
      <xdr:col>55</xdr:col>
      <xdr:colOff>88900</xdr:colOff>
      <xdr:row>79</xdr:row>
      <xdr:rowOff>43180</xdr:rowOff>
    </xdr:to>
    <xdr:cxnSp macro="">
      <xdr:nvCxnSpPr>
        <xdr:cNvPr id="401" name="直線コネクタ 400"/>
        <xdr:cNvCxnSpPr/>
      </xdr:nvCxnSpPr>
      <xdr:spPr>
        <a:xfrm>
          <a:off x="10114280" y="13290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127000</xdr:rowOff>
    </xdr:from>
    <xdr:ext cx="534035" cy="258445"/>
    <xdr:sp macro="" textlink="">
      <xdr:nvSpPr>
        <xdr:cNvPr id="402" name="普通建設事業費 （ うち新規整備　）最大値テキスト"/>
        <xdr:cNvSpPr txBox="1"/>
      </xdr:nvSpPr>
      <xdr:spPr>
        <a:xfrm>
          <a:off x="10248900" y="11697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73,867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8890</xdr:rowOff>
    </xdr:from>
    <xdr:to>
      <xdr:col>55</xdr:col>
      <xdr:colOff>88900</xdr:colOff>
      <xdr:row>71</xdr:row>
      <xdr:rowOff>8890</xdr:rowOff>
    </xdr:to>
    <xdr:cxnSp macro="">
      <xdr:nvCxnSpPr>
        <xdr:cNvPr id="403" name="直線コネクタ 402"/>
        <xdr:cNvCxnSpPr/>
      </xdr:nvCxnSpPr>
      <xdr:spPr>
        <a:xfrm>
          <a:off x="10114280" y="11915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167640</xdr:rowOff>
    </xdr:from>
    <xdr:to>
      <xdr:col>55</xdr:col>
      <xdr:colOff>0</xdr:colOff>
      <xdr:row>78</xdr:row>
      <xdr:rowOff>61595</xdr:rowOff>
    </xdr:to>
    <xdr:cxnSp macro="">
      <xdr:nvCxnSpPr>
        <xdr:cNvPr id="404" name="直線コネクタ 403"/>
        <xdr:cNvCxnSpPr/>
      </xdr:nvCxnSpPr>
      <xdr:spPr>
        <a:xfrm flipV="1">
          <a:off x="9385300" y="13079730"/>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126365</xdr:rowOff>
    </xdr:from>
    <xdr:ext cx="469265" cy="258445"/>
    <xdr:sp macro="" textlink="">
      <xdr:nvSpPr>
        <xdr:cNvPr id="405" name="普通建設事業費 （ うち新規整備　）平均値テキスト"/>
        <xdr:cNvSpPr txBox="1"/>
      </xdr:nvSpPr>
      <xdr:spPr>
        <a:xfrm>
          <a:off x="10248900" y="1303845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147320</xdr:rowOff>
    </xdr:from>
    <xdr:to>
      <xdr:col>55</xdr:col>
      <xdr:colOff>50800</xdr:colOff>
      <xdr:row>78</xdr:row>
      <xdr:rowOff>77470</xdr:rowOff>
    </xdr:to>
    <xdr:sp macro="" textlink="">
      <xdr:nvSpPr>
        <xdr:cNvPr id="406" name="フローチャート: 判断 405"/>
        <xdr:cNvSpPr/>
      </xdr:nvSpPr>
      <xdr:spPr>
        <a:xfrm>
          <a:off x="10152380" y="130594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10160</xdr:rowOff>
    </xdr:from>
    <xdr:to>
      <xdr:col>50</xdr:col>
      <xdr:colOff>114300</xdr:colOff>
      <xdr:row>78</xdr:row>
      <xdr:rowOff>61595</xdr:rowOff>
    </xdr:to>
    <xdr:cxnSp macro="">
      <xdr:nvCxnSpPr>
        <xdr:cNvPr id="407" name="直線コネクタ 406"/>
        <xdr:cNvCxnSpPr/>
      </xdr:nvCxnSpPr>
      <xdr:spPr>
        <a:xfrm>
          <a:off x="8521700" y="13089890"/>
          <a:ext cx="8636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18415</xdr:rowOff>
    </xdr:from>
    <xdr:to>
      <xdr:col>50</xdr:col>
      <xdr:colOff>165100</xdr:colOff>
      <xdr:row>78</xdr:row>
      <xdr:rowOff>120650</xdr:rowOff>
    </xdr:to>
    <xdr:sp macro="" textlink="">
      <xdr:nvSpPr>
        <xdr:cNvPr id="408" name="フローチャート: 判断 407"/>
        <xdr:cNvSpPr/>
      </xdr:nvSpPr>
      <xdr:spPr>
        <a:xfrm>
          <a:off x="9334500" y="13098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111125</xdr:rowOff>
    </xdr:from>
    <xdr:ext cx="465455" cy="254635"/>
    <xdr:sp macro="" textlink="">
      <xdr:nvSpPr>
        <xdr:cNvPr id="409" name="テキスト ボックス 408"/>
        <xdr:cNvSpPr txBox="1"/>
      </xdr:nvSpPr>
      <xdr:spPr>
        <a:xfrm>
          <a:off x="9155430" y="131908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10160</xdr:rowOff>
    </xdr:from>
    <xdr:to>
      <xdr:col>45</xdr:col>
      <xdr:colOff>177800</xdr:colOff>
      <xdr:row>78</xdr:row>
      <xdr:rowOff>79375</xdr:rowOff>
    </xdr:to>
    <xdr:cxnSp macro="">
      <xdr:nvCxnSpPr>
        <xdr:cNvPr id="410" name="直線コネクタ 409"/>
        <xdr:cNvCxnSpPr/>
      </xdr:nvCxnSpPr>
      <xdr:spPr>
        <a:xfrm flipV="1">
          <a:off x="7653020" y="13089890"/>
          <a:ext cx="86868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26035</xdr:rowOff>
    </xdr:from>
    <xdr:to>
      <xdr:col>46</xdr:col>
      <xdr:colOff>38100</xdr:colOff>
      <xdr:row>78</xdr:row>
      <xdr:rowOff>127635</xdr:rowOff>
    </xdr:to>
    <xdr:sp macro="" textlink="">
      <xdr:nvSpPr>
        <xdr:cNvPr id="411" name="フローチャート: 判断 410"/>
        <xdr:cNvSpPr/>
      </xdr:nvSpPr>
      <xdr:spPr>
        <a:xfrm>
          <a:off x="8470900" y="131057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118745</xdr:rowOff>
    </xdr:from>
    <xdr:ext cx="466090" cy="259080"/>
    <xdr:sp macro="" textlink="">
      <xdr:nvSpPr>
        <xdr:cNvPr id="412" name="テキスト ボックス 411"/>
        <xdr:cNvSpPr txBox="1"/>
      </xdr:nvSpPr>
      <xdr:spPr>
        <a:xfrm>
          <a:off x="8291830" y="131984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79375</xdr:rowOff>
    </xdr:from>
    <xdr:to>
      <xdr:col>41</xdr:col>
      <xdr:colOff>50800</xdr:colOff>
      <xdr:row>78</xdr:row>
      <xdr:rowOff>86360</xdr:rowOff>
    </xdr:to>
    <xdr:cxnSp macro="">
      <xdr:nvCxnSpPr>
        <xdr:cNvPr id="413" name="直線コネクタ 412"/>
        <xdr:cNvCxnSpPr/>
      </xdr:nvCxnSpPr>
      <xdr:spPr>
        <a:xfrm flipV="1">
          <a:off x="6789420" y="1315910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154940</xdr:rowOff>
    </xdr:to>
    <xdr:sp macro="" textlink="">
      <xdr:nvSpPr>
        <xdr:cNvPr id="414" name="フローチャート: 判断 413"/>
        <xdr:cNvSpPr/>
      </xdr:nvSpPr>
      <xdr:spPr>
        <a:xfrm>
          <a:off x="7602220" y="13132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145415</xdr:rowOff>
    </xdr:from>
    <xdr:ext cx="465455" cy="254635"/>
    <xdr:sp macro="" textlink="">
      <xdr:nvSpPr>
        <xdr:cNvPr id="415" name="テキスト ボックス 414"/>
        <xdr:cNvSpPr txBox="1"/>
      </xdr:nvSpPr>
      <xdr:spPr>
        <a:xfrm>
          <a:off x="7423150" y="132251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36195</xdr:rowOff>
    </xdr:from>
    <xdr:to>
      <xdr:col>36</xdr:col>
      <xdr:colOff>165100</xdr:colOff>
      <xdr:row>78</xdr:row>
      <xdr:rowOff>137795</xdr:rowOff>
    </xdr:to>
    <xdr:sp macro="" textlink="">
      <xdr:nvSpPr>
        <xdr:cNvPr id="416" name="フローチャート: 判断 415"/>
        <xdr:cNvSpPr/>
      </xdr:nvSpPr>
      <xdr:spPr>
        <a:xfrm>
          <a:off x="6738620" y="1311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128905</xdr:rowOff>
    </xdr:from>
    <xdr:ext cx="465455" cy="258445"/>
    <xdr:sp macro="" textlink="">
      <xdr:nvSpPr>
        <xdr:cNvPr id="417" name="テキスト ボックス 416"/>
        <xdr:cNvSpPr txBox="1"/>
      </xdr:nvSpPr>
      <xdr:spPr>
        <a:xfrm>
          <a:off x="6559550" y="132086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1" name="テキスト ボックス 420"/>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116840</xdr:rowOff>
    </xdr:from>
    <xdr:to>
      <xdr:col>55</xdr:col>
      <xdr:colOff>50800</xdr:colOff>
      <xdr:row>78</xdr:row>
      <xdr:rowOff>46990</xdr:rowOff>
    </xdr:to>
    <xdr:sp macro="" textlink="">
      <xdr:nvSpPr>
        <xdr:cNvPr id="423" name="楕円 422"/>
        <xdr:cNvSpPr/>
      </xdr:nvSpPr>
      <xdr:spPr>
        <a:xfrm>
          <a:off x="10152380" y="130289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140335</xdr:rowOff>
    </xdr:from>
    <xdr:ext cx="534035" cy="258445"/>
    <xdr:sp macro="" textlink="">
      <xdr:nvSpPr>
        <xdr:cNvPr id="424" name="普通建設事業費 （ うち新規整備　）該当値テキスト"/>
        <xdr:cNvSpPr txBox="1"/>
      </xdr:nvSpPr>
      <xdr:spPr>
        <a:xfrm>
          <a:off x="10248900" y="12884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10795</xdr:rowOff>
    </xdr:from>
    <xdr:to>
      <xdr:col>50</xdr:col>
      <xdr:colOff>165100</xdr:colOff>
      <xdr:row>78</xdr:row>
      <xdr:rowOff>112395</xdr:rowOff>
    </xdr:to>
    <xdr:sp macro="" textlink="">
      <xdr:nvSpPr>
        <xdr:cNvPr id="425" name="楕円 424"/>
        <xdr:cNvSpPr/>
      </xdr:nvSpPr>
      <xdr:spPr>
        <a:xfrm>
          <a:off x="9334500" y="130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128905</xdr:rowOff>
    </xdr:from>
    <xdr:ext cx="465455" cy="258445"/>
    <xdr:sp macro="" textlink="">
      <xdr:nvSpPr>
        <xdr:cNvPr id="426" name="テキスト ボックス 425"/>
        <xdr:cNvSpPr txBox="1"/>
      </xdr:nvSpPr>
      <xdr:spPr>
        <a:xfrm>
          <a:off x="9155430" y="1287335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130810</xdr:rowOff>
    </xdr:from>
    <xdr:to>
      <xdr:col>46</xdr:col>
      <xdr:colOff>38100</xdr:colOff>
      <xdr:row>78</xdr:row>
      <xdr:rowOff>60960</xdr:rowOff>
    </xdr:to>
    <xdr:sp macro="" textlink="">
      <xdr:nvSpPr>
        <xdr:cNvPr id="427" name="楕円 426"/>
        <xdr:cNvSpPr/>
      </xdr:nvSpPr>
      <xdr:spPr>
        <a:xfrm>
          <a:off x="8470900" y="130429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77470</xdr:rowOff>
    </xdr:from>
    <xdr:ext cx="530225" cy="255270"/>
    <xdr:sp macro="" textlink="">
      <xdr:nvSpPr>
        <xdr:cNvPr id="428" name="テキスト ボックス 427"/>
        <xdr:cNvSpPr txBox="1"/>
      </xdr:nvSpPr>
      <xdr:spPr>
        <a:xfrm>
          <a:off x="8259445" y="1282192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29210</xdr:rowOff>
    </xdr:from>
    <xdr:to>
      <xdr:col>41</xdr:col>
      <xdr:colOff>101600</xdr:colOff>
      <xdr:row>78</xdr:row>
      <xdr:rowOff>130175</xdr:rowOff>
    </xdr:to>
    <xdr:sp macro="" textlink="">
      <xdr:nvSpPr>
        <xdr:cNvPr id="429" name="楕円 428"/>
        <xdr:cNvSpPr/>
      </xdr:nvSpPr>
      <xdr:spPr>
        <a:xfrm>
          <a:off x="7602220" y="13108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146685</xdr:rowOff>
    </xdr:from>
    <xdr:ext cx="465455" cy="254635"/>
    <xdr:sp macro="" textlink="">
      <xdr:nvSpPr>
        <xdr:cNvPr id="430" name="テキスト ボックス 429"/>
        <xdr:cNvSpPr txBox="1"/>
      </xdr:nvSpPr>
      <xdr:spPr>
        <a:xfrm>
          <a:off x="7423150" y="128911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34925</xdr:rowOff>
    </xdr:from>
    <xdr:to>
      <xdr:col>36</xdr:col>
      <xdr:colOff>165100</xdr:colOff>
      <xdr:row>78</xdr:row>
      <xdr:rowOff>136525</xdr:rowOff>
    </xdr:to>
    <xdr:sp macro="" textlink="">
      <xdr:nvSpPr>
        <xdr:cNvPr id="431" name="楕円 430"/>
        <xdr:cNvSpPr/>
      </xdr:nvSpPr>
      <xdr:spPr>
        <a:xfrm>
          <a:off x="673862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153035</xdr:rowOff>
    </xdr:from>
    <xdr:ext cx="465455" cy="259080"/>
    <xdr:sp macro="" textlink="">
      <xdr:nvSpPr>
        <xdr:cNvPr id="432" name="テキスト ボックス 431"/>
        <xdr:cNvSpPr txBox="1"/>
      </xdr:nvSpPr>
      <xdr:spPr>
        <a:xfrm>
          <a:off x="6559550" y="128974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4" name="正方形/長方形 433"/>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6" name="正方形/長方形 435"/>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8" name="正方形/長方形 437"/>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1615"/>
    <xdr:sp macro="" textlink="">
      <xdr:nvSpPr>
        <xdr:cNvPr id="441" name="テキスト ボックス 440"/>
        <xdr:cNvSpPr txBox="1"/>
      </xdr:nvSpPr>
      <xdr:spPr>
        <a:xfrm>
          <a:off x="6393180" y="145948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4" name="テキスト ボックス 443"/>
        <xdr:cNvSpPr txBox="1"/>
      </xdr:nvSpPr>
      <xdr:spPr>
        <a:xfrm>
          <a:off x="6187440" y="165328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46" name="テキスト ボックス 445"/>
        <xdr:cNvSpPr txBox="1"/>
      </xdr:nvSpPr>
      <xdr:spPr>
        <a:xfrm>
          <a:off x="591502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4635"/>
    <xdr:sp macro="" textlink="">
      <xdr:nvSpPr>
        <xdr:cNvPr id="448" name="テキスト ボックス 447"/>
        <xdr:cNvSpPr txBox="1"/>
      </xdr:nvSpPr>
      <xdr:spPr>
        <a:xfrm>
          <a:off x="5915025" y="157708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50" name="テキスト ボックス 449"/>
        <xdr:cNvSpPr txBox="1"/>
      </xdr:nvSpPr>
      <xdr:spPr>
        <a:xfrm>
          <a:off x="591502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0860" cy="258445"/>
    <xdr:sp macro="" textlink="">
      <xdr:nvSpPr>
        <xdr:cNvPr id="452" name="テキスト ボックス 451"/>
        <xdr:cNvSpPr txBox="1"/>
      </xdr:nvSpPr>
      <xdr:spPr>
        <a:xfrm>
          <a:off x="5915025" y="150164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4635"/>
    <xdr:sp macro="" textlink="">
      <xdr:nvSpPr>
        <xdr:cNvPr id="454" name="テキスト ボックス 453"/>
        <xdr:cNvSpPr txBox="1"/>
      </xdr:nvSpPr>
      <xdr:spPr>
        <a:xfrm>
          <a:off x="5850890" y="146431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635</xdr:rowOff>
    </xdr:from>
    <xdr:to>
      <xdr:col>54</xdr:col>
      <xdr:colOff>185420</xdr:colOff>
      <xdr:row>98</xdr:row>
      <xdr:rowOff>19685</xdr:rowOff>
    </xdr:to>
    <xdr:cxnSp macro="">
      <xdr:nvCxnSpPr>
        <xdr:cNvPr id="456" name="直線コネクタ 455"/>
        <xdr:cNvCxnSpPr/>
      </xdr:nvCxnSpPr>
      <xdr:spPr>
        <a:xfrm flipV="1">
          <a:off x="10198100" y="15092045"/>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23495</xdr:rowOff>
    </xdr:from>
    <xdr:ext cx="534035" cy="259080"/>
    <xdr:sp macro="" textlink="">
      <xdr:nvSpPr>
        <xdr:cNvPr id="457" name="普通建設事業費 （ うち更新整備　）最小値テキスト"/>
        <xdr:cNvSpPr txBox="1"/>
      </xdr:nvSpPr>
      <xdr:spPr>
        <a:xfrm>
          <a:off x="10248900" y="16482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10,298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19685</xdr:rowOff>
    </xdr:from>
    <xdr:to>
      <xdr:col>55</xdr:col>
      <xdr:colOff>88900</xdr:colOff>
      <xdr:row>98</xdr:row>
      <xdr:rowOff>19685</xdr:rowOff>
    </xdr:to>
    <xdr:cxnSp macro="">
      <xdr:nvCxnSpPr>
        <xdr:cNvPr id="458" name="直線コネクタ 457"/>
        <xdr:cNvCxnSpPr/>
      </xdr:nvCxnSpPr>
      <xdr:spPr>
        <a:xfrm>
          <a:off x="10114280" y="16478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118745</xdr:rowOff>
    </xdr:from>
    <xdr:ext cx="534035" cy="259080"/>
    <xdr:sp macro="" textlink="">
      <xdr:nvSpPr>
        <xdr:cNvPr id="459" name="普通建設事業費 （ うち更新整備　）最大値テキスト"/>
        <xdr:cNvSpPr txBox="1"/>
      </xdr:nvSpPr>
      <xdr:spPr>
        <a:xfrm>
          <a:off x="10248900" y="14874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83,285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635</xdr:rowOff>
    </xdr:from>
    <xdr:to>
      <xdr:col>55</xdr:col>
      <xdr:colOff>88900</xdr:colOff>
      <xdr:row>90</xdr:row>
      <xdr:rowOff>635</xdr:rowOff>
    </xdr:to>
    <xdr:cxnSp macro="">
      <xdr:nvCxnSpPr>
        <xdr:cNvPr id="460" name="直線コネクタ 459"/>
        <xdr:cNvCxnSpPr/>
      </xdr:nvCxnSpPr>
      <xdr:spPr>
        <a:xfrm>
          <a:off x="10114280" y="150920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84455</xdr:rowOff>
    </xdr:from>
    <xdr:to>
      <xdr:col>55</xdr:col>
      <xdr:colOff>0</xdr:colOff>
      <xdr:row>93</xdr:row>
      <xdr:rowOff>153035</xdr:rowOff>
    </xdr:to>
    <xdr:cxnSp macro="">
      <xdr:nvCxnSpPr>
        <xdr:cNvPr id="461" name="直線コネクタ 460"/>
        <xdr:cNvCxnSpPr/>
      </xdr:nvCxnSpPr>
      <xdr:spPr>
        <a:xfrm>
          <a:off x="9385300" y="15343505"/>
          <a:ext cx="8128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035" cy="259080"/>
    <xdr:sp macro="" textlink="">
      <xdr:nvSpPr>
        <xdr:cNvPr id="462" name="普通建設事業費 （ うち更新整備　）平均値テキスト"/>
        <xdr:cNvSpPr txBox="1"/>
      </xdr:nvSpPr>
      <xdr:spPr>
        <a:xfrm>
          <a:off x="10248900" y="1612900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34290</xdr:rowOff>
    </xdr:from>
    <xdr:to>
      <xdr:col>55</xdr:col>
      <xdr:colOff>50800</xdr:colOff>
      <xdr:row>96</xdr:row>
      <xdr:rowOff>135890</xdr:rowOff>
    </xdr:to>
    <xdr:sp macro="" textlink="">
      <xdr:nvSpPr>
        <xdr:cNvPr id="463" name="フローチャート: 判断 462"/>
        <xdr:cNvSpPr/>
      </xdr:nvSpPr>
      <xdr:spPr>
        <a:xfrm>
          <a:off x="10152380" y="161505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84455</xdr:rowOff>
    </xdr:from>
    <xdr:to>
      <xdr:col>50</xdr:col>
      <xdr:colOff>114300</xdr:colOff>
      <xdr:row>94</xdr:row>
      <xdr:rowOff>36830</xdr:rowOff>
    </xdr:to>
    <xdr:cxnSp macro="">
      <xdr:nvCxnSpPr>
        <xdr:cNvPr id="464" name="直線コネクタ 463"/>
        <xdr:cNvCxnSpPr/>
      </xdr:nvCxnSpPr>
      <xdr:spPr>
        <a:xfrm flipV="1">
          <a:off x="8521700" y="15343505"/>
          <a:ext cx="863600" cy="466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21590</xdr:rowOff>
    </xdr:from>
    <xdr:to>
      <xdr:col>50</xdr:col>
      <xdr:colOff>165100</xdr:colOff>
      <xdr:row>96</xdr:row>
      <xdr:rowOff>123190</xdr:rowOff>
    </xdr:to>
    <xdr:sp macro="" textlink="">
      <xdr:nvSpPr>
        <xdr:cNvPr id="465" name="フローチャート: 判断 464"/>
        <xdr:cNvSpPr/>
      </xdr:nvSpPr>
      <xdr:spPr>
        <a:xfrm>
          <a:off x="9334500" y="161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114300</xdr:rowOff>
    </xdr:from>
    <xdr:ext cx="530860" cy="259080"/>
    <xdr:sp macro="" textlink="">
      <xdr:nvSpPr>
        <xdr:cNvPr id="466" name="テキスト ボックス 465"/>
        <xdr:cNvSpPr txBox="1"/>
      </xdr:nvSpPr>
      <xdr:spPr>
        <a:xfrm>
          <a:off x="9123045" y="162306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36830</xdr:rowOff>
    </xdr:from>
    <xdr:to>
      <xdr:col>45</xdr:col>
      <xdr:colOff>177800</xdr:colOff>
      <xdr:row>95</xdr:row>
      <xdr:rowOff>58420</xdr:rowOff>
    </xdr:to>
    <xdr:cxnSp macro="">
      <xdr:nvCxnSpPr>
        <xdr:cNvPr id="467" name="直線コネクタ 466"/>
        <xdr:cNvCxnSpPr/>
      </xdr:nvCxnSpPr>
      <xdr:spPr>
        <a:xfrm flipV="1">
          <a:off x="7653020" y="15810230"/>
          <a:ext cx="86868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146050</xdr:rowOff>
    </xdr:from>
    <xdr:to>
      <xdr:col>46</xdr:col>
      <xdr:colOff>38100</xdr:colOff>
      <xdr:row>96</xdr:row>
      <xdr:rowOff>76200</xdr:rowOff>
    </xdr:to>
    <xdr:sp macro="" textlink="">
      <xdr:nvSpPr>
        <xdr:cNvPr id="468" name="フローチャート: 判断 467"/>
        <xdr:cNvSpPr/>
      </xdr:nvSpPr>
      <xdr:spPr>
        <a:xfrm>
          <a:off x="8470900" y="160909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67310</xdr:rowOff>
    </xdr:from>
    <xdr:ext cx="530225" cy="259080"/>
    <xdr:sp macro="" textlink="">
      <xdr:nvSpPr>
        <xdr:cNvPr id="469" name="テキスト ボックス 468"/>
        <xdr:cNvSpPr txBox="1"/>
      </xdr:nvSpPr>
      <xdr:spPr>
        <a:xfrm>
          <a:off x="8259445" y="16183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58420</xdr:rowOff>
    </xdr:from>
    <xdr:to>
      <xdr:col>41</xdr:col>
      <xdr:colOff>50800</xdr:colOff>
      <xdr:row>96</xdr:row>
      <xdr:rowOff>164465</xdr:rowOff>
    </xdr:to>
    <xdr:cxnSp macro="">
      <xdr:nvCxnSpPr>
        <xdr:cNvPr id="470" name="直線コネクタ 469"/>
        <xdr:cNvCxnSpPr/>
      </xdr:nvCxnSpPr>
      <xdr:spPr>
        <a:xfrm flipV="1">
          <a:off x="6789420" y="16003270"/>
          <a:ext cx="8636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159385</xdr:rowOff>
    </xdr:from>
    <xdr:to>
      <xdr:col>41</xdr:col>
      <xdr:colOff>101600</xdr:colOff>
      <xdr:row>96</xdr:row>
      <xdr:rowOff>89535</xdr:rowOff>
    </xdr:to>
    <xdr:sp macro="" textlink="">
      <xdr:nvSpPr>
        <xdr:cNvPr id="471" name="フローチャート: 判断 470"/>
        <xdr:cNvSpPr/>
      </xdr:nvSpPr>
      <xdr:spPr>
        <a:xfrm>
          <a:off x="7602220" y="1610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80645</xdr:rowOff>
    </xdr:from>
    <xdr:ext cx="530225" cy="259080"/>
    <xdr:sp macro="" textlink="">
      <xdr:nvSpPr>
        <xdr:cNvPr id="472" name="テキスト ボックス 471"/>
        <xdr:cNvSpPr txBox="1"/>
      </xdr:nvSpPr>
      <xdr:spPr>
        <a:xfrm>
          <a:off x="7395845" y="161969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69215</xdr:rowOff>
    </xdr:from>
    <xdr:to>
      <xdr:col>36</xdr:col>
      <xdr:colOff>165100</xdr:colOff>
      <xdr:row>96</xdr:row>
      <xdr:rowOff>170815</xdr:rowOff>
    </xdr:to>
    <xdr:sp macro="" textlink="">
      <xdr:nvSpPr>
        <xdr:cNvPr id="473" name="フローチャート: 判断 472"/>
        <xdr:cNvSpPr/>
      </xdr:nvSpPr>
      <xdr:spPr>
        <a:xfrm>
          <a:off x="6738620" y="161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15875</xdr:rowOff>
    </xdr:from>
    <xdr:ext cx="530860" cy="259080"/>
    <xdr:sp macro="" textlink="">
      <xdr:nvSpPr>
        <xdr:cNvPr id="474" name="テキスト ボックス 473"/>
        <xdr:cNvSpPr txBox="1"/>
      </xdr:nvSpPr>
      <xdr:spPr>
        <a:xfrm>
          <a:off x="6527165" y="159607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8" name="テキスト ボックス 477"/>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102235</xdr:rowOff>
    </xdr:from>
    <xdr:to>
      <xdr:col>55</xdr:col>
      <xdr:colOff>50800</xdr:colOff>
      <xdr:row>94</xdr:row>
      <xdr:rowOff>32385</xdr:rowOff>
    </xdr:to>
    <xdr:sp macro="" textlink="">
      <xdr:nvSpPr>
        <xdr:cNvPr id="480" name="楕円 479"/>
        <xdr:cNvSpPr/>
      </xdr:nvSpPr>
      <xdr:spPr>
        <a:xfrm>
          <a:off x="10152380" y="157041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125095</xdr:rowOff>
    </xdr:from>
    <xdr:ext cx="534035" cy="258445"/>
    <xdr:sp macro="" textlink="">
      <xdr:nvSpPr>
        <xdr:cNvPr id="481" name="普通建設事業費 （ うち更新整備　）該当値テキスト"/>
        <xdr:cNvSpPr txBox="1"/>
      </xdr:nvSpPr>
      <xdr:spPr>
        <a:xfrm>
          <a:off x="10248900" y="15555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91</xdr:row>
      <xdr:rowOff>33655</xdr:rowOff>
    </xdr:from>
    <xdr:to>
      <xdr:col>50</xdr:col>
      <xdr:colOff>165100</xdr:colOff>
      <xdr:row>91</xdr:row>
      <xdr:rowOff>135255</xdr:rowOff>
    </xdr:to>
    <xdr:sp macro="" textlink="">
      <xdr:nvSpPr>
        <xdr:cNvPr id="482" name="楕円 481"/>
        <xdr:cNvSpPr/>
      </xdr:nvSpPr>
      <xdr:spPr>
        <a:xfrm>
          <a:off x="9334500" y="152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89</xdr:row>
      <xdr:rowOff>151765</xdr:rowOff>
    </xdr:from>
    <xdr:ext cx="530860" cy="259080"/>
    <xdr:sp macro="" textlink="">
      <xdr:nvSpPr>
        <xdr:cNvPr id="483" name="テキスト ボックス 482"/>
        <xdr:cNvSpPr txBox="1"/>
      </xdr:nvSpPr>
      <xdr:spPr>
        <a:xfrm>
          <a:off x="9123045" y="150755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157480</xdr:rowOff>
    </xdr:from>
    <xdr:to>
      <xdr:col>46</xdr:col>
      <xdr:colOff>38100</xdr:colOff>
      <xdr:row>94</xdr:row>
      <xdr:rowOff>87630</xdr:rowOff>
    </xdr:to>
    <xdr:sp macro="" textlink="">
      <xdr:nvSpPr>
        <xdr:cNvPr id="484" name="楕円 483"/>
        <xdr:cNvSpPr/>
      </xdr:nvSpPr>
      <xdr:spPr>
        <a:xfrm>
          <a:off x="8470900" y="157594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104140</xdr:rowOff>
    </xdr:from>
    <xdr:ext cx="530225" cy="259080"/>
    <xdr:sp macro="" textlink="">
      <xdr:nvSpPr>
        <xdr:cNvPr id="485" name="テキスト ボックス 484"/>
        <xdr:cNvSpPr txBox="1"/>
      </xdr:nvSpPr>
      <xdr:spPr>
        <a:xfrm>
          <a:off x="8259445" y="15534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7620</xdr:rowOff>
    </xdr:from>
    <xdr:to>
      <xdr:col>41</xdr:col>
      <xdr:colOff>101600</xdr:colOff>
      <xdr:row>95</xdr:row>
      <xdr:rowOff>109220</xdr:rowOff>
    </xdr:to>
    <xdr:sp macro="" textlink="">
      <xdr:nvSpPr>
        <xdr:cNvPr id="486" name="楕円 485"/>
        <xdr:cNvSpPr/>
      </xdr:nvSpPr>
      <xdr:spPr>
        <a:xfrm>
          <a:off x="7602220" y="159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125730</xdr:rowOff>
    </xdr:from>
    <xdr:ext cx="530225" cy="259080"/>
    <xdr:sp macro="" textlink="">
      <xdr:nvSpPr>
        <xdr:cNvPr id="487" name="テキスト ボックス 486"/>
        <xdr:cNvSpPr txBox="1"/>
      </xdr:nvSpPr>
      <xdr:spPr>
        <a:xfrm>
          <a:off x="7395845" y="157276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113665</xdr:rowOff>
    </xdr:from>
    <xdr:to>
      <xdr:col>36</xdr:col>
      <xdr:colOff>165100</xdr:colOff>
      <xdr:row>97</xdr:row>
      <xdr:rowOff>43815</xdr:rowOff>
    </xdr:to>
    <xdr:sp macro="" textlink="">
      <xdr:nvSpPr>
        <xdr:cNvPr id="488" name="楕円 487"/>
        <xdr:cNvSpPr/>
      </xdr:nvSpPr>
      <xdr:spPr>
        <a:xfrm>
          <a:off x="6738620" y="162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34925</xdr:rowOff>
    </xdr:from>
    <xdr:ext cx="530860" cy="259080"/>
    <xdr:sp macro="" textlink="">
      <xdr:nvSpPr>
        <xdr:cNvPr id="489" name="テキスト ボックス 488"/>
        <xdr:cNvSpPr txBox="1"/>
      </xdr:nvSpPr>
      <xdr:spPr>
        <a:xfrm>
          <a:off x="6527165" y="16322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1" name="正方形/長方形 490"/>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3" name="正方形/長方形 492"/>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5" name="正方形/長方形 494"/>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1615"/>
    <xdr:sp macro="" textlink="">
      <xdr:nvSpPr>
        <xdr:cNvPr id="498" name="テキスト ボックス 497"/>
        <xdr:cNvSpPr txBox="1"/>
      </xdr:nvSpPr>
      <xdr:spPr>
        <a:xfrm>
          <a:off x="12077700" y="45364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4475" cy="258445"/>
    <xdr:sp macro="" textlink="">
      <xdr:nvSpPr>
        <xdr:cNvPr id="501" name="テキスト ボックス 500"/>
        <xdr:cNvSpPr txBox="1"/>
      </xdr:nvSpPr>
      <xdr:spPr>
        <a:xfrm>
          <a:off x="11871960" y="6502400"/>
          <a:ext cx="244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36</xdr:row>
      <xdr:rowOff>144145</xdr:rowOff>
    </xdr:from>
    <xdr:ext cx="312420" cy="254635"/>
    <xdr:sp macro="" textlink="">
      <xdr:nvSpPr>
        <xdr:cNvPr id="503" name="テキスト ボックス 502"/>
        <xdr:cNvSpPr txBox="1"/>
      </xdr:nvSpPr>
      <xdr:spPr>
        <a:xfrm>
          <a:off x="11812905" y="6182995"/>
          <a:ext cx="3124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xdr:cNvCxnSpPr/>
      </xdr:nvCxnSpPr>
      <xdr:spPr>
        <a:xfrm>
          <a:off x="1211580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34</xdr:row>
      <xdr:rowOff>160655</xdr:rowOff>
    </xdr:from>
    <xdr:ext cx="312420" cy="259080"/>
    <xdr:sp macro="" textlink="">
      <xdr:nvSpPr>
        <xdr:cNvPr id="505" name="テキスト ボックス 504"/>
        <xdr:cNvSpPr txBox="1"/>
      </xdr:nvSpPr>
      <xdr:spPr>
        <a:xfrm>
          <a:off x="11812905" y="586422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33</xdr:row>
      <xdr:rowOff>6350</xdr:rowOff>
    </xdr:from>
    <xdr:ext cx="312420" cy="255270"/>
    <xdr:sp macro="" textlink="">
      <xdr:nvSpPr>
        <xdr:cNvPr id="507" name="テキスト ボックス 506"/>
        <xdr:cNvSpPr txBox="1"/>
      </xdr:nvSpPr>
      <xdr:spPr>
        <a:xfrm>
          <a:off x="11812905" y="5542280"/>
          <a:ext cx="3124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xdr:cNvCxnSpPr/>
      </xdr:nvCxnSpPr>
      <xdr:spPr>
        <a:xfrm>
          <a:off x="1211580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31</xdr:row>
      <xdr:rowOff>22225</xdr:rowOff>
    </xdr:from>
    <xdr:ext cx="372745" cy="258445"/>
    <xdr:sp macro="" textlink="">
      <xdr:nvSpPr>
        <xdr:cNvPr id="509" name="テキスト ボックス 508"/>
        <xdr:cNvSpPr txBox="1"/>
      </xdr:nvSpPr>
      <xdr:spPr>
        <a:xfrm>
          <a:off x="11748770" y="5222875"/>
          <a:ext cx="372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29</xdr:row>
      <xdr:rowOff>38100</xdr:rowOff>
    </xdr:from>
    <xdr:ext cx="372745" cy="259080"/>
    <xdr:sp macro="" textlink="">
      <xdr:nvSpPr>
        <xdr:cNvPr id="511" name="テキスト ボックス 510"/>
        <xdr:cNvSpPr txBox="1"/>
      </xdr:nvSpPr>
      <xdr:spPr>
        <a:xfrm>
          <a:off x="11748770" y="490347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27</xdr:row>
      <xdr:rowOff>54610</xdr:rowOff>
    </xdr:from>
    <xdr:ext cx="372745" cy="254635"/>
    <xdr:sp macro="" textlink="">
      <xdr:nvSpPr>
        <xdr:cNvPr id="513" name="テキスト ボックス 512"/>
        <xdr:cNvSpPr txBox="1"/>
      </xdr:nvSpPr>
      <xdr:spPr>
        <a:xfrm>
          <a:off x="11748770" y="458470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85090</xdr:rowOff>
    </xdr:from>
    <xdr:to>
      <xdr:col>85</xdr:col>
      <xdr:colOff>126365</xdr:colOff>
      <xdr:row>39</xdr:row>
      <xdr:rowOff>99060</xdr:rowOff>
    </xdr:to>
    <xdr:cxnSp macro="">
      <xdr:nvCxnSpPr>
        <xdr:cNvPr id="515" name="直線コネクタ 514"/>
        <xdr:cNvCxnSpPr/>
      </xdr:nvCxnSpPr>
      <xdr:spPr>
        <a:xfrm flipV="1">
          <a:off x="15885795" y="5118100"/>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8445"/>
    <xdr:sp macro="" textlink="">
      <xdr:nvSpPr>
        <xdr:cNvPr id="516" name="災害復旧事業費最小値テキスト"/>
        <xdr:cNvSpPr txBox="1"/>
      </xdr:nvSpPr>
      <xdr:spPr>
        <a:xfrm>
          <a:off x="15938500" y="6644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7" name="直線コネクタ 516"/>
        <xdr:cNvCxnSpPr/>
      </xdr:nvCxnSpPr>
      <xdr:spPr>
        <a:xfrm>
          <a:off x="157988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31750</xdr:rowOff>
    </xdr:from>
    <xdr:ext cx="378460" cy="254635"/>
    <xdr:sp macro="" textlink="">
      <xdr:nvSpPr>
        <xdr:cNvPr id="518" name="災害復旧事業費最大値テキスト"/>
        <xdr:cNvSpPr txBox="1"/>
      </xdr:nvSpPr>
      <xdr:spPr>
        <a:xfrm>
          <a:off x="15938500" y="489712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85090</xdr:rowOff>
    </xdr:from>
    <xdr:to>
      <xdr:col>86</xdr:col>
      <xdr:colOff>25400</xdr:colOff>
      <xdr:row>30</xdr:row>
      <xdr:rowOff>85090</xdr:rowOff>
    </xdr:to>
    <xdr:cxnSp macro="">
      <xdr:nvCxnSpPr>
        <xdr:cNvPr id="519" name="直線コネクタ 518"/>
        <xdr:cNvCxnSpPr/>
      </xdr:nvCxnSpPr>
      <xdr:spPr>
        <a:xfrm>
          <a:off x="15798800" y="5118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20" name="直線コネクタ 519"/>
        <xdr:cNvCxnSpPr/>
      </xdr:nvCxnSpPr>
      <xdr:spPr>
        <a:xfrm>
          <a:off x="15069820" y="66408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79375</xdr:rowOff>
    </xdr:from>
    <xdr:ext cx="313690" cy="258445"/>
    <xdr:sp macro="" textlink="">
      <xdr:nvSpPr>
        <xdr:cNvPr id="521" name="災害復旧事業費平均値テキスト"/>
        <xdr:cNvSpPr txBox="1"/>
      </xdr:nvSpPr>
      <xdr:spPr>
        <a:xfrm>
          <a:off x="15938500" y="628586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56515</xdr:rowOff>
    </xdr:from>
    <xdr:to>
      <xdr:col>85</xdr:col>
      <xdr:colOff>177800</xdr:colOff>
      <xdr:row>38</xdr:row>
      <xdr:rowOff>158750</xdr:rowOff>
    </xdr:to>
    <xdr:sp macro="" textlink="">
      <xdr:nvSpPr>
        <xdr:cNvPr id="522" name="フローチャート: 判断 521"/>
        <xdr:cNvSpPr/>
      </xdr:nvSpPr>
      <xdr:spPr>
        <a:xfrm>
          <a:off x="1583690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23" name="直線コネクタ 522"/>
        <xdr:cNvCxnSpPr/>
      </xdr:nvCxnSpPr>
      <xdr:spPr>
        <a:xfrm>
          <a:off x="142062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26035</xdr:rowOff>
    </xdr:from>
    <xdr:to>
      <xdr:col>81</xdr:col>
      <xdr:colOff>101600</xdr:colOff>
      <xdr:row>35</xdr:row>
      <xdr:rowOff>127635</xdr:rowOff>
    </xdr:to>
    <xdr:sp macro="" textlink="">
      <xdr:nvSpPr>
        <xdr:cNvPr id="524" name="フローチャート: 判断 523"/>
        <xdr:cNvSpPr/>
      </xdr:nvSpPr>
      <xdr:spPr>
        <a:xfrm>
          <a:off x="15019020" y="589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33</xdr:row>
      <xdr:rowOff>144145</xdr:rowOff>
    </xdr:from>
    <xdr:ext cx="313690" cy="254635"/>
    <xdr:sp macro="" textlink="">
      <xdr:nvSpPr>
        <xdr:cNvPr id="525" name="テキスト ボックス 524"/>
        <xdr:cNvSpPr txBox="1"/>
      </xdr:nvSpPr>
      <xdr:spPr>
        <a:xfrm>
          <a:off x="14918055" y="568007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99060</xdr:rowOff>
    </xdr:from>
    <xdr:to>
      <xdr:col>76</xdr:col>
      <xdr:colOff>114300</xdr:colOff>
      <xdr:row>39</xdr:row>
      <xdr:rowOff>99060</xdr:rowOff>
    </xdr:to>
    <xdr:cxnSp macro="">
      <xdr:nvCxnSpPr>
        <xdr:cNvPr id="526" name="直線コネクタ 525"/>
        <xdr:cNvCxnSpPr/>
      </xdr:nvCxnSpPr>
      <xdr:spPr>
        <a:xfrm>
          <a:off x="133426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113665</xdr:rowOff>
    </xdr:from>
    <xdr:to>
      <xdr:col>76</xdr:col>
      <xdr:colOff>165100</xdr:colOff>
      <xdr:row>36</xdr:row>
      <xdr:rowOff>43815</xdr:rowOff>
    </xdr:to>
    <xdr:sp macro="" textlink="">
      <xdr:nvSpPr>
        <xdr:cNvPr id="527" name="フローチャート: 判断 526"/>
        <xdr:cNvSpPr/>
      </xdr:nvSpPr>
      <xdr:spPr>
        <a:xfrm>
          <a:off x="14155420" y="5984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34</xdr:row>
      <xdr:rowOff>60325</xdr:rowOff>
    </xdr:from>
    <xdr:ext cx="313055" cy="259080"/>
    <xdr:sp macro="" textlink="">
      <xdr:nvSpPr>
        <xdr:cNvPr id="528" name="テキスト ボックス 527"/>
        <xdr:cNvSpPr txBox="1"/>
      </xdr:nvSpPr>
      <xdr:spPr>
        <a:xfrm>
          <a:off x="14054455" y="576389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177800</xdr:colOff>
      <xdr:row>39</xdr:row>
      <xdr:rowOff>99060</xdr:rowOff>
    </xdr:to>
    <xdr:cxnSp macro="">
      <xdr:nvCxnSpPr>
        <xdr:cNvPr id="529" name="直線コネクタ 528"/>
        <xdr:cNvCxnSpPr/>
      </xdr:nvCxnSpPr>
      <xdr:spPr>
        <a:xfrm>
          <a:off x="12473940" y="66408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4445</xdr:rowOff>
    </xdr:from>
    <xdr:to>
      <xdr:col>72</xdr:col>
      <xdr:colOff>38100</xdr:colOff>
      <xdr:row>39</xdr:row>
      <xdr:rowOff>106045</xdr:rowOff>
    </xdr:to>
    <xdr:sp macro="" textlink="">
      <xdr:nvSpPr>
        <xdr:cNvPr id="530" name="フローチャート: 判断 529"/>
        <xdr:cNvSpPr/>
      </xdr:nvSpPr>
      <xdr:spPr>
        <a:xfrm>
          <a:off x="13291820" y="65462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37</xdr:row>
      <xdr:rowOff>122555</xdr:rowOff>
    </xdr:from>
    <xdr:ext cx="245110" cy="254635"/>
    <xdr:sp macro="" textlink="">
      <xdr:nvSpPr>
        <xdr:cNvPr id="531" name="テキスト ボックス 530"/>
        <xdr:cNvSpPr txBox="1"/>
      </xdr:nvSpPr>
      <xdr:spPr>
        <a:xfrm>
          <a:off x="13218160" y="6329045"/>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32" name="フローチャート: 判断 531"/>
        <xdr:cNvSpPr/>
      </xdr:nvSpPr>
      <xdr:spPr>
        <a:xfrm>
          <a:off x="1242314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5745" cy="258445"/>
    <xdr:sp macro="" textlink="">
      <xdr:nvSpPr>
        <xdr:cNvPr id="533" name="テキスト ボックス 532"/>
        <xdr:cNvSpPr txBox="1"/>
      </xdr:nvSpPr>
      <xdr:spPr>
        <a:xfrm>
          <a:off x="12354560" y="668274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5" name="テキスト ボックス 534"/>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8" name="テキスト ボックス 537"/>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39" name="楕円 538"/>
        <xdr:cNvSpPr/>
      </xdr:nvSpPr>
      <xdr:spPr>
        <a:xfrm>
          <a:off x="158369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55270"/>
    <xdr:sp macro="" textlink="">
      <xdr:nvSpPr>
        <xdr:cNvPr id="540" name="災害復旧事業費該当値テキスト"/>
        <xdr:cNvSpPr txBox="1"/>
      </xdr:nvSpPr>
      <xdr:spPr>
        <a:xfrm>
          <a:off x="15938500" y="650875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41" name="楕円 540"/>
        <xdr:cNvSpPr/>
      </xdr:nvSpPr>
      <xdr:spPr>
        <a:xfrm>
          <a:off x="150190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5745" cy="258445"/>
    <xdr:sp macro="" textlink="">
      <xdr:nvSpPr>
        <xdr:cNvPr id="542" name="テキスト ボックス 541"/>
        <xdr:cNvSpPr txBox="1"/>
      </xdr:nvSpPr>
      <xdr:spPr>
        <a:xfrm>
          <a:off x="14950440" y="668274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43" name="楕円 542"/>
        <xdr:cNvSpPr/>
      </xdr:nvSpPr>
      <xdr:spPr>
        <a:xfrm>
          <a:off x="141554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5745" cy="258445"/>
    <xdr:sp macro="" textlink="">
      <xdr:nvSpPr>
        <xdr:cNvPr id="544" name="テキスト ボックス 543"/>
        <xdr:cNvSpPr txBox="1"/>
      </xdr:nvSpPr>
      <xdr:spPr>
        <a:xfrm>
          <a:off x="14086840" y="668274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45" name="楕円 544"/>
        <xdr:cNvSpPr/>
      </xdr:nvSpPr>
      <xdr:spPr>
        <a:xfrm>
          <a:off x="1329182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5110" cy="258445"/>
    <xdr:sp macro="" textlink="">
      <xdr:nvSpPr>
        <xdr:cNvPr id="546" name="テキスト ボックス 545"/>
        <xdr:cNvSpPr txBox="1"/>
      </xdr:nvSpPr>
      <xdr:spPr>
        <a:xfrm>
          <a:off x="13218160" y="668274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47" name="楕円 546"/>
        <xdr:cNvSpPr/>
      </xdr:nvSpPr>
      <xdr:spPr>
        <a:xfrm>
          <a:off x="124231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37</xdr:row>
      <xdr:rowOff>166370</xdr:rowOff>
    </xdr:from>
    <xdr:ext cx="245745" cy="254635"/>
    <xdr:sp macro="" textlink="">
      <xdr:nvSpPr>
        <xdr:cNvPr id="548" name="テキスト ボックス 547"/>
        <xdr:cNvSpPr txBox="1"/>
      </xdr:nvSpPr>
      <xdr:spPr>
        <a:xfrm>
          <a:off x="12354560" y="6372860"/>
          <a:ext cx="245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50" name="正方形/長方形 54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52" name="正方形/長方形 55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54" name="正方形/長方形 55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1615"/>
    <xdr:sp macro="" textlink="">
      <xdr:nvSpPr>
        <xdr:cNvPr id="557" name="テキスト ボックス 556"/>
        <xdr:cNvSpPr txBox="1"/>
      </xdr:nvSpPr>
      <xdr:spPr>
        <a:xfrm>
          <a:off x="12077700" y="78892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59" name="直線コネクタ 558"/>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4475" cy="255270"/>
    <xdr:sp macro="" textlink="">
      <xdr:nvSpPr>
        <xdr:cNvPr id="560" name="テキスト ボックス 559"/>
        <xdr:cNvSpPr txBox="1"/>
      </xdr:nvSpPr>
      <xdr:spPr>
        <a:xfrm>
          <a:off x="11871960" y="9056370"/>
          <a:ext cx="244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62" name="テキスト ボックス 561"/>
        <xdr:cNvSpPr txBox="1"/>
      </xdr:nvSpPr>
      <xdr:spPr>
        <a:xfrm>
          <a:off x="11871960" y="793750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64" name="直線コネクタ 563"/>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8445"/>
    <xdr:sp macro="" textlink="">
      <xdr:nvSpPr>
        <xdr:cNvPr id="565" name="失業対策事業費最小値テキスト"/>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6" name="直線コネクタ 565"/>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8445"/>
    <xdr:sp macro="" textlink="">
      <xdr:nvSpPr>
        <xdr:cNvPr id="567" name="失業対策事業費最大値テキスト"/>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8" name="直線コネクタ 567"/>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69" name="直線コネクタ 568"/>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0"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72" name="直線コネクタ 571"/>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58445"/>
    <xdr:sp macro="" textlink="">
      <xdr:nvSpPr>
        <xdr:cNvPr id="574" name="テキスト ボックス 573"/>
        <xdr:cNvSpPr txBox="1"/>
      </xdr:nvSpPr>
      <xdr:spPr>
        <a:xfrm>
          <a:off x="14950440" y="923417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75" name="直線コネクタ 574"/>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745" cy="258445"/>
    <xdr:sp macro="" textlink="">
      <xdr:nvSpPr>
        <xdr:cNvPr id="577" name="テキスト ボックス 576"/>
        <xdr:cNvSpPr txBox="1"/>
      </xdr:nvSpPr>
      <xdr:spPr>
        <a:xfrm>
          <a:off x="14086840" y="923417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78" name="直線コネクタ 577"/>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8445"/>
    <xdr:sp macro="" textlink="">
      <xdr:nvSpPr>
        <xdr:cNvPr id="580" name="テキスト ボックス 579"/>
        <xdr:cNvSpPr txBox="1"/>
      </xdr:nvSpPr>
      <xdr:spPr>
        <a:xfrm>
          <a:off x="13218160" y="923417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58445"/>
    <xdr:sp macro="" textlink="">
      <xdr:nvSpPr>
        <xdr:cNvPr id="582" name="テキスト ボックス 581"/>
        <xdr:cNvSpPr txBox="1"/>
      </xdr:nvSpPr>
      <xdr:spPr>
        <a:xfrm>
          <a:off x="12354560" y="923417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4" name="テキスト ボックス 583"/>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7" name="テキスト ボックス 586"/>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8445"/>
    <xdr:sp macro="" textlink="">
      <xdr:nvSpPr>
        <xdr:cNvPr id="589" name="失業対策事業費該当値テキスト"/>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745" cy="258445"/>
    <xdr:sp macro="" textlink="">
      <xdr:nvSpPr>
        <xdr:cNvPr id="591" name="テキスト ボックス 590"/>
        <xdr:cNvSpPr txBox="1"/>
      </xdr:nvSpPr>
      <xdr:spPr>
        <a:xfrm>
          <a:off x="14950440" y="89242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745" cy="258445"/>
    <xdr:sp macro="" textlink="">
      <xdr:nvSpPr>
        <xdr:cNvPr id="593" name="テキスト ボックス 592"/>
        <xdr:cNvSpPr txBox="1"/>
      </xdr:nvSpPr>
      <xdr:spPr>
        <a:xfrm>
          <a:off x="14086840" y="89242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8445"/>
    <xdr:sp macro="" textlink="">
      <xdr:nvSpPr>
        <xdr:cNvPr id="595" name="テキスト ボックス 594"/>
        <xdr:cNvSpPr txBox="1"/>
      </xdr:nvSpPr>
      <xdr:spPr>
        <a:xfrm>
          <a:off x="13218160" y="892429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745" cy="258445"/>
    <xdr:sp macro="" textlink="">
      <xdr:nvSpPr>
        <xdr:cNvPr id="597" name="テキスト ボックス 596"/>
        <xdr:cNvSpPr txBox="1"/>
      </xdr:nvSpPr>
      <xdr:spPr>
        <a:xfrm>
          <a:off x="12354560" y="89242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599" name="正方形/長方形 598"/>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1" name="正方形/長方形 600"/>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3" name="正方形/長方形 602"/>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1615"/>
    <xdr:sp macro="" textlink="">
      <xdr:nvSpPr>
        <xdr:cNvPr id="606" name="テキスト ボックス 605"/>
        <xdr:cNvSpPr txBox="1"/>
      </xdr:nvSpPr>
      <xdr:spPr>
        <a:xfrm>
          <a:off x="12077700" y="112420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8" name="直線コネクタ 607"/>
        <xdr:cNvCxnSpPr/>
      </xdr:nvCxnSpPr>
      <xdr:spPr>
        <a:xfrm>
          <a:off x="12115800" y="13105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4475" cy="254635"/>
    <xdr:sp macro="" textlink="">
      <xdr:nvSpPr>
        <xdr:cNvPr id="609" name="テキスト ボックス 608"/>
        <xdr:cNvSpPr txBox="1"/>
      </xdr:nvSpPr>
      <xdr:spPr>
        <a:xfrm>
          <a:off x="11871960" y="1296670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140335</xdr:rowOff>
    </xdr:from>
    <xdr:to>
      <xdr:col>89</xdr:col>
      <xdr:colOff>177800</xdr:colOff>
      <xdr:row>74</xdr:row>
      <xdr:rowOff>140335</xdr:rowOff>
    </xdr:to>
    <xdr:cxnSp macro="">
      <xdr:nvCxnSpPr>
        <xdr:cNvPr id="610" name="直線コネクタ 609"/>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167640</xdr:rowOff>
    </xdr:from>
    <xdr:ext cx="530860" cy="255270"/>
    <xdr:sp macro="" textlink="">
      <xdr:nvSpPr>
        <xdr:cNvPr id="611" name="テキスト ボックス 610"/>
        <xdr:cNvSpPr txBox="1"/>
      </xdr:nvSpPr>
      <xdr:spPr>
        <a:xfrm>
          <a:off x="11599545" y="12409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2" name="直線コネクタ 611"/>
        <xdr:cNvCxnSpPr/>
      </xdr:nvCxnSpPr>
      <xdr:spPr>
        <a:xfrm>
          <a:off x="12115800" y="11988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0860" cy="255270"/>
    <xdr:sp macro="" textlink="">
      <xdr:nvSpPr>
        <xdr:cNvPr id="613" name="テキスト ボックス 612"/>
        <xdr:cNvSpPr txBox="1"/>
      </xdr:nvSpPr>
      <xdr:spPr>
        <a:xfrm>
          <a:off x="11599545" y="118503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4635"/>
    <xdr:sp macro="" textlink="">
      <xdr:nvSpPr>
        <xdr:cNvPr id="615" name="テキスト ボックス 614"/>
        <xdr:cNvSpPr txBox="1"/>
      </xdr:nvSpPr>
      <xdr:spPr>
        <a:xfrm>
          <a:off x="11599545" y="112903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127000</xdr:rowOff>
    </xdr:from>
    <xdr:to>
      <xdr:col>85</xdr:col>
      <xdr:colOff>126365</xdr:colOff>
      <xdr:row>78</xdr:row>
      <xdr:rowOff>12065</xdr:rowOff>
    </xdr:to>
    <xdr:cxnSp macro="">
      <xdr:nvCxnSpPr>
        <xdr:cNvPr id="617" name="直線コネクタ 616"/>
        <xdr:cNvCxnSpPr/>
      </xdr:nvCxnSpPr>
      <xdr:spPr>
        <a:xfrm flipV="1">
          <a:off x="15885795" y="12368530"/>
          <a:ext cx="1270" cy="723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15875</xdr:rowOff>
    </xdr:from>
    <xdr:ext cx="378460" cy="258445"/>
    <xdr:sp macro="" textlink="">
      <xdr:nvSpPr>
        <xdr:cNvPr id="618" name="公債費最小値テキスト"/>
        <xdr:cNvSpPr txBox="1"/>
      </xdr:nvSpPr>
      <xdr:spPr>
        <a:xfrm>
          <a:off x="15938500" y="130956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12065</xdr:rowOff>
    </xdr:from>
    <xdr:to>
      <xdr:col>86</xdr:col>
      <xdr:colOff>25400</xdr:colOff>
      <xdr:row>78</xdr:row>
      <xdr:rowOff>12065</xdr:rowOff>
    </xdr:to>
    <xdr:cxnSp macro="">
      <xdr:nvCxnSpPr>
        <xdr:cNvPr id="619" name="直線コネクタ 618"/>
        <xdr:cNvCxnSpPr/>
      </xdr:nvCxnSpPr>
      <xdr:spPr>
        <a:xfrm>
          <a:off x="15798800" y="13091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73660</xdr:rowOff>
    </xdr:from>
    <xdr:ext cx="534670" cy="258445"/>
    <xdr:sp macro="" textlink="">
      <xdr:nvSpPr>
        <xdr:cNvPr id="620" name="公債費最大値テキスト"/>
        <xdr:cNvSpPr txBox="1"/>
      </xdr:nvSpPr>
      <xdr:spPr>
        <a:xfrm>
          <a:off x="15938500" y="12147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13,223</a:t>
          </a:r>
          <a:endParaRPr kumimoji="1" lang="ja-JP" altLang="en-US" sz="1000" b="1">
            <a:latin typeface="ＭＳ Ｐゴシック"/>
            <a:ea typeface="ＭＳ Ｐゴシック"/>
          </a:endParaRPr>
        </a:p>
      </xdr:txBody>
    </xdr:sp>
    <xdr:clientData/>
  </xdr:oneCellAnchor>
  <xdr:twoCellAnchor>
    <xdr:from>
      <xdr:col>85</xdr:col>
      <xdr:colOff>38100</xdr:colOff>
      <xdr:row>73</xdr:row>
      <xdr:rowOff>127000</xdr:rowOff>
    </xdr:from>
    <xdr:to>
      <xdr:col>86</xdr:col>
      <xdr:colOff>25400</xdr:colOff>
      <xdr:row>73</xdr:row>
      <xdr:rowOff>127000</xdr:rowOff>
    </xdr:to>
    <xdr:cxnSp macro="">
      <xdr:nvCxnSpPr>
        <xdr:cNvPr id="621" name="直線コネクタ 620"/>
        <xdr:cNvCxnSpPr/>
      </xdr:nvCxnSpPr>
      <xdr:spPr>
        <a:xfrm>
          <a:off x="15798800" y="12368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80010</xdr:rowOff>
    </xdr:from>
    <xdr:to>
      <xdr:col>85</xdr:col>
      <xdr:colOff>127000</xdr:colOff>
      <xdr:row>76</xdr:row>
      <xdr:rowOff>115570</xdr:rowOff>
    </xdr:to>
    <xdr:cxnSp macro="">
      <xdr:nvCxnSpPr>
        <xdr:cNvPr id="622" name="直線コネクタ 621"/>
        <xdr:cNvCxnSpPr/>
      </xdr:nvCxnSpPr>
      <xdr:spPr>
        <a:xfrm>
          <a:off x="15069820" y="12824460"/>
          <a:ext cx="8178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140335</xdr:rowOff>
    </xdr:from>
    <xdr:ext cx="469900" cy="258445"/>
    <xdr:sp macro="" textlink="">
      <xdr:nvSpPr>
        <xdr:cNvPr id="623" name="公債費平均値テキスト"/>
        <xdr:cNvSpPr txBox="1"/>
      </xdr:nvSpPr>
      <xdr:spPr>
        <a:xfrm>
          <a:off x="15938500" y="125495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117475</xdr:rowOff>
    </xdr:from>
    <xdr:to>
      <xdr:col>85</xdr:col>
      <xdr:colOff>177800</xdr:colOff>
      <xdr:row>76</xdr:row>
      <xdr:rowOff>47625</xdr:rowOff>
    </xdr:to>
    <xdr:sp macro="" textlink="">
      <xdr:nvSpPr>
        <xdr:cNvPr id="624" name="フローチャート: 判断 623"/>
        <xdr:cNvSpPr/>
      </xdr:nvSpPr>
      <xdr:spPr>
        <a:xfrm>
          <a:off x="15836900" y="1269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45720</xdr:rowOff>
    </xdr:from>
    <xdr:to>
      <xdr:col>81</xdr:col>
      <xdr:colOff>50800</xdr:colOff>
      <xdr:row>76</xdr:row>
      <xdr:rowOff>80010</xdr:rowOff>
    </xdr:to>
    <xdr:cxnSp macro="">
      <xdr:nvCxnSpPr>
        <xdr:cNvPr id="625" name="直線コネクタ 624"/>
        <xdr:cNvCxnSpPr/>
      </xdr:nvCxnSpPr>
      <xdr:spPr>
        <a:xfrm>
          <a:off x="14206220" y="12119610"/>
          <a:ext cx="8636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140970</xdr:rowOff>
    </xdr:from>
    <xdr:to>
      <xdr:col>81</xdr:col>
      <xdr:colOff>101600</xdr:colOff>
      <xdr:row>76</xdr:row>
      <xdr:rowOff>71120</xdr:rowOff>
    </xdr:to>
    <xdr:sp macro="" textlink="">
      <xdr:nvSpPr>
        <xdr:cNvPr id="626" name="フローチャート: 判断 625"/>
        <xdr:cNvSpPr/>
      </xdr:nvSpPr>
      <xdr:spPr>
        <a:xfrm>
          <a:off x="15019020" y="12717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74</xdr:row>
      <xdr:rowOff>87630</xdr:rowOff>
    </xdr:from>
    <xdr:ext cx="465455" cy="254635"/>
    <xdr:sp macro="" textlink="">
      <xdr:nvSpPr>
        <xdr:cNvPr id="627" name="テキスト ボックス 626"/>
        <xdr:cNvSpPr txBox="1"/>
      </xdr:nvSpPr>
      <xdr:spPr>
        <a:xfrm>
          <a:off x="14839950" y="124968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45720</xdr:rowOff>
    </xdr:from>
    <xdr:to>
      <xdr:col>76</xdr:col>
      <xdr:colOff>114300</xdr:colOff>
      <xdr:row>72</xdr:row>
      <xdr:rowOff>152400</xdr:rowOff>
    </xdr:to>
    <xdr:cxnSp macro="">
      <xdr:nvCxnSpPr>
        <xdr:cNvPr id="628" name="直線コネクタ 627"/>
        <xdr:cNvCxnSpPr/>
      </xdr:nvCxnSpPr>
      <xdr:spPr>
        <a:xfrm flipV="1">
          <a:off x="13342620" y="12119610"/>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76835</xdr:rowOff>
    </xdr:from>
    <xdr:to>
      <xdr:col>76</xdr:col>
      <xdr:colOff>165100</xdr:colOff>
      <xdr:row>76</xdr:row>
      <xdr:rowOff>6985</xdr:rowOff>
    </xdr:to>
    <xdr:sp macro="" textlink="">
      <xdr:nvSpPr>
        <xdr:cNvPr id="629" name="フローチャート: 判断 628"/>
        <xdr:cNvSpPr/>
      </xdr:nvSpPr>
      <xdr:spPr>
        <a:xfrm>
          <a:off x="14155420" y="12653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167640</xdr:rowOff>
    </xdr:from>
    <xdr:ext cx="465455" cy="255270"/>
    <xdr:sp macro="" textlink="">
      <xdr:nvSpPr>
        <xdr:cNvPr id="630" name="テキスト ボックス 629"/>
        <xdr:cNvSpPr txBox="1"/>
      </xdr:nvSpPr>
      <xdr:spPr>
        <a:xfrm>
          <a:off x="13976350" y="12744450"/>
          <a:ext cx="465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70</xdr:row>
      <xdr:rowOff>134620</xdr:rowOff>
    </xdr:from>
    <xdr:to>
      <xdr:col>71</xdr:col>
      <xdr:colOff>177800</xdr:colOff>
      <xdr:row>72</xdr:row>
      <xdr:rowOff>152400</xdr:rowOff>
    </xdr:to>
    <xdr:cxnSp macro="">
      <xdr:nvCxnSpPr>
        <xdr:cNvPr id="631" name="直線コネクタ 630"/>
        <xdr:cNvCxnSpPr/>
      </xdr:nvCxnSpPr>
      <xdr:spPr>
        <a:xfrm>
          <a:off x="12473940" y="11873230"/>
          <a:ext cx="86868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139065</xdr:rowOff>
    </xdr:from>
    <xdr:to>
      <xdr:col>72</xdr:col>
      <xdr:colOff>38100</xdr:colOff>
      <xdr:row>76</xdr:row>
      <xdr:rowOff>69215</xdr:rowOff>
    </xdr:to>
    <xdr:sp macro="" textlink="">
      <xdr:nvSpPr>
        <xdr:cNvPr id="632" name="フローチャート: 判断 631"/>
        <xdr:cNvSpPr/>
      </xdr:nvSpPr>
      <xdr:spPr>
        <a:xfrm>
          <a:off x="13291820" y="127158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60325</xdr:rowOff>
    </xdr:from>
    <xdr:ext cx="466090" cy="259080"/>
    <xdr:sp macro="" textlink="">
      <xdr:nvSpPr>
        <xdr:cNvPr id="633" name="テキスト ボックス 632"/>
        <xdr:cNvSpPr txBox="1"/>
      </xdr:nvSpPr>
      <xdr:spPr>
        <a:xfrm>
          <a:off x="13112750" y="128047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63500</xdr:rowOff>
    </xdr:from>
    <xdr:to>
      <xdr:col>67</xdr:col>
      <xdr:colOff>101600</xdr:colOff>
      <xdr:row>75</xdr:row>
      <xdr:rowOff>165100</xdr:rowOff>
    </xdr:to>
    <xdr:sp macro="" textlink="">
      <xdr:nvSpPr>
        <xdr:cNvPr id="634" name="フローチャート: 判断 633"/>
        <xdr:cNvSpPr/>
      </xdr:nvSpPr>
      <xdr:spPr>
        <a:xfrm>
          <a:off x="12423140" y="1264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156210</xdr:rowOff>
    </xdr:from>
    <xdr:ext cx="465455" cy="255270"/>
    <xdr:sp macro="" textlink="">
      <xdr:nvSpPr>
        <xdr:cNvPr id="635" name="テキスト ボックス 634"/>
        <xdr:cNvSpPr txBox="1"/>
      </xdr:nvSpPr>
      <xdr:spPr>
        <a:xfrm>
          <a:off x="12244070" y="12733020"/>
          <a:ext cx="465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37" name="テキスト ボックス 636"/>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0" name="テキスト ボックス 639"/>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64770</xdr:rowOff>
    </xdr:from>
    <xdr:to>
      <xdr:col>85</xdr:col>
      <xdr:colOff>177800</xdr:colOff>
      <xdr:row>76</xdr:row>
      <xdr:rowOff>166370</xdr:rowOff>
    </xdr:to>
    <xdr:sp macro="" textlink="">
      <xdr:nvSpPr>
        <xdr:cNvPr id="641" name="楕円 640"/>
        <xdr:cNvSpPr/>
      </xdr:nvSpPr>
      <xdr:spPr>
        <a:xfrm>
          <a:off x="158369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43180</xdr:rowOff>
    </xdr:from>
    <xdr:ext cx="469900" cy="255270"/>
    <xdr:sp macro="" textlink="">
      <xdr:nvSpPr>
        <xdr:cNvPr id="642" name="公債費該当値テキスト"/>
        <xdr:cNvSpPr txBox="1"/>
      </xdr:nvSpPr>
      <xdr:spPr>
        <a:xfrm>
          <a:off x="15938500" y="127876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29210</xdr:rowOff>
    </xdr:from>
    <xdr:to>
      <xdr:col>81</xdr:col>
      <xdr:colOff>101600</xdr:colOff>
      <xdr:row>76</xdr:row>
      <xdr:rowOff>130810</xdr:rowOff>
    </xdr:to>
    <xdr:sp macro="" textlink="">
      <xdr:nvSpPr>
        <xdr:cNvPr id="643" name="楕円 642"/>
        <xdr:cNvSpPr/>
      </xdr:nvSpPr>
      <xdr:spPr>
        <a:xfrm>
          <a:off x="1501902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121920</xdr:rowOff>
    </xdr:from>
    <xdr:ext cx="465455" cy="254635"/>
    <xdr:sp macro="" textlink="">
      <xdr:nvSpPr>
        <xdr:cNvPr id="644" name="テキスト ボックス 643"/>
        <xdr:cNvSpPr txBox="1"/>
      </xdr:nvSpPr>
      <xdr:spPr>
        <a:xfrm>
          <a:off x="14839950" y="128663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71</xdr:row>
      <xdr:rowOff>166370</xdr:rowOff>
    </xdr:from>
    <xdr:to>
      <xdr:col>76</xdr:col>
      <xdr:colOff>165100</xdr:colOff>
      <xdr:row>72</xdr:row>
      <xdr:rowOff>96520</xdr:rowOff>
    </xdr:to>
    <xdr:sp macro="" textlink="">
      <xdr:nvSpPr>
        <xdr:cNvPr id="645" name="楕円 644"/>
        <xdr:cNvSpPr/>
      </xdr:nvSpPr>
      <xdr:spPr>
        <a:xfrm>
          <a:off x="14155420" y="12072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113030</xdr:rowOff>
    </xdr:from>
    <xdr:ext cx="530860" cy="259080"/>
    <xdr:sp macro="" textlink="">
      <xdr:nvSpPr>
        <xdr:cNvPr id="646" name="テキスト ボックス 645"/>
        <xdr:cNvSpPr txBox="1"/>
      </xdr:nvSpPr>
      <xdr:spPr>
        <a:xfrm>
          <a:off x="13943965" y="11851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101600</xdr:rowOff>
    </xdr:from>
    <xdr:to>
      <xdr:col>72</xdr:col>
      <xdr:colOff>38100</xdr:colOff>
      <xdr:row>73</xdr:row>
      <xdr:rowOff>31750</xdr:rowOff>
    </xdr:to>
    <xdr:sp macro="" textlink="">
      <xdr:nvSpPr>
        <xdr:cNvPr id="647" name="楕円 646"/>
        <xdr:cNvSpPr/>
      </xdr:nvSpPr>
      <xdr:spPr>
        <a:xfrm>
          <a:off x="13291820" y="121754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48260</xdr:rowOff>
    </xdr:from>
    <xdr:ext cx="530225" cy="258445"/>
    <xdr:sp macro="" textlink="">
      <xdr:nvSpPr>
        <xdr:cNvPr id="648" name="テキスト ボックス 647"/>
        <xdr:cNvSpPr txBox="1"/>
      </xdr:nvSpPr>
      <xdr:spPr>
        <a:xfrm>
          <a:off x="13080365" y="1195451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70</xdr:row>
      <xdr:rowOff>84455</xdr:rowOff>
    </xdr:from>
    <xdr:to>
      <xdr:col>67</xdr:col>
      <xdr:colOff>101600</xdr:colOff>
      <xdr:row>71</xdr:row>
      <xdr:rowOff>13970</xdr:rowOff>
    </xdr:to>
    <xdr:sp macro="" textlink="">
      <xdr:nvSpPr>
        <xdr:cNvPr id="649" name="楕円 648"/>
        <xdr:cNvSpPr/>
      </xdr:nvSpPr>
      <xdr:spPr>
        <a:xfrm>
          <a:off x="12423140" y="118230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69</xdr:row>
      <xdr:rowOff>30480</xdr:rowOff>
    </xdr:from>
    <xdr:ext cx="530225" cy="254635"/>
    <xdr:sp macro="" textlink="">
      <xdr:nvSpPr>
        <xdr:cNvPr id="650" name="テキスト ボックス 649"/>
        <xdr:cNvSpPr txBox="1"/>
      </xdr:nvSpPr>
      <xdr:spPr>
        <a:xfrm>
          <a:off x="12216765" y="11601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2" name="正方形/長方形 651"/>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4" name="正方形/長方形 653"/>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56" name="正方形/長方形 655"/>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1615"/>
    <xdr:sp macro="" textlink="">
      <xdr:nvSpPr>
        <xdr:cNvPr id="659" name="テキスト ボックス 658"/>
        <xdr:cNvSpPr txBox="1"/>
      </xdr:nvSpPr>
      <xdr:spPr>
        <a:xfrm>
          <a:off x="12077700" y="145948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1" name="直線コネクタ 660"/>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62" name="テキスト ボックス 661"/>
        <xdr:cNvSpPr txBox="1"/>
      </xdr:nvSpPr>
      <xdr:spPr>
        <a:xfrm>
          <a:off x="11871960" y="165874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3" name="直線コネクタ 662"/>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0860" cy="254635"/>
    <xdr:sp macro="" textlink="">
      <xdr:nvSpPr>
        <xdr:cNvPr id="664" name="テキスト ボックス 663"/>
        <xdr:cNvSpPr txBox="1"/>
      </xdr:nvSpPr>
      <xdr:spPr>
        <a:xfrm>
          <a:off x="11599545" y="1626044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5" name="直線コネクタ 664"/>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0860" cy="259080"/>
    <xdr:sp macro="" textlink="">
      <xdr:nvSpPr>
        <xdr:cNvPr id="666" name="テキスト ボックス 665"/>
        <xdr:cNvSpPr txBox="1"/>
      </xdr:nvSpPr>
      <xdr:spPr>
        <a:xfrm>
          <a:off x="1159954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7" name="直線コネクタ 666"/>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0860" cy="254635"/>
    <xdr:sp macro="" textlink="">
      <xdr:nvSpPr>
        <xdr:cNvPr id="668" name="テキスト ボックス 667"/>
        <xdr:cNvSpPr txBox="1"/>
      </xdr:nvSpPr>
      <xdr:spPr>
        <a:xfrm>
          <a:off x="11599545" y="156083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9" name="直線コネクタ 668"/>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0860" cy="258445"/>
    <xdr:sp macro="" textlink="">
      <xdr:nvSpPr>
        <xdr:cNvPr id="670" name="テキスト ボックス 669"/>
        <xdr:cNvSpPr txBox="1"/>
      </xdr:nvSpPr>
      <xdr:spPr>
        <a:xfrm>
          <a:off x="11599545" y="152812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1" name="直線コネクタ 670"/>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185" cy="259080"/>
    <xdr:sp macro="" textlink="">
      <xdr:nvSpPr>
        <xdr:cNvPr id="672" name="テキスト ボックス 671"/>
        <xdr:cNvSpPr txBox="1"/>
      </xdr:nvSpPr>
      <xdr:spPr>
        <a:xfrm>
          <a:off x="11535410" y="149618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4" name="テキスト ボックス 673"/>
        <xdr:cNvSpPr txBox="1"/>
      </xdr:nvSpPr>
      <xdr:spPr>
        <a:xfrm>
          <a:off x="11535410" y="146431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8255</xdr:rowOff>
    </xdr:from>
    <xdr:to>
      <xdr:col>85</xdr:col>
      <xdr:colOff>126365</xdr:colOff>
      <xdr:row>99</xdr:row>
      <xdr:rowOff>69850</xdr:rowOff>
    </xdr:to>
    <xdr:cxnSp macro="">
      <xdr:nvCxnSpPr>
        <xdr:cNvPr id="676" name="直線コネクタ 675"/>
        <xdr:cNvCxnSpPr/>
      </xdr:nvCxnSpPr>
      <xdr:spPr>
        <a:xfrm flipV="1">
          <a:off x="15885795" y="1509966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73660</xdr:rowOff>
    </xdr:from>
    <xdr:ext cx="469900" cy="259080"/>
    <xdr:sp macro="" textlink="">
      <xdr:nvSpPr>
        <xdr:cNvPr id="677" name="積立金最小値テキスト"/>
        <xdr:cNvSpPr txBox="1"/>
      </xdr:nvSpPr>
      <xdr:spPr>
        <a:xfrm>
          <a:off x="15938500" y="1670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69850</xdr:rowOff>
    </xdr:from>
    <xdr:to>
      <xdr:col>86</xdr:col>
      <xdr:colOff>25400</xdr:colOff>
      <xdr:row>99</xdr:row>
      <xdr:rowOff>69850</xdr:rowOff>
    </xdr:to>
    <xdr:cxnSp macro="">
      <xdr:nvCxnSpPr>
        <xdr:cNvPr id="678" name="直線コネクタ 677"/>
        <xdr:cNvCxnSpPr/>
      </xdr:nvCxnSpPr>
      <xdr:spPr>
        <a:xfrm>
          <a:off x="15798800" y="16700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126365</xdr:rowOff>
    </xdr:from>
    <xdr:ext cx="598805" cy="258445"/>
    <xdr:sp macro="" textlink="">
      <xdr:nvSpPr>
        <xdr:cNvPr id="679" name="積立金最大値テキスト"/>
        <xdr:cNvSpPr txBox="1"/>
      </xdr:nvSpPr>
      <xdr:spPr>
        <a:xfrm>
          <a:off x="15938500" y="148824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100,049</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8255</xdr:rowOff>
    </xdr:from>
    <xdr:to>
      <xdr:col>86</xdr:col>
      <xdr:colOff>25400</xdr:colOff>
      <xdr:row>90</xdr:row>
      <xdr:rowOff>8255</xdr:rowOff>
    </xdr:to>
    <xdr:cxnSp macro="">
      <xdr:nvCxnSpPr>
        <xdr:cNvPr id="680" name="直線コネクタ 679"/>
        <xdr:cNvCxnSpPr/>
      </xdr:nvCxnSpPr>
      <xdr:spPr>
        <a:xfrm>
          <a:off x="15798800" y="150996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105410</xdr:rowOff>
    </xdr:from>
    <xdr:to>
      <xdr:col>85</xdr:col>
      <xdr:colOff>127000</xdr:colOff>
      <xdr:row>96</xdr:row>
      <xdr:rowOff>133350</xdr:rowOff>
    </xdr:to>
    <xdr:cxnSp macro="">
      <xdr:nvCxnSpPr>
        <xdr:cNvPr id="681" name="直線コネクタ 680"/>
        <xdr:cNvCxnSpPr/>
      </xdr:nvCxnSpPr>
      <xdr:spPr>
        <a:xfrm flipV="1">
          <a:off x="15069820" y="16221710"/>
          <a:ext cx="8178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50165</xdr:rowOff>
    </xdr:from>
    <xdr:ext cx="534670" cy="259080"/>
    <xdr:sp macro="" textlink="">
      <xdr:nvSpPr>
        <xdr:cNvPr id="682" name="積立金平均値テキスト"/>
        <xdr:cNvSpPr txBox="1"/>
      </xdr:nvSpPr>
      <xdr:spPr>
        <a:xfrm>
          <a:off x="15938500" y="161664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71755</xdr:rowOff>
    </xdr:from>
    <xdr:to>
      <xdr:col>85</xdr:col>
      <xdr:colOff>177800</xdr:colOff>
      <xdr:row>97</xdr:row>
      <xdr:rowOff>1905</xdr:rowOff>
    </xdr:to>
    <xdr:sp macro="" textlink="">
      <xdr:nvSpPr>
        <xdr:cNvPr id="683" name="フローチャート: 判断 682"/>
        <xdr:cNvSpPr/>
      </xdr:nvSpPr>
      <xdr:spPr>
        <a:xfrm>
          <a:off x="15836900" y="1618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63500</xdr:rowOff>
    </xdr:from>
    <xdr:to>
      <xdr:col>81</xdr:col>
      <xdr:colOff>50800</xdr:colOff>
      <xdr:row>96</xdr:row>
      <xdr:rowOff>133350</xdr:rowOff>
    </xdr:to>
    <xdr:cxnSp macro="">
      <xdr:nvCxnSpPr>
        <xdr:cNvPr id="684" name="直線コネクタ 683"/>
        <xdr:cNvCxnSpPr/>
      </xdr:nvCxnSpPr>
      <xdr:spPr>
        <a:xfrm>
          <a:off x="14206220" y="16179800"/>
          <a:ext cx="8636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102870</xdr:rowOff>
    </xdr:from>
    <xdr:to>
      <xdr:col>81</xdr:col>
      <xdr:colOff>101600</xdr:colOff>
      <xdr:row>98</xdr:row>
      <xdr:rowOff>33020</xdr:rowOff>
    </xdr:to>
    <xdr:sp macro="" textlink="">
      <xdr:nvSpPr>
        <xdr:cNvPr id="685" name="フローチャート: 判断 684"/>
        <xdr:cNvSpPr/>
      </xdr:nvSpPr>
      <xdr:spPr>
        <a:xfrm>
          <a:off x="15019020" y="1639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24130</xdr:rowOff>
    </xdr:from>
    <xdr:ext cx="530225" cy="259080"/>
    <xdr:sp macro="" textlink="">
      <xdr:nvSpPr>
        <xdr:cNvPr id="686" name="テキスト ボックス 685"/>
        <xdr:cNvSpPr txBox="1"/>
      </xdr:nvSpPr>
      <xdr:spPr>
        <a:xfrm>
          <a:off x="14812645" y="16483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132080</xdr:rowOff>
    </xdr:from>
    <xdr:to>
      <xdr:col>76</xdr:col>
      <xdr:colOff>114300</xdr:colOff>
      <xdr:row>96</xdr:row>
      <xdr:rowOff>63500</xdr:rowOff>
    </xdr:to>
    <xdr:cxnSp macro="">
      <xdr:nvCxnSpPr>
        <xdr:cNvPr id="687" name="直線コネクタ 686"/>
        <xdr:cNvCxnSpPr/>
      </xdr:nvCxnSpPr>
      <xdr:spPr>
        <a:xfrm>
          <a:off x="13342620" y="16076930"/>
          <a:ext cx="8636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3175</xdr:rowOff>
    </xdr:from>
    <xdr:to>
      <xdr:col>76</xdr:col>
      <xdr:colOff>165100</xdr:colOff>
      <xdr:row>97</xdr:row>
      <xdr:rowOff>104775</xdr:rowOff>
    </xdr:to>
    <xdr:sp macro="" textlink="">
      <xdr:nvSpPr>
        <xdr:cNvPr id="688" name="フローチャート: 判断 687"/>
        <xdr:cNvSpPr/>
      </xdr:nvSpPr>
      <xdr:spPr>
        <a:xfrm>
          <a:off x="14155420" y="1629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96520</xdr:rowOff>
    </xdr:from>
    <xdr:ext cx="530860" cy="259080"/>
    <xdr:sp macro="" textlink="">
      <xdr:nvSpPr>
        <xdr:cNvPr id="689" name="テキスト ボックス 688"/>
        <xdr:cNvSpPr txBox="1"/>
      </xdr:nvSpPr>
      <xdr:spPr>
        <a:xfrm>
          <a:off x="13943965" y="16384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132080</xdr:rowOff>
    </xdr:from>
    <xdr:to>
      <xdr:col>71</xdr:col>
      <xdr:colOff>177800</xdr:colOff>
      <xdr:row>96</xdr:row>
      <xdr:rowOff>145415</xdr:rowOff>
    </xdr:to>
    <xdr:cxnSp macro="">
      <xdr:nvCxnSpPr>
        <xdr:cNvPr id="690" name="直線コネクタ 689"/>
        <xdr:cNvCxnSpPr/>
      </xdr:nvCxnSpPr>
      <xdr:spPr>
        <a:xfrm flipV="1">
          <a:off x="12473940" y="16076930"/>
          <a:ext cx="86868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10795</xdr:rowOff>
    </xdr:from>
    <xdr:to>
      <xdr:col>72</xdr:col>
      <xdr:colOff>38100</xdr:colOff>
      <xdr:row>97</xdr:row>
      <xdr:rowOff>112395</xdr:rowOff>
    </xdr:to>
    <xdr:sp macro="" textlink="">
      <xdr:nvSpPr>
        <xdr:cNvPr id="691" name="フローチャート: 判断 690"/>
        <xdr:cNvSpPr/>
      </xdr:nvSpPr>
      <xdr:spPr>
        <a:xfrm>
          <a:off x="13291820" y="162985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103505</xdr:rowOff>
    </xdr:from>
    <xdr:ext cx="530225" cy="259080"/>
    <xdr:sp macro="" textlink="">
      <xdr:nvSpPr>
        <xdr:cNvPr id="692" name="テキスト ボックス 691"/>
        <xdr:cNvSpPr txBox="1"/>
      </xdr:nvSpPr>
      <xdr:spPr>
        <a:xfrm>
          <a:off x="13080365" y="16391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55880</xdr:rowOff>
    </xdr:from>
    <xdr:to>
      <xdr:col>67</xdr:col>
      <xdr:colOff>101600</xdr:colOff>
      <xdr:row>97</xdr:row>
      <xdr:rowOff>157480</xdr:rowOff>
    </xdr:to>
    <xdr:sp macro="" textlink="">
      <xdr:nvSpPr>
        <xdr:cNvPr id="693" name="フローチャート: 判断 692"/>
        <xdr:cNvSpPr/>
      </xdr:nvSpPr>
      <xdr:spPr>
        <a:xfrm>
          <a:off x="1242314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148590</xdr:rowOff>
    </xdr:from>
    <xdr:ext cx="530225" cy="259080"/>
    <xdr:sp macro="" textlink="">
      <xdr:nvSpPr>
        <xdr:cNvPr id="694" name="テキスト ボックス 693"/>
        <xdr:cNvSpPr txBox="1"/>
      </xdr:nvSpPr>
      <xdr:spPr>
        <a:xfrm>
          <a:off x="12216765" y="16436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6" name="テキスト ボックス 695"/>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9" name="テキスト ボックス 698"/>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54610</xdr:rowOff>
    </xdr:from>
    <xdr:to>
      <xdr:col>85</xdr:col>
      <xdr:colOff>177800</xdr:colOff>
      <xdr:row>96</xdr:row>
      <xdr:rowOff>156210</xdr:rowOff>
    </xdr:to>
    <xdr:sp macro="" textlink="">
      <xdr:nvSpPr>
        <xdr:cNvPr id="700" name="楕円 699"/>
        <xdr:cNvSpPr/>
      </xdr:nvSpPr>
      <xdr:spPr>
        <a:xfrm>
          <a:off x="15836900" y="161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78105</xdr:rowOff>
    </xdr:from>
    <xdr:ext cx="534670" cy="254635"/>
    <xdr:sp macro="" textlink="">
      <xdr:nvSpPr>
        <xdr:cNvPr id="701" name="積立金該当値テキスト"/>
        <xdr:cNvSpPr txBox="1"/>
      </xdr:nvSpPr>
      <xdr:spPr>
        <a:xfrm>
          <a:off x="15938500" y="160229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82550</xdr:rowOff>
    </xdr:from>
    <xdr:to>
      <xdr:col>81</xdr:col>
      <xdr:colOff>101600</xdr:colOff>
      <xdr:row>97</xdr:row>
      <xdr:rowOff>12700</xdr:rowOff>
    </xdr:to>
    <xdr:sp macro="" textlink="">
      <xdr:nvSpPr>
        <xdr:cNvPr id="702" name="楕円 701"/>
        <xdr:cNvSpPr/>
      </xdr:nvSpPr>
      <xdr:spPr>
        <a:xfrm>
          <a:off x="15019020" y="16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29210</xdr:rowOff>
    </xdr:from>
    <xdr:ext cx="530225" cy="254635"/>
    <xdr:sp macro="" textlink="">
      <xdr:nvSpPr>
        <xdr:cNvPr id="703" name="テキスト ボックス 702"/>
        <xdr:cNvSpPr txBox="1"/>
      </xdr:nvSpPr>
      <xdr:spPr>
        <a:xfrm>
          <a:off x="14812645" y="159740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12700</xdr:rowOff>
    </xdr:from>
    <xdr:to>
      <xdr:col>76</xdr:col>
      <xdr:colOff>165100</xdr:colOff>
      <xdr:row>96</xdr:row>
      <xdr:rowOff>114300</xdr:rowOff>
    </xdr:to>
    <xdr:sp macro="" textlink="">
      <xdr:nvSpPr>
        <xdr:cNvPr id="704" name="楕円 703"/>
        <xdr:cNvSpPr/>
      </xdr:nvSpPr>
      <xdr:spPr>
        <a:xfrm>
          <a:off x="14155420" y="161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130810</xdr:rowOff>
    </xdr:from>
    <xdr:ext cx="530860" cy="259080"/>
    <xdr:sp macro="" textlink="">
      <xdr:nvSpPr>
        <xdr:cNvPr id="705" name="テキスト ボックス 704"/>
        <xdr:cNvSpPr txBox="1"/>
      </xdr:nvSpPr>
      <xdr:spPr>
        <a:xfrm>
          <a:off x="13943965" y="15904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81280</xdr:rowOff>
    </xdr:from>
    <xdr:to>
      <xdr:col>72</xdr:col>
      <xdr:colOff>38100</xdr:colOff>
      <xdr:row>96</xdr:row>
      <xdr:rowOff>11430</xdr:rowOff>
    </xdr:to>
    <xdr:sp macro="" textlink="">
      <xdr:nvSpPr>
        <xdr:cNvPr id="706" name="楕円 705"/>
        <xdr:cNvSpPr/>
      </xdr:nvSpPr>
      <xdr:spPr>
        <a:xfrm>
          <a:off x="13291820" y="160261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27940</xdr:rowOff>
    </xdr:from>
    <xdr:ext cx="530225" cy="259080"/>
    <xdr:sp macro="" textlink="">
      <xdr:nvSpPr>
        <xdr:cNvPr id="707" name="テキスト ボックス 706"/>
        <xdr:cNvSpPr txBox="1"/>
      </xdr:nvSpPr>
      <xdr:spPr>
        <a:xfrm>
          <a:off x="13080365" y="15801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94615</xdr:rowOff>
    </xdr:from>
    <xdr:to>
      <xdr:col>67</xdr:col>
      <xdr:colOff>101600</xdr:colOff>
      <xdr:row>97</xdr:row>
      <xdr:rowOff>24765</xdr:rowOff>
    </xdr:to>
    <xdr:sp macro="" textlink="">
      <xdr:nvSpPr>
        <xdr:cNvPr id="708" name="楕円 707"/>
        <xdr:cNvSpPr/>
      </xdr:nvSpPr>
      <xdr:spPr>
        <a:xfrm>
          <a:off x="12423140" y="162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41275</xdr:rowOff>
    </xdr:from>
    <xdr:ext cx="530225" cy="254635"/>
    <xdr:sp macro="" textlink="">
      <xdr:nvSpPr>
        <xdr:cNvPr id="709" name="テキスト ボックス 708"/>
        <xdr:cNvSpPr txBox="1"/>
      </xdr:nvSpPr>
      <xdr:spPr>
        <a:xfrm>
          <a:off x="12216765" y="159861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1" name="正方形/長方形 710"/>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3" name="正方形/長方形 712"/>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5" name="正方形/長方形 714"/>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18" name="テキスト ボックス 717"/>
        <xdr:cNvSpPr txBox="1"/>
      </xdr:nvSpPr>
      <xdr:spPr>
        <a:xfrm>
          <a:off x="17767300" y="45364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7800320" y="6399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5110" cy="254635"/>
    <xdr:sp macro="" textlink="">
      <xdr:nvSpPr>
        <xdr:cNvPr id="721" name="テキスト ボックス 720"/>
        <xdr:cNvSpPr txBox="1"/>
      </xdr:nvSpPr>
      <xdr:spPr>
        <a:xfrm>
          <a:off x="17561560" y="626110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22" name="直線コネクタ 721"/>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33</xdr:row>
      <xdr:rowOff>167640</xdr:rowOff>
    </xdr:from>
    <xdr:ext cx="313055" cy="255270"/>
    <xdr:sp macro="" textlink="">
      <xdr:nvSpPr>
        <xdr:cNvPr id="723" name="テキスト ボックス 722"/>
        <xdr:cNvSpPr txBox="1"/>
      </xdr:nvSpPr>
      <xdr:spPr>
        <a:xfrm>
          <a:off x="17497425" y="570357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30</xdr:row>
      <xdr:rowOff>111760</xdr:rowOff>
    </xdr:from>
    <xdr:ext cx="313055" cy="255270"/>
    <xdr:sp macro="" textlink="">
      <xdr:nvSpPr>
        <xdr:cNvPr id="725" name="テキスト ボックス 724"/>
        <xdr:cNvSpPr txBox="1"/>
      </xdr:nvSpPr>
      <xdr:spPr>
        <a:xfrm>
          <a:off x="17497425" y="514477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27</xdr:row>
      <xdr:rowOff>54610</xdr:rowOff>
    </xdr:from>
    <xdr:ext cx="313055" cy="254635"/>
    <xdr:sp macro="" textlink="">
      <xdr:nvSpPr>
        <xdr:cNvPr id="727" name="テキスト ボックス 726"/>
        <xdr:cNvSpPr txBox="1"/>
      </xdr:nvSpPr>
      <xdr:spPr>
        <a:xfrm>
          <a:off x="17497425" y="458470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62865</xdr:colOff>
      <xdr:row>38</xdr:row>
      <xdr:rowOff>25400</xdr:rowOff>
    </xdr:to>
    <xdr:cxnSp macro="">
      <xdr:nvCxnSpPr>
        <xdr:cNvPr id="729" name="直線コネクタ 728"/>
        <xdr:cNvCxnSpPr/>
      </xdr:nvCxnSpPr>
      <xdr:spPr>
        <a:xfrm flipV="1">
          <a:off x="21570315" y="6121400"/>
          <a:ext cx="1270" cy="27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80010</xdr:rowOff>
    </xdr:from>
    <xdr:ext cx="249555" cy="259080"/>
    <xdr:sp macro="" textlink="">
      <xdr:nvSpPr>
        <xdr:cNvPr id="730" name="投資及び出資金最小値テキスト"/>
        <xdr:cNvSpPr txBox="1"/>
      </xdr:nvSpPr>
      <xdr:spPr>
        <a:xfrm>
          <a:off x="21623020" y="64541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1488400" y="6399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29210</xdr:rowOff>
    </xdr:from>
    <xdr:ext cx="249555" cy="254635"/>
    <xdr:sp macro="" textlink="">
      <xdr:nvSpPr>
        <xdr:cNvPr id="732" name="投資及び出資金最大値テキスト"/>
        <xdr:cNvSpPr txBox="1"/>
      </xdr:nvSpPr>
      <xdr:spPr>
        <a:xfrm>
          <a:off x="21623020" y="59004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3" name="直線コネクタ 732"/>
        <xdr:cNvCxnSpPr/>
      </xdr:nvCxnSpPr>
      <xdr:spPr>
        <a:xfrm>
          <a:off x="21488400" y="6121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0759420" y="63995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167640</xdr:rowOff>
    </xdr:from>
    <xdr:ext cx="249555" cy="255270"/>
    <xdr:sp macro="" textlink="">
      <xdr:nvSpPr>
        <xdr:cNvPr id="735" name="投資及び出資金平均値テキスト"/>
        <xdr:cNvSpPr txBox="1"/>
      </xdr:nvSpPr>
      <xdr:spPr>
        <a:xfrm>
          <a:off x="21623020" y="6206490"/>
          <a:ext cx="24955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6" name="フローチャート: 判断 735"/>
        <xdr:cNvSpPr/>
      </xdr:nvSpPr>
      <xdr:spPr>
        <a:xfrm>
          <a:off x="21521420" y="6352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19890740" y="63995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38" name="フローチャート: 判断 737"/>
        <xdr:cNvSpPr/>
      </xdr:nvSpPr>
      <xdr:spPr>
        <a:xfrm>
          <a:off x="20708620" y="63525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5110" cy="259080"/>
    <xdr:sp macro="" textlink="">
      <xdr:nvSpPr>
        <xdr:cNvPr id="739" name="テキスト ボックス 738"/>
        <xdr:cNvSpPr txBox="1"/>
      </xdr:nvSpPr>
      <xdr:spPr>
        <a:xfrm>
          <a:off x="20634960" y="644144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027140" y="63995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1" name="フローチャート: 判断 740"/>
        <xdr:cNvSpPr/>
      </xdr:nvSpPr>
      <xdr:spPr>
        <a:xfrm>
          <a:off x="19839940" y="57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32</xdr:row>
      <xdr:rowOff>149860</xdr:rowOff>
    </xdr:from>
    <xdr:ext cx="313690" cy="259080"/>
    <xdr:sp macro="" textlink="">
      <xdr:nvSpPr>
        <xdr:cNvPr id="742" name="テキスト ボックス 741"/>
        <xdr:cNvSpPr txBox="1"/>
      </xdr:nvSpPr>
      <xdr:spPr>
        <a:xfrm>
          <a:off x="19738975" y="55181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163540" y="63995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44" name="フローチャート: 判断 743"/>
        <xdr:cNvSpPr/>
      </xdr:nvSpPr>
      <xdr:spPr>
        <a:xfrm>
          <a:off x="1897634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29</xdr:row>
      <xdr:rowOff>149860</xdr:rowOff>
    </xdr:from>
    <xdr:ext cx="313055" cy="259080"/>
    <xdr:sp macro="" textlink="">
      <xdr:nvSpPr>
        <xdr:cNvPr id="745" name="テキスト ボックス 744"/>
        <xdr:cNvSpPr txBox="1"/>
      </xdr:nvSpPr>
      <xdr:spPr>
        <a:xfrm>
          <a:off x="18875375" y="501523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6" name="フローチャート: 判断 745"/>
        <xdr:cNvSpPr/>
      </xdr:nvSpPr>
      <xdr:spPr>
        <a:xfrm>
          <a:off x="18112740" y="63525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5110" cy="259080"/>
    <xdr:sp macro="" textlink="">
      <xdr:nvSpPr>
        <xdr:cNvPr id="747" name="テキスト ボックス 746"/>
        <xdr:cNvSpPr txBox="1"/>
      </xdr:nvSpPr>
      <xdr:spPr>
        <a:xfrm>
          <a:off x="18039080" y="644144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48" name="テキスト ボックス 747"/>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0" name="テキスト ボックス 749"/>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1521420" y="6352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124460</xdr:rowOff>
    </xdr:from>
    <xdr:ext cx="249555" cy="258445"/>
    <xdr:sp macro="" textlink="">
      <xdr:nvSpPr>
        <xdr:cNvPr id="754" name="投資及び出資金該当値テキスト"/>
        <xdr:cNvSpPr txBox="1"/>
      </xdr:nvSpPr>
      <xdr:spPr>
        <a:xfrm>
          <a:off x="21623020" y="63309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0708620" y="63525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36</xdr:row>
      <xdr:rowOff>92710</xdr:rowOff>
    </xdr:from>
    <xdr:ext cx="245110" cy="258445"/>
    <xdr:sp macro="" textlink="">
      <xdr:nvSpPr>
        <xdr:cNvPr id="756" name="テキスト ボックス 755"/>
        <xdr:cNvSpPr txBox="1"/>
      </xdr:nvSpPr>
      <xdr:spPr>
        <a:xfrm>
          <a:off x="20634960" y="613156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19839940" y="6352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5745" cy="259080"/>
    <xdr:sp macro="" textlink="">
      <xdr:nvSpPr>
        <xdr:cNvPr id="758" name="テキスト ボックス 757"/>
        <xdr:cNvSpPr txBox="1"/>
      </xdr:nvSpPr>
      <xdr:spPr>
        <a:xfrm>
          <a:off x="19771360" y="644144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8976340" y="6352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5745" cy="259080"/>
    <xdr:sp macro="" textlink="">
      <xdr:nvSpPr>
        <xdr:cNvPr id="760" name="テキスト ボックス 759"/>
        <xdr:cNvSpPr txBox="1"/>
      </xdr:nvSpPr>
      <xdr:spPr>
        <a:xfrm>
          <a:off x="18907760" y="644144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112740" y="63525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36</xdr:row>
      <xdr:rowOff>92710</xdr:rowOff>
    </xdr:from>
    <xdr:ext cx="245110" cy="258445"/>
    <xdr:sp macro="" textlink="">
      <xdr:nvSpPr>
        <xdr:cNvPr id="762" name="テキスト ボックス 761"/>
        <xdr:cNvSpPr txBox="1"/>
      </xdr:nvSpPr>
      <xdr:spPr>
        <a:xfrm>
          <a:off x="18039080" y="613156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64" name="正方形/長方形 763"/>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66" name="正方形/長方形 765"/>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68" name="正方形/長方形 767"/>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71" name="テキスト ボックス 770"/>
        <xdr:cNvSpPr txBox="1"/>
      </xdr:nvSpPr>
      <xdr:spPr>
        <a:xfrm>
          <a:off x="17767300" y="78892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3" name="直線コネクタ 772"/>
        <xdr:cNvCxnSpPr/>
      </xdr:nvCxnSpPr>
      <xdr:spPr>
        <a:xfrm>
          <a:off x="1780032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5110" cy="258445"/>
    <xdr:sp macro="" textlink="">
      <xdr:nvSpPr>
        <xdr:cNvPr id="774" name="テキスト ボックス 773"/>
        <xdr:cNvSpPr txBox="1"/>
      </xdr:nvSpPr>
      <xdr:spPr>
        <a:xfrm>
          <a:off x="17561560" y="985520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5" name="直線コネクタ 774"/>
        <xdr:cNvCxnSpPr/>
      </xdr:nvCxnSpPr>
      <xdr:spPr>
        <a:xfrm>
          <a:off x="1780032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63550" cy="254635"/>
    <xdr:sp macro="" textlink="">
      <xdr:nvSpPr>
        <xdr:cNvPr id="776" name="テキスト ボックス 775"/>
        <xdr:cNvSpPr txBox="1"/>
      </xdr:nvSpPr>
      <xdr:spPr>
        <a:xfrm>
          <a:off x="17348200" y="9535795"/>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7" name="直線コネクタ 776"/>
        <xdr:cNvCxnSpPr/>
      </xdr:nvCxnSpPr>
      <xdr:spPr>
        <a:xfrm>
          <a:off x="1780032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160655</xdr:rowOff>
    </xdr:from>
    <xdr:ext cx="463550" cy="259080"/>
    <xdr:sp macro="" textlink="">
      <xdr:nvSpPr>
        <xdr:cNvPr id="778" name="テキスト ボックス 777"/>
        <xdr:cNvSpPr txBox="1"/>
      </xdr:nvSpPr>
      <xdr:spPr>
        <a:xfrm>
          <a:off x="17348200" y="92170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9" name="直線コネクタ 778"/>
        <xdr:cNvCxnSpPr/>
      </xdr:nvCxnSpPr>
      <xdr:spPr>
        <a:xfrm>
          <a:off x="1780032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63550" cy="255270"/>
    <xdr:sp macro="" textlink="">
      <xdr:nvSpPr>
        <xdr:cNvPr id="780" name="テキスト ボックス 779"/>
        <xdr:cNvSpPr txBox="1"/>
      </xdr:nvSpPr>
      <xdr:spPr>
        <a:xfrm>
          <a:off x="17348200" y="889508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1" name="直線コネクタ 780"/>
        <xdr:cNvCxnSpPr/>
      </xdr:nvCxnSpPr>
      <xdr:spPr>
        <a:xfrm>
          <a:off x="1780032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2" name="テキスト ボックス 781"/>
        <xdr:cNvSpPr txBox="1"/>
      </xdr:nvSpPr>
      <xdr:spPr>
        <a:xfrm>
          <a:off x="17284065" y="85756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3" name="直線コネクタ 782"/>
        <xdr:cNvCxnSpPr/>
      </xdr:nvCxnSpPr>
      <xdr:spPr>
        <a:xfrm>
          <a:off x="1780032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4" name="テキスト ボックス 783"/>
        <xdr:cNvSpPr txBox="1"/>
      </xdr:nvSpPr>
      <xdr:spPr>
        <a:xfrm>
          <a:off x="17284065" y="8256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6" name="テキスト ボックス 785"/>
        <xdr:cNvSpPr txBox="1"/>
      </xdr:nvSpPr>
      <xdr:spPr>
        <a:xfrm>
          <a:off x="17284065" y="79375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15240</xdr:rowOff>
    </xdr:from>
    <xdr:to>
      <xdr:col>116</xdr:col>
      <xdr:colOff>62865</xdr:colOff>
      <xdr:row>59</xdr:row>
      <xdr:rowOff>98425</xdr:rowOff>
    </xdr:to>
    <xdr:cxnSp macro="">
      <xdr:nvCxnSpPr>
        <xdr:cNvPr id="788" name="直線コネクタ 787"/>
        <xdr:cNvCxnSpPr/>
      </xdr:nvCxnSpPr>
      <xdr:spPr>
        <a:xfrm flipV="1">
          <a:off x="21570315" y="8401050"/>
          <a:ext cx="127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7810"/>
    <xdr:sp macro="" textlink="">
      <xdr:nvSpPr>
        <xdr:cNvPr id="789" name="貸付金最小値テキスト"/>
        <xdr:cNvSpPr txBox="1"/>
      </xdr:nvSpPr>
      <xdr:spPr>
        <a:xfrm>
          <a:off x="21623020" y="99974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98425</xdr:rowOff>
    </xdr:from>
    <xdr:to>
      <xdr:col>116</xdr:col>
      <xdr:colOff>152400</xdr:colOff>
      <xdr:row>59</xdr:row>
      <xdr:rowOff>98425</xdr:rowOff>
    </xdr:to>
    <xdr:cxnSp macro="">
      <xdr:nvCxnSpPr>
        <xdr:cNvPr id="790" name="直線コネクタ 789"/>
        <xdr:cNvCxnSpPr/>
      </xdr:nvCxnSpPr>
      <xdr:spPr>
        <a:xfrm>
          <a:off x="21488400" y="9992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133350</xdr:rowOff>
    </xdr:from>
    <xdr:ext cx="534670" cy="255270"/>
    <xdr:sp macro="" textlink="">
      <xdr:nvSpPr>
        <xdr:cNvPr id="791" name="貸付金最大値テキスト"/>
        <xdr:cNvSpPr txBox="1"/>
      </xdr:nvSpPr>
      <xdr:spPr>
        <a:xfrm>
          <a:off x="21623020" y="81838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14,941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15240</xdr:rowOff>
    </xdr:from>
    <xdr:to>
      <xdr:col>116</xdr:col>
      <xdr:colOff>152400</xdr:colOff>
      <xdr:row>50</xdr:row>
      <xdr:rowOff>15240</xdr:rowOff>
    </xdr:to>
    <xdr:cxnSp macro="">
      <xdr:nvCxnSpPr>
        <xdr:cNvPr id="792" name="直線コネクタ 791"/>
        <xdr:cNvCxnSpPr/>
      </xdr:nvCxnSpPr>
      <xdr:spPr>
        <a:xfrm>
          <a:off x="21488400" y="8401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94615</xdr:rowOff>
    </xdr:from>
    <xdr:to>
      <xdr:col>116</xdr:col>
      <xdr:colOff>63500</xdr:colOff>
      <xdr:row>59</xdr:row>
      <xdr:rowOff>95885</xdr:rowOff>
    </xdr:to>
    <xdr:cxnSp macro="">
      <xdr:nvCxnSpPr>
        <xdr:cNvPr id="793" name="直線コネクタ 792"/>
        <xdr:cNvCxnSpPr/>
      </xdr:nvCxnSpPr>
      <xdr:spPr>
        <a:xfrm>
          <a:off x="20759420" y="998918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6985</xdr:rowOff>
    </xdr:from>
    <xdr:ext cx="469900" cy="255270"/>
    <xdr:sp macro="" textlink="">
      <xdr:nvSpPr>
        <xdr:cNvPr id="794" name="貸付金平均値テキスト"/>
        <xdr:cNvSpPr txBox="1"/>
      </xdr:nvSpPr>
      <xdr:spPr>
        <a:xfrm>
          <a:off x="21623020" y="956627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155575</xdr:rowOff>
    </xdr:from>
    <xdr:to>
      <xdr:col>116</xdr:col>
      <xdr:colOff>114300</xdr:colOff>
      <xdr:row>58</xdr:row>
      <xdr:rowOff>86360</xdr:rowOff>
    </xdr:to>
    <xdr:sp macro="" textlink="">
      <xdr:nvSpPr>
        <xdr:cNvPr id="795" name="フローチャート: 判断 794"/>
        <xdr:cNvSpPr/>
      </xdr:nvSpPr>
      <xdr:spPr>
        <a:xfrm>
          <a:off x="21521420" y="97148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94615</xdr:rowOff>
    </xdr:from>
    <xdr:to>
      <xdr:col>111</xdr:col>
      <xdr:colOff>177800</xdr:colOff>
      <xdr:row>59</xdr:row>
      <xdr:rowOff>95250</xdr:rowOff>
    </xdr:to>
    <xdr:cxnSp macro="">
      <xdr:nvCxnSpPr>
        <xdr:cNvPr id="796" name="直線コネクタ 795"/>
        <xdr:cNvCxnSpPr/>
      </xdr:nvCxnSpPr>
      <xdr:spPr>
        <a:xfrm flipV="1">
          <a:off x="19890740" y="998918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138430</xdr:rowOff>
    </xdr:from>
    <xdr:to>
      <xdr:col>112</xdr:col>
      <xdr:colOff>38100</xdr:colOff>
      <xdr:row>58</xdr:row>
      <xdr:rowOff>68580</xdr:rowOff>
    </xdr:to>
    <xdr:sp macro="" textlink="">
      <xdr:nvSpPr>
        <xdr:cNvPr id="797" name="フローチャート: 判断 796"/>
        <xdr:cNvSpPr/>
      </xdr:nvSpPr>
      <xdr:spPr>
        <a:xfrm>
          <a:off x="20708620" y="96977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85090</xdr:rowOff>
    </xdr:from>
    <xdr:ext cx="466090" cy="258445"/>
    <xdr:sp macro="" textlink="">
      <xdr:nvSpPr>
        <xdr:cNvPr id="798" name="テキスト ボックス 797"/>
        <xdr:cNvSpPr txBox="1"/>
      </xdr:nvSpPr>
      <xdr:spPr>
        <a:xfrm>
          <a:off x="20529550" y="94767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64770</xdr:rowOff>
    </xdr:from>
    <xdr:to>
      <xdr:col>107</xdr:col>
      <xdr:colOff>50800</xdr:colOff>
      <xdr:row>59</xdr:row>
      <xdr:rowOff>95250</xdr:rowOff>
    </xdr:to>
    <xdr:cxnSp macro="">
      <xdr:nvCxnSpPr>
        <xdr:cNvPr id="799" name="直線コネクタ 798"/>
        <xdr:cNvCxnSpPr/>
      </xdr:nvCxnSpPr>
      <xdr:spPr>
        <a:xfrm>
          <a:off x="19027140" y="9624060"/>
          <a:ext cx="8636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99695</xdr:rowOff>
    </xdr:from>
    <xdr:to>
      <xdr:col>107</xdr:col>
      <xdr:colOff>101600</xdr:colOff>
      <xdr:row>58</xdr:row>
      <xdr:rowOff>29845</xdr:rowOff>
    </xdr:to>
    <xdr:sp macro="" textlink="">
      <xdr:nvSpPr>
        <xdr:cNvPr id="800" name="フローチャート: 判断 799"/>
        <xdr:cNvSpPr/>
      </xdr:nvSpPr>
      <xdr:spPr>
        <a:xfrm>
          <a:off x="19839940" y="9658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46990</xdr:rowOff>
    </xdr:from>
    <xdr:ext cx="465455" cy="258445"/>
    <xdr:sp macro="" textlink="">
      <xdr:nvSpPr>
        <xdr:cNvPr id="801" name="テキスト ボックス 800"/>
        <xdr:cNvSpPr txBox="1"/>
      </xdr:nvSpPr>
      <xdr:spPr>
        <a:xfrm>
          <a:off x="19660870" y="943864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64770</xdr:rowOff>
    </xdr:from>
    <xdr:to>
      <xdr:col>102</xdr:col>
      <xdr:colOff>114300</xdr:colOff>
      <xdr:row>59</xdr:row>
      <xdr:rowOff>97790</xdr:rowOff>
    </xdr:to>
    <xdr:cxnSp macro="">
      <xdr:nvCxnSpPr>
        <xdr:cNvPr id="802" name="直線コネクタ 801"/>
        <xdr:cNvCxnSpPr/>
      </xdr:nvCxnSpPr>
      <xdr:spPr>
        <a:xfrm flipV="1">
          <a:off x="18163540" y="9624060"/>
          <a:ext cx="8636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92075</xdr:rowOff>
    </xdr:from>
    <xdr:to>
      <xdr:col>102</xdr:col>
      <xdr:colOff>165100</xdr:colOff>
      <xdr:row>58</xdr:row>
      <xdr:rowOff>22225</xdr:rowOff>
    </xdr:to>
    <xdr:sp macro="" textlink="">
      <xdr:nvSpPr>
        <xdr:cNvPr id="803" name="フローチャート: 判断 802"/>
        <xdr:cNvSpPr/>
      </xdr:nvSpPr>
      <xdr:spPr>
        <a:xfrm>
          <a:off x="18976340" y="9651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13970</xdr:rowOff>
    </xdr:from>
    <xdr:ext cx="465455" cy="258445"/>
    <xdr:sp macro="" textlink="">
      <xdr:nvSpPr>
        <xdr:cNvPr id="804" name="テキスト ボックス 803"/>
        <xdr:cNvSpPr txBox="1"/>
      </xdr:nvSpPr>
      <xdr:spPr>
        <a:xfrm>
          <a:off x="18797270" y="974090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167005</xdr:rowOff>
    </xdr:from>
    <xdr:to>
      <xdr:col>98</xdr:col>
      <xdr:colOff>38100</xdr:colOff>
      <xdr:row>58</xdr:row>
      <xdr:rowOff>97790</xdr:rowOff>
    </xdr:to>
    <xdr:sp macro="" textlink="">
      <xdr:nvSpPr>
        <xdr:cNvPr id="805" name="フローチャート: 判断 804"/>
        <xdr:cNvSpPr/>
      </xdr:nvSpPr>
      <xdr:spPr>
        <a:xfrm>
          <a:off x="18112740" y="972629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113665</xdr:rowOff>
    </xdr:from>
    <xdr:ext cx="466090" cy="258445"/>
    <xdr:sp macro="" textlink="">
      <xdr:nvSpPr>
        <xdr:cNvPr id="806" name="テキスト ボックス 805"/>
        <xdr:cNvSpPr txBox="1"/>
      </xdr:nvSpPr>
      <xdr:spPr>
        <a:xfrm>
          <a:off x="17933670" y="95053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7" name="テキスト ボックス 806"/>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9" name="テキスト ボックス 808"/>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45085</xdr:rowOff>
    </xdr:from>
    <xdr:to>
      <xdr:col>116</xdr:col>
      <xdr:colOff>114300</xdr:colOff>
      <xdr:row>59</xdr:row>
      <xdr:rowOff>146685</xdr:rowOff>
    </xdr:to>
    <xdr:sp macro="" textlink="">
      <xdr:nvSpPr>
        <xdr:cNvPr id="812" name="楕円 811"/>
        <xdr:cNvSpPr/>
      </xdr:nvSpPr>
      <xdr:spPr>
        <a:xfrm>
          <a:off x="21521420" y="99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132080</xdr:rowOff>
    </xdr:from>
    <xdr:ext cx="313690" cy="255270"/>
    <xdr:sp macro="" textlink="">
      <xdr:nvSpPr>
        <xdr:cNvPr id="813" name="貸付金該当値テキスト"/>
        <xdr:cNvSpPr txBox="1"/>
      </xdr:nvSpPr>
      <xdr:spPr>
        <a:xfrm>
          <a:off x="21623020" y="985901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43815</xdr:rowOff>
    </xdr:from>
    <xdr:to>
      <xdr:col>112</xdr:col>
      <xdr:colOff>38100</xdr:colOff>
      <xdr:row>59</xdr:row>
      <xdr:rowOff>145415</xdr:rowOff>
    </xdr:to>
    <xdr:sp macro="" textlink="">
      <xdr:nvSpPr>
        <xdr:cNvPr id="814" name="楕円 813"/>
        <xdr:cNvSpPr/>
      </xdr:nvSpPr>
      <xdr:spPr>
        <a:xfrm>
          <a:off x="20708620" y="99383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136525</xdr:rowOff>
    </xdr:from>
    <xdr:ext cx="313690" cy="258445"/>
    <xdr:sp macro="" textlink="">
      <xdr:nvSpPr>
        <xdr:cNvPr id="815" name="テキスト ボックス 814"/>
        <xdr:cNvSpPr txBox="1"/>
      </xdr:nvSpPr>
      <xdr:spPr>
        <a:xfrm>
          <a:off x="20602575" y="100310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44450</xdr:rowOff>
    </xdr:from>
    <xdr:to>
      <xdr:col>107</xdr:col>
      <xdr:colOff>101600</xdr:colOff>
      <xdr:row>59</xdr:row>
      <xdr:rowOff>146050</xdr:rowOff>
    </xdr:to>
    <xdr:sp macro="" textlink="">
      <xdr:nvSpPr>
        <xdr:cNvPr id="816" name="楕円 815"/>
        <xdr:cNvSpPr/>
      </xdr:nvSpPr>
      <xdr:spPr>
        <a:xfrm>
          <a:off x="1983994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137160</xdr:rowOff>
    </xdr:from>
    <xdr:ext cx="313690" cy="259080"/>
    <xdr:sp macro="" textlink="">
      <xdr:nvSpPr>
        <xdr:cNvPr id="817" name="テキスト ボックス 816"/>
        <xdr:cNvSpPr txBox="1"/>
      </xdr:nvSpPr>
      <xdr:spPr>
        <a:xfrm>
          <a:off x="19738975" y="100317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13970</xdr:rowOff>
    </xdr:from>
    <xdr:to>
      <xdr:col>102</xdr:col>
      <xdr:colOff>165100</xdr:colOff>
      <xdr:row>57</xdr:row>
      <xdr:rowOff>115570</xdr:rowOff>
    </xdr:to>
    <xdr:sp macro="" textlink="">
      <xdr:nvSpPr>
        <xdr:cNvPr id="818" name="楕円 817"/>
        <xdr:cNvSpPr/>
      </xdr:nvSpPr>
      <xdr:spPr>
        <a:xfrm>
          <a:off x="1897634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132080</xdr:rowOff>
    </xdr:from>
    <xdr:ext cx="465455" cy="255270"/>
    <xdr:sp macro="" textlink="">
      <xdr:nvSpPr>
        <xdr:cNvPr id="819" name="テキスト ボックス 818"/>
        <xdr:cNvSpPr txBox="1"/>
      </xdr:nvSpPr>
      <xdr:spPr>
        <a:xfrm>
          <a:off x="18797270" y="9356090"/>
          <a:ext cx="465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46990</xdr:rowOff>
    </xdr:from>
    <xdr:to>
      <xdr:col>98</xdr:col>
      <xdr:colOff>38100</xdr:colOff>
      <xdr:row>59</xdr:row>
      <xdr:rowOff>148590</xdr:rowOff>
    </xdr:to>
    <xdr:sp macro="" textlink="">
      <xdr:nvSpPr>
        <xdr:cNvPr id="820" name="楕円 819"/>
        <xdr:cNvSpPr/>
      </xdr:nvSpPr>
      <xdr:spPr>
        <a:xfrm>
          <a:off x="18112740" y="99415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140335</xdr:rowOff>
    </xdr:from>
    <xdr:ext cx="245110" cy="258445"/>
    <xdr:sp macro="" textlink="">
      <xdr:nvSpPr>
        <xdr:cNvPr id="821" name="テキスト ボックス 820"/>
        <xdr:cNvSpPr txBox="1"/>
      </xdr:nvSpPr>
      <xdr:spPr>
        <a:xfrm>
          <a:off x="18039080" y="10034905"/>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23" name="正方形/長方形 822"/>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25" name="正方形/長方形 824"/>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27" name="正方形/長方形 826"/>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30" name="テキスト ボックス 829"/>
        <xdr:cNvSpPr txBox="1"/>
      </xdr:nvSpPr>
      <xdr:spPr>
        <a:xfrm>
          <a:off x="17767300" y="112420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5270"/>
    <xdr:sp macro="" textlink="">
      <xdr:nvSpPr>
        <xdr:cNvPr id="832" name="テキスト ボックス 831"/>
        <xdr:cNvSpPr txBox="1"/>
      </xdr:nvSpPr>
      <xdr:spPr>
        <a:xfrm>
          <a:off x="17284065" y="1352677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8445"/>
    <xdr:sp macro="" textlink="">
      <xdr:nvSpPr>
        <xdr:cNvPr id="834" name="テキスト ボックス 833"/>
        <xdr:cNvSpPr txBox="1"/>
      </xdr:nvSpPr>
      <xdr:spPr>
        <a:xfrm>
          <a:off x="17284065" y="131533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8445"/>
    <xdr:sp macro="" textlink="">
      <xdr:nvSpPr>
        <xdr:cNvPr id="836" name="テキスト ボックス 835"/>
        <xdr:cNvSpPr txBox="1"/>
      </xdr:nvSpPr>
      <xdr:spPr>
        <a:xfrm>
          <a:off x="172840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37" name="直線コネクタ 836"/>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55270"/>
    <xdr:sp macro="" textlink="">
      <xdr:nvSpPr>
        <xdr:cNvPr id="838" name="テキスト ボックス 837"/>
        <xdr:cNvSpPr txBox="1"/>
      </xdr:nvSpPr>
      <xdr:spPr>
        <a:xfrm>
          <a:off x="17284065" y="1240917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0" name="テキスト ボックス 839"/>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8445"/>
    <xdr:sp macro="" textlink="">
      <xdr:nvSpPr>
        <xdr:cNvPr id="842" name="テキスト ボックス 841"/>
        <xdr:cNvSpPr txBox="1"/>
      </xdr:nvSpPr>
      <xdr:spPr>
        <a:xfrm>
          <a:off x="1728406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4635"/>
    <xdr:sp macro="" textlink="">
      <xdr:nvSpPr>
        <xdr:cNvPr id="844" name="テキスト ボックス 843"/>
        <xdr:cNvSpPr txBox="1"/>
      </xdr:nvSpPr>
      <xdr:spPr>
        <a:xfrm>
          <a:off x="17284065" y="112903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84455</xdr:rowOff>
    </xdr:from>
    <xdr:to>
      <xdr:col>116</xdr:col>
      <xdr:colOff>62865</xdr:colOff>
      <xdr:row>79</xdr:row>
      <xdr:rowOff>56515</xdr:rowOff>
    </xdr:to>
    <xdr:cxnSp macro="">
      <xdr:nvCxnSpPr>
        <xdr:cNvPr id="846" name="直線コネクタ 845"/>
        <xdr:cNvCxnSpPr/>
      </xdr:nvCxnSpPr>
      <xdr:spPr>
        <a:xfrm flipV="1">
          <a:off x="21570315" y="11823065"/>
          <a:ext cx="127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60325</xdr:rowOff>
    </xdr:from>
    <xdr:ext cx="534670" cy="259080"/>
    <xdr:sp macro="" textlink="">
      <xdr:nvSpPr>
        <xdr:cNvPr id="847" name="繰出金最小値テキスト"/>
        <xdr:cNvSpPr txBox="1"/>
      </xdr:nvSpPr>
      <xdr:spPr>
        <a:xfrm>
          <a:off x="21623020" y="13307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24,841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56515</xdr:rowOff>
    </xdr:from>
    <xdr:to>
      <xdr:col>116</xdr:col>
      <xdr:colOff>152400</xdr:colOff>
      <xdr:row>79</xdr:row>
      <xdr:rowOff>56515</xdr:rowOff>
    </xdr:to>
    <xdr:cxnSp macro="">
      <xdr:nvCxnSpPr>
        <xdr:cNvPr id="848" name="直線コネクタ 847"/>
        <xdr:cNvCxnSpPr/>
      </xdr:nvCxnSpPr>
      <xdr:spPr>
        <a:xfrm>
          <a:off x="21488400" y="13303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30480</xdr:rowOff>
    </xdr:from>
    <xdr:ext cx="534670" cy="254635"/>
    <xdr:sp macro="" textlink="">
      <xdr:nvSpPr>
        <xdr:cNvPr id="849" name="繰出金最大値テキスト"/>
        <xdr:cNvSpPr txBox="1"/>
      </xdr:nvSpPr>
      <xdr:spPr>
        <a:xfrm>
          <a:off x="21623020" y="116014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44,732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84455</xdr:rowOff>
    </xdr:from>
    <xdr:to>
      <xdr:col>116</xdr:col>
      <xdr:colOff>152400</xdr:colOff>
      <xdr:row>70</xdr:row>
      <xdr:rowOff>84455</xdr:rowOff>
    </xdr:to>
    <xdr:cxnSp macro="">
      <xdr:nvCxnSpPr>
        <xdr:cNvPr id="850" name="直線コネクタ 849"/>
        <xdr:cNvCxnSpPr/>
      </xdr:nvCxnSpPr>
      <xdr:spPr>
        <a:xfrm>
          <a:off x="21488400" y="11823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6985</xdr:rowOff>
    </xdr:from>
    <xdr:to>
      <xdr:col>116</xdr:col>
      <xdr:colOff>63500</xdr:colOff>
      <xdr:row>76</xdr:row>
      <xdr:rowOff>64770</xdr:rowOff>
    </xdr:to>
    <xdr:cxnSp macro="">
      <xdr:nvCxnSpPr>
        <xdr:cNvPr id="851" name="直線コネクタ 850"/>
        <xdr:cNvCxnSpPr/>
      </xdr:nvCxnSpPr>
      <xdr:spPr>
        <a:xfrm>
          <a:off x="20759420" y="12751435"/>
          <a:ext cx="8128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146685</xdr:rowOff>
    </xdr:from>
    <xdr:ext cx="534670" cy="254635"/>
    <xdr:sp macro="" textlink="">
      <xdr:nvSpPr>
        <xdr:cNvPr id="852" name="繰出金平均値テキスト"/>
        <xdr:cNvSpPr txBox="1"/>
      </xdr:nvSpPr>
      <xdr:spPr>
        <a:xfrm>
          <a:off x="21623020" y="125558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32,294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123825</xdr:rowOff>
    </xdr:from>
    <xdr:to>
      <xdr:col>116</xdr:col>
      <xdr:colOff>114300</xdr:colOff>
      <xdr:row>76</xdr:row>
      <xdr:rowOff>53975</xdr:rowOff>
    </xdr:to>
    <xdr:sp macro="" textlink="">
      <xdr:nvSpPr>
        <xdr:cNvPr id="853" name="フローチャート: 判断 852"/>
        <xdr:cNvSpPr/>
      </xdr:nvSpPr>
      <xdr:spPr>
        <a:xfrm>
          <a:off x="21521420" y="12700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29210</xdr:rowOff>
    </xdr:from>
    <xdr:to>
      <xdr:col>111</xdr:col>
      <xdr:colOff>177800</xdr:colOff>
      <xdr:row>76</xdr:row>
      <xdr:rowOff>6985</xdr:rowOff>
    </xdr:to>
    <xdr:cxnSp macro="">
      <xdr:nvCxnSpPr>
        <xdr:cNvPr id="854" name="直線コネクタ 853"/>
        <xdr:cNvCxnSpPr/>
      </xdr:nvCxnSpPr>
      <xdr:spPr>
        <a:xfrm>
          <a:off x="19890740" y="12606020"/>
          <a:ext cx="86868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80645</xdr:rowOff>
    </xdr:from>
    <xdr:to>
      <xdr:col>112</xdr:col>
      <xdr:colOff>38100</xdr:colOff>
      <xdr:row>76</xdr:row>
      <xdr:rowOff>10795</xdr:rowOff>
    </xdr:to>
    <xdr:sp macro="" textlink="">
      <xdr:nvSpPr>
        <xdr:cNvPr id="855" name="フローチャート: 判断 854"/>
        <xdr:cNvSpPr/>
      </xdr:nvSpPr>
      <xdr:spPr>
        <a:xfrm>
          <a:off x="20708620" y="126574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27305</xdr:rowOff>
    </xdr:from>
    <xdr:ext cx="530225" cy="259080"/>
    <xdr:sp macro="" textlink="">
      <xdr:nvSpPr>
        <xdr:cNvPr id="856" name="テキスト ボックス 855"/>
        <xdr:cNvSpPr txBox="1"/>
      </xdr:nvSpPr>
      <xdr:spPr>
        <a:xfrm>
          <a:off x="20497165" y="12436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23495</xdr:rowOff>
    </xdr:from>
    <xdr:to>
      <xdr:col>107</xdr:col>
      <xdr:colOff>50800</xdr:colOff>
      <xdr:row>75</xdr:row>
      <xdr:rowOff>29210</xdr:rowOff>
    </xdr:to>
    <xdr:cxnSp macro="">
      <xdr:nvCxnSpPr>
        <xdr:cNvPr id="857" name="直線コネクタ 856"/>
        <xdr:cNvCxnSpPr/>
      </xdr:nvCxnSpPr>
      <xdr:spPr>
        <a:xfrm>
          <a:off x="19027140" y="1260030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8" name="フローチャート: 判断 857"/>
        <xdr:cNvSpPr/>
      </xdr:nvSpPr>
      <xdr:spPr>
        <a:xfrm>
          <a:off x="19839940" y="1264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162560</xdr:rowOff>
    </xdr:from>
    <xdr:ext cx="530225" cy="258445"/>
    <xdr:sp macro="" textlink="">
      <xdr:nvSpPr>
        <xdr:cNvPr id="859" name="テキスト ボックス 858"/>
        <xdr:cNvSpPr txBox="1"/>
      </xdr:nvSpPr>
      <xdr:spPr>
        <a:xfrm>
          <a:off x="19633565" y="1273937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153670</xdr:rowOff>
    </xdr:from>
    <xdr:to>
      <xdr:col>102</xdr:col>
      <xdr:colOff>114300</xdr:colOff>
      <xdr:row>75</xdr:row>
      <xdr:rowOff>23495</xdr:rowOff>
    </xdr:to>
    <xdr:cxnSp macro="">
      <xdr:nvCxnSpPr>
        <xdr:cNvPr id="860" name="直線コネクタ 859"/>
        <xdr:cNvCxnSpPr/>
      </xdr:nvCxnSpPr>
      <xdr:spPr>
        <a:xfrm>
          <a:off x="18163540" y="1256284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22860</xdr:rowOff>
    </xdr:to>
    <xdr:sp macro="" textlink="">
      <xdr:nvSpPr>
        <xdr:cNvPr id="861" name="フローチャート: 判断 860"/>
        <xdr:cNvSpPr/>
      </xdr:nvSpPr>
      <xdr:spPr>
        <a:xfrm>
          <a:off x="18976340" y="1266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13970</xdr:rowOff>
    </xdr:from>
    <xdr:ext cx="530860" cy="258445"/>
    <xdr:sp macro="" textlink="">
      <xdr:nvSpPr>
        <xdr:cNvPr id="862" name="テキスト ボックス 861"/>
        <xdr:cNvSpPr txBox="1"/>
      </xdr:nvSpPr>
      <xdr:spPr>
        <a:xfrm>
          <a:off x="18764885" y="12758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60960</xdr:rowOff>
    </xdr:from>
    <xdr:to>
      <xdr:col>98</xdr:col>
      <xdr:colOff>38100</xdr:colOff>
      <xdr:row>75</xdr:row>
      <xdr:rowOff>162560</xdr:rowOff>
    </xdr:to>
    <xdr:sp macro="" textlink="">
      <xdr:nvSpPr>
        <xdr:cNvPr id="863" name="フローチャート: 判断 862"/>
        <xdr:cNvSpPr/>
      </xdr:nvSpPr>
      <xdr:spPr>
        <a:xfrm>
          <a:off x="18112740" y="126377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153670</xdr:rowOff>
    </xdr:from>
    <xdr:ext cx="530225" cy="259080"/>
    <xdr:sp macro="" textlink="">
      <xdr:nvSpPr>
        <xdr:cNvPr id="864" name="テキスト ボックス 863"/>
        <xdr:cNvSpPr txBox="1"/>
      </xdr:nvSpPr>
      <xdr:spPr>
        <a:xfrm>
          <a:off x="17901285" y="12730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33,115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1365" cy="259080"/>
    <xdr:sp macro="" textlink="">
      <xdr:nvSpPr>
        <xdr:cNvPr id="865" name="テキスト ボックス 864"/>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6" name="テキスト ボックス 865"/>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67" name="テキスト ボックス 866"/>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9" name="テキスト ボックス 868"/>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13970</xdr:rowOff>
    </xdr:from>
    <xdr:to>
      <xdr:col>116</xdr:col>
      <xdr:colOff>114300</xdr:colOff>
      <xdr:row>76</xdr:row>
      <xdr:rowOff>115570</xdr:rowOff>
    </xdr:to>
    <xdr:sp macro="" textlink="">
      <xdr:nvSpPr>
        <xdr:cNvPr id="870" name="楕円 869"/>
        <xdr:cNvSpPr/>
      </xdr:nvSpPr>
      <xdr:spPr>
        <a:xfrm>
          <a:off x="21521420" y="127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163830</xdr:rowOff>
    </xdr:from>
    <xdr:ext cx="534670" cy="258445"/>
    <xdr:sp macro="" textlink="">
      <xdr:nvSpPr>
        <xdr:cNvPr id="871" name="繰出金該当値テキスト"/>
        <xdr:cNvSpPr txBox="1"/>
      </xdr:nvSpPr>
      <xdr:spPr>
        <a:xfrm>
          <a:off x="21623020" y="127406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127635</xdr:rowOff>
    </xdr:from>
    <xdr:to>
      <xdr:col>112</xdr:col>
      <xdr:colOff>38100</xdr:colOff>
      <xdr:row>76</xdr:row>
      <xdr:rowOff>57785</xdr:rowOff>
    </xdr:to>
    <xdr:sp macro="" textlink="">
      <xdr:nvSpPr>
        <xdr:cNvPr id="872" name="楕円 871"/>
        <xdr:cNvSpPr/>
      </xdr:nvSpPr>
      <xdr:spPr>
        <a:xfrm>
          <a:off x="20708620" y="127044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48895</xdr:rowOff>
    </xdr:from>
    <xdr:ext cx="530225" cy="259080"/>
    <xdr:sp macro="" textlink="">
      <xdr:nvSpPr>
        <xdr:cNvPr id="873" name="テキスト ボックス 872"/>
        <xdr:cNvSpPr txBox="1"/>
      </xdr:nvSpPr>
      <xdr:spPr>
        <a:xfrm>
          <a:off x="20497165" y="12793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149860</xdr:rowOff>
    </xdr:from>
    <xdr:to>
      <xdr:col>107</xdr:col>
      <xdr:colOff>101600</xdr:colOff>
      <xdr:row>75</xdr:row>
      <xdr:rowOff>80010</xdr:rowOff>
    </xdr:to>
    <xdr:sp macro="" textlink="">
      <xdr:nvSpPr>
        <xdr:cNvPr id="874" name="楕円 873"/>
        <xdr:cNvSpPr/>
      </xdr:nvSpPr>
      <xdr:spPr>
        <a:xfrm>
          <a:off x="19839940" y="1255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97790</xdr:rowOff>
    </xdr:from>
    <xdr:ext cx="530225" cy="255270"/>
    <xdr:sp macro="" textlink="">
      <xdr:nvSpPr>
        <xdr:cNvPr id="875" name="テキスト ボックス 874"/>
        <xdr:cNvSpPr txBox="1"/>
      </xdr:nvSpPr>
      <xdr:spPr>
        <a:xfrm>
          <a:off x="19633565" y="1233932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144145</xdr:rowOff>
    </xdr:from>
    <xdr:to>
      <xdr:col>102</xdr:col>
      <xdr:colOff>165100</xdr:colOff>
      <xdr:row>75</xdr:row>
      <xdr:rowOff>74930</xdr:rowOff>
    </xdr:to>
    <xdr:sp macro="" textlink="">
      <xdr:nvSpPr>
        <xdr:cNvPr id="876" name="楕円 875"/>
        <xdr:cNvSpPr/>
      </xdr:nvSpPr>
      <xdr:spPr>
        <a:xfrm>
          <a:off x="18976340" y="125533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90805</xdr:rowOff>
    </xdr:from>
    <xdr:ext cx="530860" cy="257810"/>
    <xdr:sp macro="" textlink="">
      <xdr:nvSpPr>
        <xdr:cNvPr id="877" name="テキスト ボックス 876"/>
        <xdr:cNvSpPr txBox="1"/>
      </xdr:nvSpPr>
      <xdr:spPr>
        <a:xfrm>
          <a:off x="18764885" y="1233233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102870</xdr:rowOff>
    </xdr:from>
    <xdr:to>
      <xdr:col>98</xdr:col>
      <xdr:colOff>38100</xdr:colOff>
      <xdr:row>75</xdr:row>
      <xdr:rowOff>33020</xdr:rowOff>
    </xdr:to>
    <xdr:sp macro="" textlink="">
      <xdr:nvSpPr>
        <xdr:cNvPr id="878" name="楕円 877"/>
        <xdr:cNvSpPr/>
      </xdr:nvSpPr>
      <xdr:spPr>
        <a:xfrm>
          <a:off x="18112740" y="125120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49530</xdr:rowOff>
    </xdr:from>
    <xdr:ext cx="530225" cy="258445"/>
    <xdr:sp macro="" textlink="">
      <xdr:nvSpPr>
        <xdr:cNvPr id="879" name="テキスト ボックス 878"/>
        <xdr:cNvSpPr txBox="1"/>
      </xdr:nvSpPr>
      <xdr:spPr>
        <a:xfrm>
          <a:off x="17901285" y="1229106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81" name="正方形/長方形 880"/>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83" name="正方形/長方形 882"/>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885" name="正方形/長方形 884"/>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88" name="テキスト ボックス 887"/>
        <xdr:cNvSpPr txBox="1"/>
      </xdr:nvSpPr>
      <xdr:spPr>
        <a:xfrm>
          <a:off x="17767300" y="145948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4635"/>
    <xdr:sp macro="" textlink="">
      <xdr:nvSpPr>
        <xdr:cNvPr id="891" name="テキスト ボックス 890"/>
        <xdr:cNvSpPr txBox="1"/>
      </xdr:nvSpPr>
      <xdr:spPr>
        <a:xfrm>
          <a:off x="17561560" y="1577086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110" cy="254635"/>
    <xdr:sp macro="" textlink="">
      <xdr:nvSpPr>
        <xdr:cNvPr id="893" name="テキスト ボックス 892"/>
        <xdr:cNvSpPr txBox="1"/>
      </xdr:nvSpPr>
      <xdr:spPr>
        <a:xfrm>
          <a:off x="17561560" y="1464310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6"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8"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1"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5" name="テキスト ボックス 904"/>
        <xdr:cNvSpPr txBox="1"/>
      </xdr:nvSpPr>
      <xdr:spPr>
        <a:xfrm>
          <a:off x="2063496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745" cy="259080"/>
    <xdr:sp macro="" textlink="">
      <xdr:nvSpPr>
        <xdr:cNvPr id="908" name="テキスト ボックス 907"/>
        <xdr:cNvSpPr txBox="1"/>
      </xdr:nvSpPr>
      <xdr:spPr>
        <a:xfrm>
          <a:off x="19771360" y="159550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745" cy="259080"/>
    <xdr:sp macro="" textlink="">
      <xdr:nvSpPr>
        <xdr:cNvPr id="911" name="テキスト ボックス 910"/>
        <xdr:cNvSpPr txBox="1"/>
      </xdr:nvSpPr>
      <xdr:spPr>
        <a:xfrm>
          <a:off x="18907760" y="159550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3" name="テキスト ボックス 912"/>
        <xdr:cNvSpPr txBox="1"/>
      </xdr:nvSpPr>
      <xdr:spPr>
        <a:xfrm>
          <a:off x="1803908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14" name="テキスト ボックス 913"/>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5" name="テキスト ボックス 914"/>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6" name="テキスト ボックス 915"/>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7" name="テキスト ボックス 916"/>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8" name="テキスト ボックス 917"/>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0"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22" name="テキスト ボックス 921"/>
        <xdr:cNvSpPr txBox="1"/>
      </xdr:nvSpPr>
      <xdr:spPr>
        <a:xfrm>
          <a:off x="2063496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745" cy="259080"/>
    <xdr:sp macro="" textlink="">
      <xdr:nvSpPr>
        <xdr:cNvPr id="924" name="テキスト ボックス 923"/>
        <xdr:cNvSpPr txBox="1"/>
      </xdr:nvSpPr>
      <xdr:spPr>
        <a:xfrm>
          <a:off x="19771360" y="156375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745" cy="259080"/>
    <xdr:sp macro="" textlink="">
      <xdr:nvSpPr>
        <xdr:cNvPr id="926" name="テキスト ボックス 925"/>
        <xdr:cNvSpPr txBox="1"/>
      </xdr:nvSpPr>
      <xdr:spPr>
        <a:xfrm>
          <a:off x="18907760" y="156375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8" name="テキスト ボックス 927"/>
        <xdr:cNvSpPr txBox="1"/>
      </xdr:nvSpPr>
      <xdr:spPr>
        <a:xfrm>
          <a:off x="1803908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義務的経費のうち人件費は、退職手当の減などにより前年度より減少し、住民一人当たりで見ると５９，３４０円となっている。今後も効率的な事業執行等に取り組み、人件費の適正化に努めていく。扶助費は、増加傾向が続いており、住民一人当たりで見ると１５３，２２８円、前年度と比較すると２２，２３０円増加しているが、類似団体平均を下回っている。今後も、事業見直しを行うなど、適切な執行に努めていく。公債費は、区債元金償還金が減少したことにより前年度より減少し、住民一人当たりで見ると４，４２１円となっている。今後も、起債の活用にあたっては、一般財源に占める実質的な公債費の割合（公債費負担比率（中野区方式））を上限１０％程度とする方針を遵守し、公債費の抑制を図っていく。投資的経費である普通建設事業費は、平和の森小学校移転用地及び道路用地の取得費の皆減などにより前年度より減少し、住民一人当たりで見ると９０，３１２円となったが、類似団体平均と比較すると高い水準であると言える。今後も、小・中学校施設整備、新庁舎整備、中野駅地区整備を控えていることから、大きく変動することが想定される。その他の経費のうち積立金は、財政調整基金やまちづくり基金への積立ての増により前年度より増加し、住民一人当たりで見ると３１，０８１円となった。今後のまちづくりや施設整備、学校再編などの財政需要を踏まえ、計画的に積立てと繰入れ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332,017
316,258
15.59
160,825,435
154,345,770
6,096,820
81,907,329
23,800,462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83260" y="311023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83260" y="342011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08660" y="45364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5110" cy="258445"/>
    <xdr:sp macro="" textlink="">
      <xdr:nvSpPr>
        <xdr:cNvPr id="43" name="テキスト ボックス 42"/>
        <xdr:cNvSpPr txBox="1"/>
      </xdr:nvSpPr>
      <xdr:spPr>
        <a:xfrm>
          <a:off x="502920" y="644779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3550" cy="258445"/>
    <xdr:sp macro="" textlink="">
      <xdr:nvSpPr>
        <xdr:cNvPr id="45" name="テキスト ボックス 44"/>
        <xdr:cNvSpPr txBox="1"/>
      </xdr:nvSpPr>
      <xdr:spPr>
        <a:xfrm>
          <a:off x="289560" y="607441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34</xdr:row>
      <xdr:rowOff>140335</xdr:rowOff>
    </xdr:from>
    <xdr:to>
      <xdr:col>28</xdr:col>
      <xdr:colOff>114300</xdr:colOff>
      <xdr:row>34</xdr:row>
      <xdr:rowOff>140335</xdr:rowOff>
    </xdr:to>
    <xdr:cxnSp macro="">
      <xdr:nvCxnSpPr>
        <xdr:cNvPr id="46" name="直線コネクタ 45"/>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167640</xdr:rowOff>
    </xdr:from>
    <xdr:ext cx="463550" cy="255270"/>
    <xdr:sp macro="" textlink="">
      <xdr:nvSpPr>
        <xdr:cNvPr id="47" name="テキスト ボックス 46"/>
        <xdr:cNvSpPr txBox="1"/>
      </xdr:nvSpPr>
      <xdr:spPr>
        <a:xfrm>
          <a:off x="289560" y="57035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3550" cy="259080"/>
    <xdr:sp macro="" textlink="">
      <xdr:nvSpPr>
        <xdr:cNvPr id="49" name="テキスト ボックス 48"/>
        <xdr:cNvSpPr txBox="1"/>
      </xdr:nvSpPr>
      <xdr:spPr>
        <a:xfrm>
          <a:off x="289560" y="53314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3550" cy="258445"/>
    <xdr:sp macro="" textlink="">
      <xdr:nvSpPr>
        <xdr:cNvPr id="51" name="テキスト ボックス 50"/>
        <xdr:cNvSpPr txBox="1"/>
      </xdr:nvSpPr>
      <xdr:spPr>
        <a:xfrm>
          <a:off x="289560" y="495808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3" name="テキスト ボックス 52"/>
        <xdr:cNvSpPr txBox="1"/>
      </xdr:nvSpPr>
      <xdr:spPr>
        <a:xfrm>
          <a:off x="225425" y="45847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90170</xdr:rowOff>
    </xdr:from>
    <xdr:to>
      <xdr:col>24</xdr:col>
      <xdr:colOff>62865</xdr:colOff>
      <xdr:row>38</xdr:row>
      <xdr:rowOff>24765</xdr:rowOff>
    </xdr:to>
    <xdr:cxnSp macro="">
      <xdr:nvCxnSpPr>
        <xdr:cNvPr id="55" name="直線コネクタ 54"/>
        <xdr:cNvCxnSpPr/>
      </xdr:nvCxnSpPr>
      <xdr:spPr>
        <a:xfrm flipV="1">
          <a:off x="4511675" y="512318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29210</xdr:rowOff>
    </xdr:from>
    <xdr:ext cx="469900" cy="254635"/>
    <xdr:sp macro="" textlink="">
      <xdr:nvSpPr>
        <xdr:cNvPr id="56" name="議会費最小値テキスト"/>
        <xdr:cNvSpPr txBox="1"/>
      </xdr:nvSpPr>
      <xdr:spPr>
        <a:xfrm>
          <a:off x="4564380" y="64033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24765</xdr:rowOff>
    </xdr:from>
    <xdr:to>
      <xdr:col>24</xdr:col>
      <xdr:colOff>152400</xdr:colOff>
      <xdr:row>38</xdr:row>
      <xdr:rowOff>24765</xdr:rowOff>
    </xdr:to>
    <xdr:cxnSp macro="">
      <xdr:nvCxnSpPr>
        <xdr:cNvPr id="57" name="直線コネクタ 56"/>
        <xdr:cNvCxnSpPr/>
      </xdr:nvCxnSpPr>
      <xdr:spPr>
        <a:xfrm>
          <a:off x="4429760" y="63988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36830</xdr:rowOff>
    </xdr:from>
    <xdr:ext cx="469900" cy="258445"/>
    <xdr:sp macro="" textlink="">
      <xdr:nvSpPr>
        <xdr:cNvPr id="58" name="議会費最大値テキスト"/>
        <xdr:cNvSpPr txBox="1"/>
      </xdr:nvSpPr>
      <xdr:spPr>
        <a:xfrm>
          <a:off x="4564380" y="4902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7,861</a:t>
          </a:r>
          <a:endParaRPr kumimoji="1" lang="ja-JP" altLang="en-US" sz="1000" b="1">
            <a:latin typeface="ＭＳ Ｐゴシック"/>
          </a:endParaRPr>
        </a:p>
      </xdr:txBody>
    </xdr:sp>
    <xdr:clientData/>
  </xdr:oneCellAnchor>
  <xdr:twoCellAnchor>
    <xdr:from>
      <xdr:col>23</xdr:col>
      <xdr:colOff>165100</xdr:colOff>
      <xdr:row>30</xdr:row>
      <xdr:rowOff>90170</xdr:rowOff>
    </xdr:from>
    <xdr:to>
      <xdr:col>24</xdr:col>
      <xdr:colOff>152400</xdr:colOff>
      <xdr:row>30</xdr:row>
      <xdr:rowOff>90170</xdr:rowOff>
    </xdr:to>
    <xdr:cxnSp macro="">
      <xdr:nvCxnSpPr>
        <xdr:cNvPr id="59" name="直線コネクタ 58"/>
        <xdr:cNvCxnSpPr/>
      </xdr:nvCxnSpPr>
      <xdr:spPr>
        <a:xfrm>
          <a:off x="4429760" y="5123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69215</xdr:rowOff>
    </xdr:from>
    <xdr:to>
      <xdr:col>24</xdr:col>
      <xdr:colOff>63500</xdr:colOff>
      <xdr:row>36</xdr:row>
      <xdr:rowOff>83185</xdr:rowOff>
    </xdr:to>
    <xdr:cxnSp macro="">
      <xdr:nvCxnSpPr>
        <xdr:cNvPr id="60" name="直線コネクタ 59"/>
        <xdr:cNvCxnSpPr/>
      </xdr:nvCxnSpPr>
      <xdr:spPr>
        <a:xfrm>
          <a:off x="3700780" y="610806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146685</xdr:rowOff>
    </xdr:from>
    <xdr:ext cx="469900" cy="254635"/>
    <xdr:sp macro="" textlink="">
      <xdr:nvSpPr>
        <xdr:cNvPr id="61" name="議会費平均値テキスト"/>
        <xdr:cNvSpPr txBox="1"/>
      </xdr:nvSpPr>
      <xdr:spPr>
        <a:xfrm>
          <a:off x="4564380" y="618553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167640</xdr:rowOff>
    </xdr:from>
    <xdr:to>
      <xdr:col>24</xdr:col>
      <xdr:colOff>114300</xdr:colOff>
      <xdr:row>37</xdr:row>
      <xdr:rowOff>98425</xdr:rowOff>
    </xdr:to>
    <xdr:sp macro="" textlink="">
      <xdr:nvSpPr>
        <xdr:cNvPr id="62" name="フローチャート: 判断 61"/>
        <xdr:cNvSpPr/>
      </xdr:nvSpPr>
      <xdr:spPr>
        <a:xfrm>
          <a:off x="4462780" y="62064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66675</xdr:rowOff>
    </xdr:from>
    <xdr:to>
      <xdr:col>19</xdr:col>
      <xdr:colOff>177800</xdr:colOff>
      <xdr:row>36</xdr:row>
      <xdr:rowOff>69215</xdr:rowOff>
    </xdr:to>
    <xdr:cxnSp macro="">
      <xdr:nvCxnSpPr>
        <xdr:cNvPr id="63" name="直線コネクタ 62"/>
        <xdr:cNvCxnSpPr/>
      </xdr:nvCxnSpPr>
      <xdr:spPr>
        <a:xfrm>
          <a:off x="2832100" y="610552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161925</xdr:rowOff>
    </xdr:from>
    <xdr:to>
      <xdr:col>20</xdr:col>
      <xdr:colOff>38100</xdr:colOff>
      <xdr:row>37</xdr:row>
      <xdr:rowOff>92075</xdr:rowOff>
    </xdr:to>
    <xdr:sp macro="" textlink="">
      <xdr:nvSpPr>
        <xdr:cNvPr id="64" name="フローチャート: 判断 63"/>
        <xdr:cNvSpPr/>
      </xdr:nvSpPr>
      <xdr:spPr>
        <a:xfrm>
          <a:off x="3649980" y="62007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83185</xdr:rowOff>
    </xdr:from>
    <xdr:ext cx="466090" cy="259080"/>
    <xdr:sp macro="" textlink="">
      <xdr:nvSpPr>
        <xdr:cNvPr id="65" name="テキスト ボックス 64"/>
        <xdr:cNvSpPr txBox="1"/>
      </xdr:nvSpPr>
      <xdr:spPr>
        <a:xfrm>
          <a:off x="3470910" y="62896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66675</xdr:rowOff>
    </xdr:from>
    <xdr:to>
      <xdr:col>15</xdr:col>
      <xdr:colOff>50800</xdr:colOff>
      <xdr:row>36</xdr:row>
      <xdr:rowOff>74930</xdr:rowOff>
    </xdr:to>
    <xdr:cxnSp macro="">
      <xdr:nvCxnSpPr>
        <xdr:cNvPr id="66" name="直線コネクタ 65"/>
        <xdr:cNvCxnSpPr/>
      </xdr:nvCxnSpPr>
      <xdr:spPr>
        <a:xfrm flipV="1">
          <a:off x="1968500" y="610552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67" name="フローチャート: 判断 66"/>
        <xdr:cNvSpPr/>
      </xdr:nvSpPr>
      <xdr:spPr>
        <a:xfrm>
          <a:off x="2781300" y="618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72390</xdr:rowOff>
    </xdr:from>
    <xdr:ext cx="465455" cy="258445"/>
    <xdr:sp macro="" textlink="">
      <xdr:nvSpPr>
        <xdr:cNvPr id="68" name="テキスト ボックス 67"/>
        <xdr:cNvSpPr txBox="1"/>
      </xdr:nvSpPr>
      <xdr:spPr>
        <a:xfrm>
          <a:off x="2602230" y="627888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64135</xdr:rowOff>
    </xdr:from>
    <xdr:to>
      <xdr:col>10</xdr:col>
      <xdr:colOff>114300</xdr:colOff>
      <xdr:row>36</xdr:row>
      <xdr:rowOff>74930</xdr:rowOff>
    </xdr:to>
    <xdr:cxnSp macro="">
      <xdr:nvCxnSpPr>
        <xdr:cNvPr id="69" name="直線コネクタ 68"/>
        <xdr:cNvCxnSpPr/>
      </xdr:nvCxnSpPr>
      <xdr:spPr>
        <a:xfrm>
          <a:off x="1104900" y="610298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148590</xdr:rowOff>
    </xdr:from>
    <xdr:to>
      <xdr:col>10</xdr:col>
      <xdr:colOff>165100</xdr:colOff>
      <xdr:row>37</xdr:row>
      <xdr:rowOff>78740</xdr:rowOff>
    </xdr:to>
    <xdr:sp macro="" textlink="">
      <xdr:nvSpPr>
        <xdr:cNvPr id="70" name="フローチャート: 判断 69"/>
        <xdr:cNvSpPr/>
      </xdr:nvSpPr>
      <xdr:spPr>
        <a:xfrm>
          <a:off x="1917700" y="6187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69850</xdr:rowOff>
    </xdr:from>
    <xdr:ext cx="465455" cy="258445"/>
    <xdr:sp macro="" textlink="">
      <xdr:nvSpPr>
        <xdr:cNvPr id="71" name="テキスト ボックス 70"/>
        <xdr:cNvSpPr txBox="1"/>
      </xdr:nvSpPr>
      <xdr:spPr>
        <a:xfrm>
          <a:off x="1738630" y="627634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146685</xdr:rowOff>
    </xdr:from>
    <xdr:to>
      <xdr:col>6</xdr:col>
      <xdr:colOff>38100</xdr:colOff>
      <xdr:row>37</xdr:row>
      <xdr:rowOff>76835</xdr:rowOff>
    </xdr:to>
    <xdr:sp macro="" textlink="">
      <xdr:nvSpPr>
        <xdr:cNvPr id="72" name="フローチャート: 判断 71"/>
        <xdr:cNvSpPr/>
      </xdr:nvSpPr>
      <xdr:spPr>
        <a:xfrm>
          <a:off x="1054100" y="61855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67945</xdr:rowOff>
    </xdr:from>
    <xdr:ext cx="466090" cy="258445"/>
    <xdr:sp macro="" textlink="">
      <xdr:nvSpPr>
        <xdr:cNvPr id="73" name="テキスト ボックス 72"/>
        <xdr:cNvSpPr txBox="1"/>
      </xdr:nvSpPr>
      <xdr:spPr>
        <a:xfrm>
          <a:off x="875030" y="62744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4" name="テキスト ボックス 73"/>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6" name="テキスト ボックス 75"/>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32385</xdr:rowOff>
    </xdr:from>
    <xdr:to>
      <xdr:col>24</xdr:col>
      <xdr:colOff>114300</xdr:colOff>
      <xdr:row>36</xdr:row>
      <xdr:rowOff>133985</xdr:rowOff>
    </xdr:to>
    <xdr:sp macro="" textlink="">
      <xdr:nvSpPr>
        <xdr:cNvPr id="79" name="楕円 78"/>
        <xdr:cNvSpPr/>
      </xdr:nvSpPr>
      <xdr:spPr>
        <a:xfrm>
          <a:off x="446278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55245</xdr:rowOff>
    </xdr:from>
    <xdr:ext cx="469900" cy="254635"/>
    <xdr:sp macro="" textlink="">
      <xdr:nvSpPr>
        <xdr:cNvPr id="80" name="議会費該当値テキスト"/>
        <xdr:cNvSpPr txBox="1"/>
      </xdr:nvSpPr>
      <xdr:spPr>
        <a:xfrm>
          <a:off x="4564380" y="59264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18415</xdr:rowOff>
    </xdr:from>
    <xdr:to>
      <xdr:col>20</xdr:col>
      <xdr:colOff>38100</xdr:colOff>
      <xdr:row>36</xdr:row>
      <xdr:rowOff>120650</xdr:rowOff>
    </xdr:to>
    <xdr:sp macro="" textlink="">
      <xdr:nvSpPr>
        <xdr:cNvPr id="81" name="楕円 80"/>
        <xdr:cNvSpPr/>
      </xdr:nvSpPr>
      <xdr:spPr>
        <a:xfrm>
          <a:off x="3649980" y="60572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136525</xdr:rowOff>
    </xdr:from>
    <xdr:ext cx="466090" cy="258445"/>
    <xdr:sp macro="" textlink="">
      <xdr:nvSpPr>
        <xdr:cNvPr id="82" name="テキスト ボックス 81"/>
        <xdr:cNvSpPr txBox="1"/>
      </xdr:nvSpPr>
      <xdr:spPr>
        <a:xfrm>
          <a:off x="3470910" y="58400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15875</xdr:rowOff>
    </xdr:from>
    <xdr:to>
      <xdr:col>15</xdr:col>
      <xdr:colOff>101600</xdr:colOff>
      <xdr:row>36</xdr:row>
      <xdr:rowOff>117475</xdr:rowOff>
    </xdr:to>
    <xdr:sp macro="" textlink="">
      <xdr:nvSpPr>
        <xdr:cNvPr id="83" name="楕円 82"/>
        <xdr:cNvSpPr/>
      </xdr:nvSpPr>
      <xdr:spPr>
        <a:xfrm>
          <a:off x="27813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133985</xdr:rowOff>
    </xdr:from>
    <xdr:ext cx="465455" cy="255270"/>
    <xdr:sp macro="" textlink="">
      <xdr:nvSpPr>
        <xdr:cNvPr id="84" name="テキスト ボックス 83"/>
        <xdr:cNvSpPr txBox="1"/>
      </xdr:nvSpPr>
      <xdr:spPr>
        <a:xfrm>
          <a:off x="2602230" y="5837555"/>
          <a:ext cx="465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23495</xdr:rowOff>
    </xdr:from>
    <xdr:to>
      <xdr:col>10</xdr:col>
      <xdr:colOff>165100</xdr:colOff>
      <xdr:row>36</xdr:row>
      <xdr:rowOff>125095</xdr:rowOff>
    </xdr:to>
    <xdr:sp macro="" textlink="">
      <xdr:nvSpPr>
        <xdr:cNvPr id="85" name="楕円 84"/>
        <xdr:cNvSpPr/>
      </xdr:nvSpPr>
      <xdr:spPr>
        <a:xfrm>
          <a:off x="1917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141605</xdr:rowOff>
    </xdr:from>
    <xdr:ext cx="465455" cy="258445"/>
    <xdr:sp macro="" textlink="">
      <xdr:nvSpPr>
        <xdr:cNvPr id="86" name="テキスト ボックス 85"/>
        <xdr:cNvSpPr txBox="1"/>
      </xdr:nvSpPr>
      <xdr:spPr>
        <a:xfrm>
          <a:off x="1738630" y="5845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13335</xdr:rowOff>
    </xdr:from>
    <xdr:to>
      <xdr:col>6</xdr:col>
      <xdr:colOff>38100</xdr:colOff>
      <xdr:row>36</xdr:row>
      <xdr:rowOff>114935</xdr:rowOff>
    </xdr:to>
    <xdr:sp macro="" textlink="">
      <xdr:nvSpPr>
        <xdr:cNvPr id="87" name="楕円 86"/>
        <xdr:cNvSpPr/>
      </xdr:nvSpPr>
      <xdr:spPr>
        <a:xfrm>
          <a:off x="1054100" y="60521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132080</xdr:rowOff>
    </xdr:from>
    <xdr:ext cx="466090" cy="255270"/>
    <xdr:sp macro="" textlink="">
      <xdr:nvSpPr>
        <xdr:cNvPr id="88" name="テキスト ボックス 87"/>
        <xdr:cNvSpPr txBox="1"/>
      </xdr:nvSpPr>
      <xdr:spPr>
        <a:xfrm>
          <a:off x="875030" y="58356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0" name="正方形/長方形 89"/>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2" name="正方形/長方形 91"/>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4" name="正方形/長方形 93"/>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7" name="テキスト ボックス 96"/>
        <xdr:cNvSpPr txBox="1"/>
      </xdr:nvSpPr>
      <xdr:spPr>
        <a:xfrm>
          <a:off x="708660" y="78892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110" cy="255270"/>
    <xdr:sp macro="" textlink="">
      <xdr:nvSpPr>
        <xdr:cNvPr id="99" name="テキスト ボックス 98"/>
        <xdr:cNvSpPr txBox="1"/>
      </xdr:nvSpPr>
      <xdr:spPr>
        <a:xfrm>
          <a:off x="502920" y="1017397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8445"/>
    <xdr:sp macro="" textlink="">
      <xdr:nvSpPr>
        <xdr:cNvPr id="101" name="テキスト ボックス 100"/>
        <xdr:cNvSpPr txBox="1"/>
      </xdr:nvSpPr>
      <xdr:spPr>
        <a:xfrm>
          <a:off x="225425" y="9800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8445"/>
    <xdr:sp macro="" textlink="">
      <xdr:nvSpPr>
        <xdr:cNvPr id="103" name="テキスト ボックス 102"/>
        <xdr:cNvSpPr txBox="1"/>
      </xdr:nvSpPr>
      <xdr:spPr>
        <a:xfrm>
          <a:off x="22542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140335</xdr:rowOff>
    </xdr:from>
    <xdr:to>
      <xdr:col>28</xdr:col>
      <xdr:colOff>114300</xdr:colOff>
      <xdr:row>54</xdr:row>
      <xdr:rowOff>140335</xdr:rowOff>
    </xdr:to>
    <xdr:cxnSp macro="">
      <xdr:nvCxnSpPr>
        <xdr:cNvPr id="104" name="直線コネクタ 103"/>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167640</xdr:rowOff>
    </xdr:from>
    <xdr:ext cx="531495" cy="255270"/>
    <xdr:sp macro="" textlink="">
      <xdr:nvSpPr>
        <xdr:cNvPr id="105" name="テキスト ボックス 104"/>
        <xdr:cNvSpPr txBox="1"/>
      </xdr:nvSpPr>
      <xdr:spPr>
        <a:xfrm>
          <a:off x="225425" y="905637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820" cy="259080"/>
    <xdr:sp macro="" textlink="">
      <xdr:nvSpPr>
        <xdr:cNvPr id="107" name="テキスト ボックス 106"/>
        <xdr:cNvSpPr txBox="1"/>
      </xdr:nvSpPr>
      <xdr:spPr>
        <a:xfrm>
          <a:off x="166370" y="86842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820" cy="258445"/>
    <xdr:sp macro="" textlink="">
      <xdr:nvSpPr>
        <xdr:cNvPr id="109" name="テキスト ボックス 108"/>
        <xdr:cNvSpPr txBox="1"/>
      </xdr:nvSpPr>
      <xdr:spPr>
        <a:xfrm>
          <a:off x="166370" y="831088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4635"/>
    <xdr:sp macro="" textlink="">
      <xdr:nvSpPr>
        <xdr:cNvPr id="111" name="テキスト ボックス 110"/>
        <xdr:cNvSpPr txBox="1"/>
      </xdr:nvSpPr>
      <xdr:spPr>
        <a:xfrm>
          <a:off x="166370" y="79375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1905</xdr:rowOff>
    </xdr:from>
    <xdr:to>
      <xdr:col>24</xdr:col>
      <xdr:colOff>62865</xdr:colOff>
      <xdr:row>59</xdr:row>
      <xdr:rowOff>26035</xdr:rowOff>
    </xdr:to>
    <xdr:cxnSp macro="">
      <xdr:nvCxnSpPr>
        <xdr:cNvPr id="113" name="直線コネクタ 112"/>
        <xdr:cNvCxnSpPr/>
      </xdr:nvCxnSpPr>
      <xdr:spPr>
        <a:xfrm flipV="1">
          <a:off x="4511675" y="8387715"/>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29845</xdr:rowOff>
    </xdr:from>
    <xdr:ext cx="534670" cy="254635"/>
    <xdr:sp macro="" textlink="">
      <xdr:nvSpPr>
        <xdr:cNvPr id="114" name="総務費最小値テキスト"/>
        <xdr:cNvSpPr txBox="1"/>
      </xdr:nvSpPr>
      <xdr:spPr>
        <a:xfrm>
          <a:off x="4564380" y="99244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31,454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26035</xdr:rowOff>
    </xdr:from>
    <xdr:to>
      <xdr:col>24</xdr:col>
      <xdr:colOff>152400</xdr:colOff>
      <xdr:row>59</xdr:row>
      <xdr:rowOff>26035</xdr:rowOff>
    </xdr:to>
    <xdr:cxnSp macro="">
      <xdr:nvCxnSpPr>
        <xdr:cNvPr id="115" name="直線コネクタ 114"/>
        <xdr:cNvCxnSpPr/>
      </xdr:nvCxnSpPr>
      <xdr:spPr>
        <a:xfrm>
          <a:off x="4429760" y="9920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120650</xdr:rowOff>
    </xdr:from>
    <xdr:ext cx="598805" cy="255270"/>
    <xdr:sp macro="" textlink="">
      <xdr:nvSpPr>
        <xdr:cNvPr id="116" name="総務費最大値テキスト"/>
        <xdr:cNvSpPr txBox="1"/>
      </xdr:nvSpPr>
      <xdr:spPr>
        <a:xfrm>
          <a:off x="4564380" y="81711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154,825</a:t>
          </a:r>
          <a:endParaRPr kumimoji="1" lang="ja-JP" altLang="en-US" sz="1000" b="1">
            <a:latin typeface="ＭＳ Ｐゴシック"/>
          </a:endParaRPr>
        </a:p>
      </xdr:txBody>
    </xdr:sp>
    <xdr:clientData/>
  </xdr:oneCellAnchor>
  <xdr:twoCellAnchor>
    <xdr:from>
      <xdr:col>23</xdr:col>
      <xdr:colOff>165100</xdr:colOff>
      <xdr:row>50</xdr:row>
      <xdr:rowOff>1905</xdr:rowOff>
    </xdr:from>
    <xdr:to>
      <xdr:col>24</xdr:col>
      <xdr:colOff>152400</xdr:colOff>
      <xdr:row>50</xdr:row>
      <xdr:rowOff>1905</xdr:rowOff>
    </xdr:to>
    <xdr:cxnSp macro="">
      <xdr:nvCxnSpPr>
        <xdr:cNvPr id="117" name="直線コネクタ 116"/>
        <xdr:cNvCxnSpPr/>
      </xdr:nvCxnSpPr>
      <xdr:spPr>
        <a:xfrm>
          <a:off x="4429760" y="83877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140335</xdr:rowOff>
    </xdr:from>
    <xdr:to>
      <xdr:col>24</xdr:col>
      <xdr:colOff>63500</xdr:colOff>
      <xdr:row>57</xdr:row>
      <xdr:rowOff>78105</xdr:rowOff>
    </xdr:to>
    <xdr:cxnSp macro="">
      <xdr:nvCxnSpPr>
        <xdr:cNvPr id="118" name="直線コネクタ 117"/>
        <xdr:cNvCxnSpPr/>
      </xdr:nvCxnSpPr>
      <xdr:spPr>
        <a:xfrm>
          <a:off x="3700780" y="8526145"/>
          <a:ext cx="812800" cy="1111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167640</xdr:rowOff>
    </xdr:from>
    <xdr:ext cx="534670" cy="255270"/>
    <xdr:sp macro="" textlink="">
      <xdr:nvSpPr>
        <xdr:cNvPr id="119" name="総務費平均値テキスト"/>
        <xdr:cNvSpPr txBox="1"/>
      </xdr:nvSpPr>
      <xdr:spPr>
        <a:xfrm>
          <a:off x="4564380" y="939165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146050</xdr:rowOff>
    </xdr:from>
    <xdr:to>
      <xdr:col>24</xdr:col>
      <xdr:colOff>114300</xdr:colOff>
      <xdr:row>57</xdr:row>
      <xdr:rowOff>76200</xdr:rowOff>
    </xdr:to>
    <xdr:sp macro="" textlink="">
      <xdr:nvSpPr>
        <xdr:cNvPr id="120" name="フローチャート: 判断 119"/>
        <xdr:cNvSpPr/>
      </xdr:nvSpPr>
      <xdr:spPr>
        <a:xfrm>
          <a:off x="4462780" y="9537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140335</xdr:rowOff>
    </xdr:from>
    <xdr:to>
      <xdr:col>19</xdr:col>
      <xdr:colOff>177800</xdr:colOff>
      <xdr:row>57</xdr:row>
      <xdr:rowOff>134620</xdr:rowOff>
    </xdr:to>
    <xdr:cxnSp macro="">
      <xdr:nvCxnSpPr>
        <xdr:cNvPr id="121" name="直線コネクタ 120"/>
        <xdr:cNvCxnSpPr/>
      </xdr:nvCxnSpPr>
      <xdr:spPr>
        <a:xfrm flipV="1">
          <a:off x="2832100" y="8526145"/>
          <a:ext cx="868680" cy="1167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14605</xdr:rowOff>
    </xdr:from>
    <xdr:to>
      <xdr:col>20</xdr:col>
      <xdr:colOff>38100</xdr:colOff>
      <xdr:row>50</xdr:row>
      <xdr:rowOff>116205</xdr:rowOff>
    </xdr:to>
    <xdr:sp macro="" textlink="">
      <xdr:nvSpPr>
        <xdr:cNvPr id="122" name="フローチャート: 判断 121"/>
        <xdr:cNvSpPr/>
      </xdr:nvSpPr>
      <xdr:spPr>
        <a:xfrm>
          <a:off x="3649980" y="84004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48</xdr:row>
      <xdr:rowOff>132715</xdr:rowOff>
    </xdr:from>
    <xdr:ext cx="594360" cy="255270"/>
    <xdr:sp macro="" textlink="">
      <xdr:nvSpPr>
        <xdr:cNvPr id="123" name="テキスト ボックス 122"/>
        <xdr:cNvSpPr txBox="1"/>
      </xdr:nvSpPr>
      <xdr:spPr>
        <a:xfrm>
          <a:off x="3406140" y="8183245"/>
          <a:ext cx="594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134620</xdr:rowOff>
    </xdr:from>
    <xdr:to>
      <xdr:col>15</xdr:col>
      <xdr:colOff>50800</xdr:colOff>
      <xdr:row>57</xdr:row>
      <xdr:rowOff>167640</xdr:rowOff>
    </xdr:to>
    <xdr:cxnSp macro="">
      <xdr:nvCxnSpPr>
        <xdr:cNvPr id="124" name="直線コネクタ 123"/>
        <xdr:cNvCxnSpPr/>
      </xdr:nvCxnSpPr>
      <xdr:spPr>
        <a:xfrm flipV="1">
          <a:off x="1968500" y="969391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92710</xdr:rowOff>
    </xdr:from>
    <xdr:to>
      <xdr:col>15</xdr:col>
      <xdr:colOff>101600</xdr:colOff>
      <xdr:row>58</xdr:row>
      <xdr:rowOff>22860</xdr:rowOff>
    </xdr:to>
    <xdr:sp macro="" textlink="">
      <xdr:nvSpPr>
        <xdr:cNvPr id="125" name="フローチャート: 判断 124"/>
        <xdr:cNvSpPr/>
      </xdr:nvSpPr>
      <xdr:spPr>
        <a:xfrm>
          <a:off x="2781300" y="9652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13970</xdr:rowOff>
    </xdr:from>
    <xdr:ext cx="530225" cy="258445"/>
    <xdr:sp macro="" textlink="">
      <xdr:nvSpPr>
        <xdr:cNvPr id="126" name="テキスト ボックス 125"/>
        <xdr:cNvSpPr txBox="1"/>
      </xdr:nvSpPr>
      <xdr:spPr>
        <a:xfrm>
          <a:off x="2574925" y="974090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95885</xdr:rowOff>
    </xdr:from>
    <xdr:to>
      <xdr:col>10</xdr:col>
      <xdr:colOff>114300</xdr:colOff>
      <xdr:row>57</xdr:row>
      <xdr:rowOff>167640</xdr:rowOff>
    </xdr:to>
    <xdr:cxnSp macro="">
      <xdr:nvCxnSpPr>
        <xdr:cNvPr id="127" name="直線コネクタ 126"/>
        <xdr:cNvCxnSpPr/>
      </xdr:nvCxnSpPr>
      <xdr:spPr>
        <a:xfrm>
          <a:off x="1104900" y="9655175"/>
          <a:ext cx="8636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104140</xdr:rowOff>
    </xdr:from>
    <xdr:to>
      <xdr:col>10</xdr:col>
      <xdr:colOff>165100</xdr:colOff>
      <xdr:row>58</xdr:row>
      <xdr:rowOff>34290</xdr:rowOff>
    </xdr:to>
    <xdr:sp macro="" textlink="">
      <xdr:nvSpPr>
        <xdr:cNvPr id="128" name="フローチャート: 判断 127"/>
        <xdr:cNvSpPr/>
      </xdr:nvSpPr>
      <xdr:spPr>
        <a:xfrm>
          <a:off x="1917700" y="9663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50800</xdr:rowOff>
    </xdr:from>
    <xdr:ext cx="530860" cy="258445"/>
    <xdr:sp macro="" textlink="">
      <xdr:nvSpPr>
        <xdr:cNvPr id="129" name="テキスト ボックス 128"/>
        <xdr:cNvSpPr txBox="1"/>
      </xdr:nvSpPr>
      <xdr:spPr>
        <a:xfrm>
          <a:off x="1706245" y="94424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139065</xdr:rowOff>
    </xdr:from>
    <xdr:to>
      <xdr:col>6</xdr:col>
      <xdr:colOff>38100</xdr:colOff>
      <xdr:row>58</xdr:row>
      <xdr:rowOff>69215</xdr:rowOff>
    </xdr:to>
    <xdr:sp macro="" textlink="">
      <xdr:nvSpPr>
        <xdr:cNvPr id="130" name="フローチャート: 判断 129"/>
        <xdr:cNvSpPr/>
      </xdr:nvSpPr>
      <xdr:spPr>
        <a:xfrm>
          <a:off x="1054100" y="96983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60325</xdr:rowOff>
    </xdr:from>
    <xdr:ext cx="530225" cy="259080"/>
    <xdr:sp macro="" textlink="">
      <xdr:nvSpPr>
        <xdr:cNvPr id="131" name="テキスト ボックス 130"/>
        <xdr:cNvSpPr txBox="1"/>
      </xdr:nvSpPr>
      <xdr:spPr>
        <a:xfrm>
          <a:off x="842645" y="9787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2" name="テキスト ボックス 131"/>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4" name="テキスト ボックス 133"/>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27305</xdr:rowOff>
    </xdr:from>
    <xdr:to>
      <xdr:col>24</xdr:col>
      <xdr:colOff>114300</xdr:colOff>
      <xdr:row>57</xdr:row>
      <xdr:rowOff>128905</xdr:rowOff>
    </xdr:to>
    <xdr:sp macro="" textlink="">
      <xdr:nvSpPr>
        <xdr:cNvPr id="137" name="楕円 136"/>
        <xdr:cNvSpPr/>
      </xdr:nvSpPr>
      <xdr:spPr>
        <a:xfrm>
          <a:off x="446278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6350</xdr:rowOff>
    </xdr:from>
    <xdr:ext cx="534670" cy="255270"/>
    <xdr:sp macro="" textlink="">
      <xdr:nvSpPr>
        <xdr:cNvPr id="138" name="総務費該当値テキスト"/>
        <xdr:cNvSpPr txBox="1"/>
      </xdr:nvSpPr>
      <xdr:spPr>
        <a:xfrm>
          <a:off x="4564380" y="95656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50</xdr:row>
      <xdr:rowOff>89535</xdr:rowOff>
    </xdr:from>
    <xdr:to>
      <xdr:col>20</xdr:col>
      <xdr:colOff>38100</xdr:colOff>
      <xdr:row>51</xdr:row>
      <xdr:rowOff>19685</xdr:rowOff>
    </xdr:to>
    <xdr:sp macro="" textlink="">
      <xdr:nvSpPr>
        <xdr:cNvPr id="139" name="楕円 138"/>
        <xdr:cNvSpPr/>
      </xdr:nvSpPr>
      <xdr:spPr>
        <a:xfrm>
          <a:off x="3649980" y="84753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10795</xdr:rowOff>
    </xdr:from>
    <xdr:ext cx="594360" cy="257810"/>
    <xdr:sp macro="" textlink="">
      <xdr:nvSpPr>
        <xdr:cNvPr id="140" name="テキスト ボックス 139"/>
        <xdr:cNvSpPr txBox="1"/>
      </xdr:nvSpPr>
      <xdr:spPr>
        <a:xfrm>
          <a:off x="3406140" y="85642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84455</xdr:rowOff>
    </xdr:from>
    <xdr:to>
      <xdr:col>15</xdr:col>
      <xdr:colOff>101600</xdr:colOff>
      <xdr:row>58</xdr:row>
      <xdr:rowOff>13970</xdr:rowOff>
    </xdr:to>
    <xdr:sp macro="" textlink="">
      <xdr:nvSpPr>
        <xdr:cNvPr id="141" name="楕円 140"/>
        <xdr:cNvSpPr/>
      </xdr:nvSpPr>
      <xdr:spPr>
        <a:xfrm>
          <a:off x="2781300" y="96437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30480</xdr:rowOff>
    </xdr:from>
    <xdr:ext cx="530225" cy="254635"/>
    <xdr:sp macro="" textlink="">
      <xdr:nvSpPr>
        <xdr:cNvPr id="142" name="テキスト ボックス 141"/>
        <xdr:cNvSpPr txBox="1"/>
      </xdr:nvSpPr>
      <xdr:spPr>
        <a:xfrm>
          <a:off x="2574925" y="9422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116840</xdr:rowOff>
    </xdr:from>
    <xdr:to>
      <xdr:col>10</xdr:col>
      <xdr:colOff>165100</xdr:colOff>
      <xdr:row>58</xdr:row>
      <xdr:rowOff>46990</xdr:rowOff>
    </xdr:to>
    <xdr:sp macro="" textlink="">
      <xdr:nvSpPr>
        <xdr:cNvPr id="143" name="楕円 142"/>
        <xdr:cNvSpPr/>
      </xdr:nvSpPr>
      <xdr:spPr>
        <a:xfrm>
          <a:off x="1917700" y="967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38100</xdr:rowOff>
    </xdr:from>
    <xdr:ext cx="530860" cy="259080"/>
    <xdr:sp macro="" textlink="">
      <xdr:nvSpPr>
        <xdr:cNvPr id="144" name="テキスト ボックス 143"/>
        <xdr:cNvSpPr txBox="1"/>
      </xdr:nvSpPr>
      <xdr:spPr>
        <a:xfrm>
          <a:off x="1706245" y="97650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45085</xdr:rowOff>
    </xdr:from>
    <xdr:to>
      <xdr:col>6</xdr:col>
      <xdr:colOff>38100</xdr:colOff>
      <xdr:row>57</xdr:row>
      <xdr:rowOff>146685</xdr:rowOff>
    </xdr:to>
    <xdr:sp macro="" textlink="">
      <xdr:nvSpPr>
        <xdr:cNvPr id="145" name="楕円 144"/>
        <xdr:cNvSpPr/>
      </xdr:nvSpPr>
      <xdr:spPr>
        <a:xfrm>
          <a:off x="1054100" y="96043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163195</xdr:rowOff>
    </xdr:from>
    <xdr:ext cx="530225" cy="258445"/>
    <xdr:sp macro="" textlink="">
      <xdr:nvSpPr>
        <xdr:cNvPr id="146" name="テキスト ボックス 145"/>
        <xdr:cNvSpPr txBox="1"/>
      </xdr:nvSpPr>
      <xdr:spPr>
        <a:xfrm>
          <a:off x="842645" y="93872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8" name="正方形/長方形 147"/>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0" name="正方形/長方形 149"/>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2" name="正方形/長方形 151"/>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231,838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5" name="テキスト ボックス 154"/>
        <xdr:cNvSpPr txBox="1"/>
      </xdr:nvSpPr>
      <xdr:spPr>
        <a:xfrm>
          <a:off x="708660" y="112420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1820" cy="255270"/>
    <xdr:sp macro="" textlink="">
      <xdr:nvSpPr>
        <xdr:cNvPr id="157" name="テキスト ボックス 156"/>
        <xdr:cNvSpPr txBox="1"/>
      </xdr:nvSpPr>
      <xdr:spPr>
        <a:xfrm>
          <a:off x="166370" y="1352677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4168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1820" cy="258445"/>
    <xdr:sp macro="" textlink="">
      <xdr:nvSpPr>
        <xdr:cNvPr id="159" name="テキスト ボックス 158"/>
        <xdr:cNvSpPr txBox="1"/>
      </xdr:nvSpPr>
      <xdr:spPr>
        <a:xfrm>
          <a:off x="166370" y="1320800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4168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820" cy="254635"/>
    <xdr:sp macro="" textlink="">
      <xdr:nvSpPr>
        <xdr:cNvPr id="161" name="テキスト ボックス 160"/>
        <xdr:cNvSpPr txBox="1"/>
      </xdr:nvSpPr>
      <xdr:spPr>
        <a:xfrm>
          <a:off x="166370" y="1288859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4168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820" cy="259080"/>
    <xdr:sp macro="" textlink="">
      <xdr:nvSpPr>
        <xdr:cNvPr id="163" name="テキスト ボックス 162"/>
        <xdr:cNvSpPr txBox="1"/>
      </xdr:nvSpPr>
      <xdr:spPr>
        <a:xfrm>
          <a:off x="166370" y="125698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4168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820" cy="255270"/>
    <xdr:sp macro="" textlink="">
      <xdr:nvSpPr>
        <xdr:cNvPr id="165" name="テキスト ボックス 164"/>
        <xdr:cNvSpPr txBox="1"/>
      </xdr:nvSpPr>
      <xdr:spPr>
        <a:xfrm>
          <a:off x="166370" y="1224788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4168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820" cy="258445"/>
    <xdr:sp macro="" textlink="">
      <xdr:nvSpPr>
        <xdr:cNvPr id="167" name="テキスト ボックス 166"/>
        <xdr:cNvSpPr txBox="1"/>
      </xdr:nvSpPr>
      <xdr:spPr>
        <a:xfrm>
          <a:off x="166370" y="119284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4168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820" cy="259080"/>
    <xdr:sp macro="" textlink="">
      <xdr:nvSpPr>
        <xdr:cNvPr id="169" name="テキスト ボックス 168"/>
        <xdr:cNvSpPr txBox="1"/>
      </xdr:nvSpPr>
      <xdr:spPr>
        <a:xfrm>
          <a:off x="166370" y="116090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4635"/>
    <xdr:sp macro="" textlink="">
      <xdr:nvSpPr>
        <xdr:cNvPr id="171" name="テキスト ボックス 170"/>
        <xdr:cNvSpPr txBox="1"/>
      </xdr:nvSpPr>
      <xdr:spPr>
        <a:xfrm>
          <a:off x="166370" y="112903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8255</xdr:rowOff>
    </xdr:from>
    <xdr:to>
      <xdr:col>24</xdr:col>
      <xdr:colOff>62865</xdr:colOff>
      <xdr:row>78</xdr:row>
      <xdr:rowOff>99695</xdr:rowOff>
    </xdr:to>
    <xdr:cxnSp macro="">
      <xdr:nvCxnSpPr>
        <xdr:cNvPr id="173" name="直線コネクタ 172"/>
        <xdr:cNvCxnSpPr/>
      </xdr:nvCxnSpPr>
      <xdr:spPr>
        <a:xfrm flipV="1">
          <a:off x="4511675" y="11746865"/>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103505</xdr:rowOff>
    </xdr:from>
    <xdr:ext cx="598805" cy="258445"/>
    <xdr:sp macro="" textlink="">
      <xdr:nvSpPr>
        <xdr:cNvPr id="174" name="民生費最小値テキスト"/>
        <xdr:cNvSpPr txBox="1"/>
      </xdr:nvSpPr>
      <xdr:spPr>
        <a:xfrm>
          <a:off x="4564380" y="131832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195,694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99695</xdr:rowOff>
    </xdr:from>
    <xdr:to>
      <xdr:col>24</xdr:col>
      <xdr:colOff>152400</xdr:colOff>
      <xdr:row>78</xdr:row>
      <xdr:rowOff>99695</xdr:rowOff>
    </xdr:to>
    <xdr:cxnSp macro="">
      <xdr:nvCxnSpPr>
        <xdr:cNvPr id="175" name="直線コネクタ 174"/>
        <xdr:cNvCxnSpPr/>
      </xdr:nvCxnSpPr>
      <xdr:spPr>
        <a:xfrm>
          <a:off x="4429760" y="131794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126365</xdr:rowOff>
    </xdr:from>
    <xdr:ext cx="598805" cy="258445"/>
    <xdr:sp macro="" textlink="">
      <xdr:nvSpPr>
        <xdr:cNvPr id="176" name="民生費最大値テキスト"/>
        <xdr:cNvSpPr txBox="1"/>
      </xdr:nvSpPr>
      <xdr:spPr>
        <a:xfrm>
          <a:off x="4564380" y="11529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330,086</a:t>
          </a:r>
          <a:endParaRPr kumimoji="1" lang="ja-JP" altLang="en-US" sz="1000" b="1">
            <a:latin typeface="ＭＳ Ｐゴシック"/>
          </a:endParaRPr>
        </a:p>
      </xdr:txBody>
    </xdr:sp>
    <xdr:clientData/>
  </xdr:oneCellAnchor>
  <xdr:twoCellAnchor>
    <xdr:from>
      <xdr:col>23</xdr:col>
      <xdr:colOff>165100</xdr:colOff>
      <xdr:row>70</xdr:row>
      <xdr:rowOff>8255</xdr:rowOff>
    </xdr:from>
    <xdr:to>
      <xdr:col>24</xdr:col>
      <xdr:colOff>152400</xdr:colOff>
      <xdr:row>70</xdr:row>
      <xdr:rowOff>8255</xdr:rowOff>
    </xdr:to>
    <xdr:cxnSp macro="">
      <xdr:nvCxnSpPr>
        <xdr:cNvPr id="177" name="直線コネクタ 176"/>
        <xdr:cNvCxnSpPr/>
      </xdr:nvCxnSpPr>
      <xdr:spPr>
        <a:xfrm>
          <a:off x="4429760" y="11746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88265</xdr:rowOff>
    </xdr:from>
    <xdr:to>
      <xdr:col>24</xdr:col>
      <xdr:colOff>63500</xdr:colOff>
      <xdr:row>77</xdr:row>
      <xdr:rowOff>162560</xdr:rowOff>
    </xdr:to>
    <xdr:cxnSp macro="">
      <xdr:nvCxnSpPr>
        <xdr:cNvPr id="178" name="直線コネクタ 177"/>
        <xdr:cNvCxnSpPr/>
      </xdr:nvCxnSpPr>
      <xdr:spPr>
        <a:xfrm flipV="1">
          <a:off x="3700780" y="12832715"/>
          <a:ext cx="8128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118745</xdr:rowOff>
    </xdr:from>
    <xdr:ext cx="598805" cy="259080"/>
    <xdr:sp macro="" textlink="">
      <xdr:nvSpPr>
        <xdr:cNvPr id="179" name="民生費平均値テキスト"/>
        <xdr:cNvSpPr txBox="1"/>
      </xdr:nvSpPr>
      <xdr:spPr>
        <a:xfrm>
          <a:off x="4564380" y="125279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238,581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95885</xdr:rowOff>
    </xdr:from>
    <xdr:to>
      <xdr:col>24</xdr:col>
      <xdr:colOff>114300</xdr:colOff>
      <xdr:row>76</xdr:row>
      <xdr:rowOff>26035</xdr:rowOff>
    </xdr:to>
    <xdr:sp macro="" textlink="">
      <xdr:nvSpPr>
        <xdr:cNvPr id="180" name="フローチャート: 判断 179"/>
        <xdr:cNvSpPr/>
      </xdr:nvSpPr>
      <xdr:spPr>
        <a:xfrm>
          <a:off x="4462780" y="12672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96520</xdr:rowOff>
    </xdr:from>
    <xdr:to>
      <xdr:col>19</xdr:col>
      <xdr:colOff>177800</xdr:colOff>
      <xdr:row>77</xdr:row>
      <xdr:rowOff>162560</xdr:rowOff>
    </xdr:to>
    <xdr:cxnSp macro="">
      <xdr:nvCxnSpPr>
        <xdr:cNvPr id="181" name="直線コネクタ 180"/>
        <xdr:cNvCxnSpPr/>
      </xdr:nvCxnSpPr>
      <xdr:spPr>
        <a:xfrm>
          <a:off x="2832100" y="13008610"/>
          <a:ext cx="86868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163195</xdr:rowOff>
    </xdr:from>
    <xdr:to>
      <xdr:col>20</xdr:col>
      <xdr:colOff>38100</xdr:colOff>
      <xdr:row>77</xdr:row>
      <xdr:rowOff>93345</xdr:rowOff>
    </xdr:to>
    <xdr:sp macro="" textlink="">
      <xdr:nvSpPr>
        <xdr:cNvPr id="182" name="フローチャート: 判断 181"/>
        <xdr:cNvSpPr/>
      </xdr:nvSpPr>
      <xdr:spPr>
        <a:xfrm>
          <a:off x="3649980" y="129076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109855</xdr:rowOff>
    </xdr:from>
    <xdr:ext cx="594360" cy="254635"/>
    <xdr:sp macro="" textlink="">
      <xdr:nvSpPr>
        <xdr:cNvPr id="183" name="テキスト ボックス 182"/>
        <xdr:cNvSpPr txBox="1"/>
      </xdr:nvSpPr>
      <xdr:spPr>
        <a:xfrm>
          <a:off x="3406140" y="126866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216,674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96520</xdr:rowOff>
    </xdr:from>
    <xdr:to>
      <xdr:col>15</xdr:col>
      <xdr:colOff>50800</xdr:colOff>
      <xdr:row>77</xdr:row>
      <xdr:rowOff>146685</xdr:rowOff>
    </xdr:to>
    <xdr:cxnSp macro="">
      <xdr:nvCxnSpPr>
        <xdr:cNvPr id="184" name="直線コネクタ 183"/>
        <xdr:cNvCxnSpPr/>
      </xdr:nvCxnSpPr>
      <xdr:spPr>
        <a:xfrm flipV="1">
          <a:off x="1968500" y="13008610"/>
          <a:ext cx="8636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41910</xdr:rowOff>
    </xdr:from>
    <xdr:to>
      <xdr:col>15</xdr:col>
      <xdr:colOff>101600</xdr:colOff>
      <xdr:row>77</xdr:row>
      <xdr:rowOff>143510</xdr:rowOff>
    </xdr:to>
    <xdr:sp macro="" textlink="">
      <xdr:nvSpPr>
        <xdr:cNvPr id="185" name="フローチャート: 判断 184"/>
        <xdr:cNvSpPr/>
      </xdr:nvSpPr>
      <xdr:spPr>
        <a:xfrm>
          <a:off x="27813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160655</xdr:rowOff>
    </xdr:from>
    <xdr:ext cx="594995" cy="259080"/>
    <xdr:sp macro="" textlink="">
      <xdr:nvSpPr>
        <xdr:cNvPr id="186" name="テキスト ボックス 185"/>
        <xdr:cNvSpPr txBox="1"/>
      </xdr:nvSpPr>
      <xdr:spPr>
        <a:xfrm>
          <a:off x="2542540" y="127374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212,039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146685</xdr:rowOff>
    </xdr:from>
    <xdr:to>
      <xdr:col>10</xdr:col>
      <xdr:colOff>114300</xdr:colOff>
      <xdr:row>78</xdr:row>
      <xdr:rowOff>147320</xdr:rowOff>
    </xdr:to>
    <xdr:cxnSp macro="">
      <xdr:nvCxnSpPr>
        <xdr:cNvPr id="187" name="直線コネクタ 186"/>
        <xdr:cNvCxnSpPr/>
      </xdr:nvCxnSpPr>
      <xdr:spPr>
        <a:xfrm flipV="1">
          <a:off x="1104900" y="13058775"/>
          <a:ext cx="8636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132715</xdr:rowOff>
    </xdr:from>
    <xdr:to>
      <xdr:col>10</xdr:col>
      <xdr:colOff>165100</xdr:colOff>
      <xdr:row>78</xdr:row>
      <xdr:rowOff>63500</xdr:rowOff>
    </xdr:to>
    <xdr:sp macro="" textlink="">
      <xdr:nvSpPr>
        <xdr:cNvPr id="188" name="フローチャート: 判断 187"/>
        <xdr:cNvSpPr/>
      </xdr:nvSpPr>
      <xdr:spPr>
        <a:xfrm>
          <a:off x="1917700" y="130448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53975</xdr:rowOff>
    </xdr:from>
    <xdr:ext cx="594360" cy="254635"/>
    <xdr:sp macro="" textlink="">
      <xdr:nvSpPr>
        <xdr:cNvPr id="189" name="テキスト ボックス 188"/>
        <xdr:cNvSpPr txBox="1"/>
      </xdr:nvSpPr>
      <xdr:spPr>
        <a:xfrm>
          <a:off x="1673860" y="1313370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203,718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147955</xdr:rowOff>
    </xdr:from>
    <xdr:to>
      <xdr:col>6</xdr:col>
      <xdr:colOff>38100</xdr:colOff>
      <xdr:row>78</xdr:row>
      <xdr:rowOff>78105</xdr:rowOff>
    </xdr:to>
    <xdr:sp macro="" textlink="">
      <xdr:nvSpPr>
        <xdr:cNvPr id="190" name="フローチャート: 判断 189"/>
        <xdr:cNvSpPr/>
      </xdr:nvSpPr>
      <xdr:spPr>
        <a:xfrm>
          <a:off x="1054100" y="130600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94615</xdr:rowOff>
    </xdr:from>
    <xdr:ext cx="594360" cy="259080"/>
    <xdr:sp macro="" textlink="">
      <xdr:nvSpPr>
        <xdr:cNvPr id="191" name="テキスト ボックス 190"/>
        <xdr:cNvSpPr txBox="1"/>
      </xdr:nvSpPr>
      <xdr:spPr>
        <a:xfrm>
          <a:off x="810260" y="128390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2" name="テキスト ボックス 191"/>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4" name="テキスト ボックス 193"/>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37465</xdr:rowOff>
    </xdr:from>
    <xdr:to>
      <xdr:col>24</xdr:col>
      <xdr:colOff>114300</xdr:colOff>
      <xdr:row>76</xdr:row>
      <xdr:rowOff>139065</xdr:rowOff>
    </xdr:to>
    <xdr:sp macro="" textlink="">
      <xdr:nvSpPr>
        <xdr:cNvPr id="197" name="楕円 196"/>
        <xdr:cNvSpPr/>
      </xdr:nvSpPr>
      <xdr:spPr>
        <a:xfrm>
          <a:off x="446278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16510</xdr:rowOff>
    </xdr:from>
    <xdr:ext cx="598805" cy="258445"/>
    <xdr:sp macro="" textlink="">
      <xdr:nvSpPr>
        <xdr:cNvPr id="198" name="民生費該当値テキスト"/>
        <xdr:cNvSpPr txBox="1"/>
      </xdr:nvSpPr>
      <xdr:spPr>
        <a:xfrm>
          <a:off x="4564380" y="1276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228,197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111760</xdr:rowOff>
    </xdr:from>
    <xdr:to>
      <xdr:col>20</xdr:col>
      <xdr:colOff>38100</xdr:colOff>
      <xdr:row>78</xdr:row>
      <xdr:rowOff>41910</xdr:rowOff>
    </xdr:to>
    <xdr:sp macro="" textlink="">
      <xdr:nvSpPr>
        <xdr:cNvPr id="199" name="楕円 198"/>
        <xdr:cNvSpPr/>
      </xdr:nvSpPr>
      <xdr:spPr>
        <a:xfrm>
          <a:off x="3649980" y="130238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33020</xdr:rowOff>
    </xdr:from>
    <xdr:ext cx="594360" cy="258445"/>
    <xdr:sp macro="" textlink="">
      <xdr:nvSpPr>
        <xdr:cNvPr id="200" name="テキスト ボックス 199"/>
        <xdr:cNvSpPr txBox="1"/>
      </xdr:nvSpPr>
      <xdr:spPr>
        <a:xfrm>
          <a:off x="3406140" y="1311275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45720</xdr:rowOff>
    </xdr:from>
    <xdr:to>
      <xdr:col>15</xdr:col>
      <xdr:colOff>101600</xdr:colOff>
      <xdr:row>77</xdr:row>
      <xdr:rowOff>147320</xdr:rowOff>
    </xdr:to>
    <xdr:sp macro="" textlink="">
      <xdr:nvSpPr>
        <xdr:cNvPr id="201" name="楕円 200"/>
        <xdr:cNvSpPr/>
      </xdr:nvSpPr>
      <xdr:spPr>
        <a:xfrm>
          <a:off x="27813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138430</xdr:rowOff>
    </xdr:from>
    <xdr:ext cx="594995" cy="259080"/>
    <xdr:sp macro="" textlink="">
      <xdr:nvSpPr>
        <xdr:cNvPr id="202" name="テキスト ボックス 201"/>
        <xdr:cNvSpPr txBox="1"/>
      </xdr:nvSpPr>
      <xdr:spPr>
        <a:xfrm>
          <a:off x="2542540" y="130505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95885</xdr:rowOff>
    </xdr:from>
    <xdr:to>
      <xdr:col>10</xdr:col>
      <xdr:colOff>165100</xdr:colOff>
      <xdr:row>78</xdr:row>
      <xdr:rowOff>26035</xdr:rowOff>
    </xdr:to>
    <xdr:sp macro="" textlink="">
      <xdr:nvSpPr>
        <xdr:cNvPr id="203" name="楕円 202"/>
        <xdr:cNvSpPr/>
      </xdr:nvSpPr>
      <xdr:spPr>
        <a:xfrm>
          <a:off x="1917700" y="13007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42545</xdr:rowOff>
    </xdr:from>
    <xdr:ext cx="594360" cy="255270"/>
    <xdr:sp macro="" textlink="">
      <xdr:nvSpPr>
        <xdr:cNvPr id="204" name="テキスト ボックス 203"/>
        <xdr:cNvSpPr txBox="1"/>
      </xdr:nvSpPr>
      <xdr:spPr>
        <a:xfrm>
          <a:off x="1673860" y="12786995"/>
          <a:ext cx="594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96520</xdr:rowOff>
    </xdr:from>
    <xdr:to>
      <xdr:col>6</xdr:col>
      <xdr:colOff>38100</xdr:colOff>
      <xdr:row>79</xdr:row>
      <xdr:rowOff>26670</xdr:rowOff>
    </xdr:to>
    <xdr:sp macro="" textlink="">
      <xdr:nvSpPr>
        <xdr:cNvPr id="205" name="楕円 204"/>
        <xdr:cNvSpPr/>
      </xdr:nvSpPr>
      <xdr:spPr>
        <a:xfrm>
          <a:off x="1054100" y="131762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17780</xdr:rowOff>
    </xdr:from>
    <xdr:ext cx="594360" cy="254635"/>
    <xdr:sp macro="" textlink="">
      <xdr:nvSpPr>
        <xdr:cNvPr id="206" name="テキスト ボックス 205"/>
        <xdr:cNvSpPr txBox="1"/>
      </xdr:nvSpPr>
      <xdr:spPr>
        <a:xfrm>
          <a:off x="810260" y="132651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8" name="正方形/長方形 207"/>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10" name="正方形/長方形 209"/>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2" name="正方形/長方形 211"/>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5" name="テキスト ボックス 214"/>
        <xdr:cNvSpPr txBox="1"/>
      </xdr:nvSpPr>
      <xdr:spPr>
        <a:xfrm>
          <a:off x="708660" y="145948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4635"/>
    <xdr:sp macro="" textlink="">
      <xdr:nvSpPr>
        <xdr:cNvPr id="217" name="テキスト ボックス 216"/>
        <xdr:cNvSpPr txBox="1"/>
      </xdr:nvSpPr>
      <xdr:spPr>
        <a:xfrm>
          <a:off x="502920" y="1691386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21" name="テキスト ボックス 220"/>
        <xdr:cNvSpPr txBox="1"/>
      </xdr:nvSpPr>
      <xdr:spPr>
        <a:xfrm>
          <a:off x="225425" y="162604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3" name="テキスト ボックス 222"/>
        <xdr:cNvSpPr txBox="1"/>
      </xdr:nvSpPr>
      <xdr:spPr>
        <a:xfrm>
          <a:off x="22542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5" name="テキスト ボックス 224"/>
        <xdr:cNvSpPr txBox="1"/>
      </xdr:nvSpPr>
      <xdr:spPr>
        <a:xfrm>
          <a:off x="225425" y="156083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7" name="テキスト ボックス 226"/>
        <xdr:cNvSpPr txBox="1"/>
      </xdr:nvSpPr>
      <xdr:spPr>
        <a:xfrm>
          <a:off x="166370" y="152812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820" cy="259080"/>
    <xdr:sp macro="" textlink="">
      <xdr:nvSpPr>
        <xdr:cNvPr id="229" name="テキスト ボックス 228"/>
        <xdr:cNvSpPr txBox="1"/>
      </xdr:nvSpPr>
      <xdr:spPr>
        <a:xfrm>
          <a:off x="166370" y="149618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4635"/>
    <xdr:sp macro="" textlink="">
      <xdr:nvSpPr>
        <xdr:cNvPr id="231" name="テキスト ボックス 230"/>
        <xdr:cNvSpPr txBox="1"/>
      </xdr:nvSpPr>
      <xdr:spPr>
        <a:xfrm>
          <a:off x="166370" y="146431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44450</xdr:rowOff>
    </xdr:from>
    <xdr:to>
      <xdr:col>24</xdr:col>
      <xdr:colOff>62865</xdr:colOff>
      <xdr:row>97</xdr:row>
      <xdr:rowOff>165100</xdr:rowOff>
    </xdr:to>
    <xdr:cxnSp macro="">
      <xdr:nvCxnSpPr>
        <xdr:cNvPr id="233" name="直線コネクタ 232"/>
        <xdr:cNvCxnSpPr/>
      </xdr:nvCxnSpPr>
      <xdr:spPr>
        <a:xfrm flipV="1">
          <a:off x="4511675" y="15303500"/>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168910</xdr:rowOff>
    </xdr:from>
    <xdr:ext cx="534670" cy="254635"/>
    <xdr:sp macro="" textlink="">
      <xdr:nvSpPr>
        <xdr:cNvPr id="234" name="衛生費最小値テキスト"/>
        <xdr:cNvSpPr txBox="1"/>
      </xdr:nvSpPr>
      <xdr:spPr>
        <a:xfrm>
          <a:off x="4564380" y="164566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36,950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165100</xdr:rowOff>
    </xdr:from>
    <xdr:to>
      <xdr:col>24</xdr:col>
      <xdr:colOff>152400</xdr:colOff>
      <xdr:row>97</xdr:row>
      <xdr:rowOff>165100</xdr:rowOff>
    </xdr:to>
    <xdr:cxnSp macro="">
      <xdr:nvCxnSpPr>
        <xdr:cNvPr id="235" name="直線コネクタ 234"/>
        <xdr:cNvCxnSpPr/>
      </xdr:nvCxnSpPr>
      <xdr:spPr>
        <a:xfrm>
          <a:off x="4429760" y="164528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162560</xdr:rowOff>
    </xdr:from>
    <xdr:ext cx="598805" cy="259080"/>
    <xdr:sp macro="" textlink="">
      <xdr:nvSpPr>
        <xdr:cNvPr id="236" name="衛生費最大値テキスト"/>
        <xdr:cNvSpPr txBox="1"/>
      </xdr:nvSpPr>
      <xdr:spPr>
        <a:xfrm>
          <a:off x="4564380" y="1508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107,332</a:t>
          </a:r>
          <a:endParaRPr kumimoji="1" lang="ja-JP" altLang="en-US" sz="1000" b="1">
            <a:latin typeface="ＭＳ Ｐゴシック"/>
          </a:endParaRPr>
        </a:p>
      </xdr:txBody>
    </xdr:sp>
    <xdr:clientData/>
  </xdr:oneCellAnchor>
  <xdr:twoCellAnchor>
    <xdr:from>
      <xdr:col>23</xdr:col>
      <xdr:colOff>165100</xdr:colOff>
      <xdr:row>91</xdr:row>
      <xdr:rowOff>44450</xdr:rowOff>
    </xdr:from>
    <xdr:to>
      <xdr:col>24</xdr:col>
      <xdr:colOff>152400</xdr:colOff>
      <xdr:row>91</xdr:row>
      <xdr:rowOff>44450</xdr:rowOff>
    </xdr:to>
    <xdr:cxnSp macro="">
      <xdr:nvCxnSpPr>
        <xdr:cNvPr id="237" name="直線コネクタ 236"/>
        <xdr:cNvCxnSpPr/>
      </xdr:nvCxnSpPr>
      <xdr:spPr>
        <a:xfrm>
          <a:off x="4429760" y="15303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165100</xdr:rowOff>
    </xdr:from>
    <xdr:to>
      <xdr:col>24</xdr:col>
      <xdr:colOff>63500</xdr:colOff>
      <xdr:row>98</xdr:row>
      <xdr:rowOff>124460</xdr:rowOff>
    </xdr:to>
    <xdr:cxnSp macro="">
      <xdr:nvCxnSpPr>
        <xdr:cNvPr id="238" name="直線コネクタ 237"/>
        <xdr:cNvCxnSpPr/>
      </xdr:nvCxnSpPr>
      <xdr:spPr>
        <a:xfrm flipV="1">
          <a:off x="3700780" y="16452850"/>
          <a:ext cx="8128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140335</xdr:rowOff>
    </xdr:from>
    <xdr:ext cx="534670" cy="259080"/>
    <xdr:sp macro="" textlink="">
      <xdr:nvSpPr>
        <xdr:cNvPr id="239" name="衛生費平均値テキスト"/>
        <xdr:cNvSpPr txBox="1"/>
      </xdr:nvSpPr>
      <xdr:spPr>
        <a:xfrm>
          <a:off x="4564380" y="160851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117475</xdr:rowOff>
    </xdr:from>
    <xdr:to>
      <xdr:col>24</xdr:col>
      <xdr:colOff>114300</xdr:colOff>
      <xdr:row>97</xdr:row>
      <xdr:rowOff>47625</xdr:rowOff>
    </xdr:to>
    <xdr:sp macro="" textlink="">
      <xdr:nvSpPr>
        <xdr:cNvPr id="240" name="フローチャート: 判断 239"/>
        <xdr:cNvSpPr/>
      </xdr:nvSpPr>
      <xdr:spPr>
        <a:xfrm>
          <a:off x="4462780" y="1623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124460</xdr:rowOff>
    </xdr:from>
    <xdr:to>
      <xdr:col>19</xdr:col>
      <xdr:colOff>177800</xdr:colOff>
      <xdr:row>99</xdr:row>
      <xdr:rowOff>8890</xdr:rowOff>
    </xdr:to>
    <xdr:cxnSp macro="">
      <xdr:nvCxnSpPr>
        <xdr:cNvPr id="241" name="直線コネクタ 240"/>
        <xdr:cNvCxnSpPr/>
      </xdr:nvCxnSpPr>
      <xdr:spPr>
        <a:xfrm flipV="1">
          <a:off x="2832100" y="16583660"/>
          <a:ext cx="8686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29210</xdr:rowOff>
    </xdr:from>
    <xdr:to>
      <xdr:col>20</xdr:col>
      <xdr:colOff>38100</xdr:colOff>
      <xdr:row>98</xdr:row>
      <xdr:rowOff>130175</xdr:rowOff>
    </xdr:to>
    <xdr:sp macro="" textlink="">
      <xdr:nvSpPr>
        <xdr:cNvPr id="242" name="フローチャート: 判断 241"/>
        <xdr:cNvSpPr/>
      </xdr:nvSpPr>
      <xdr:spPr>
        <a:xfrm>
          <a:off x="3649980" y="1648841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146685</xdr:rowOff>
    </xdr:from>
    <xdr:ext cx="530225" cy="254635"/>
    <xdr:sp macro="" textlink="">
      <xdr:nvSpPr>
        <xdr:cNvPr id="243" name="テキスト ボックス 242"/>
        <xdr:cNvSpPr txBox="1"/>
      </xdr:nvSpPr>
      <xdr:spPr>
        <a:xfrm>
          <a:off x="3438525" y="162629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8890</xdr:rowOff>
    </xdr:from>
    <xdr:to>
      <xdr:col>15</xdr:col>
      <xdr:colOff>50800</xdr:colOff>
      <xdr:row>99</xdr:row>
      <xdr:rowOff>29845</xdr:rowOff>
    </xdr:to>
    <xdr:cxnSp macro="">
      <xdr:nvCxnSpPr>
        <xdr:cNvPr id="244" name="直線コネクタ 243"/>
        <xdr:cNvCxnSpPr/>
      </xdr:nvCxnSpPr>
      <xdr:spPr>
        <a:xfrm flipV="1">
          <a:off x="1968500" y="16639540"/>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81915</xdr:rowOff>
    </xdr:from>
    <xdr:to>
      <xdr:col>15</xdr:col>
      <xdr:colOff>101600</xdr:colOff>
      <xdr:row>99</xdr:row>
      <xdr:rowOff>12065</xdr:rowOff>
    </xdr:to>
    <xdr:sp macro="" textlink="">
      <xdr:nvSpPr>
        <xdr:cNvPr id="245" name="フローチャート: 判断 244"/>
        <xdr:cNvSpPr/>
      </xdr:nvSpPr>
      <xdr:spPr>
        <a:xfrm>
          <a:off x="27813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29210</xdr:rowOff>
    </xdr:from>
    <xdr:ext cx="530225" cy="254635"/>
    <xdr:sp macro="" textlink="">
      <xdr:nvSpPr>
        <xdr:cNvPr id="246" name="テキスト ボックス 245"/>
        <xdr:cNvSpPr txBox="1"/>
      </xdr:nvSpPr>
      <xdr:spPr>
        <a:xfrm>
          <a:off x="2574925" y="16316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169545</xdr:rowOff>
    </xdr:from>
    <xdr:to>
      <xdr:col>10</xdr:col>
      <xdr:colOff>114300</xdr:colOff>
      <xdr:row>99</xdr:row>
      <xdr:rowOff>29845</xdr:rowOff>
    </xdr:to>
    <xdr:cxnSp macro="">
      <xdr:nvCxnSpPr>
        <xdr:cNvPr id="247" name="直線コネクタ 246"/>
        <xdr:cNvCxnSpPr/>
      </xdr:nvCxnSpPr>
      <xdr:spPr>
        <a:xfrm>
          <a:off x="1104900" y="16628745"/>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95885</xdr:rowOff>
    </xdr:from>
    <xdr:to>
      <xdr:col>10</xdr:col>
      <xdr:colOff>165100</xdr:colOff>
      <xdr:row>99</xdr:row>
      <xdr:rowOff>26035</xdr:rowOff>
    </xdr:to>
    <xdr:sp macro="" textlink="">
      <xdr:nvSpPr>
        <xdr:cNvPr id="248" name="フローチャート: 判断 247"/>
        <xdr:cNvSpPr/>
      </xdr:nvSpPr>
      <xdr:spPr>
        <a:xfrm>
          <a:off x="19177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42545</xdr:rowOff>
    </xdr:from>
    <xdr:ext cx="530860" cy="254635"/>
    <xdr:sp macro="" textlink="">
      <xdr:nvSpPr>
        <xdr:cNvPr id="249" name="テキスト ボックス 248"/>
        <xdr:cNvSpPr txBox="1"/>
      </xdr:nvSpPr>
      <xdr:spPr>
        <a:xfrm>
          <a:off x="1706245" y="1633029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101600</xdr:rowOff>
    </xdr:from>
    <xdr:to>
      <xdr:col>6</xdr:col>
      <xdr:colOff>38100</xdr:colOff>
      <xdr:row>99</xdr:row>
      <xdr:rowOff>31750</xdr:rowOff>
    </xdr:to>
    <xdr:sp macro="" textlink="">
      <xdr:nvSpPr>
        <xdr:cNvPr id="250" name="フローチャート: 判断 249"/>
        <xdr:cNvSpPr/>
      </xdr:nvSpPr>
      <xdr:spPr>
        <a:xfrm>
          <a:off x="1054100" y="165608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48260</xdr:rowOff>
    </xdr:from>
    <xdr:ext cx="530225" cy="259080"/>
    <xdr:sp macro="" textlink="">
      <xdr:nvSpPr>
        <xdr:cNvPr id="251" name="テキスト ボックス 250"/>
        <xdr:cNvSpPr txBox="1"/>
      </xdr:nvSpPr>
      <xdr:spPr>
        <a:xfrm>
          <a:off x="842645" y="16336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52" name="テキスト ボックス 251"/>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4" name="テキスト ボックス 253"/>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114300</xdr:rowOff>
    </xdr:from>
    <xdr:to>
      <xdr:col>24</xdr:col>
      <xdr:colOff>114300</xdr:colOff>
      <xdr:row>98</xdr:row>
      <xdr:rowOff>44450</xdr:rowOff>
    </xdr:to>
    <xdr:sp macro="" textlink="">
      <xdr:nvSpPr>
        <xdr:cNvPr id="257" name="楕円 256"/>
        <xdr:cNvSpPr/>
      </xdr:nvSpPr>
      <xdr:spPr>
        <a:xfrm>
          <a:off x="446278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29210</xdr:rowOff>
    </xdr:from>
    <xdr:ext cx="534670" cy="254635"/>
    <xdr:sp macro="" textlink="">
      <xdr:nvSpPr>
        <xdr:cNvPr id="258" name="衛生費該当値テキスト"/>
        <xdr:cNvSpPr txBox="1"/>
      </xdr:nvSpPr>
      <xdr:spPr>
        <a:xfrm>
          <a:off x="4564380" y="163169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73660</xdr:rowOff>
    </xdr:from>
    <xdr:to>
      <xdr:col>20</xdr:col>
      <xdr:colOff>38100</xdr:colOff>
      <xdr:row>99</xdr:row>
      <xdr:rowOff>3810</xdr:rowOff>
    </xdr:to>
    <xdr:sp macro="" textlink="">
      <xdr:nvSpPr>
        <xdr:cNvPr id="259" name="楕円 258"/>
        <xdr:cNvSpPr/>
      </xdr:nvSpPr>
      <xdr:spPr>
        <a:xfrm>
          <a:off x="3649980" y="165328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166370</xdr:rowOff>
    </xdr:from>
    <xdr:ext cx="530225" cy="254635"/>
    <xdr:sp macro="" textlink="">
      <xdr:nvSpPr>
        <xdr:cNvPr id="260" name="テキスト ボックス 259"/>
        <xdr:cNvSpPr txBox="1"/>
      </xdr:nvSpPr>
      <xdr:spPr>
        <a:xfrm>
          <a:off x="3438525" y="16625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129540</xdr:rowOff>
    </xdr:from>
    <xdr:to>
      <xdr:col>15</xdr:col>
      <xdr:colOff>101600</xdr:colOff>
      <xdr:row>99</xdr:row>
      <xdr:rowOff>59690</xdr:rowOff>
    </xdr:to>
    <xdr:sp macro="" textlink="">
      <xdr:nvSpPr>
        <xdr:cNvPr id="261" name="楕円 260"/>
        <xdr:cNvSpPr/>
      </xdr:nvSpPr>
      <xdr:spPr>
        <a:xfrm>
          <a:off x="27813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50800</xdr:rowOff>
    </xdr:from>
    <xdr:ext cx="530225" cy="259080"/>
    <xdr:sp macro="" textlink="">
      <xdr:nvSpPr>
        <xdr:cNvPr id="262" name="テキスト ボックス 261"/>
        <xdr:cNvSpPr txBox="1"/>
      </xdr:nvSpPr>
      <xdr:spPr>
        <a:xfrm>
          <a:off x="2574925" y="16681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150495</xdr:rowOff>
    </xdr:from>
    <xdr:to>
      <xdr:col>10</xdr:col>
      <xdr:colOff>165100</xdr:colOff>
      <xdr:row>99</xdr:row>
      <xdr:rowOff>80645</xdr:rowOff>
    </xdr:to>
    <xdr:sp macro="" textlink="">
      <xdr:nvSpPr>
        <xdr:cNvPr id="263" name="楕円 262"/>
        <xdr:cNvSpPr/>
      </xdr:nvSpPr>
      <xdr:spPr>
        <a:xfrm>
          <a:off x="19177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71755</xdr:rowOff>
    </xdr:from>
    <xdr:ext cx="530860" cy="259080"/>
    <xdr:sp macro="" textlink="">
      <xdr:nvSpPr>
        <xdr:cNvPr id="264" name="テキスト ボックス 263"/>
        <xdr:cNvSpPr txBox="1"/>
      </xdr:nvSpPr>
      <xdr:spPr>
        <a:xfrm>
          <a:off x="1706245" y="16702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118745</xdr:rowOff>
    </xdr:from>
    <xdr:to>
      <xdr:col>6</xdr:col>
      <xdr:colOff>38100</xdr:colOff>
      <xdr:row>99</xdr:row>
      <xdr:rowOff>48895</xdr:rowOff>
    </xdr:to>
    <xdr:sp macro="" textlink="">
      <xdr:nvSpPr>
        <xdr:cNvPr id="265" name="楕円 264"/>
        <xdr:cNvSpPr/>
      </xdr:nvSpPr>
      <xdr:spPr>
        <a:xfrm>
          <a:off x="1054100" y="165779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40640</xdr:rowOff>
    </xdr:from>
    <xdr:ext cx="530225" cy="254635"/>
    <xdr:sp macro="" textlink="">
      <xdr:nvSpPr>
        <xdr:cNvPr id="266" name="テキスト ボックス 265"/>
        <xdr:cNvSpPr txBox="1"/>
      </xdr:nvSpPr>
      <xdr:spPr>
        <a:xfrm>
          <a:off x="842645" y="16671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8" name="正方形/長方形 267"/>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70" name="正方形/長方形 269"/>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2" name="正方形/長方形 271"/>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1615"/>
    <xdr:sp macro="" textlink="">
      <xdr:nvSpPr>
        <xdr:cNvPr id="275" name="テキスト ボックス 274"/>
        <xdr:cNvSpPr txBox="1"/>
      </xdr:nvSpPr>
      <xdr:spPr>
        <a:xfrm>
          <a:off x="6393180" y="45364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140335</xdr:rowOff>
    </xdr:from>
    <xdr:to>
      <xdr:col>59</xdr:col>
      <xdr:colOff>50800</xdr:colOff>
      <xdr:row>38</xdr:row>
      <xdr:rowOff>140335</xdr:rowOff>
    </xdr:to>
    <xdr:cxnSp macro="">
      <xdr:nvCxnSpPr>
        <xdr:cNvPr id="277" name="直線コネクタ 276"/>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167640</xdr:rowOff>
    </xdr:from>
    <xdr:ext cx="244475" cy="255270"/>
    <xdr:sp macro="" textlink="">
      <xdr:nvSpPr>
        <xdr:cNvPr id="278" name="テキスト ボックス 277"/>
        <xdr:cNvSpPr txBox="1"/>
      </xdr:nvSpPr>
      <xdr:spPr>
        <a:xfrm>
          <a:off x="6187440" y="6374130"/>
          <a:ext cx="244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2915" cy="254635"/>
    <xdr:sp macro="" textlink="">
      <xdr:nvSpPr>
        <xdr:cNvPr id="280" name="テキスト ボックス 279"/>
        <xdr:cNvSpPr txBox="1"/>
      </xdr:nvSpPr>
      <xdr:spPr>
        <a:xfrm>
          <a:off x="5974080" y="592582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2915" cy="255270"/>
    <xdr:sp macro="" textlink="">
      <xdr:nvSpPr>
        <xdr:cNvPr id="282" name="テキスト ボックス 281"/>
        <xdr:cNvSpPr txBox="1"/>
      </xdr:nvSpPr>
      <xdr:spPr>
        <a:xfrm>
          <a:off x="5974080" y="5480050"/>
          <a:ext cx="462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140335</xdr:rowOff>
    </xdr:from>
    <xdr:to>
      <xdr:col>59</xdr:col>
      <xdr:colOff>50800</xdr:colOff>
      <xdr:row>30</xdr:row>
      <xdr:rowOff>140335</xdr:rowOff>
    </xdr:to>
    <xdr:cxnSp macro="">
      <xdr:nvCxnSpPr>
        <xdr:cNvPr id="283" name="直線コネクタ 282"/>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167640</xdr:rowOff>
    </xdr:from>
    <xdr:ext cx="462915" cy="255270"/>
    <xdr:sp macro="" textlink="">
      <xdr:nvSpPr>
        <xdr:cNvPr id="284" name="テキスト ボックス 283"/>
        <xdr:cNvSpPr txBox="1"/>
      </xdr:nvSpPr>
      <xdr:spPr>
        <a:xfrm>
          <a:off x="5974080" y="5033010"/>
          <a:ext cx="462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6" name="テキスト ボックス 285"/>
        <xdr:cNvSpPr txBox="1"/>
      </xdr:nvSpPr>
      <xdr:spPr>
        <a:xfrm>
          <a:off x="5974080" y="45847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137160</xdr:rowOff>
    </xdr:from>
    <xdr:to>
      <xdr:col>54</xdr:col>
      <xdr:colOff>185420</xdr:colOff>
      <xdr:row>38</xdr:row>
      <xdr:rowOff>84455</xdr:rowOff>
    </xdr:to>
    <xdr:cxnSp macro="">
      <xdr:nvCxnSpPr>
        <xdr:cNvPr id="288" name="直線コネクタ 287"/>
        <xdr:cNvCxnSpPr/>
      </xdr:nvCxnSpPr>
      <xdr:spPr>
        <a:xfrm flipV="1">
          <a:off x="10198100" y="5170170"/>
          <a:ext cx="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87630</xdr:rowOff>
    </xdr:from>
    <xdr:ext cx="377825" cy="254635"/>
    <xdr:sp macro="" textlink="">
      <xdr:nvSpPr>
        <xdr:cNvPr id="289" name="労働費最小値テキスト"/>
        <xdr:cNvSpPr txBox="1"/>
      </xdr:nvSpPr>
      <xdr:spPr>
        <a:xfrm>
          <a:off x="10248900" y="6461760"/>
          <a:ext cx="377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84455</xdr:rowOff>
    </xdr:from>
    <xdr:to>
      <xdr:col>55</xdr:col>
      <xdr:colOff>88900</xdr:colOff>
      <xdr:row>38</xdr:row>
      <xdr:rowOff>84455</xdr:rowOff>
    </xdr:to>
    <xdr:cxnSp macro="">
      <xdr:nvCxnSpPr>
        <xdr:cNvPr id="290" name="直線コネクタ 289"/>
        <xdr:cNvCxnSpPr/>
      </xdr:nvCxnSpPr>
      <xdr:spPr>
        <a:xfrm>
          <a:off x="10114280" y="6458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84455</xdr:rowOff>
    </xdr:from>
    <xdr:ext cx="469265" cy="258445"/>
    <xdr:sp macro="" textlink="">
      <xdr:nvSpPr>
        <xdr:cNvPr id="291" name="労働費最大値テキスト"/>
        <xdr:cNvSpPr txBox="1"/>
      </xdr:nvSpPr>
      <xdr:spPr>
        <a:xfrm>
          <a:off x="10248900" y="4949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3,006</a:t>
          </a:r>
          <a:endParaRPr kumimoji="1" lang="ja-JP" altLang="en-US" sz="1000" b="1">
            <a:latin typeface="ＭＳ Ｐゴシック"/>
          </a:endParaRPr>
        </a:p>
      </xdr:txBody>
    </xdr:sp>
    <xdr:clientData/>
  </xdr:oneCellAnchor>
  <xdr:twoCellAnchor>
    <xdr:from>
      <xdr:col>54</xdr:col>
      <xdr:colOff>101600</xdr:colOff>
      <xdr:row>30</xdr:row>
      <xdr:rowOff>137160</xdr:rowOff>
    </xdr:from>
    <xdr:to>
      <xdr:col>55</xdr:col>
      <xdr:colOff>88900</xdr:colOff>
      <xdr:row>30</xdr:row>
      <xdr:rowOff>137160</xdr:rowOff>
    </xdr:to>
    <xdr:cxnSp macro="">
      <xdr:nvCxnSpPr>
        <xdr:cNvPr id="292" name="直線コネクタ 291"/>
        <xdr:cNvCxnSpPr/>
      </xdr:nvCxnSpPr>
      <xdr:spPr>
        <a:xfrm>
          <a:off x="10114280" y="5170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52070</xdr:rowOff>
    </xdr:from>
    <xdr:to>
      <xdr:col>55</xdr:col>
      <xdr:colOff>0</xdr:colOff>
      <xdr:row>38</xdr:row>
      <xdr:rowOff>52070</xdr:rowOff>
    </xdr:to>
    <xdr:cxnSp macro="">
      <xdr:nvCxnSpPr>
        <xdr:cNvPr id="293" name="直線コネクタ 292"/>
        <xdr:cNvCxnSpPr/>
      </xdr:nvCxnSpPr>
      <xdr:spPr>
        <a:xfrm>
          <a:off x="9385300" y="64262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167640</xdr:rowOff>
    </xdr:from>
    <xdr:ext cx="377825" cy="255270"/>
    <xdr:sp macro="" textlink="">
      <xdr:nvSpPr>
        <xdr:cNvPr id="294" name="労働費平均値テキスト"/>
        <xdr:cNvSpPr txBox="1"/>
      </xdr:nvSpPr>
      <xdr:spPr>
        <a:xfrm>
          <a:off x="10248900" y="6038850"/>
          <a:ext cx="3778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144780</xdr:rowOff>
    </xdr:from>
    <xdr:to>
      <xdr:col>55</xdr:col>
      <xdr:colOff>50800</xdr:colOff>
      <xdr:row>37</xdr:row>
      <xdr:rowOff>74930</xdr:rowOff>
    </xdr:to>
    <xdr:sp macro="" textlink="">
      <xdr:nvSpPr>
        <xdr:cNvPr id="295" name="フローチャート: 判断 294"/>
        <xdr:cNvSpPr/>
      </xdr:nvSpPr>
      <xdr:spPr>
        <a:xfrm>
          <a:off x="10152380" y="61836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47625</xdr:rowOff>
    </xdr:from>
    <xdr:to>
      <xdr:col>50</xdr:col>
      <xdr:colOff>114300</xdr:colOff>
      <xdr:row>38</xdr:row>
      <xdr:rowOff>52070</xdr:rowOff>
    </xdr:to>
    <xdr:cxnSp macro="">
      <xdr:nvCxnSpPr>
        <xdr:cNvPr id="296" name="直線コネクタ 295"/>
        <xdr:cNvCxnSpPr/>
      </xdr:nvCxnSpPr>
      <xdr:spPr>
        <a:xfrm>
          <a:off x="8521700" y="642175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122555</xdr:rowOff>
    </xdr:from>
    <xdr:to>
      <xdr:col>50</xdr:col>
      <xdr:colOff>165100</xdr:colOff>
      <xdr:row>37</xdr:row>
      <xdr:rowOff>52705</xdr:rowOff>
    </xdr:to>
    <xdr:sp macro="" textlink="">
      <xdr:nvSpPr>
        <xdr:cNvPr id="297" name="フローチャート: 判断 296"/>
        <xdr:cNvSpPr/>
      </xdr:nvSpPr>
      <xdr:spPr>
        <a:xfrm>
          <a:off x="9334500" y="616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69215</xdr:rowOff>
    </xdr:from>
    <xdr:ext cx="378460" cy="258445"/>
    <xdr:sp macro="" textlink="">
      <xdr:nvSpPr>
        <xdr:cNvPr id="298" name="テキスト ボックス 297"/>
        <xdr:cNvSpPr txBox="1"/>
      </xdr:nvSpPr>
      <xdr:spPr>
        <a:xfrm>
          <a:off x="9201150" y="59404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46990</xdr:rowOff>
    </xdr:from>
    <xdr:to>
      <xdr:col>45</xdr:col>
      <xdr:colOff>177800</xdr:colOff>
      <xdr:row>38</xdr:row>
      <xdr:rowOff>47625</xdr:rowOff>
    </xdr:to>
    <xdr:cxnSp macro="">
      <xdr:nvCxnSpPr>
        <xdr:cNvPr id="299" name="直線コネクタ 298"/>
        <xdr:cNvCxnSpPr/>
      </xdr:nvCxnSpPr>
      <xdr:spPr>
        <a:xfrm>
          <a:off x="7653020" y="642112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109220</xdr:rowOff>
    </xdr:from>
    <xdr:to>
      <xdr:col>46</xdr:col>
      <xdr:colOff>38100</xdr:colOff>
      <xdr:row>37</xdr:row>
      <xdr:rowOff>38735</xdr:rowOff>
    </xdr:to>
    <xdr:sp macro="" textlink="">
      <xdr:nvSpPr>
        <xdr:cNvPr id="300" name="フローチャート: 判断 299"/>
        <xdr:cNvSpPr/>
      </xdr:nvSpPr>
      <xdr:spPr>
        <a:xfrm>
          <a:off x="8470900" y="614807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55245</xdr:rowOff>
    </xdr:from>
    <xdr:ext cx="378460" cy="254635"/>
    <xdr:sp macro="" textlink="">
      <xdr:nvSpPr>
        <xdr:cNvPr id="301" name="テキスト ボックス 300"/>
        <xdr:cNvSpPr txBox="1"/>
      </xdr:nvSpPr>
      <xdr:spPr>
        <a:xfrm>
          <a:off x="8337550" y="592645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38735</xdr:rowOff>
    </xdr:from>
    <xdr:to>
      <xdr:col>41</xdr:col>
      <xdr:colOff>50800</xdr:colOff>
      <xdr:row>38</xdr:row>
      <xdr:rowOff>46990</xdr:rowOff>
    </xdr:to>
    <xdr:cxnSp macro="">
      <xdr:nvCxnSpPr>
        <xdr:cNvPr id="302" name="直線コネクタ 301"/>
        <xdr:cNvCxnSpPr/>
      </xdr:nvCxnSpPr>
      <xdr:spPr>
        <a:xfrm>
          <a:off x="6789420" y="641286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103505</xdr:rowOff>
    </xdr:from>
    <xdr:to>
      <xdr:col>41</xdr:col>
      <xdr:colOff>101600</xdr:colOff>
      <xdr:row>37</xdr:row>
      <xdr:rowOff>33655</xdr:rowOff>
    </xdr:to>
    <xdr:sp macro="" textlink="">
      <xdr:nvSpPr>
        <xdr:cNvPr id="303" name="フローチャート: 判断 302"/>
        <xdr:cNvSpPr/>
      </xdr:nvSpPr>
      <xdr:spPr>
        <a:xfrm>
          <a:off x="7602220" y="6142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50165</xdr:rowOff>
    </xdr:from>
    <xdr:ext cx="377825" cy="258445"/>
    <xdr:sp macro="" textlink="">
      <xdr:nvSpPr>
        <xdr:cNvPr id="304" name="テキスト ボックス 303"/>
        <xdr:cNvSpPr txBox="1"/>
      </xdr:nvSpPr>
      <xdr:spPr>
        <a:xfrm>
          <a:off x="7468870" y="592137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88265</xdr:rowOff>
    </xdr:from>
    <xdr:to>
      <xdr:col>36</xdr:col>
      <xdr:colOff>165100</xdr:colOff>
      <xdr:row>37</xdr:row>
      <xdr:rowOff>18415</xdr:rowOff>
    </xdr:to>
    <xdr:sp macro="" textlink="">
      <xdr:nvSpPr>
        <xdr:cNvPr id="305" name="フローチャート: 判断 304"/>
        <xdr:cNvSpPr/>
      </xdr:nvSpPr>
      <xdr:spPr>
        <a:xfrm>
          <a:off x="6738620" y="612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34925</xdr:rowOff>
    </xdr:from>
    <xdr:ext cx="378460" cy="258445"/>
    <xdr:sp macro="" textlink="">
      <xdr:nvSpPr>
        <xdr:cNvPr id="306" name="テキスト ボックス 305"/>
        <xdr:cNvSpPr txBox="1"/>
      </xdr:nvSpPr>
      <xdr:spPr>
        <a:xfrm>
          <a:off x="6605270" y="59061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0" name="テキスト ボックス 309"/>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1270</xdr:rowOff>
    </xdr:from>
    <xdr:to>
      <xdr:col>55</xdr:col>
      <xdr:colOff>50800</xdr:colOff>
      <xdr:row>38</xdr:row>
      <xdr:rowOff>102870</xdr:rowOff>
    </xdr:to>
    <xdr:sp macro="" textlink="">
      <xdr:nvSpPr>
        <xdr:cNvPr id="312" name="楕円 311"/>
        <xdr:cNvSpPr/>
      </xdr:nvSpPr>
      <xdr:spPr>
        <a:xfrm>
          <a:off x="10152380" y="63754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87630</xdr:rowOff>
    </xdr:from>
    <xdr:ext cx="377825" cy="254635"/>
    <xdr:sp macro="" textlink="">
      <xdr:nvSpPr>
        <xdr:cNvPr id="313" name="労働費該当値テキスト"/>
        <xdr:cNvSpPr txBox="1"/>
      </xdr:nvSpPr>
      <xdr:spPr>
        <a:xfrm>
          <a:off x="10248900" y="6294120"/>
          <a:ext cx="377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1270</xdr:rowOff>
    </xdr:from>
    <xdr:to>
      <xdr:col>50</xdr:col>
      <xdr:colOff>165100</xdr:colOff>
      <xdr:row>38</xdr:row>
      <xdr:rowOff>102870</xdr:rowOff>
    </xdr:to>
    <xdr:sp macro="" textlink="">
      <xdr:nvSpPr>
        <xdr:cNvPr id="314" name="楕円 313"/>
        <xdr:cNvSpPr/>
      </xdr:nvSpPr>
      <xdr:spPr>
        <a:xfrm>
          <a:off x="9334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93980</xdr:rowOff>
    </xdr:from>
    <xdr:ext cx="378460" cy="259080"/>
    <xdr:sp macro="" textlink="">
      <xdr:nvSpPr>
        <xdr:cNvPr id="315" name="テキスト ボックス 314"/>
        <xdr:cNvSpPr txBox="1"/>
      </xdr:nvSpPr>
      <xdr:spPr>
        <a:xfrm>
          <a:off x="9201150" y="6468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167640</xdr:rowOff>
    </xdr:from>
    <xdr:to>
      <xdr:col>46</xdr:col>
      <xdr:colOff>38100</xdr:colOff>
      <xdr:row>38</xdr:row>
      <xdr:rowOff>98425</xdr:rowOff>
    </xdr:to>
    <xdr:sp macro="" textlink="">
      <xdr:nvSpPr>
        <xdr:cNvPr id="316" name="楕円 315"/>
        <xdr:cNvSpPr/>
      </xdr:nvSpPr>
      <xdr:spPr>
        <a:xfrm>
          <a:off x="8470900" y="6374130"/>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89535</xdr:rowOff>
    </xdr:from>
    <xdr:ext cx="378460" cy="254635"/>
    <xdr:sp macro="" textlink="">
      <xdr:nvSpPr>
        <xdr:cNvPr id="317" name="テキスト ボックス 316"/>
        <xdr:cNvSpPr txBox="1"/>
      </xdr:nvSpPr>
      <xdr:spPr>
        <a:xfrm>
          <a:off x="8337550" y="646366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167005</xdr:rowOff>
    </xdr:from>
    <xdr:to>
      <xdr:col>41</xdr:col>
      <xdr:colOff>101600</xdr:colOff>
      <xdr:row>38</xdr:row>
      <xdr:rowOff>97790</xdr:rowOff>
    </xdr:to>
    <xdr:sp macro="" textlink="">
      <xdr:nvSpPr>
        <xdr:cNvPr id="318" name="楕円 317"/>
        <xdr:cNvSpPr/>
      </xdr:nvSpPr>
      <xdr:spPr>
        <a:xfrm>
          <a:off x="7602220" y="63734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88265</xdr:rowOff>
    </xdr:from>
    <xdr:ext cx="377825" cy="254635"/>
    <xdr:sp macro="" textlink="">
      <xdr:nvSpPr>
        <xdr:cNvPr id="319" name="テキスト ボックス 318"/>
        <xdr:cNvSpPr txBox="1"/>
      </xdr:nvSpPr>
      <xdr:spPr>
        <a:xfrm>
          <a:off x="7468870" y="6462395"/>
          <a:ext cx="377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159385</xdr:rowOff>
    </xdr:from>
    <xdr:to>
      <xdr:col>36</xdr:col>
      <xdr:colOff>165100</xdr:colOff>
      <xdr:row>38</xdr:row>
      <xdr:rowOff>89535</xdr:rowOff>
    </xdr:to>
    <xdr:sp macro="" textlink="">
      <xdr:nvSpPr>
        <xdr:cNvPr id="320" name="楕円 319"/>
        <xdr:cNvSpPr/>
      </xdr:nvSpPr>
      <xdr:spPr>
        <a:xfrm>
          <a:off x="673862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80645</xdr:rowOff>
    </xdr:from>
    <xdr:ext cx="378460" cy="259080"/>
    <xdr:sp macro="" textlink="">
      <xdr:nvSpPr>
        <xdr:cNvPr id="321" name="テキスト ボックス 320"/>
        <xdr:cNvSpPr txBox="1"/>
      </xdr:nvSpPr>
      <xdr:spPr>
        <a:xfrm>
          <a:off x="6605270" y="64547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3" name="正方形/長方形 322"/>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5" name="正方形/長方形 324"/>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7" name="正方形/長方形 326"/>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1615"/>
    <xdr:sp macro="" textlink="">
      <xdr:nvSpPr>
        <xdr:cNvPr id="330" name="テキスト ボックス 329"/>
        <xdr:cNvSpPr txBox="1"/>
      </xdr:nvSpPr>
      <xdr:spPr>
        <a:xfrm>
          <a:off x="6393180" y="78892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8445"/>
    <xdr:sp macro="" textlink="">
      <xdr:nvSpPr>
        <xdr:cNvPr id="333" name="テキスト ボックス 332"/>
        <xdr:cNvSpPr txBox="1"/>
      </xdr:nvSpPr>
      <xdr:spPr>
        <a:xfrm>
          <a:off x="6187440" y="9800590"/>
          <a:ext cx="244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56</xdr:row>
      <xdr:rowOff>35560</xdr:rowOff>
    </xdr:from>
    <xdr:ext cx="373380" cy="258445"/>
    <xdr:sp macro="" textlink="">
      <xdr:nvSpPr>
        <xdr:cNvPr id="335" name="テキスト ボックス 334"/>
        <xdr:cNvSpPr txBox="1"/>
      </xdr:nvSpPr>
      <xdr:spPr>
        <a:xfrm>
          <a:off x="6064250" y="9427210"/>
          <a:ext cx="373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36" name="直線コネクタ 335"/>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53</xdr:row>
      <xdr:rowOff>167640</xdr:rowOff>
    </xdr:from>
    <xdr:ext cx="462915" cy="255270"/>
    <xdr:sp macro="" textlink="">
      <xdr:nvSpPr>
        <xdr:cNvPr id="337" name="テキスト ボックス 336"/>
        <xdr:cNvSpPr txBox="1"/>
      </xdr:nvSpPr>
      <xdr:spPr>
        <a:xfrm>
          <a:off x="5974080" y="9056370"/>
          <a:ext cx="462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51</xdr:row>
      <xdr:rowOff>130810</xdr:rowOff>
    </xdr:from>
    <xdr:ext cx="462915" cy="259080"/>
    <xdr:sp macro="" textlink="">
      <xdr:nvSpPr>
        <xdr:cNvPr id="339" name="テキスト ボックス 338"/>
        <xdr:cNvSpPr txBox="1"/>
      </xdr:nvSpPr>
      <xdr:spPr>
        <a:xfrm>
          <a:off x="5974080" y="8684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49</xdr:row>
      <xdr:rowOff>92710</xdr:rowOff>
    </xdr:from>
    <xdr:ext cx="462915" cy="258445"/>
    <xdr:sp macro="" textlink="">
      <xdr:nvSpPr>
        <xdr:cNvPr id="341" name="テキスト ボックス 340"/>
        <xdr:cNvSpPr txBox="1"/>
      </xdr:nvSpPr>
      <xdr:spPr>
        <a:xfrm>
          <a:off x="5974080" y="831088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47</xdr:row>
      <xdr:rowOff>54610</xdr:rowOff>
    </xdr:from>
    <xdr:ext cx="462915" cy="254635"/>
    <xdr:sp macro="" textlink="">
      <xdr:nvSpPr>
        <xdr:cNvPr id="343" name="テキスト ボックス 342"/>
        <xdr:cNvSpPr txBox="1"/>
      </xdr:nvSpPr>
      <xdr:spPr>
        <a:xfrm>
          <a:off x="5974080" y="79375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128270</xdr:rowOff>
    </xdr:from>
    <xdr:to>
      <xdr:col>54</xdr:col>
      <xdr:colOff>185420</xdr:colOff>
      <xdr:row>59</xdr:row>
      <xdr:rowOff>44450</xdr:rowOff>
    </xdr:to>
    <xdr:cxnSp macro="">
      <xdr:nvCxnSpPr>
        <xdr:cNvPr id="345" name="直線コネクタ 344"/>
        <xdr:cNvCxnSpPr/>
      </xdr:nvCxnSpPr>
      <xdr:spPr>
        <a:xfrm flipV="1">
          <a:off x="10198100" y="86817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48260</xdr:rowOff>
    </xdr:from>
    <xdr:ext cx="248920" cy="258445"/>
    <xdr:sp macro="" textlink="">
      <xdr:nvSpPr>
        <xdr:cNvPr id="346" name="農林水産業費最小値テキスト"/>
        <xdr:cNvSpPr txBox="1"/>
      </xdr:nvSpPr>
      <xdr:spPr>
        <a:xfrm>
          <a:off x="10248900" y="99428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114280" y="9939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74930</xdr:rowOff>
    </xdr:from>
    <xdr:ext cx="469265" cy="255270"/>
    <xdr:sp macro="" textlink="">
      <xdr:nvSpPr>
        <xdr:cNvPr id="348" name="農林水産業費最大値テキスト"/>
        <xdr:cNvSpPr txBox="1"/>
      </xdr:nvSpPr>
      <xdr:spPr>
        <a:xfrm>
          <a:off x="10248900" y="8460740"/>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1,690</a:t>
          </a:r>
          <a:endParaRPr kumimoji="1" lang="ja-JP" altLang="en-US" sz="1000" b="1">
            <a:latin typeface="ＭＳ Ｐゴシック"/>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114280" y="8681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40640</xdr:rowOff>
    </xdr:from>
    <xdr:to>
      <xdr:col>55</xdr:col>
      <xdr:colOff>0</xdr:colOff>
      <xdr:row>59</xdr:row>
      <xdr:rowOff>41275</xdr:rowOff>
    </xdr:to>
    <xdr:cxnSp macro="">
      <xdr:nvCxnSpPr>
        <xdr:cNvPr id="350" name="直線コネクタ 349"/>
        <xdr:cNvCxnSpPr/>
      </xdr:nvCxnSpPr>
      <xdr:spPr>
        <a:xfrm>
          <a:off x="9385300" y="993521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6350</xdr:rowOff>
    </xdr:from>
    <xdr:ext cx="377825" cy="255270"/>
    <xdr:sp macro="" textlink="">
      <xdr:nvSpPr>
        <xdr:cNvPr id="351" name="農林水産業費平均値テキスト"/>
        <xdr:cNvSpPr txBox="1"/>
      </xdr:nvSpPr>
      <xdr:spPr>
        <a:xfrm>
          <a:off x="10248900" y="9565640"/>
          <a:ext cx="3778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154940</xdr:rowOff>
    </xdr:from>
    <xdr:to>
      <xdr:col>55</xdr:col>
      <xdr:colOff>50800</xdr:colOff>
      <xdr:row>58</xdr:row>
      <xdr:rowOff>85090</xdr:rowOff>
    </xdr:to>
    <xdr:sp macro="" textlink="">
      <xdr:nvSpPr>
        <xdr:cNvPr id="352" name="フローチャート: 判断 351"/>
        <xdr:cNvSpPr/>
      </xdr:nvSpPr>
      <xdr:spPr>
        <a:xfrm>
          <a:off x="10152380" y="97142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39370</xdr:rowOff>
    </xdr:from>
    <xdr:to>
      <xdr:col>50</xdr:col>
      <xdr:colOff>114300</xdr:colOff>
      <xdr:row>59</xdr:row>
      <xdr:rowOff>40640</xdr:rowOff>
    </xdr:to>
    <xdr:cxnSp macro="">
      <xdr:nvCxnSpPr>
        <xdr:cNvPr id="353" name="直線コネクタ 352"/>
        <xdr:cNvCxnSpPr/>
      </xdr:nvCxnSpPr>
      <xdr:spPr>
        <a:xfrm>
          <a:off x="8521700" y="993394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150495</xdr:rowOff>
    </xdr:from>
    <xdr:to>
      <xdr:col>50</xdr:col>
      <xdr:colOff>165100</xdr:colOff>
      <xdr:row>58</xdr:row>
      <xdr:rowOff>80645</xdr:rowOff>
    </xdr:to>
    <xdr:sp macro="" textlink="">
      <xdr:nvSpPr>
        <xdr:cNvPr id="354" name="フローチャート: 判断 353"/>
        <xdr:cNvSpPr/>
      </xdr:nvSpPr>
      <xdr:spPr>
        <a:xfrm>
          <a:off x="9334500" y="9709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56</xdr:row>
      <xdr:rowOff>97790</xdr:rowOff>
    </xdr:from>
    <xdr:ext cx="378460" cy="255270"/>
    <xdr:sp macro="" textlink="">
      <xdr:nvSpPr>
        <xdr:cNvPr id="355" name="テキスト ボックス 354"/>
        <xdr:cNvSpPr txBox="1"/>
      </xdr:nvSpPr>
      <xdr:spPr>
        <a:xfrm>
          <a:off x="9201150" y="948944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39370</xdr:rowOff>
    </xdr:from>
    <xdr:to>
      <xdr:col>45</xdr:col>
      <xdr:colOff>177800</xdr:colOff>
      <xdr:row>59</xdr:row>
      <xdr:rowOff>39370</xdr:rowOff>
    </xdr:to>
    <xdr:cxnSp macro="">
      <xdr:nvCxnSpPr>
        <xdr:cNvPr id="356" name="直線コネクタ 355"/>
        <xdr:cNvCxnSpPr/>
      </xdr:nvCxnSpPr>
      <xdr:spPr>
        <a:xfrm>
          <a:off x="7653020" y="993394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2540</xdr:rowOff>
    </xdr:from>
    <xdr:to>
      <xdr:col>46</xdr:col>
      <xdr:colOff>38100</xdr:colOff>
      <xdr:row>58</xdr:row>
      <xdr:rowOff>104140</xdr:rowOff>
    </xdr:to>
    <xdr:sp macro="" textlink="">
      <xdr:nvSpPr>
        <xdr:cNvPr id="357" name="フローチャート: 判断 356"/>
        <xdr:cNvSpPr/>
      </xdr:nvSpPr>
      <xdr:spPr>
        <a:xfrm>
          <a:off x="8470900" y="97294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56</xdr:row>
      <xdr:rowOff>120650</xdr:rowOff>
    </xdr:from>
    <xdr:ext cx="378460" cy="255270"/>
    <xdr:sp macro="" textlink="">
      <xdr:nvSpPr>
        <xdr:cNvPr id="358" name="テキスト ボックス 357"/>
        <xdr:cNvSpPr txBox="1"/>
      </xdr:nvSpPr>
      <xdr:spPr>
        <a:xfrm>
          <a:off x="8337550" y="95123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39370</xdr:rowOff>
    </xdr:from>
    <xdr:to>
      <xdr:col>41</xdr:col>
      <xdr:colOff>50800</xdr:colOff>
      <xdr:row>59</xdr:row>
      <xdr:rowOff>39370</xdr:rowOff>
    </xdr:to>
    <xdr:cxnSp macro="">
      <xdr:nvCxnSpPr>
        <xdr:cNvPr id="359" name="直線コネクタ 358"/>
        <xdr:cNvCxnSpPr/>
      </xdr:nvCxnSpPr>
      <xdr:spPr>
        <a:xfrm>
          <a:off x="6789420" y="99339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104775</xdr:rowOff>
    </xdr:from>
    <xdr:to>
      <xdr:col>41</xdr:col>
      <xdr:colOff>101600</xdr:colOff>
      <xdr:row>58</xdr:row>
      <xdr:rowOff>34925</xdr:rowOff>
    </xdr:to>
    <xdr:sp macro="" textlink="">
      <xdr:nvSpPr>
        <xdr:cNvPr id="360" name="フローチャート: 判断 359"/>
        <xdr:cNvSpPr/>
      </xdr:nvSpPr>
      <xdr:spPr>
        <a:xfrm>
          <a:off x="7602220" y="9664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56</xdr:row>
      <xdr:rowOff>52070</xdr:rowOff>
    </xdr:from>
    <xdr:ext cx="377825" cy="254635"/>
    <xdr:sp macro="" textlink="">
      <xdr:nvSpPr>
        <xdr:cNvPr id="361" name="テキスト ボックス 360"/>
        <xdr:cNvSpPr txBox="1"/>
      </xdr:nvSpPr>
      <xdr:spPr>
        <a:xfrm>
          <a:off x="7468870" y="9443720"/>
          <a:ext cx="377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52070</xdr:rowOff>
    </xdr:from>
    <xdr:to>
      <xdr:col>36</xdr:col>
      <xdr:colOff>165100</xdr:colOff>
      <xdr:row>58</xdr:row>
      <xdr:rowOff>153035</xdr:rowOff>
    </xdr:to>
    <xdr:sp macro="" textlink="">
      <xdr:nvSpPr>
        <xdr:cNvPr id="362" name="フローチャート: 判断 361"/>
        <xdr:cNvSpPr/>
      </xdr:nvSpPr>
      <xdr:spPr>
        <a:xfrm>
          <a:off x="673862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56</xdr:row>
      <xdr:rowOff>167640</xdr:rowOff>
    </xdr:from>
    <xdr:ext cx="378460" cy="255270"/>
    <xdr:sp macro="" textlink="">
      <xdr:nvSpPr>
        <xdr:cNvPr id="363" name="テキスト ボックス 362"/>
        <xdr:cNvSpPr txBox="1"/>
      </xdr:nvSpPr>
      <xdr:spPr>
        <a:xfrm>
          <a:off x="6605270" y="955929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7" name="テキスト ボックス 366"/>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161925</xdr:rowOff>
    </xdr:from>
    <xdr:to>
      <xdr:col>55</xdr:col>
      <xdr:colOff>50800</xdr:colOff>
      <xdr:row>59</xdr:row>
      <xdr:rowOff>92075</xdr:rowOff>
    </xdr:to>
    <xdr:sp macro="" textlink="">
      <xdr:nvSpPr>
        <xdr:cNvPr id="369" name="楕円 368"/>
        <xdr:cNvSpPr/>
      </xdr:nvSpPr>
      <xdr:spPr>
        <a:xfrm>
          <a:off x="10152380" y="98888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76835</xdr:rowOff>
    </xdr:from>
    <xdr:ext cx="248920" cy="255270"/>
    <xdr:sp macro="" textlink="">
      <xdr:nvSpPr>
        <xdr:cNvPr id="370" name="農林水産業費該当値テキスト"/>
        <xdr:cNvSpPr txBox="1"/>
      </xdr:nvSpPr>
      <xdr:spPr>
        <a:xfrm>
          <a:off x="10248900" y="9803765"/>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161290</xdr:rowOff>
    </xdr:from>
    <xdr:to>
      <xdr:col>50</xdr:col>
      <xdr:colOff>165100</xdr:colOff>
      <xdr:row>59</xdr:row>
      <xdr:rowOff>91440</xdr:rowOff>
    </xdr:to>
    <xdr:sp macro="" textlink="">
      <xdr:nvSpPr>
        <xdr:cNvPr id="371" name="楕円 370"/>
        <xdr:cNvSpPr/>
      </xdr:nvSpPr>
      <xdr:spPr>
        <a:xfrm>
          <a:off x="933450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59</xdr:row>
      <xdr:rowOff>82550</xdr:rowOff>
    </xdr:from>
    <xdr:ext cx="245745" cy="259080"/>
    <xdr:sp macro="" textlink="">
      <xdr:nvSpPr>
        <xdr:cNvPr id="372" name="テキスト ボックス 371"/>
        <xdr:cNvSpPr txBox="1"/>
      </xdr:nvSpPr>
      <xdr:spPr>
        <a:xfrm>
          <a:off x="9265920" y="99771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160020</xdr:rowOff>
    </xdr:from>
    <xdr:to>
      <xdr:col>46</xdr:col>
      <xdr:colOff>38100</xdr:colOff>
      <xdr:row>59</xdr:row>
      <xdr:rowOff>90170</xdr:rowOff>
    </xdr:to>
    <xdr:sp macro="" textlink="">
      <xdr:nvSpPr>
        <xdr:cNvPr id="373" name="楕円 372"/>
        <xdr:cNvSpPr/>
      </xdr:nvSpPr>
      <xdr:spPr>
        <a:xfrm>
          <a:off x="8470900" y="98869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59</xdr:row>
      <xdr:rowOff>81280</xdr:rowOff>
    </xdr:from>
    <xdr:ext cx="245110" cy="259080"/>
    <xdr:sp macro="" textlink="">
      <xdr:nvSpPr>
        <xdr:cNvPr id="374" name="テキスト ボックス 373"/>
        <xdr:cNvSpPr txBox="1"/>
      </xdr:nvSpPr>
      <xdr:spPr>
        <a:xfrm>
          <a:off x="8397240" y="997585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160020</xdr:rowOff>
    </xdr:from>
    <xdr:to>
      <xdr:col>41</xdr:col>
      <xdr:colOff>101600</xdr:colOff>
      <xdr:row>59</xdr:row>
      <xdr:rowOff>90170</xdr:rowOff>
    </xdr:to>
    <xdr:sp macro="" textlink="">
      <xdr:nvSpPr>
        <xdr:cNvPr id="375" name="楕円 374"/>
        <xdr:cNvSpPr/>
      </xdr:nvSpPr>
      <xdr:spPr>
        <a:xfrm>
          <a:off x="7602220" y="9886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59</xdr:row>
      <xdr:rowOff>81280</xdr:rowOff>
    </xdr:from>
    <xdr:ext cx="245745" cy="259080"/>
    <xdr:sp macro="" textlink="">
      <xdr:nvSpPr>
        <xdr:cNvPr id="376" name="テキスト ボックス 375"/>
        <xdr:cNvSpPr txBox="1"/>
      </xdr:nvSpPr>
      <xdr:spPr>
        <a:xfrm>
          <a:off x="7533640" y="99758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160020</xdr:rowOff>
    </xdr:from>
    <xdr:to>
      <xdr:col>36</xdr:col>
      <xdr:colOff>165100</xdr:colOff>
      <xdr:row>59</xdr:row>
      <xdr:rowOff>90170</xdr:rowOff>
    </xdr:to>
    <xdr:sp macro="" textlink="">
      <xdr:nvSpPr>
        <xdr:cNvPr id="377" name="楕円 376"/>
        <xdr:cNvSpPr/>
      </xdr:nvSpPr>
      <xdr:spPr>
        <a:xfrm>
          <a:off x="6738620" y="9886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59</xdr:row>
      <xdr:rowOff>81280</xdr:rowOff>
    </xdr:from>
    <xdr:ext cx="245745" cy="259080"/>
    <xdr:sp macro="" textlink="">
      <xdr:nvSpPr>
        <xdr:cNvPr id="378" name="テキスト ボックス 377"/>
        <xdr:cNvSpPr txBox="1"/>
      </xdr:nvSpPr>
      <xdr:spPr>
        <a:xfrm>
          <a:off x="6670040" y="99758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80" name="正方形/長方形 379"/>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82" name="正方形/長方形 381"/>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4" name="正方形/長方形 383"/>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1615"/>
    <xdr:sp macro="" textlink="">
      <xdr:nvSpPr>
        <xdr:cNvPr id="387" name="テキスト ボックス 386"/>
        <xdr:cNvSpPr txBox="1"/>
      </xdr:nvSpPr>
      <xdr:spPr>
        <a:xfrm>
          <a:off x="6393180" y="112420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389" name="直線コネクタ 388"/>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4475" cy="255270"/>
    <xdr:sp macro="" textlink="">
      <xdr:nvSpPr>
        <xdr:cNvPr id="390" name="テキスト ボックス 389"/>
        <xdr:cNvSpPr txBox="1"/>
      </xdr:nvSpPr>
      <xdr:spPr>
        <a:xfrm>
          <a:off x="6187440" y="13079730"/>
          <a:ext cx="244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860" cy="254635"/>
    <xdr:sp macro="" textlink="">
      <xdr:nvSpPr>
        <xdr:cNvPr id="392" name="テキスト ボックス 391"/>
        <xdr:cNvSpPr txBox="1"/>
      </xdr:nvSpPr>
      <xdr:spPr>
        <a:xfrm>
          <a:off x="5915025" y="1263142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860" cy="255270"/>
    <xdr:sp macro="" textlink="">
      <xdr:nvSpPr>
        <xdr:cNvPr id="394" name="テキスト ボックス 393"/>
        <xdr:cNvSpPr txBox="1"/>
      </xdr:nvSpPr>
      <xdr:spPr>
        <a:xfrm>
          <a:off x="5915025" y="121856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395" name="直線コネクタ 394"/>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167640</xdr:rowOff>
    </xdr:from>
    <xdr:ext cx="530860" cy="255270"/>
    <xdr:sp macro="" textlink="">
      <xdr:nvSpPr>
        <xdr:cNvPr id="396" name="テキスト ボックス 395"/>
        <xdr:cNvSpPr txBox="1"/>
      </xdr:nvSpPr>
      <xdr:spPr>
        <a:xfrm>
          <a:off x="5915025" y="117386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4635"/>
    <xdr:sp macro="" textlink="">
      <xdr:nvSpPr>
        <xdr:cNvPr id="398" name="テキスト ボックス 397"/>
        <xdr:cNvSpPr txBox="1"/>
      </xdr:nvSpPr>
      <xdr:spPr>
        <a:xfrm>
          <a:off x="5915025" y="112903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79375</xdr:rowOff>
    </xdr:from>
    <xdr:to>
      <xdr:col>54</xdr:col>
      <xdr:colOff>185420</xdr:colOff>
      <xdr:row>78</xdr:row>
      <xdr:rowOff>20955</xdr:rowOff>
    </xdr:to>
    <xdr:cxnSp macro="">
      <xdr:nvCxnSpPr>
        <xdr:cNvPr id="400" name="直線コネクタ 399"/>
        <xdr:cNvCxnSpPr/>
      </xdr:nvCxnSpPr>
      <xdr:spPr>
        <a:xfrm flipV="1">
          <a:off x="10198100" y="11817985"/>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24765</xdr:rowOff>
    </xdr:from>
    <xdr:ext cx="469265" cy="259080"/>
    <xdr:sp macro="" textlink="">
      <xdr:nvSpPr>
        <xdr:cNvPr id="401" name="商工費最小値テキスト"/>
        <xdr:cNvSpPr txBox="1"/>
      </xdr:nvSpPr>
      <xdr:spPr>
        <a:xfrm>
          <a:off x="10248900" y="13104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402" name="直線コネクタ 401"/>
        <xdr:cNvCxnSpPr/>
      </xdr:nvCxnSpPr>
      <xdr:spPr>
        <a:xfrm>
          <a:off x="10114280" y="13100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26035</xdr:rowOff>
    </xdr:from>
    <xdr:ext cx="534035" cy="259080"/>
    <xdr:sp macro="" textlink="">
      <xdr:nvSpPr>
        <xdr:cNvPr id="403" name="商工費最大値テキスト"/>
        <xdr:cNvSpPr txBox="1"/>
      </xdr:nvSpPr>
      <xdr:spPr>
        <a:xfrm>
          <a:off x="10248900" y="11597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31,323</a:t>
          </a:r>
          <a:endParaRPr kumimoji="1" lang="ja-JP" altLang="en-US" sz="1000" b="1">
            <a:latin typeface="ＭＳ Ｐゴシック"/>
          </a:endParaRPr>
        </a:p>
      </xdr:txBody>
    </xdr:sp>
    <xdr:clientData/>
  </xdr:oneCellAnchor>
  <xdr:twoCellAnchor>
    <xdr:from>
      <xdr:col>54</xdr:col>
      <xdr:colOff>101600</xdr:colOff>
      <xdr:row>70</xdr:row>
      <xdr:rowOff>79375</xdr:rowOff>
    </xdr:from>
    <xdr:to>
      <xdr:col>55</xdr:col>
      <xdr:colOff>88900</xdr:colOff>
      <xdr:row>70</xdr:row>
      <xdr:rowOff>79375</xdr:rowOff>
    </xdr:to>
    <xdr:cxnSp macro="">
      <xdr:nvCxnSpPr>
        <xdr:cNvPr id="404" name="直線コネクタ 403"/>
        <xdr:cNvCxnSpPr/>
      </xdr:nvCxnSpPr>
      <xdr:spPr>
        <a:xfrm>
          <a:off x="10114280" y="11817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120650</xdr:rowOff>
    </xdr:from>
    <xdr:to>
      <xdr:col>55</xdr:col>
      <xdr:colOff>0</xdr:colOff>
      <xdr:row>77</xdr:row>
      <xdr:rowOff>139065</xdr:rowOff>
    </xdr:to>
    <xdr:cxnSp macro="">
      <xdr:nvCxnSpPr>
        <xdr:cNvPr id="405" name="直線コネクタ 404"/>
        <xdr:cNvCxnSpPr/>
      </xdr:nvCxnSpPr>
      <xdr:spPr>
        <a:xfrm>
          <a:off x="9385300" y="13032740"/>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125095</xdr:rowOff>
    </xdr:from>
    <xdr:ext cx="469265" cy="257810"/>
    <xdr:sp macro="" textlink="">
      <xdr:nvSpPr>
        <xdr:cNvPr id="406" name="商工費平均値テキスト"/>
        <xdr:cNvSpPr txBox="1"/>
      </xdr:nvSpPr>
      <xdr:spPr>
        <a:xfrm>
          <a:off x="10248900" y="1270190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102870</xdr:rowOff>
    </xdr:from>
    <xdr:to>
      <xdr:col>55</xdr:col>
      <xdr:colOff>50800</xdr:colOff>
      <xdr:row>77</xdr:row>
      <xdr:rowOff>32385</xdr:rowOff>
    </xdr:to>
    <xdr:sp macro="" textlink="">
      <xdr:nvSpPr>
        <xdr:cNvPr id="407" name="フローチャート: 判断 406"/>
        <xdr:cNvSpPr/>
      </xdr:nvSpPr>
      <xdr:spPr>
        <a:xfrm>
          <a:off x="10152380" y="1284732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120650</xdr:rowOff>
    </xdr:from>
    <xdr:to>
      <xdr:col>50</xdr:col>
      <xdr:colOff>114300</xdr:colOff>
      <xdr:row>78</xdr:row>
      <xdr:rowOff>10160</xdr:rowOff>
    </xdr:to>
    <xdr:cxnSp macro="">
      <xdr:nvCxnSpPr>
        <xdr:cNvPr id="408" name="直線コネクタ 407"/>
        <xdr:cNvCxnSpPr/>
      </xdr:nvCxnSpPr>
      <xdr:spPr>
        <a:xfrm flipV="1">
          <a:off x="8521700" y="13032740"/>
          <a:ext cx="8636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118745</xdr:rowOff>
    </xdr:from>
    <xdr:to>
      <xdr:col>50</xdr:col>
      <xdr:colOff>165100</xdr:colOff>
      <xdr:row>77</xdr:row>
      <xdr:rowOff>48895</xdr:rowOff>
    </xdr:to>
    <xdr:sp macro="" textlink="">
      <xdr:nvSpPr>
        <xdr:cNvPr id="409" name="フローチャート: 判断 408"/>
        <xdr:cNvSpPr/>
      </xdr:nvSpPr>
      <xdr:spPr>
        <a:xfrm>
          <a:off x="9334500" y="12863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64770</xdr:rowOff>
    </xdr:from>
    <xdr:ext cx="465455" cy="255270"/>
    <xdr:sp macro="" textlink="">
      <xdr:nvSpPr>
        <xdr:cNvPr id="410" name="テキスト ボックス 409"/>
        <xdr:cNvSpPr txBox="1"/>
      </xdr:nvSpPr>
      <xdr:spPr>
        <a:xfrm>
          <a:off x="9155430" y="12641580"/>
          <a:ext cx="465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10160</xdr:rowOff>
    </xdr:from>
    <xdr:to>
      <xdr:col>45</xdr:col>
      <xdr:colOff>177800</xdr:colOff>
      <xdr:row>78</xdr:row>
      <xdr:rowOff>42545</xdr:rowOff>
    </xdr:to>
    <xdr:cxnSp macro="">
      <xdr:nvCxnSpPr>
        <xdr:cNvPr id="411" name="直線コネクタ 410"/>
        <xdr:cNvCxnSpPr/>
      </xdr:nvCxnSpPr>
      <xdr:spPr>
        <a:xfrm flipV="1">
          <a:off x="7653020" y="13089890"/>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167640</xdr:rowOff>
    </xdr:from>
    <xdr:to>
      <xdr:col>46</xdr:col>
      <xdr:colOff>38100</xdr:colOff>
      <xdr:row>77</xdr:row>
      <xdr:rowOff>99695</xdr:rowOff>
    </xdr:to>
    <xdr:sp macro="" textlink="">
      <xdr:nvSpPr>
        <xdr:cNvPr id="412" name="フローチャート: 判断 411"/>
        <xdr:cNvSpPr/>
      </xdr:nvSpPr>
      <xdr:spPr>
        <a:xfrm>
          <a:off x="8470900" y="129120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75</xdr:row>
      <xdr:rowOff>116205</xdr:rowOff>
    </xdr:from>
    <xdr:ext cx="466090" cy="259080"/>
    <xdr:sp macro="" textlink="">
      <xdr:nvSpPr>
        <xdr:cNvPr id="413" name="テキスト ボックス 412"/>
        <xdr:cNvSpPr txBox="1"/>
      </xdr:nvSpPr>
      <xdr:spPr>
        <a:xfrm>
          <a:off x="8291830" y="126930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42545</xdr:rowOff>
    </xdr:from>
    <xdr:to>
      <xdr:col>41</xdr:col>
      <xdr:colOff>50800</xdr:colOff>
      <xdr:row>78</xdr:row>
      <xdr:rowOff>46990</xdr:rowOff>
    </xdr:to>
    <xdr:cxnSp macro="">
      <xdr:nvCxnSpPr>
        <xdr:cNvPr id="414" name="直線コネクタ 413"/>
        <xdr:cNvCxnSpPr/>
      </xdr:nvCxnSpPr>
      <xdr:spPr>
        <a:xfrm flipV="1">
          <a:off x="6789420" y="1312227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144780</xdr:rowOff>
    </xdr:from>
    <xdr:to>
      <xdr:col>41</xdr:col>
      <xdr:colOff>101600</xdr:colOff>
      <xdr:row>77</xdr:row>
      <xdr:rowOff>74930</xdr:rowOff>
    </xdr:to>
    <xdr:sp macro="" textlink="">
      <xdr:nvSpPr>
        <xdr:cNvPr id="415" name="フローチャート: 判断 414"/>
        <xdr:cNvSpPr/>
      </xdr:nvSpPr>
      <xdr:spPr>
        <a:xfrm>
          <a:off x="7602220" y="12889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91440</xdr:rowOff>
    </xdr:from>
    <xdr:ext cx="465455" cy="258445"/>
    <xdr:sp macro="" textlink="">
      <xdr:nvSpPr>
        <xdr:cNvPr id="416" name="テキスト ボックス 415"/>
        <xdr:cNvSpPr txBox="1"/>
      </xdr:nvSpPr>
      <xdr:spPr>
        <a:xfrm>
          <a:off x="7423150" y="1266825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59690</xdr:rowOff>
    </xdr:from>
    <xdr:to>
      <xdr:col>36</xdr:col>
      <xdr:colOff>165100</xdr:colOff>
      <xdr:row>77</xdr:row>
      <xdr:rowOff>161290</xdr:rowOff>
    </xdr:to>
    <xdr:sp macro="" textlink="">
      <xdr:nvSpPr>
        <xdr:cNvPr id="417" name="フローチャート: 判断 416"/>
        <xdr:cNvSpPr/>
      </xdr:nvSpPr>
      <xdr:spPr>
        <a:xfrm>
          <a:off x="673862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6350</xdr:rowOff>
    </xdr:from>
    <xdr:ext cx="465455" cy="255270"/>
    <xdr:sp macro="" textlink="">
      <xdr:nvSpPr>
        <xdr:cNvPr id="418" name="テキスト ボックス 417"/>
        <xdr:cNvSpPr txBox="1"/>
      </xdr:nvSpPr>
      <xdr:spPr>
        <a:xfrm>
          <a:off x="6559550" y="12750800"/>
          <a:ext cx="465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2" name="テキスト ボックス 421"/>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88265</xdr:rowOff>
    </xdr:from>
    <xdr:to>
      <xdr:col>55</xdr:col>
      <xdr:colOff>50800</xdr:colOff>
      <xdr:row>78</xdr:row>
      <xdr:rowOff>18415</xdr:rowOff>
    </xdr:to>
    <xdr:sp macro="" textlink="">
      <xdr:nvSpPr>
        <xdr:cNvPr id="424" name="楕円 423"/>
        <xdr:cNvSpPr/>
      </xdr:nvSpPr>
      <xdr:spPr>
        <a:xfrm>
          <a:off x="10152380" y="130003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3810</xdr:rowOff>
    </xdr:from>
    <xdr:ext cx="469265" cy="259080"/>
    <xdr:sp macro="" textlink="">
      <xdr:nvSpPr>
        <xdr:cNvPr id="425" name="商工費該当値テキスト"/>
        <xdr:cNvSpPr txBox="1"/>
      </xdr:nvSpPr>
      <xdr:spPr>
        <a:xfrm>
          <a:off x="10248900" y="12915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70485</xdr:rowOff>
    </xdr:from>
    <xdr:to>
      <xdr:col>50</xdr:col>
      <xdr:colOff>165100</xdr:colOff>
      <xdr:row>78</xdr:row>
      <xdr:rowOff>635</xdr:rowOff>
    </xdr:to>
    <xdr:sp macro="" textlink="">
      <xdr:nvSpPr>
        <xdr:cNvPr id="426" name="楕円 425"/>
        <xdr:cNvSpPr/>
      </xdr:nvSpPr>
      <xdr:spPr>
        <a:xfrm>
          <a:off x="9334500" y="12982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163195</xdr:rowOff>
    </xdr:from>
    <xdr:ext cx="465455" cy="258445"/>
    <xdr:sp macro="" textlink="">
      <xdr:nvSpPr>
        <xdr:cNvPr id="427" name="テキスト ボックス 426"/>
        <xdr:cNvSpPr txBox="1"/>
      </xdr:nvSpPr>
      <xdr:spPr>
        <a:xfrm>
          <a:off x="9155430" y="130752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130810</xdr:rowOff>
    </xdr:from>
    <xdr:to>
      <xdr:col>46</xdr:col>
      <xdr:colOff>38100</xdr:colOff>
      <xdr:row>78</xdr:row>
      <xdr:rowOff>60960</xdr:rowOff>
    </xdr:to>
    <xdr:sp macro="" textlink="">
      <xdr:nvSpPr>
        <xdr:cNvPr id="428" name="楕円 427"/>
        <xdr:cNvSpPr/>
      </xdr:nvSpPr>
      <xdr:spPr>
        <a:xfrm>
          <a:off x="8470900" y="130429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52070</xdr:rowOff>
    </xdr:from>
    <xdr:ext cx="466090" cy="254635"/>
    <xdr:sp macro="" textlink="">
      <xdr:nvSpPr>
        <xdr:cNvPr id="429" name="テキスト ボックス 428"/>
        <xdr:cNvSpPr txBox="1"/>
      </xdr:nvSpPr>
      <xdr:spPr>
        <a:xfrm>
          <a:off x="8291830" y="1313180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163195</xdr:rowOff>
    </xdr:from>
    <xdr:to>
      <xdr:col>41</xdr:col>
      <xdr:colOff>101600</xdr:colOff>
      <xdr:row>78</xdr:row>
      <xdr:rowOff>93345</xdr:rowOff>
    </xdr:to>
    <xdr:sp macro="" textlink="">
      <xdr:nvSpPr>
        <xdr:cNvPr id="430" name="楕円 429"/>
        <xdr:cNvSpPr/>
      </xdr:nvSpPr>
      <xdr:spPr>
        <a:xfrm>
          <a:off x="7602220" y="13075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84455</xdr:rowOff>
    </xdr:from>
    <xdr:ext cx="465455" cy="258445"/>
    <xdr:sp macro="" textlink="">
      <xdr:nvSpPr>
        <xdr:cNvPr id="431" name="テキスト ボックス 430"/>
        <xdr:cNvSpPr txBox="1"/>
      </xdr:nvSpPr>
      <xdr:spPr>
        <a:xfrm>
          <a:off x="7423150" y="131641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167640</xdr:rowOff>
    </xdr:from>
    <xdr:to>
      <xdr:col>36</xdr:col>
      <xdr:colOff>165100</xdr:colOff>
      <xdr:row>78</xdr:row>
      <xdr:rowOff>97790</xdr:rowOff>
    </xdr:to>
    <xdr:sp macro="" textlink="">
      <xdr:nvSpPr>
        <xdr:cNvPr id="432" name="楕円 431"/>
        <xdr:cNvSpPr/>
      </xdr:nvSpPr>
      <xdr:spPr>
        <a:xfrm>
          <a:off x="6738620" y="13079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88900</xdr:rowOff>
    </xdr:from>
    <xdr:ext cx="465455" cy="254635"/>
    <xdr:sp macro="" textlink="">
      <xdr:nvSpPr>
        <xdr:cNvPr id="433" name="テキスト ボックス 432"/>
        <xdr:cNvSpPr txBox="1"/>
      </xdr:nvSpPr>
      <xdr:spPr>
        <a:xfrm>
          <a:off x="6559550" y="131686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5" name="正方形/長方形 434"/>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7" name="正方形/長方形 436"/>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9" name="正方形/長方形 438"/>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1615"/>
    <xdr:sp macro="" textlink="">
      <xdr:nvSpPr>
        <xdr:cNvPr id="442" name="テキスト ボックス 441"/>
        <xdr:cNvSpPr txBox="1"/>
      </xdr:nvSpPr>
      <xdr:spPr>
        <a:xfrm>
          <a:off x="6393180" y="145948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5" name="テキスト ボックス 444"/>
        <xdr:cNvSpPr txBox="1"/>
      </xdr:nvSpPr>
      <xdr:spPr>
        <a:xfrm>
          <a:off x="6187440" y="165874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4635"/>
    <xdr:sp macro="" textlink="">
      <xdr:nvSpPr>
        <xdr:cNvPr id="447" name="テキスト ボックス 446"/>
        <xdr:cNvSpPr txBox="1"/>
      </xdr:nvSpPr>
      <xdr:spPr>
        <a:xfrm>
          <a:off x="5915025" y="1626044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49" name="テキスト ボックス 448"/>
        <xdr:cNvSpPr txBox="1"/>
      </xdr:nvSpPr>
      <xdr:spPr>
        <a:xfrm>
          <a:off x="591502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4635"/>
    <xdr:sp macro="" textlink="">
      <xdr:nvSpPr>
        <xdr:cNvPr id="451" name="テキスト ボックス 450"/>
        <xdr:cNvSpPr txBox="1"/>
      </xdr:nvSpPr>
      <xdr:spPr>
        <a:xfrm>
          <a:off x="5915025" y="156083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820" cy="258445"/>
    <xdr:sp macro="" textlink="">
      <xdr:nvSpPr>
        <xdr:cNvPr id="453" name="テキスト ボックス 452"/>
        <xdr:cNvSpPr txBox="1"/>
      </xdr:nvSpPr>
      <xdr:spPr>
        <a:xfrm>
          <a:off x="5850890" y="152812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4" name="直線コネクタ 453"/>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820" cy="259080"/>
    <xdr:sp macro="" textlink="">
      <xdr:nvSpPr>
        <xdr:cNvPr id="455" name="テキスト ボックス 454"/>
        <xdr:cNvSpPr txBox="1"/>
      </xdr:nvSpPr>
      <xdr:spPr>
        <a:xfrm>
          <a:off x="5850890" y="149618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4635"/>
    <xdr:sp macro="" textlink="">
      <xdr:nvSpPr>
        <xdr:cNvPr id="457" name="テキスト ボックス 456"/>
        <xdr:cNvSpPr txBox="1"/>
      </xdr:nvSpPr>
      <xdr:spPr>
        <a:xfrm>
          <a:off x="5850890" y="146431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118110</xdr:rowOff>
    </xdr:from>
    <xdr:to>
      <xdr:col>54</xdr:col>
      <xdr:colOff>185420</xdr:colOff>
      <xdr:row>98</xdr:row>
      <xdr:rowOff>88900</xdr:rowOff>
    </xdr:to>
    <xdr:cxnSp macro="">
      <xdr:nvCxnSpPr>
        <xdr:cNvPr id="459" name="直線コネクタ 458"/>
        <xdr:cNvCxnSpPr/>
      </xdr:nvCxnSpPr>
      <xdr:spPr>
        <a:xfrm flipV="1">
          <a:off x="10198100" y="15209520"/>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92710</xdr:rowOff>
    </xdr:from>
    <xdr:ext cx="534035" cy="259080"/>
    <xdr:sp macro="" textlink="">
      <xdr:nvSpPr>
        <xdr:cNvPr id="460" name="土木費最小値テキスト"/>
        <xdr:cNvSpPr txBox="1"/>
      </xdr:nvSpPr>
      <xdr:spPr>
        <a:xfrm>
          <a:off x="10248900" y="16551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16,648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88900</xdr:rowOff>
    </xdr:from>
    <xdr:to>
      <xdr:col>55</xdr:col>
      <xdr:colOff>88900</xdr:colOff>
      <xdr:row>98</xdr:row>
      <xdr:rowOff>88900</xdr:rowOff>
    </xdr:to>
    <xdr:cxnSp macro="">
      <xdr:nvCxnSpPr>
        <xdr:cNvPr id="461" name="直線コネクタ 460"/>
        <xdr:cNvCxnSpPr/>
      </xdr:nvCxnSpPr>
      <xdr:spPr>
        <a:xfrm>
          <a:off x="10114280" y="16548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64770</xdr:rowOff>
    </xdr:from>
    <xdr:ext cx="598170" cy="255270"/>
    <xdr:sp macro="" textlink="">
      <xdr:nvSpPr>
        <xdr:cNvPr id="462" name="土木費最大値テキスト"/>
        <xdr:cNvSpPr txBox="1"/>
      </xdr:nvSpPr>
      <xdr:spPr>
        <a:xfrm>
          <a:off x="10248900" y="14988540"/>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139,966</a:t>
          </a:r>
          <a:endParaRPr kumimoji="1" lang="ja-JP" altLang="en-US" sz="1000" b="1">
            <a:latin typeface="ＭＳ Ｐゴシック"/>
          </a:endParaRPr>
        </a:p>
      </xdr:txBody>
    </xdr:sp>
    <xdr:clientData/>
  </xdr:oneCellAnchor>
  <xdr:twoCellAnchor>
    <xdr:from>
      <xdr:col>54</xdr:col>
      <xdr:colOff>101600</xdr:colOff>
      <xdr:row>90</xdr:row>
      <xdr:rowOff>118110</xdr:rowOff>
    </xdr:from>
    <xdr:to>
      <xdr:col>55</xdr:col>
      <xdr:colOff>88900</xdr:colOff>
      <xdr:row>90</xdr:row>
      <xdr:rowOff>118110</xdr:rowOff>
    </xdr:to>
    <xdr:cxnSp macro="">
      <xdr:nvCxnSpPr>
        <xdr:cNvPr id="463" name="直線コネクタ 462"/>
        <xdr:cNvCxnSpPr/>
      </xdr:nvCxnSpPr>
      <xdr:spPr>
        <a:xfrm>
          <a:off x="10114280" y="15209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162560</xdr:rowOff>
    </xdr:from>
    <xdr:to>
      <xdr:col>55</xdr:col>
      <xdr:colOff>0</xdr:colOff>
      <xdr:row>96</xdr:row>
      <xdr:rowOff>121285</xdr:rowOff>
    </xdr:to>
    <xdr:cxnSp macro="">
      <xdr:nvCxnSpPr>
        <xdr:cNvPr id="464" name="直線コネクタ 463"/>
        <xdr:cNvCxnSpPr/>
      </xdr:nvCxnSpPr>
      <xdr:spPr>
        <a:xfrm flipV="1">
          <a:off x="9385300" y="16107410"/>
          <a:ext cx="8128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142240</xdr:rowOff>
    </xdr:from>
    <xdr:ext cx="534035" cy="259080"/>
    <xdr:sp macro="" textlink="">
      <xdr:nvSpPr>
        <xdr:cNvPr id="465" name="土木費平均値テキスト"/>
        <xdr:cNvSpPr txBox="1"/>
      </xdr:nvSpPr>
      <xdr:spPr>
        <a:xfrm>
          <a:off x="10248900" y="162585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163830</xdr:rowOff>
    </xdr:from>
    <xdr:to>
      <xdr:col>55</xdr:col>
      <xdr:colOff>50800</xdr:colOff>
      <xdr:row>97</xdr:row>
      <xdr:rowOff>93980</xdr:rowOff>
    </xdr:to>
    <xdr:sp macro="" textlink="">
      <xdr:nvSpPr>
        <xdr:cNvPr id="466" name="フローチャート: 判断 465"/>
        <xdr:cNvSpPr/>
      </xdr:nvSpPr>
      <xdr:spPr>
        <a:xfrm>
          <a:off x="10152380" y="162801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121285</xdr:rowOff>
    </xdr:from>
    <xdr:to>
      <xdr:col>50</xdr:col>
      <xdr:colOff>114300</xdr:colOff>
      <xdr:row>96</xdr:row>
      <xdr:rowOff>153670</xdr:rowOff>
    </xdr:to>
    <xdr:cxnSp macro="">
      <xdr:nvCxnSpPr>
        <xdr:cNvPr id="467" name="直線コネクタ 466"/>
        <xdr:cNvCxnSpPr/>
      </xdr:nvCxnSpPr>
      <xdr:spPr>
        <a:xfrm flipV="1">
          <a:off x="8521700" y="1623758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143510</xdr:rowOff>
    </xdr:from>
    <xdr:to>
      <xdr:col>50</xdr:col>
      <xdr:colOff>165100</xdr:colOff>
      <xdr:row>97</xdr:row>
      <xdr:rowOff>73025</xdr:rowOff>
    </xdr:to>
    <xdr:sp macro="" textlink="">
      <xdr:nvSpPr>
        <xdr:cNvPr id="468" name="フローチャート: 判断 467"/>
        <xdr:cNvSpPr/>
      </xdr:nvSpPr>
      <xdr:spPr>
        <a:xfrm>
          <a:off x="9334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64135</xdr:rowOff>
    </xdr:from>
    <xdr:ext cx="530860" cy="254635"/>
    <xdr:sp macro="" textlink="">
      <xdr:nvSpPr>
        <xdr:cNvPr id="469" name="テキスト ボックス 468"/>
        <xdr:cNvSpPr txBox="1"/>
      </xdr:nvSpPr>
      <xdr:spPr>
        <a:xfrm>
          <a:off x="9123045" y="1635188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130810</xdr:rowOff>
    </xdr:from>
    <xdr:to>
      <xdr:col>45</xdr:col>
      <xdr:colOff>177800</xdr:colOff>
      <xdr:row>96</xdr:row>
      <xdr:rowOff>153670</xdr:rowOff>
    </xdr:to>
    <xdr:cxnSp macro="">
      <xdr:nvCxnSpPr>
        <xdr:cNvPr id="470" name="直線コネクタ 469"/>
        <xdr:cNvCxnSpPr/>
      </xdr:nvCxnSpPr>
      <xdr:spPr>
        <a:xfrm>
          <a:off x="7653020" y="16247110"/>
          <a:ext cx="8686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151765</xdr:rowOff>
    </xdr:from>
    <xdr:to>
      <xdr:col>46</xdr:col>
      <xdr:colOff>38100</xdr:colOff>
      <xdr:row>97</xdr:row>
      <xdr:rowOff>81915</xdr:rowOff>
    </xdr:to>
    <xdr:sp macro="" textlink="">
      <xdr:nvSpPr>
        <xdr:cNvPr id="471" name="フローチャート: 判断 470"/>
        <xdr:cNvSpPr/>
      </xdr:nvSpPr>
      <xdr:spPr>
        <a:xfrm>
          <a:off x="8470900" y="162680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73025</xdr:rowOff>
    </xdr:from>
    <xdr:ext cx="530225" cy="259080"/>
    <xdr:sp macro="" textlink="">
      <xdr:nvSpPr>
        <xdr:cNvPr id="472" name="テキスト ボックス 471"/>
        <xdr:cNvSpPr txBox="1"/>
      </xdr:nvSpPr>
      <xdr:spPr>
        <a:xfrm>
          <a:off x="8259445" y="163607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130810</xdr:rowOff>
    </xdr:from>
    <xdr:to>
      <xdr:col>41</xdr:col>
      <xdr:colOff>50800</xdr:colOff>
      <xdr:row>97</xdr:row>
      <xdr:rowOff>48260</xdr:rowOff>
    </xdr:to>
    <xdr:cxnSp macro="">
      <xdr:nvCxnSpPr>
        <xdr:cNvPr id="473" name="直線コネクタ 472"/>
        <xdr:cNvCxnSpPr/>
      </xdr:nvCxnSpPr>
      <xdr:spPr>
        <a:xfrm flipV="1">
          <a:off x="6789420" y="16247110"/>
          <a:ext cx="8636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19685</xdr:rowOff>
    </xdr:from>
    <xdr:to>
      <xdr:col>41</xdr:col>
      <xdr:colOff>101600</xdr:colOff>
      <xdr:row>97</xdr:row>
      <xdr:rowOff>121285</xdr:rowOff>
    </xdr:to>
    <xdr:sp macro="" textlink="">
      <xdr:nvSpPr>
        <xdr:cNvPr id="474" name="フローチャート: 判断 473"/>
        <xdr:cNvSpPr/>
      </xdr:nvSpPr>
      <xdr:spPr>
        <a:xfrm>
          <a:off x="7602220" y="1630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113030</xdr:rowOff>
    </xdr:from>
    <xdr:ext cx="530225" cy="259080"/>
    <xdr:sp macro="" textlink="">
      <xdr:nvSpPr>
        <xdr:cNvPr id="475" name="テキスト ボックス 474"/>
        <xdr:cNvSpPr txBox="1"/>
      </xdr:nvSpPr>
      <xdr:spPr>
        <a:xfrm>
          <a:off x="7395845" y="16400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13970</xdr:rowOff>
    </xdr:from>
    <xdr:to>
      <xdr:col>36</xdr:col>
      <xdr:colOff>165100</xdr:colOff>
      <xdr:row>97</xdr:row>
      <xdr:rowOff>115570</xdr:rowOff>
    </xdr:to>
    <xdr:sp macro="" textlink="">
      <xdr:nvSpPr>
        <xdr:cNvPr id="476" name="フローチャート: 判断 475"/>
        <xdr:cNvSpPr/>
      </xdr:nvSpPr>
      <xdr:spPr>
        <a:xfrm>
          <a:off x="6738620" y="1630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106680</xdr:rowOff>
    </xdr:from>
    <xdr:ext cx="530860" cy="259080"/>
    <xdr:sp macro="" textlink="">
      <xdr:nvSpPr>
        <xdr:cNvPr id="477" name="テキスト ボックス 476"/>
        <xdr:cNvSpPr txBox="1"/>
      </xdr:nvSpPr>
      <xdr:spPr>
        <a:xfrm>
          <a:off x="6527165" y="163944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1" name="テキスト ボックス 480"/>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111760</xdr:rowOff>
    </xdr:from>
    <xdr:to>
      <xdr:col>55</xdr:col>
      <xdr:colOff>50800</xdr:colOff>
      <xdr:row>96</xdr:row>
      <xdr:rowOff>41910</xdr:rowOff>
    </xdr:to>
    <xdr:sp macro="" textlink="">
      <xdr:nvSpPr>
        <xdr:cNvPr id="483" name="楕円 482"/>
        <xdr:cNvSpPr/>
      </xdr:nvSpPr>
      <xdr:spPr>
        <a:xfrm>
          <a:off x="10152380" y="160566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134620</xdr:rowOff>
    </xdr:from>
    <xdr:ext cx="534035" cy="254635"/>
    <xdr:sp macro="" textlink="">
      <xdr:nvSpPr>
        <xdr:cNvPr id="484" name="土木費該当値テキスト"/>
        <xdr:cNvSpPr txBox="1"/>
      </xdr:nvSpPr>
      <xdr:spPr>
        <a:xfrm>
          <a:off x="10248900" y="15908020"/>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70485</xdr:rowOff>
    </xdr:from>
    <xdr:to>
      <xdr:col>50</xdr:col>
      <xdr:colOff>165100</xdr:colOff>
      <xdr:row>97</xdr:row>
      <xdr:rowOff>635</xdr:rowOff>
    </xdr:to>
    <xdr:sp macro="" textlink="">
      <xdr:nvSpPr>
        <xdr:cNvPr id="485" name="楕円 484"/>
        <xdr:cNvSpPr/>
      </xdr:nvSpPr>
      <xdr:spPr>
        <a:xfrm>
          <a:off x="9334500" y="161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17780</xdr:rowOff>
    </xdr:from>
    <xdr:ext cx="530860" cy="254635"/>
    <xdr:sp macro="" textlink="">
      <xdr:nvSpPr>
        <xdr:cNvPr id="486" name="テキスト ボックス 485"/>
        <xdr:cNvSpPr txBox="1"/>
      </xdr:nvSpPr>
      <xdr:spPr>
        <a:xfrm>
          <a:off x="9123045" y="1596263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102870</xdr:rowOff>
    </xdr:from>
    <xdr:to>
      <xdr:col>46</xdr:col>
      <xdr:colOff>38100</xdr:colOff>
      <xdr:row>97</xdr:row>
      <xdr:rowOff>33020</xdr:rowOff>
    </xdr:to>
    <xdr:sp macro="" textlink="">
      <xdr:nvSpPr>
        <xdr:cNvPr id="487" name="楕円 486"/>
        <xdr:cNvSpPr/>
      </xdr:nvSpPr>
      <xdr:spPr>
        <a:xfrm>
          <a:off x="8470900" y="162191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49530</xdr:rowOff>
    </xdr:from>
    <xdr:ext cx="530225" cy="259080"/>
    <xdr:sp macro="" textlink="">
      <xdr:nvSpPr>
        <xdr:cNvPr id="488" name="テキスト ボックス 487"/>
        <xdr:cNvSpPr txBox="1"/>
      </xdr:nvSpPr>
      <xdr:spPr>
        <a:xfrm>
          <a:off x="8259445" y="15994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80010</xdr:rowOff>
    </xdr:from>
    <xdr:to>
      <xdr:col>41</xdr:col>
      <xdr:colOff>101600</xdr:colOff>
      <xdr:row>97</xdr:row>
      <xdr:rowOff>10160</xdr:rowOff>
    </xdr:to>
    <xdr:sp macro="" textlink="">
      <xdr:nvSpPr>
        <xdr:cNvPr id="489" name="楕円 488"/>
        <xdr:cNvSpPr/>
      </xdr:nvSpPr>
      <xdr:spPr>
        <a:xfrm>
          <a:off x="760222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26670</xdr:rowOff>
    </xdr:from>
    <xdr:ext cx="530225" cy="259080"/>
    <xdr:sp macro="" textlink="">
      <xdr:nvSpPr>
        <xdr:cNvPr id="490" name="テキスト ボックス 489"/>
        <xdr:cNvSpPr txBox="1"/>
      </xdr:nvSpPr>
      <xdr:spPr>
        <a:xfrm>
          <a:off x="7395845" y="15971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168910</xdr:rowOff>
    </xdr:from>
    <xdr:to>
      <xdr:col>36</xdr:col>
      <xdr:colOff>165100</xdr:colOff>
      <xdr:row>97</xdr:row>
      <xdr:rowOff>99060</xdr:rowOff>
    </xdr:to>
    <xdr:sp macro="" textlink="">
      <xdr:nvSpPr>
        <xdr:cNvPr id="491" name="楕円 490"/>
        <xdr:cNvSpPr/>
      </xdr:nvSpPr>
      <xdr:spPr>
        <a:xfrm>
          <a:off x="6738620" y="162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115570</xdr:rowOff>
    </xdr:from>
    <xdr:ext cx="530860" cy="259080"/>
    <xdr:sp macro="" textlink="">
      <xdr:nvSpPr>
        <xdr:cNvPr id="492" name="テキスト ボックス 491"/>
        <xdr:cNvSpPr txBox="1"/>
      </xdr:nvSpPr>
      <xdr:spPr>
        <a:xfrm>
          <a:off x="6527165" y="16060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4" name="正方形/長方形 493"/>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6" name="正方形/長方形 495"/>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8" name="正方形/長方形 497"/>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1615"/>
    <xdr:sp macro="" textlink="">
      <xdr:nvSpPr>
        <xdr:cNvPr id="501" name="テキスト ボックス 500"/>
        <xdr:cNvSpPr txBox="1"/>
      </xdr:nvSpPr>
      <xdr:spPr>
        <a:xfrm>
          <a:off x="12077700" y="45364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140335</xdr:rowOff>
    </xdr:from>
    <xdr:to>
      <xdr:col>89</xdr:col>
      <xdr:colOff>177800</xdr:colOff>
      <xdr:row>38</xdr:row>
      <xdr:rowOff>140335</xdr:rowOff>
    </xdr:to>
    <xdr:cxnSp macro="">
      <xdr:nvCxnSpPr>
        <xdr:cNvPr id="503" name="直線コネクタ 502"/>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167640</xdr:rowOff>
    </xdr:from>
    <xdr:ext cx="244475" cy="255270"/>
    <xdr:sp macro="" textlink="">
      <xdr:nvSpPr>
        <xdr:cNvPr id="504" name="テキスト ボックス 503"/>
        <xdr:cNvSpPr txBox="1"/>
      </xdr:nvSpPr>
      <xdr:spPr>
        <a:xfrm>
          <a:off x="11871960" y="6374130"/>
          <a:ext cx="244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35</xdr:row>
      <xdr:rowOff>54610</xdr:rowOff>
    </xdr:from>
    <xdr:ext cx="463550" cy="254635"/>
    <xdr:sp macro="" textlink="">
      <xdr:nvSpPr>
        <xdr:cNvPr id="506" name="テキスト ボックス 505"/>
        <xdr:cNvSpPr txBox="1"/>
      </xdr:nvSpPr>
      <xdr:spPr>
        <a:xfrm>
          <a:off x="11663680" y="592582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0860" cy="255270"/>
    <xdr:sp macro="" textlink="">
      <xdr:nvSpPr>
        <xdr:cNvPr id="508" name="テキスト ボックス 507"/>
        <xdr:cNvSpPr txBox="1"/>
      </xdr:nvSpPr>
      <xdr:spPr>
        <a:xfrm>
          <a:off x="11599545" y="54800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140335</xdr:rowOff>
    </xdr:from>
    <xdr:to>
      <xdr:col>89</xdr:col>
      <xdr:colOff>177800</xdr:colOff>
      <xdr:row>30</xdr:row>
      <xdr:rowOff>140335</xdr:rowOff>
    </xdr:to>
    <xdr:cxnSp macro="">
      <xdr:nvCxnSpPr>
        <xdr:cNvPr id="509" name="直線コネクタ 508"/>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167640</xdr:rowOff>
    </xdr:from>
    <xdr:ext cx="530860" cy="255270"/>
    <xdr:sp macro="" textlink="">
      <xdr:nvSpPr>
        <xdr:cNvPr id="510" name="テキスト ボックス 509"/>
        <xdr:cNvSpPr txBox="1"/>
      </xdr:nvSpPr>
      <xdr:spPr>
        <a:xfrm>
          <a:off x="11599545" y="50330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4635"/>
    <xdr:sp macro="" textlink="">
      <xdr:nvSpPr>
        <xdr:cNvPr id="512" name="テキスト ボックス 511"/>
        <xdr:cNvSpPr txBox="1"/>
      </xdr:nvSpPr>
      <xdr:spPr>
        <a:xfrm>
          <a:off x="11599545" y="45847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22225</xdr:rowOff>
    </xdr:from>
    <xdr:to>
      <xdr:col>85</xdr:col>
      <xdr:colOff>126365</xdr:colOff>
      <xdr:row>38</xdr:row>
      <xdr:rowOff>75565</xdr:rowOff>
    </xdr:to>
    <xdr:cxnSp macro="">
      <xdr:nvCxnSpPr>
        <xdr:cNvPr id="514" name="直線コネクタ 513"/>
        <xdr:cNvCxnSpPr/>
      </xdr:nvCxnSpPr>
      <xdr:spPr>
        <a:xfrm flipV="1">
          <a:off x="15885795" y="5055235"/>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79375</xdr:rowOff>
    </xdr:from>
    <xdr:ext cx="378460" cy="258445"/>
    <xdr:sp macro="" textlink="">
      <xdr:nvSpPr>
        <xdr:cNvPr id="515" name="消防費最小値テキスト"/>
        <xdr:cNvSpPr txBox="1"/>
      </xdr:nvSpPr>
      <xdr:spPr>
        <a:xfrm>
          <a:off x="15938500" y="6453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75565</xdr:rowOff>
    </xdr:from>
    <xdr:to>
      <xdr:col>86</xdr:col>
      <xdr:colOff>25400</xdr:colOff>
      <xdr:row>38</xdr:row>
      <xdr:rowOff>75565</xdr:rowOff>
    </xdr:to>
    <xdr:cxnSp macro="">
      <xdr:nvCxnSpPr>
        <xdr:cNvPr id="516" name="直線コネクタ 515"/>
        <xdr:cNvCxnSpPr/>
      </xdr:nvCxnSpPr>
      <xdr:spPr>
        <a:xfrm>
          <a:off x="15798800" y="6449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140335</xdr:rowOff>
    </xdr:from>
    <xdr:ext cx="534670" cy="258445"/>
    <xdr:sp macro="" textlink="">
      <xdr:nvSpPr>
        <xdr:cNvPr id="517" name="消防費最大値テキスト"/>
        <xdr:cNvSpPr txBox="1"/>
      </xdr:nvSpPr>
      <xdr:spPr>
        <a:xfrm>
          <a:off x="15938500" y="4838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16,287</a:t>
          </a:r>
          <a:endParaRPr kumimoji="1" lang="ja-JP" altLang="en-US" sz="1000" b="1">
            <a:latin typeface="ＭＳ Ｐゴシック"/>
          </a:endParaRPr>
        </a:p>
      </xdr:txBody>
    </xdr:sp>
    <xdr:clientData/>
  </xdr:oneCellAnchor>
  <xdr:twoCellAnchor>
    <xdr:from>
      <xdr:col>85</xdr:col>
      <xdr:colOff>38100</xdr:colOff>
      <xdr:row>30</xdr:row>
      <xdr:rowOff>22225</xdr:rowOff>
    </xdr:from>
    <xdr:to>
      <xdr:col>86</xdr:col>
      <xdr:colOff>25400</xdr:colOff>
      <xdr:row>30</xdr:row>
      <xdr:rowOff>22225</xdr:rowOff>
    </xdr:to>
    <xdr:cxnSp macro="">
      <xdr:nvCxnSpPr>
        <xdr:cNvPr id="518" name="直線コネクタ 517"/>
        <xdr:cNvCxnSpPr/>
      </xdr:nvCxnSpPr>
      <xdr:spPr>
        <a:xfrm>
          <a:off x="15798800" y="50552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41910</xdr:rowOff>
    </xdr:from>
    <xdr:to>
      <xdr:col>85</xdr:col>
      <xdr:colOff>127000</xdr:colOff>
      <xdr:row>37</xdr:row>
      <xdr:rowOff>88900</xdr:rowOff>
    </xdr:to>
    <xdr:cxnSp macro="">
      <xdr:nvCxnSpPr>
        <xdr:cNvPr id="519" name="直線コネクタ 518"/>
        <xdr:cNvCxnSpPr/>
      </xdr:nvCxnSpPr>
      <xdr:spPr>
        <a:xfrm>
          <a:off x="15069820" y="6248400"/>
          <a:ext cx="8178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1270</xdr:rowOff>
    </xdr:from>
    <xdr:ext cx="469900" cy="259080"/>
    <xdr:sp macro="" textlink="">
      <xdr:nvSpPr>
        <xdr:cNvPr id="520" name="消防費平均値テキスト"/>
        <xdr:cNvSpPr txBox="1"/>
      </xdr:nvSpPr>
      <xdr:spPr>
        <a:xfrm>
          <a:off x="15938500" y="6040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149860</xdr:rowOff>
    </xdr:from>
    <xdr:to>
      <xdr:col>85</xdr:col>
      <xdr:colOff>177800</xdr:colOff>
      <xdr:row>37</xdr:row>
      <xdr:rowOff>80010</xdr:rowOff>
    </xdr:to>
    <xdr:sp macro="" textlink="">
      <xdr:nvSpPr>
        <xdr:cNvPr id="521" name="フローチャート: 判断 520"/>
        <xdr:cNvSpPr/>
      </xdr:nvSpPr>
      <xdr:spPr>
        <a:xfrm>
          <a:off x="15836900" y="6188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84455</xdr:rowOff>
    </xdr:to>
    <xdr:cxnSp macro="">
      <xdr:nvCxnSpPr>
        <xdr:cNvPr id="522" name="直線コネクタ 521"/>
        <xdr:cNvCxnSpPr/>
      </xdr:nvCxnSpPr>
      <xdr:spPr>
        <a:xfrm flipV="1">
          <a:off x="14206220" y="6248400"/>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113030</xdr:rowOff>
    </xdr:from>
    <xdr:to>
      <xdr:col>81</xdr:col>
      <xdr:colOff>101600</xdr:colOff>
      <xdr:row>37</xdr:row>
      <xdr:rowOff>43180</xdr:rowOff>
    </xdr:to>
    <xdr:sp macro="" textlink="">
      <xdr:nvSpPr>
        <xdr:cNvPr id="523" name="フローチャート: 判断 522"/>
        <xdr:cNvSpPr/>
      </xdr:nvSpPr>
      <xdr:spPr>
        <a:xfrm>
          <a:off x="1501902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59690</xdr:rowOff>
    </xdr:from>
    <xdr:ext cx="465455" cy="259080"/>
    <xdr:sp macro="" textlink="">
      <xdr:nvSpPr>
        <xdr:cNvPr id="524" name="テキスト ボックス 523"/>
        <xdr:cNvSpPr txBox="1"/>
      </xdr:nvSpPr>
      <xdr:spPr>
        <a:xfrm>
          <a:off x="14839950" y="5930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76835</xdr:rowOff>
    </xdr:from>
    <xdr:to>
      <xdr:col>76</xdr:col>
      <xdr:colOff>114300</xdr:colOff>
      <xdr:row>37</xdr:row>
      <xdr:rowOff>84455</xdr:rowOff>
    </xdr:to>
    <xdr:cxnSp macro="">
      <xdr:nvCxnSpPr>
        <xdr:cNvPr id="525" name="直線コネクタ 524"/>
        <xdr:cNvCxnSpPr/>
      </xdr:nvCxnSpPr>
      <xdr:spPr>
        <a:xfrm>
          <a:off x="13342620" y="628332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132080</xdr:rowOff>
    </xdr:from>
    <xdr:to>
      <xdr:col>76</xdr:col>
      <xdr:colOff>165100</xdr:colOff>
      <xdr:row>36</xdr:row>
      <xdr:rowOff>62230</xdr:rowOff>
    </xdr:to>
    <xdr:sp macro="" textlink="">
      <xdr:nvSpPr>
        <xdr:cNvPr id="526" name="フローチャート: 判断 525"/>
        <xdr:cNvSpPr/>
      </xdr:nvSpPr>
      <xdr:spPr>
        <a:xfrm>
          <a:off x="14155420" y="600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34</xdr:row>
      <xdr:rowOff>78740</xdr:rowOff>
    </xdr:from>
    <xdr:ext cx="465455" cy="259080"/>
    <xdr:sp macro="" textlink="">
      <xdr:nvSpPr>
        <xdr:cNvPr id="527" name="テキスト ボックス 526"/>
        <xdr:cNvSpPr txBox="1"/>
      </xdr:nvSpPr>
      <xdr:spPr>
        <a:xfrm>
          <a:off x="13976350" y="5782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76835</xdr:rowOff>
    </xdr:from>
    <xdr:to>
      <xdr:col>71</xdr:col>
      <xdr:colOff>177800</xdr:colOff>
      <xdr:row>37</xdr:row>
      <xdr:rowOff>98425</xdr:rowOff>
    </xdr:to>
    <xdr:cxnSp macro="">
      <xdr:nvCxnSpPr>
        <xdr:cNvPr id="528" name="直線コネクタ 527"/>
        <xdr:cNvCxnSpPr/>
      </xdr:nvCxnSpPr>
      <xdr:spPr>
        <a:xfrm flipV="1">
          <a:off x="12473940" y="6283325"/>
          <a:ext cx="8686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3175</xdr:rowOff>
    </xdr:from>
    <xdr:to>
      <xdr:col>72</xdr:col>
      <xdr:colOff>38100</xdr:colOff>
      <xdr:row>37</xdr:row>
      <xdr:rowOff>104775</xdr:rowOff>
    </xdr:to>
    <xdr:sp macro="" textlink="">
      <xdr:nvSpPr>
        <xdr:cNvPr id="529" name="フローチャート: 判断 528"/>
        <xdr:cNvSpPr/>
      </xdr:nvSpPr>
      <xdr:spPr>
        <a:xfrm>
          <a:off x="13291820" y="62096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120650</xdr:rowOff>
    </xdr:from>
    <xdr:ext cx="466090" cy="255270"/>
    <xdr:sp macro="" textlink="">
      <xdr:nvSpPr>
        <xdr:cNvPr id="530" name="テキスト ボックス 529"/>
        <xdr:cNvSpPr txBox="1"/>
      </xdr:nvSpPr>
      <xdr:spPr>
        <a:xfrm>
          <a:off x="13112750" y="59918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4445</xdr:rowOff>
    </xdr:from>
    <xdr:to>
      <xdr:col>67</xdr:col>
      <xdr:colOff>101600</xdr:colOff>
      <xdr:row>37</xdr:row>
      <xdr:rowOff>106045</xdr:rowOff>
    </xdr:to>
    <xdr:sp macro="" textlink="">
      <xdr:nvSpPr>
        <xdr:cNvPr id="531" name="フローチャート: 判断 530"/>
        <xdr:cNvSpPr/>
      </xdr:nvSpPr>
      <xdr:spPr>
        <a:xfrm>
          <a:off x="1242314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122555</xdr:rowOff>
    </xdr:from>
    <xdr:ext cx="465455" cy="254635"/>
    <xdr:sp macro="" textlink="">
      <xdr:nvSpPr>
        <xdr:cNvPr id="532" name="テキスト ボックス 531"/>
        <xdr:cNvSpPr txBox="1"/>
      </xdr:nvSpPr>
      <xdr:spPr>
        <a:xfrm>
          <a:off x="12244070" y="59937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4" name="テキスト ボックス 533"/>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7" name="テキスト ボックス 536"/>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38100</xdr:rowOff>
    </xdr:from>
    <xdr:to>
      <xdr:col>85</xdr:col>
      <xdr:colOff>177800</xdr:colOff>
      <xdr:row>37</xdr:row>
      <xdr:rowOff>140335</xdr:rowOff>
    </xdr:to>
    <xdr:sp macro="" textlink="">
      <xdr:nvSpPr>
        <xdr:cNvPr id="538" name="楕円 537"/>
        <xdr:cNvSpPr/>
      </xdr:nvSpPr>
      <xdr:spPr>
        <a:xfrm>
          <a:off x="15836900" y="62445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16510</xdr:rowOff>
    </xdr:from>
    <xdr:ext cx="469900" cy="258445"/>
    <xdr:sp macro="" textlink="">
      <xdr:nvSpPr>
        <xdr:cNvPr id="539" name="消防費該当値テキスト"/>
        <xdr:cNvSpPr txBox="1"/>
      </xdr:nvSpPr>
      <xdr:spPr>
        <a:xfrm>
          <a:off x="15938500" y="6223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540" name="楕円 539"/>
        <xdr:cNvSpPr/>
      </xdr:nvSpPr>
      <xdr:spPr>
        <a:xfrm>
          <a:off x="15019020" y="620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84455</xdr:rowOff>
    </xdr:from>
    <xdr:ext cx="465455" cy="258445"/>
    <xdr:sp macro="" textlink="">
      <xdr:nvSpPr>
        <xdr:cNvPr id="541" name="テキスト ボックス 540"/>
        <xdr:cNvSpPr txBox="1"/>
      </xdr:nvSpPr>
      <xdr:spPr>
        <a:xfrm>
          <a:off x="14839950" y="62909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33655</xdr:rowOff>
    </xdr:from>
    <xdr:to>
      <xdr:col>76</xdr:col>
      <xdr:colOff>165100</xdr:colOff>
      <xdr:row>37</xdr:row>
      <xdr:rowOff>135255</xdr:rowOff>
    </xdr:to>
    <xdr:sp macro="" textlink="">
      <xdr:nvSpPr>
        <xdr:cNvPr id="542" name="楕円 541"/>
        <xdr:cNvSpPr/>
      </xdr:nvSpPr>
      <xdr:spPr>
        <a:xfrm>
          <a:off x="1415542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126365</xdr:rowOff>
    </xdr:from>
    <xdr:ext cx="465455" cy="258445"/>
    <xdr:sp macro="" textlink="">
      <xdr:nvSpPr>
        <xdr:cNvPr id="543" name="テキスト ボックス 542"/>
        <xdr:cNvSpPr txBox="1"/>
      </xdr:nvSpPr>
      <xdr:spPr>
        <a:xfrm>
          <a:off x="13976350" y="633285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26035</xdr:rowOff>
    </xdr:from>
    <xdr:to>
      <xdr:col>72</xdr:col>
      <xdr:colOff>38100</xdr:colOff>
      <xdr:row>37</xdr:row>
      <xdr:rowOff>127635</xdr:rowOff>
    </xdr:to>
    <xdr:sp macro="" textlink="">
      <xdr:nvSpPr>
        <xdr:cNvPr id="544" name="楕円 543"/>
        <xdr:cNvSpPr/>
      </xdr:nvSpPr>
      <xdr:spPr>
        <a:xfrm>
          <a:off x="13291820" y="62325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118745</xdr:rowOff>
    </xdr:from>
    <xdr:ext cx="466090" cy="259080"/>
    <xdr:sp macro="" textlink="">
      <xdr:nvSpPr>
        <xdr:cNvPr id="545" name="テキスト ボックス 544"/>
        <xdr:cNvSpPr txBox="1"/>
      </xdr:nvSpPr>
      <xdr:spPr>
        <a:xfrm>
          <a:off x="13112750" y="63252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47625</xdr:rowOff>
    </xdr:from>
    <xdr:to>
      <xdr:col>67</xdr:col>
      <xdr:colOff>101600</xdr:colOff>
      <xdr:row>37</xdr:row>
      <xdr:rowOff>149225</xdr:rowOff>
    </xdr:to>
    <xdr:sp macro="" textlink="">
      <xdr:nvSpPr>
        <xdr:cNvPr id="546" name="楕円 545"/>
        <xdr:cNvSpPr/>
      </xdr:nvSpPr>
      <xdr:spPr>
        <a:xfrm>
          <a:off x="1242314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140335</xdr:rowOff>
    </xdr:from>
    <xdr:ext cx="465455" cy="258445"/>
    <xdr:sp macro="" textlink="">
      <xdr:nvSpPr>
        <xdr:cNvPr id="547" name="テキスト ボックス 546"/>
        <xdr:cNvSpPr txBox="1"/>
      </xdr:nvSpPr>
      <xdr:spPr>
        <a:xfrm>
          <a:off x="12244070" y="63468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9" name="正方形/長方形 548"/>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51" name="正方形/長方形 550"/>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53" name="正方形/長方形 552"/>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1615"/>
    <xdr:sp macro="" textlink="">
      <xdr:nvSpPr>
        <xdr:cNvPr id="556" name="テキスト ボックス 555"/>
        <xdr:cNvSpPr txBox="1"/>
      </xdr:nvSpPr>
      <xdr:spPr>
        <a:xfrm>
          <a:off x="12077700" y="78892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8445"/>
    <xdr:sp macro="" textlink="">
      <xdr:nvSpPr>
        <xdr:cNvPr id="559" name="テキスト ボックス 558"/>
        <xdr:cNvSpPr txBox="1"/>
      </xdr:nvSpPr>
      <xdr:spPr>
        <a:xfrm>
          <a:off x="11871960" y="9800590"/>
          <a:ext cx="244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0860" cy="258445"/>
    <xdr:sp macro="" textlink="">
      <xdr:nvSpPr>
        <xdr:cNvPr id="561" name="テキスト ボックス 560"/>
        <xdr:cNvSpPr txBox="1"/>
      </xdr:nvSpPr>
      <xdr:spPr>
        <a:xfrm>
          <a:off x="1159954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140335</xdr:rowOff>
    </xdr:from>
    <xdr:to>
      <xdr:col>89</xdr:col>
      <xdr:colOff>177800</xdr:colOff>
      <xdr:row>54</xdr:row>
      <xdr:rowOff>140335</xdr:rowOff>
    </xdr:to>
    <xdr:cxnSp macro="">
      <xdr:nvCxnSpPr>
        <xdr:cNvPr id="562" name="直線コネクタ 561"/>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167640</xdr:rowOff>
    </xdr:from>
    <xdr:ext cx="591185" cy="255270"/>
    <xdr:sp macro="" textlink="">
      <xdr:nvSpPr>
        <xdr:cNvPr id="563" name="テキスト ボックス 562"/>
        <xdr:cNvSpPr txBox="1"/>
      </xdr:nvSpPr>
      <xdr:spPr>
        <a:xfrm>
          <a:off x="11535410" y="9056370"/>
          <a:ext cx="591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185" cy="259080"/>
    <xdr:sp macro="" textlink="">
      <xdr:nvSpPr>
        <xdr:cNvPr id="565" name="テキスト ボックス 564"/>
        <xdr:cNvSpPr txBox="1"/>
      </xdr:nvSpPr>
      <xdr:spPr>
        <a:xfrm>
          <a:off x="11535410" y="86842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185" cy="258445"/>
    <xdr:sp macro="" textlink="">
      <xdr:nvSpPr>
        <xdr:cNvPr id="567" name="テキスト ボックス 566"/>
        <xdr:cNvSpPr txBox="1"/>
      </xdr:nvSpPr>
      <xdr:spPr>
        <a:xfrm>
          <a:off x="11535410" y="831088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69" name="テキスト ボックス 568"/>
        <xdr:cNvSpPr txBox="1"/>
      </xdr:nvSpPr>
      <xdr:spPr>
        <a:xfrm>
          <a:off x="11535410" y="79375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161290</xdr:rowOff>
    </xdr:from>
    <xdr:to>
      <xdr:col>85</xdr:col>
      <xdr:colOff>126365</xdr:colOff>
      <xdr:row>57</xdr:row>
      <xdr:rowOff>60325</xdr:rowOff>
    </xdr:to>
    <xdr:cxnSp macro="">
      <xdr:nvCxnSpPr>
        <xdr:cNvPr id="571" name="直線コネクタ 570"/>
        <xdr:cNvCxnSpPr/>
      </xdr:nvCxnSpPr>
      <xdr:spPr>
        <a:xfrm flipV="1">
          <a:off x="15885795" y="8547100"/>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64135</xdr:rowOff>
    </xdr:from>
    <xdr:ext cx="534670" cy="255270"/>
    <xdr:sp macro="" textlink="">
      <xdr:nvSpPr>
        <xdr:cNvPr id="572" name="教育費最小値テキスト"/>
        <xdr:cNvSpPr txBox="1"/>
      </xdr:nvSpPr>
      <xdr:spPr>
        <a:xfrm>
          <a:off x="15938500" y="96234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60325</xdr:rowOff>
    </xdr:from>
    <xdr:to>
      <xdr:col>86</xdr:col>
      <xdr:colOff>25400</xdr:colOff>
      <xdr:row>57</xdr:row>
      <xdr:rowOff>60325</xdr:rowOff>
    </xdr:to>
    <xdr:cxnSp macro="">
      <xdr:nvCxnSpPr>
        <xdr:cNvPr id="573" name="直線コネクタ 572"/>
        <xdr:cNvCxnSpPr/>
      </xdr:nvCxnSpPr>
      <xdr:spPr>
        <a:xfrm>
          <a:off x="15798800" y="9619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107950</xdr:rowOff>
    </xdr:from>
    <xdr:ext cx="598805" cy="258445"/>
    <xdr:sp macro="" textlink="">
      <xdr:nvSpPr>
        <xdr:cNvPr id="574" name="教育費最大値テキスト"/>
        <xdr:cNvSpPr txBox="1"/>
      </xdr:nvSpPr>
      <xdr:spPr>
        <a:xfrm>
          <a:off x="15938500" y="8326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187,201</a:t>
          </a:r>
          <a:endParaRPr kumimoji="1" lang="ja-JP" altLang="en-US" sz="1000" b="1">
            <a:latin typeface="ＭＳ Ｐゴシック"/>
          </a:endParaRPr>
        </a:p>
      </xdr:txBody>
    </xdr:sp>
    <xdr:clientData/>
  </xdr:oneCellAnchor>
  <xdr:twoCellAnchor>
    <xdr:from>
      <xdr:col>85</xdr:col>
      <xdr:colOff>38100</xdr:colOff>
      <xdr:row>50</xdr:row>
      <xdr:rowOff>161290</xdr:rowOff>
    </xdr:from>
    <xdr:to>
      <xdr:col>86</xdr:col>
      <xdr:colOff>25400</xdr:colOff>
      <xdr:row>50</xdr:row>
      <xdr:rowOff>161290</xdr:rowOff>
    </xdr:to>
    <xdr:cxnSp macro="">
      <xdr:nvCxnSpPr>
        <xdr:cNvPr id="575" name="直線コネクタ 574"/>
        <xdr:cNvCxnSpPr/>
      </xdr:nvCxnSpPr>
      <xdr:spPr>
        <a:xfrm>
          <a:off x="15798800" y="8547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83185</xdr:rowOff>
    </xdr:from>
    <xdr:to>
      <xdr:col>85</xdr:col>
      <xdr:colOff>127000</xdr:colOff>
      <xdr:row>55</xdr:row>
      <xdr:rowOff>159385</xdr:rowOff>
    </xdr:to>
    <xdr:cxnSp macro="">
      <xdr:nvCxnSpPr>
        <xdr:cNvPr id="576" name="直線コネクタ 575"/>
        <xdr:cNvCxnSpPr/>
      </xdr:nvCxnSpPr>
      <xdr:spPr>
        <a:xfrm>
          <a:off x="15069820" y="8971915"/>
          <a:ext cx="81788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158750</xdr:rowOff>
    </xdr:from>
    <xdr:ext cx="534670" cy="258445"/>
    <xdr:sp macro="" textlink="">
      <xdr:nvSpPr>
        <xdr:cNvPr id="577" name="教育費平均値テキスト"/>
        <xdr:cNvSpPr txBox="1"/>
      </xdr:nvSpPr>
      <xdr:spPr>
        <a:xfrm>
          <a:off x="15938500" y="93827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8890</xdr:rowOff>
    </xdr:from>
    <xdr:to>
      <xdr:col>85</xdr:col>
      <xdr:colOff>177800</xdr:colOff>
      <xdr:row>56</xdr:row>
      <xdr:rowOff>110490</xdr:rowOff>
    </xdr:to>
    <xdr:sp macro="" textlink="">
      <xdr:nvSpPr>
        <xdr:cNvPr id="578" name="フローチャート: 判断 577"/>
        <xdr:cNvSpPr/>
      </xdr:nvSpPr>
      <xdr:spPr>
        <a:xfrm>
          <a:off x="15836900" y="94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83185</xdr:rowOff>
    </xdr:from>
    <xdr:to>
      <xdr:col>81</xdr:col>
      <xdr:colOff>50800</xdr:colOff>
      <xdr:row>56</xdr:row>
      <xdr:rowOff>48260</xdr:rowOff>
    </xdr:to>
    <xdr:cxnSp macro="">
      <xdr:nvCxnSpPr>
        <xdr:cNvPr id="579" name="直線コネクタ 578"/>
        <xdr:cNvCxnSpPr/>
      </xdr:nvCxnSpPr>
      <xdr:spPr>
        <a:xfrm flipV="1">
          <a:off x="14206220" y="8971915"/>
          <a:ext cx="8636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64135</xdr:rowOff>
    </xdr:from>
    <xdr:to>
      <xdr:col>81</xdr:col>
      <xdr:colOff>101600</xdr:colOff>
      <xdr:row>56</xdr:row>
      <xdr:rowOff>166370</xdr:rowOff>
    </xdr:to>
    <xdr:sp macro="" textlink="">
      <xdr:nvSpPr>
        <xdr:cNvPr id="580" name="フローチャート: 判断 579"/>
        <xdr:cNvSpPr/>
      </xdr:nvSpPr>
      <xdr:spPr>
        <a:xfrm>
          <a:off x="15019020" y="9455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156845</xdr:rowOff>
    </xdr:from>
    <xdr:ext cx="530225" cy="255270"/>
    <xdr:sp macro="" textlink="">
      <xdr:nvSpPr>
        <xdr:cNvPr id="581" name="テキスト ボックス 580"/>
        <xdr:cNvSpPr txBox="1"/>
      </xdr:nvSpPr>
      <xdr:spPr>
        <a:xfrm>
          <a:off x="14812645" y="9548495"/>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48260</xdr:rowOff>
    </xdr:from>
    <xdr:to>
      <xdr:col>76</xdr:col>
      <xdr:colOff>114300</xdr:colOff>
      <xdr:row>56</xdr:row>
      <xdr:rowOff>75565</xdr:rowOff>
    </xdr:to>
    <xdr:cxnSp macro="">
      <xdr:nvCxnSpPr>
        <xdr:cNvPr id="582" name="直線コネクタ 581"/>
        <xdr:cNvCxnSpPr/>
      </xdr:nvCxnSpPr>
      <xdr:spPr>
        <a:xfrm flipV="1">
          <a:off x="13342620" y="943991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64135</xdr:rowOff>
    </xdr:from>
    <xdr:to>
      <xdr:col>76</xdr:col>
      <xdr:colOff>165100</xdr:colOff>
      <xdr:row>56</xdr:row>
      <xdr:rowOff>166370</xdr:rowOff>
    </xdr:to>
    <xdr:sp macro="" textlink="">
      <xdr:nvSpPr>
        <xdr:cNvPr id="583" name="フローチャート: 判断 582"/>
        <xdr:cNvSpPr/>
      </xdr:nvSpPr>
      <xdr:spPr>
        <a:xfrm>
          <a:off x="14155420" y="9455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156845</xdr:rowOff>
    </xdr:from>
    <xdr:ext cx="530860" cy="255270"/>
    <xdr:sp macro="" textlink="">
      <xdr:nvSpPr>
        <xdr:cNvPr id="584" name="テキスト ボックス 583"/>
        <xdr:cNvSpPr txBox="1"/>
      </xdr:nvSpPr>
      <xdr:spPr>
        <a:xfrm>
          <a:off x="13943965" y="95484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75565</xdr:rowOff>
    </xdr:from>
    <xdr:to>
      <xdr:col>71</xdr:col>
      <xdr:colOff>177800</xdr:colOff>
      <xdr:row>57</xdr:row>
      <xdr:rowOff>116205</xdr:rowOff>
    </xdr:to>
    <xdr:cxnSp macro="">
      <xdr:nvCxnSpPr>
        <xdr:cNvPr id="585" name="直線コネクタ 584"/>
        <xdr:cNvCxnSpPr/>
      </xdr:nvCxnSpPr>
      <xdr:spPr>
        <a:xfrm flipV="1">
          <a:off x="12473940" y="9467215"/>
          <a:ext cx="86868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73660</xdr:rowOff>
    </xdr:from>
    <xdr:to>
      <xdr:col>72</xdr:col>
      <xdr:colOff>38100</xdr:colOff>
      <xdr:row>57</xdr:row>
      <xdr:rowOff>3810</xdr:rowOff>
    </xdr:to>
    <xdr:sp macro="" textlink="">
      <xdr:nvSpPr>
        <xdr:cNvPr id="586" name="フローチャート: 判断 585"/>
        <xdr:cNvSpPr/>
      </xdr:nvSpPr>
      <xdr:spPr>
        <a:xfrm>
          <a:off x="13291820" y="94653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166370</xdr:rowOff>
    </xdr:from>
    <xdr:ext cx="530225" cy="254635"/>
    <xdr:sp macro="" textlink="">
      <xdr:nvSpPr>
        <xdr:cNvPr id="587" name="テキスト ボックス 586"/>
        <xdr:cNvSpPr txBox="1"/>
      </xdr:nvSpPr>
      <xdr:spPr>
        <a:xfrm>
          <a:off x="13080365" y="9558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100330</xdr:rowOff>
    </xdr:from>
    <xdr:to>
      <xdr:col>67</xdr:col>
      <xdr:colOff>101600</xdr:colOff>
      <xdr:row>57</xdr:row>
      <xdr:rowOff>30480</xdr:rowOff>
    </xdr:to>
    <xdr:sp macro="" textlink="">
      <xdr:nvSpPr>
        <xdr:cNvPr id="588" name="フローチャート: 判断 587"/>
        <xdr:cNvSpPr/>
      </xdr:nvSpPr>
      <xdr:spPr>
        <a:xfrm>
          <a:off x="12423140" y="9491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46990</xdr:rowOff>
    </xdr:from>
    <xdr:ext cx="530225" cy="258445"/>
    <xdr:sp macro="" textlink="">
      <xdr:nvSpPr>
        <xdr:cNvPr id="589" name="テキスト ボックス 588"/>
        <xdr:cNvSpPr txBox="1"/>
      </xdr:nvSpPr>
      <xdr:spPr>
        <a:xfrm>
          <a:off x="12216765" y="927100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1" name="テキスト ボックス 590"/>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4" name="テキスト ボックス 593"/>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109220</xdr:rowOff>
    </xdr:from>
    <xdr:to>
      <xdr:col>85</xdr:col>
      <xdr:colOff>177800</xdr:colOff>
      <xdr:row>56</xdr:row>
      <xdr:rowOff>38735</xdr:rowOff>
    </xdr:to>
    <xdr:sp macro="" textlink="">
      <xdr:nvSpPr>
        <xdr:cNvPr id="595" name="楕円 594"/>
        <xdr:cNvSpPr/>
      </xdr:nvSpPr>
      <xdr:spPr>
        <a:xfrm>
          <a:off x="15836900" y="93332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132080</xdr:rowOff>
    </xdr:from>
    <xdr:ext cx="534670" cy="255270"/>
    <xdr:sp macro="" textlink="">
      <xdr:nvSpPr>
        <xdr:cNvPr id="596" name="教育費該当値テキスト"/>
        <xdr:cNvSpPr txBox="1"/>
      </xdr:nvSpPr>
      <xdr:spPr>
        <a:xfrm>
          <a:off x="15938500" y="91884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32385</xdr:rowOff>
    </xdr:from>
    <xdr:to>
      <xdr:col>81</xdr:col>
      <xdr:colOff>101600</xdr:colOff>
      <xdr:row>53</xdr:row>
      <xdr:rowOff>133985</xdr:rowOff>
    </xdr:to>
    <xdr:sp macro="" textlink="">
      <xdr:nvSpPr>
        <xdr:cNvPr id="597" name="楕円 596"/>
        <xdr:cNvSpPr/>
      </xdr:nvSpPr>
      <xdr:spPr>
        <a:xfrm>
          <a:off x="15019020" y="89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51</xdr:row>
      <xdr:rowOff>150495</xdr:rowOff>
    </xdr:from>
    <xdr:ext cx="594995" cy="259080"/>
    <xdr:sp macro="" textlink="">
      <xdr:nvSpPr>
        <xdr:cNvPr id="598" name="テキスト ボックス 597"/>
        <xdr:cNvSpPr txBox="1"/>
      </xdr:nvSpPr>
      <xdr:spPr>
        <a:xfrm>
          <a:off x="14780260" y="87039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167640</xdr:rowOff>
    </xdr:from>
    <xdr:to>
      <xdr:col>76</xdr:col>
      <xdr:colOff>165100</xdr:colOff>
      <xdr:row>56</xdr:row>
      <xdr:rowOff>99060</xdr:rowOff>
    </xdr:to>
    <xdr:sp macro="" textlink="">
      <xdr:nvSpPr>
        <xdr:cNvPr id="599" name="楕円 598"/>
        <xdr:cNvSpPr/>
      </xdr:nvSpPr>
      <xdr:spPr>
        <a:xfrm>
          <a:off x="14155420" y="9391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115570</xdr:rowOff>
    </xdr:from>
    <xdr:ext cx="530860" cy="259080"/>
    <xdr:sp macro="" textlink="">
      <xdr:nvSpPr>
        <xdr:cNvPr id="600" name="テキスト ボックス 599"/>
        <xdr:cNvSpPr txBox="1"/>
      </xdr:nvSpPr>
      <xdr:spPr>
        <a:xfrm>
          <a:off x="13943965" y="91719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24765</xdr:rowOff>
    </xdr:from>
    <xdr:to>
      <xdr:col>72</xdr:col>
      <xdr:colOff>38100</xdr:colOff>
      <xdr:row>56</xdr:row>
      <xdr:rowOff>126365</xdr:rowOff>
    </xdr:to>
    <xdr:sp macro="" textlink="">
      <xdr:nvSpPr>
        <xdr:cNvPr id="601" name="楕円 600"/>
        <xdr:cNvSpPr/>
      </xdr:nvSpPr>
      <xdr:spPr>
        <a:xfrm>
          <a:off x="13291820" y="94164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143510</xdr:rowOff>
    </xdr:from>
    <xdr:ext cx="530225" cy="254635"/>
    <xdr:sp macro="" textlink="">
      <xdr:nvSpPr>
        <xdr:cNvPr id="602" name="テキスト ボックス 601"/>
        <xdr:cNvSpPr txBox="1"/>
      </xdr:nvSpPr>
      <xdr:spPr>
        <a:xfrm>
          <a:off x="13080365" y="91998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64770</xdr:rowOff>
    </xdr:from>
    <xdr:to>
      <xdr:col>67</xdr:col>
      <xdr:colOff>101600</xdr:colOff>
      <xdr:row>57</xdr:row>
      <xdr:rowOff>167005</xdr:rowOff>
    </xdr:to>
    <xdr:sp macro="" textlink="">
      <xdr:nvSpPr>
        <xdr:cNvPr id="603" name="楕円 602"/>
        <xdr:cNvSpPr/>
      </xdr:nvSpPr>
      <xdr:spPr>
        <a:xfrm>
          <a:off x="12423140" y="96240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158750</xdr:rowOff>
    </xdr:from>
    <xdr:ext cx="530225" cy="254635"/>
    <xdr:sp macro="" textlink="">
      <xdr:nvSpPr>
        <xdr:cNvPr id="604" name="テキスト ボックス 603"/>
        <xdr:cNvSpPr txBox="1"/>
      </xdr:nvSpPr>
      <xdr:spPr>
        <a:xfrm>
          <a:off x="12216765" y="9718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6" name="正方形/長方形 605"/>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8" name="正方形/長方形 607"/>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10" name="正方形/長方形 609"/>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1615"/>
    <xdr:sp macro="" textlink="">
      <xdr:nvSpPr>
        <xdr:cNvPr id="613" name="テキスト ボックス 612"/>
        <xdr:cNvSpPr txBox="1"/>
      </xdr:nvSpPr>
      <xdr:spPr>
        <a:xfrm>
          <a:off x="12077700" y="112420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5" name="直線コネクタ 614"/>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4475" cy="258445"/>
    <xdr:sp macro="" textlink="">
      <xdr:nvSpPr>
        <xdr:cNvPr id="616" name="テキスト ボックス 615"/>
        <xdr:cNvSpPr txBox="1"/>
      </xdr:nvSpPr>
      <xdr:spPr>
        <a:xfrm>
          <a:off x="11871960" y="13208000"/>
          <a:ext cx="244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7" name="直線コネクタ 616"/>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76</xdr:row>
      <xdr:rowOff>144145</xdr:rowOff>
    </xdr:from>
    <xdr:ext cx="312420" cy="254635"/>
    <xdr:sp macro="" textlink="">
      <xdr:nvSpPr>
        <xdr:cNvPr id="618" name="テキスト ボックス 617"/>
        <xdr:cNvSpPr txBox="1"/>
      </xdr:nvSpPr>
      <xdr:spPr>
        <a:xfrm>
          <a:off x="11812905" y="12888595"/>
          <a:ext cx="3124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9" name="直線コネクタ 618"/>
        <xdr:cNvCxnSpPr/>
      </xdr:nvCxnSpPr>
      <xdr:spPr>
        <a:xfrm>
          <a:off x="1211580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74</xdr:row>
      <xdr:rowOff>160655</xdr:rowOff>
    </xdr:from>
    <xdr:ext cx="312420" cy="259080"/>
    <xdr:sp macro="" textlink="">
      <xdr:nvSpPr>
        <xdr:cNvPr id="620" name="テキスト ボックス 619"/>
        <xdr:cNvSpPr txBox="1"/>
      </xdr:nvSpPr>
      <xdr:spPr>
        <a:xfrm>
          <a:off x="11812905" y="1256982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1" name="直線コネクタ 620"/>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73</xdr:row>
      <xdr:rowOff>6350</xdr:rowOff>
    </xdr:from>
    <xdr:ext cx="312420" cy="255270"/>
    <xdr:sp macro="" textlink="">
      <xdr:nvSpPr>
        <xdr:cNvPr id="622" name="テキスト ボックス 621"/>
        <xdr:cNvSpPr txBox="1"/>
      </xdr:nvSpPr>
      <xdr:spPr>
        <a:xfrm>
          <a:off x="11812905" y="12247880"/>
          <a:ext cx="3124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3" name="直線コネクタ 622"/>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71</xdr:row>
      <xdr:rowOff>22225</xdr:rowOff>
    </xdr:from>
    <xdr:ext cx="372745" cy="258445"/>
    <xdr:sp macro="" textlink="">
      <xdr:nvSpPr>
        <xdr:cNvPr id="624" name="テキスト ボックス 623"/>
        <xdr:cNvSpPr txBox="1"/>
      </xdr:nvSpPr>
      <xdr:spPr>
        <a:xfrm>
          <a:off x="11748770" y="11928475"/>
          <a:ext cx="372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5" name="直線コネクタ 624"/>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69</xdr:row>
      <xdr:rowOff>38100</xdr:rowOff>
    </xdr:from>
    <xdr:ext cx="372745" cy="259080"/>
    <xdr:sp macro="" textlink="">
      <xdr:nvSpPr>
        <xdr:cNvPr id="626" name="テキスト ボックス 625"/>
        <xdr:cNvSpPr txBox="1"/>
      </xdr:nvSpPr>
      <xdr:spPr>
        <a:xfrm>
          <a:off x="11748770" y="1160907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67</xdr:row>
      <xdr:rowOff>54610</xdr:rowOff>
    </xdr:from>
    <xdr:ext cx="372745" cy="254635"/>
    <xdr:sp macro="" textlink="">
      <xdr:nvSpPr>
        <xdr:cNvPr id="628" name="テキスト ボックス 627"/>
        <xdr:cNvSpPr txBox="1"/>
      </xdr:nvSpPr>
      <xdr:spPr>
        <a:xfrm>
          <a:off x="11748770" y="1129030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85090</xdr:rowOff>
    </xdr:from>
    <xdr:to>
      <xdr:col>85</xdr:col>
      <xdr:colOff>126365</xdr:colOff>
      <xdr:row>79</xdr:row>
      <xdr:rowOff>99060</xdr:rowOff>
    </xdr:to>
    <xdr:cxnSp macro="">
      <xdr:nvCxnSpPr>
        <xdr:cNvPr id="630" name="直線コネクタ 629"/>
        <xdr:cNvCxnSpPr/>
      </xdr:nvCxnSpPr>
      <xdr:spPr>
        <a:xfrm flipV="1">
          <a:off x="15885795" y="11823700"/>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8445"/>
    <xdr:sp macro="" textlink="">
      <xdr:nvSpPr>
        <xdr:cNvPr id="631" name="災害復旧費最小値テキスト"/>
        <xdr:cNvSpPr txBox="1"/>
      </xdr:nvSpPr>
      <xdr:spPr>
        <a:xfrm>
          <a:off x="15938500" y="133502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2" name="直線コネクタ 631"/>
        <xdr:cNvCxnSpPr/>
      </xdr:nvCxnSpPr>
      <xdr:spPr>
        <a:xfrm>
          <a:off x="15798800" y="1334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31750</xdr:rowOff>
    </xdr:from>
    <xdr:ext cx="378460" cy="254635"/>
    <xdr:sp macro="" textlink="">
      <xdr:nvSpPr>
        <xdr:cNvPr id="633" name="災害復旧費最大値テキスト"/>
        <xdr:cNvSpPr txBox="1"/>
      </xdr:nvSpPr>
      <xdr:spPr>
        <a:xfrm>
          <a:off x="15938500" y="1160272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85</xdr:col>
      <xdr:colOff>38100</xdr:colOff>
      <xdr:row>70</xdr:row>
      <xdr:rowOff>85090</xdr:rowOff>
    </xdr:from>
    <xdr:to>
      <xdr:col>86</xdr:col>
      <xdr:colOff>25400</xdr:colOff>
      <xdr:row>70</xdr:row>
      <xdr:rowOff>85090</xdr:rowOff>
    </xdr:to>
    <xdr:cxnSp macro="">
      <xdr:nvCxnSpPr>
        <xdr:cNvPr id="634" name="直線コネクタ 633"/>
        <xdr:cNvCxnSpPr/>
      </xdr:nvCxnSpPr>
      <xdr:spPr>
        <a:xfrm>
          <a:off x="15798800" y="11823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35" name="直線コネクタ 634"/>
        <xdr:cNvCxnSpPr/>
      </xdr:nvCxnSpPr>
      <xdr:spPr>
        <a:xfrm>
          <a:off x="15069820" y="133464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79375</xdr:rowOff>
    </xdr:from>
    <xdr:ext cx="313690" cy="258445"/>
    <xdr:sp macro="" textlink="">
      <xdr:nvSpPr>
        <xdr:cNvPr id="636" name="災害復旧費平均値テキスト"/>
        <xdr:cNvSpPr txBox="1"/>
      </xdr:nvSpPr>
      <xdr:spPr>
        <a:xfrm>
          <a:off x="15938500" y="1299146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56515</xdr:rowOff>
    </xdr:from>
    <xdr:to>
      <xdr:col>85</xdr:col>
      <xdr:colOff>177800</xdr:colOff>
      <xdr:row>78</xdr:row>
      <xdr:rowOff>158750</xdr:rowOff>
    </xdr:to>
    <xdr:sp macro="" textlink="">
      <xdr:nvSpPr>
        <xdr:cNvPr id="637" name="フローチャート: 判断 636"/>
        <xdr:cNvSpPr/>
      </xdr:nvSpPr>
      <xdr:spPr>
        <a:xfrm>
          <a:off x="15836900" y="13136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38" name="直線コネクタ 637"/>
        <xdr:cNvCxnSpPr/>
      </xdr:nvCxnSpPr>
      <xdr:spPr>
        <a:xfrm>
          <a:off x="14206220" y="133464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26035</xdr:rowOff>
    </xdr:from>
    <xdr:to>
      <xdr:col>81</xdr:col>
      <xdr:colOff>101600</xdr:colOff>
      <xdr:row>75</xdr:row>
      <xdr:rowOff>127635</xdr:rowOff>
    </xdr:to>
    <xdr:sp macro="" textlink="">
      <xdr:nvSpPr>
        <xdr:cNvPr id="639" name="フローチャート: 判断 638"/>
        <xdr:cNvSpPr/>
      </xdr:nvSpPr>
      <xdr:spPr>
        <a:xfrm>
          <a:off x="15019020" y="126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73</xdr:row>
      <xdr:rowOff>144145</xdr:rowOff>
    </xdr:from>
    <xdr:ext cx="313690" cy="254635"/>
    <xdr:sp macro="" textlink="">
      <xdr:nvSpPr>
        <xdr:cNvPr id="640" name="テキスト ボックス 639"/>
        <xdr:cNvSpPr txBox="1"/>
      </xdr:nvSpPr>
      <xdr:spPr>
        <a:xfrm>
          <a:off x="14918055" y="1238567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99060</xdr:rowOff>
    </xdr:from>
    <xdr:to>
      <xdr:col>76</xdr:col>
      <xdr:colOff>114300</xdr:colOff>
      <xdr:row>79</xdr:row>
      <xdr:rowOff>99060</xdr:rowOff>
    </xdr:to>
    <xdr:cxnSp macro="">
      <xdr:nvCxnSpPr>
        <xdr:cNvPr id="641" name="直線コネクタ 640"/>
        <xdr:cNvCxnSpPr/>
      </xdr:nvCxnSpPr>
      <xdr:spPr>
        <a:xfrm>
          <a:off x="13342620" y="133464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113665</xdr:rowOff>
    </xdr:from>
    <xdr:to>
      <xdr:col>76</xdr:col>
      <xdr:colOff>165100</xdr:colOff>
      <xdr:row>76</xdr:row>
      <xdr:rowOff>43815</xdr:rowOff>
    </xdr:to>
    <xdr:sp macro="" textlink="">
      <xdr:nvSpPr>
        <xdr:cNvPr id="642" name="フローチャート: 判断 641"/>
        <xdr:cNvSpPr/>
      </xdr:nvSpPr>
      <xdr:spPr>
        <a:xfrm>
          <a:off x="14155420" y="1269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74</xdr:row>
      <xdr:rowOff>60325</xdr:rowOff>
    </xdr:from>
    <xdr:ext cx="313055" cy="259080"/>
    <xdr:sp macro="" textlink="">
      <xdr:nvSpPr>
        <xdr:cNvPr id="643" name="テキスト ボックス 642"/>
        <xdr:cNvSpPr txBox="1"/>
      </xdr:nvSpPr>
      <xdr:spPr>
        <a:xfrm>
          <a:off x="14054455" y="1246949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99060</xdr:rowOff>
    </xdr:from>
    <xdr:to>
      <xdr:col>71</xdr:col>
      <xdr:colOff>177800</xdr:colOff>
      <xdr:row>79</xdr:row>
      <xdr:rowOff>99060</xdr:rowOff>
    </xdr:to>
    <xdr:cxnSp macro="">
      <xdr:nvCxnSpPr>
        <xdr:cNvPr id="644" name="直線コネクタ 643"/>
        <xdr:cNvCxnSpPr/>
      </xdr:nvCxnSpPr>
      <xdr:spPr>
        <a:xfrm>
          <a:off x="12473940" y="133464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xdr:rowOff>
    </xdr:from>
    <xdr:to>
      <xdr:col>72</xdr:col>
      <xdr:colOff>38100</xdr:colOff>
      <xdr:row>79</xdr:row>
      <xdr:rowOff>106045</xdr:rowOff>
    </xdr:to>
    <xdr:sp macro="" textlink="">
      <xdr:nvSpPr>
        <xdr:cNvPr id="645" name="フローチャート: 判断 644"/>
        <xdr:cNvSpPr/>
      </xdr:nvSpPr>
      <xdr:spPr>
        <a:xfrm>
          <a:off x="13291820" y="132518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77</xdr:row>
      <xdr:rowOff>122555</xdr:rowOff>
    </xdr:from>
    <xdr:ext cx="245110" cy="254635"/>
    <xdr:sp macro="" textlink="">
      <xdr:nvSpPr>
        <xdr:cNvPr id="646" name="テキスト ボックス 645"/>
        <xdr:cNvSpPr txBox="1"/>
      </xdr:nvSpPr>
      <xdr:spPr>
        <a:xfrm>
          <a:off x="13218160" y="13034645"/>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47" name="フローチャート: 判断 646"/>
        <xdr:cNvSpPr/>
      </xdr:nvSpPr>
      <xdr:spPr>
        <a:xfrm>
          <a:off x="1242314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5745" cy="258445"/>
    <xdr:sp macro="" textlink="">
      <xdr:nvSpPr>
        <xdr:cNvPr id="648" name="テキスト ボックス 647"/>
        <xdr:cNvSpPr txBox="1"/>
      </xdr:nvSpPr>
      <xdr:spPr>
        <a:xfrm>
          <a:off x="12354560" y="1338834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50" name="テキスト ボックス 649"/>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3" name="テキスト ボックス 652"/>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4" name="楕円 653"/>
        <xdr:cNvSpPr/>
      </xdr:nvSpPr>
      <xdr:spPr>
        <a:xfrm>
          <a:off x="158369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55270"/>
    <xdr:sp macro="" textlink="">
      <xdr:nvSpPr>
        <xdr:cNvPr id="655" name="災害復旧費該当値テキスト"/>
        <xdr:cNvSpPr txBox="1"/>
      </xdr:nvSpPr>
      <xdr:spPr>
        <a:xfrm>
          <a:off x="15938500" y="1321435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6" name="楕円 655"/>
        <xdr:cNvSpPr/>
      </xdr:nvSpPr>
      <xdr:spPr>
        <a:xfrm>
          <a:off x="1501902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5745" cy="258445"/>
    <xdr:sp macro="" textlink="">
      <xdr:nvSpPr>
        <xdr:cNvPr id="657" name="テキスト ボックス 656"/>
        <xdr:cNvSpPr txBox="1"/>
      </xdr:nvSpPr>
      <xdr:spPr>
        <a:xfrm>
          <a:off x="14950440" y="1338834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58" name="楕円 657"/>
        <xdr:cNvSpPr/>
      </xdr:nvSpPr>
      <xdr:spPr>
        <a:xfrm>
          <a:off x="1415542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5745" cy="258445"/>
    <xdr:sp macro="" textlink="">
      <xdr:nvSpPr>
        <xdr:cNvPr id="659" name="テキスト ボックス 658"/>
        <xdr:cNvSpPr txBox="1"/>
      </xdr:nvSpPr>
      <xdr:spPr>
        <a:xfrm>
          <a:off x="14086840" y="1338834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60" name="楕円 659"/>
        <xdr:cNvSpPr/>
      </xdr:nvSpPr>
      <xdr:spPr>
        <a:xfrm>
          <a:off x="13291820" y="132956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45110" cy="258445"/>
    <xdr:sp macro="" textlink="">
      <xdr:nvSpPr>
        <xdr:cNvPr id="661" name="テキスト ボックス 660"/>
        <xdr:cNvSpPr txBox="1"/>
      </xdr:nvSpPr>
      <xdr:spPr>
        <a:xfrm>
          <a:off x="13218160" y="1338834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62" name="楕円 661"/>
        <xdr:cNvSpPr/>
      </xdr:nvSpPr>
      <xdr:spPr>
        <a:xfrm>
          <a:off x="1242314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77</xdr:row>
      <xdr:rowOff>166370</xdr:rowOff>
    </xdr:from>
    <xdr:ext cx="245745" cy="254635"/>
    <xdr:sp macro="" textlink="">
      <xdr:nvSpPr>
        <xdr:cNvPr id="663" name="テキスト ボックス 662"/>
        <xdr:cNvSpPr txBox="1"/>
      </xdr:nvSpPr>
      <xdr:spPr>
        <a:xfrm>
          <a:off x="12354560" y="13078460"/>
          <a:ext cx="245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65" name="正方形/長方形 664"/>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67" name="正方形/長方形 666"/>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69" name="正方形/長方形 668"/>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1615"/>
    <xdr:sp macro="" textlink="">
      <xdr:nvSpPr>
        <xdr:cNvPr id="672" name="テキスト ボックス 671"/>
        <xdr:cNvSpPr txBox="1"/>
      </xdr:nvSpPr>
      <xdr:spPr>
        <a:xfrm>
          <a:off x="12077700" y="1459484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4" name="直線コネクタ 673"/>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4475" cy="254635"/>
    <xdr:sp macro="" textlink="">
      <xdr:nvSpPr>
        <xdr:cNvPr id="675" name="テキスト ボックス 674"/>
        <xdr:cNvSpPr txBox="1"/>
      </xdr:nvSpPr>
      <xdr:spPr>
        <a:xfrm>
          <a:off x="11871960" y="163423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54635"/>
    <xdr:sp macro="" textlink="">
      <xdr:nvSpPr>
        <xdr:cNvPr id="677" name="テキスト ボックス 676"/>
        <xdr:cNvSpPr txBox="1"/>
      </xdr:nvSpPr>
      <xdr:spPr>
        <a:xfrm>
          <a:off x="11599545" y="157708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8" name="直線コネクタ 677"/>
        <xdr:cNvCxnSpPr/>
      </xdr:nvCxnSpPr>
      <xdr:spPr>
        <a:xfrm>
          <a:off x="12115800" y="15341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90</xdr:row>
      <xdr:rowOff>111760</xdr:rowOff>
    </xdr:from>
    <xdr:ext cx="530860" cy="255270"/>
    <xdr:sp macro="" textlink="">
      <xdr:nvSpPr>
        <xdr:cNvPr id="679" name="テキスト ボックス 678"/>
        <xdr:cNvSpPr txBox="1"/>
      </xdr:nvSpPr>
      <xdr:spPr>
        <a:xfrm>
          <a:off x="11599545" y="15203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0860" cy="254635"/>
    <xdr:sp macro="" textlink="">
      <xdr:nvSpPr>
        <xdr:cNvPr id="681" name="テキスト ボックス 680"/>
        <xdr:cNvSpPr txBox="1"/>
      </xdr:nvSpPr>
      <xdr:spPr>
        <a:xfrm>
          <a:off x="11599545" y="146431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126365</xdr:rowOff>
    </xdr:from>
    <xdr:to>
      <xdr:col>85</xdr:col>
      <xdr:colOff>126365</xdr:colOff>
      <xdr:row>98</xdr:row>
      <xdr:rowOff>12065</xdr:rowOff>
    </xdr:to>
    <xdr:cxnSp macro="">
      <xdr:nvCxnSpPr>
        <xdr:cNvPr id="683" name="直線コネクタ 682"/>
        <xdr:cNvCxnSpPr/>
      </xdr:nvCxnSpPr>
      <xdr:spPr>
        <a:xfrm flipV="1">
          <a:off x="15885795" y="15728315"/>
          <a:ext cx="1270" cy="742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15875</xdr:rowOff>
    </xdr:from>
    <xdr:ext cx="378460" cy="259080"/>
    <xdr:sp macro="" textlink="">
      <xdr:nvSpPr>
        <xdr:cNvPr id="684" name="公債費最小値テキスト"/>
        <xdr:cNvSpPr txBox="1"/>
      </xdr:nvSpPr>
      <xdr:spPr>
        <a:xfrm>
          <a:off x="15938500" y="164750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12065</xdr:rowOff>
    </xdr:from>
    <xdr:to>
      <xdr:col>86</xdr:col>
      <xdr:colOff>25400</xdr:colOff>
      <xdr:row>98</xdr:row>
      <xdr:rowOff>12065</xdr:rowOff>
    </xdr:to>
    <xdr:cxnSp macro="">
      <xdr:nvCxnSpPr>
        <xdr:cNvPr id="685" name="直線コネクタ 684"/>
        <xdr:cNvCxnSpPr/>
      </xdr:nvCxnSpPr>
      <xdr:spPr>
        <a:xfrm>
          <a:off x="15798800" y="16471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73025</xdr:rowOff>
    </xdr:from>
    <xdr:ext cx="534670" cy="259080"/>
    <xdr:sp macro="" textlink="">
      <xdr:nvSpPr>
        <xdr:cNvPr id="686" name="公債費最大値テキスト"/>
        <xdr:cNvSpPr txBox="1"/>
      </xdr:nvSpPr>
      <xdr:spPr>
        <a:xfrm>
          <a:off x="15938500" y="15503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13,236</a:t>
          </a:r>
          <a:endParaRPr kumimoji="1" lang="ja-JP" altLang="en-US" sz="1000" b="1">
            <a:latin typeface="ＭＳ Ｐゴシック"/>
          </a:endParaRPr>
        </a:p>
      </xdr:txBody>
    </xdr:sp>
    <xdr:clientData/>
  </xdr:oneCellAnchor>
  <xdr:twoCellAnchor>
    <xdr:from>
      <xdr:col>85</xdr:col>
      <xdr:colOff>38100</xdr:colOff>
      <xdr:row>93</xdr:row>
      <xdr:rowOff>126365</xdr:rowOff>
    </xdr:from>
    <xdr:to>
      <xdr:col>86</xdr:col>
      <xdr:colOff>25400</xdr:colOff>
      <xdr:row>93</xdr:row>
      <xdr:rowOff>126365</xdr:rowOff>
    </xdr:to>
    <xdr:cxnSp macro="">
      <xdr:nvCxnSpPr>
        <xdr:cNvPr id="687" name="直線コネクタ 686"/>
        <xdr:cNvCxnSpPr/>
      </xdr:nvCxnSpPr>
      <xdr:spPr>
        <a:xfrm>
          <a:off x="15798800" y="15728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80010</xdr:rowOff>
    </xdr:from>
    <xdr:to>
      <xdr:col>85</xdr:col>
      <xdr:colOff>127000</xdr:colOff>
      <xdr:row>96</xdr:row>
      <xdr:rowOff>115570</xdr:rowOff>
    </xdr:to>
    <xdr:cxnSp macro="">
      <xdr:nvCxnSpPr>
        <xdr:cNvPr id="688" name="直線コネクタ 687"/>
        <xdr:cNvCxnSpPr/>
      </xdr:nvCxnSpPr>
      <xdr:spPr>
        <a:xfrm>
          <a:off x="15069820" y="16196310"/>
          <a:ext cx="8178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140335</xdr:rowOff>
    </xdr:from>
    <xdr:ext cx="469900" cy="259080"/>
    <xdr:sp macro="" textlink="">
      <xdr:nvSpPr>
        <xdr:cNvPr id="689" name="公債費平均値テキスト"/>
        <xdr:cNvSpPr txBox="1"/>
      </xdr:nvSpPr>
      <xdr:spPr>
        <a:xfrm>
          <a:off x="15938500" y="15913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117475</xdr:rowOff>
    </xdr:from>
    <xdr:to>
      <xdr:col>85</xdr:col>
      <xdr:colOff>177800</xdr:colOff>
      <xdr:row>96</xdr:row>
      <xdr:rowOff>47625</xdr:rowOff>
    </xdr:to>
    <xdr:sp macro="" textlink="">
      <xdr:nvSpPr>
        <xdr:cNvPr id="690" name="フローチャート: 判断 689"/>
        <xdr:cNvSpPr/>
      </xdr:nvSpPr>
      <xdr:spPr>
        <a:xfrm>
          <a:off x="15836900" y="160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45720</xdr:rowOff>
    </xdr:from>
    <xdr:to>
      <xdr:col>81</xdr:col>
      <xdr:colOff>50800</xdr:colOff>
      <xdr:row>96</xdr:row>
      <xdr:rowOff>80010</xdr:rowOff>
    </xdr:to>
    <xdr:cxnSp macro="">
      <xdr:nvCxnSpPr>
        <xdr:cNvPr id="691" name="直線コネクタ 690"/>
        <xdr:cNvCxnSpPr/>
      </xdr:nvCxnSpPr>
      <xdr:spPr>
        <a:xfrm>
          <a:off x="14206220" y="15476220"/>
          <a:ext cx="863600" cy="720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140335</xdr:rowOff>
    </xdr:from>
    <xdr:to>
      <xdr:col>81</xdr:col>
      <xdr:colOff>101600</xdr:colOff>
      <xdr:row>96</xdr:row>
      <xdr:rowOff>70485</xdr:rowOff>
    </xdr:to>
    <xdr:sp macro="" textlink="">
      <xdr:nvSpPr>
        <xdr:cNvPr id="692" name="フローチャート: 判断 691"/>
        <xdr:cNvSpPr/>
      </xdr:nvSpPr>
      <xdr:spPr>
        <a:xfrm>
          <a:off x="15019020" y="160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94</xdr:row>
      <xdr:rowOff>86995</xdr:rowOff>
    </xdr:from>
    <xdr:ext cx="465455" cy="254635"/>
    <xdr:sp macro="" textlink="">
      <xdr:nvSpPr>
        <xdr:cNvPr id="693" name="テキスト ボックス 692"/>
        <xdr:cNvSpPr txBox="1"/>
      </xdr:nvSpPr>
      <xdr:spPr>
        <a:xfrm>
          <a:off x="14839950" y="158603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45720</xdr:rowOff>
    </xdr:from>
    <xdr:to>
      <xdr:col>76</xdr:col>
      <xdr:colOff>114300</xdr:colOff>
      <xdr:row>92</xdr:row>
      <xdr:rowOff>152400</xdr:rowOff>
    </xdr:to>
    <xdr:cxnSp macro="">
      <xdr:nvCxnSpPr>
        <xdr:cNvPr id="694" name="直線コネクタ 693"/>
        <xdr:cNvCxnSpPr/>
      </xdr:nvCxnSpPr>
      <xdr:spPr>
        <a:xfrm flipV="1">
          <a:off x="13342620" y="15476220"/>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73660</xdr:rowOff>
    </xdr:from>
    <xdr:to>
      <xdr:col>76</xdr:col>
      <xdr:colOff>165100</xdr:colOff>
      <xdr:row>96</xdr:row>
      <xdr:rowOff>3810</xdr:rowOff>
    </xdr:to>
    <xdr:sp macro="" textlink="">
      <xdr:nvSpPr>
        <xdr:cNvPr id="695" name="フローチャート: 判断 694"/>
        <xdr:cNvSpPr/>
      </xdr:nvSpPr>
      <xdr:spPr>
        <a:xfrm>
          <a:off x="14155420" y="1601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95</xdr:row>
      <xdr:rowOff>166370</xdr:rowOff>
    </xdr:from>
    <xdr:ext cx="465455" cy="254635"/>
    <xdr:sp macro="" textlink="">
      <xdr:nvSpPr>
        <xdr:cNvPr id="696" name="テキスト ボックス 695"/>
        <xdr:cNvSpPr txBox="1"/>
      </xdr:nvSpPr>
      <xdr:spPr>
        <a:xfrm>
          <a:off x="13976350" y="161112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90</xdr:row>
      <xdr:rowOff>134620</xdr:rowOff>
    </xdr:from>
    <xdr:to>
      <xdr:col>71</xdr:col>
      <xdr:colOff>177800</xdr:colOff>
      <xdr:row>92</xdr:row>
      <xdr:rowOff>152400</xdr:rowOff>
    </xdr:to>
    <xdr:cxnSp macro="">
      <xdr:nvCxnSpPr>
        <xdr:cNvPr id="697" name="直線コネクタ 696"/>
        <xdr:cNvCxnSpPr/>
      </xdr:nvCxnSpPr>
      <xdr:spPr>
        <a:xfrm>
          <a:off x="12473940" y="15226030"/>
          <a:ext cx="86868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139065</xdr:rowOff>
    </xdr:from>
    <xdr:to>
      <xdr:col>72</xdr:col>
      <xdr:colOff>38100</xdr:colOff>
      <xdr:row>96</xdr:row>
      <xdr:rowOff>69215</xdr:rowOff>
    </xdr:to>
    <xdr:sp macro="" textlink="">
      <xdr:nvSpPr>
        <xdr:cNvPr id="698" name="フローチャート: 判断 697"/>
        <xdr:cNvSpPr/>
      </xdr:nvSpPr>
      <xdr:spPr>
        <a:xfrm>
          <a:off x="13291820" y="160839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60325</xdr:rowOff>
    </xdr:from>
    <xdr:ext cx="466090" cy="259080"/>
    <xdr:sp macro="" textlink="">
      <xdr:nvSpPr>
        <xdr:cNvPr id="699" name="テキスト ボックス 698"/>
        <xdr:cNvSpPr txBox="1"/>
      </xdr:nvSpPr>
      <xdr:spPr>
        <a:xfrm>
          <a:off x="13112750" y="161766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63500</xdr:rowOff>
    </xdr:from>
    <xdr:to>
      <xdr:col>67</xdr:col>
      <xdr:colOff>101600</xdr:colOff>
      <xdr:row>95</xdr:row>
      <xdr:rowOff>164465</xdr:rowOff>
    </xdr:to>
    <xdr:sp macro="" textlink="">
      <xdr:nvSpPr>
        <xdr:cNvPr id="700" name="フローチャート: 判断 699"/>
        <xdr:cNvSpPr/>
      </xdr:nvSpPr>
      <xdr:spPr>
        <a:xfrm>
          <a:off x="12423140" y="16008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155575</xdr:rowOff>
    </xdr:from>
    <xdr:ext cx="465455" cy="254635"/>
    <xdr:sp macro="" textlink="">
      <xdr:nvSpPr>
        <xdr:cNvPr id="701" name="テキスト ボックス 700"/>
        <xdr:cNvSpPr txBox="1"/>
      </xdr:nvSpPr>
      <xdr:spPr>
        <a:xfrm>
          <a:off x="12244070" y="161004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3" name="テキスト ボックス 702"/>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6" name="テキスト ボックス 705"/>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64770</xdr:rowOff>
    </xdr:from>
    <xdr:to>
      <xdr:col>85</xdr:col>
      <xdr:colOff>177800</xdr:colOff>
      <xdr:row>96</xdr:row>
      <xdr:rowOff>166370</xdr:rowOff>
    </xdr:to>
    <xdr:sp macro="" textlink="">
      <xdr:nvSpPr>
        <xdr:cNvPr id="707" name="楕円 706"/>
        <xdr:cNvSpPr/>
      </xdr:nvSpPr>
      <xdr:spPr>
        <a:xfrm>
          <a:off x="15836900" y="161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43180</xdr:rowOff>
    </xdr:from>
    <xdr:ext cx="469900" cy="254635"/>
    <xdr:sp macro="" textlink="">
      <xdr:nvSpPr>
        <xdr:cNvPr id="708" name="公債費該当値テキスト"/>
        <xdr:cNvSpPr txBox="1"/>
      </xdr:nvSpPr>
      <xdr:spPr>
        <a:xfrm>
          <a:off x="15938500" y="161594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29210</xdr:rowOff>
    </xdr:from>
    <xdr:to>
      <xdr:col>81</xdr:col>
      <xdr:colOff>101600</xdr:colOff>
      <xdr:row>96</xdr:row>
      <xdr:rowOff>130810</xdr:rowOff>
    </xdr:to>
    <xdr:sp macro="" textlink="">
      <xdr:nvSpPr>
        <xdr:cNvPr id="709" name="楕円 708"/>
        <xdr:cNvSpPr/>
      </xdr:nvSpPr>
      <xdr:spPr>
        <a:xfrm>
          <a:off x="15019020" y="161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96</xdr:row>
      <xdr:rowOff>121920</xdr:rowOff>
    </xdr:from>
    <xdr:ext cx="465455" cy="254635"/>
    <xdr:sp macro="" textlink="">
      <xdr:nvSpPr>
        <xdr:cNvPr id="710" name="テキスト ボックス 709"/>
        <xdr:cNvSpPr txBox="1"/>
      </xdr:nvSpPr>
      <xdr:spPr>
        <a:xfrm>
          <a:off x="14839950" y="162382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91</xdr:row>
      <xdr:rowOff>166370</xdr:rowOff>
    </xdr:from>
    <xdr:to>
      <xdr:col>76</xdr:col>
      <xdr:colOff>165100</xdr:colOff>
      <xdr:row>92</xdr:row>
      <xdr:rowOff>96520</xdr:rowOff>
    </xdr:to>
    <xdr:sp macro="" textlink="">
      <xdr:nvSpPr>
        <xdr:cNvPr id="711" name="楕円 710"/>
        <xdr:cNvSpPr/>
      </xdr:nvSpPr>
      <xdr:spPr>
        <a:xfrm>
          <a:off x="14155420" y="154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113030</xdr:rowOff>
    </xdr:from>
    <xdr:ext cx="530860" cy="259080"/>
    <xdr:sp macro="" textlink="">
      <xdr:nvSpPr>
        <xdr:cNvPr id="712" name="テキスト ボックス 711"/>
        <xdr:cNvSpPr txBox="1"/>
      </xdr:nvSpPr>
      <xdr:spPr>
        <a:xfrm>
          <a:off x="13943965" y="15204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101600</xdr:rowOff>
    </xdr:from>
    <xdr:to>
      <xdr:col>72</xdr:col>
      <xdr:colOff>38100</xdr:colOff>
      <xdr:row>93</xdr:row>
      <xdr:rowOff>31750</xdr:rowOff>
    </xdr:to>
    <xdr:sp macro="" textlink="">
      <xdr:nvSpPr>
        <xdr:cNvPr id="713" name="楕円 712"/>
        <xdr:cNvSpPr/>
      </xdr:nvSpPr>
      <xdr:spPr>
        <a:xfrm>
          <a:off x="13291820" y="155321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48260</xdr:rowOff>
    </xdr:from>
    <xdr:ext cx="530225" cy="259080"/>
    <xdr:sp macro="" textlink="">
      <xdr:nvSpPr>
        <xdr:cNvPr id="714" name="テキスト ボックス 713"/>
        <xdr:cNvSpPr txBox="1"/>
      </xdr:nvSpPr>
      <xdr:spPr>
        <a:xfrm>
          <a:off x="13080365" y="15307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90</xdr:row>
      <xdr:rowOff>84455</xdr:rowOff>
    </xdr:from>
    <xdr:to>
      <xdr:col>67</xdr:col>
      <xdr:colOff>101600</xdr:colOff>
      <xdr:row>91</xdr:row>
      <xdr:rowOff>13970</xdr:rowOff>
    </xdr:to>
    <xdr:sp macro="" textlink="">
      <xdr:nvSpPr>
        <xdr:cNvPr id="715" name="楕円 714"/>
        <xdr:cNvSpPr/>
      </xdr:nvSpPr>
      <xdr:spPr>
        <a:xfrm>
          <a:off x="12423140" y="151758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89</xdr:row>
      <xdr:rowOff>30480</xdr:rowOff>
    </xdr:from>
    <xdr:ext cx="530225" cy="254635"/>
    <xdr:sp macro="" textlink="">
      <xdr:nvSpPr>
        <xdr:cNvPr id="716" name="テキスト ボックス 715"/>
        <xdr:cNvSpPr txBox="1"/>
      </xdr:nvSpPr>
      <xdr:spPr>
        <a:xfrm>
          <a:off x="12216765" y="149542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8" name="正方形/長方形 717"/>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20" name="正方形/長方形 719"/>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22" name="正方形/長方形 721"/>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25" name="テキスト ボックス 724"/>
        <xdr:cNvSpPr txBox="1"/>
      </xdr:nvSpPr>
      <xdr:spPr>
        <a:xfrm>
          <a:off x="17767300" y="45364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8445"/>
    <xdr:sp macro="" textlink="">
      <xdr:nvSpPr>
        <xdr:cNvPr id="728" name="テキスト ボックス 727"/>
        <xdr:cNvSpPr txBox="1"/>
      </xdr:nvSpPr>
      <xdr:spPr>
        <a:xfrm>
          <a:off x="17561560" y="644779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2745" cy="258445"/>
    <xdr:sp macro="" textlink="">
      <xdr:nvSpPr>
        <xdr:cNvPr id="730" name="テキスト ボックス 729"/>
        <xdr:cNvSpPr txBox="1"/>
      </xdr:nvSpPr>
      <xdr:spPr>
        <a:xfrm>
          <a:off x="17433290" y="6074410"/>
          <a:ext cx="372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31" name="直線コネクタ 730"/>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167640</xdr:rowOff>
    </xdr:from>
    <xdr:ext cx="372745" cy="255270"/>
    <xdr:sp macro="" textlink="">
      <xdr:nvSpPr>
        <xdr:cNvPr id="732" name="テキスト ボックス 731"/>
        <xdr:cNvSpPr txBox="1"/>
      </xdr:nvSpPr>
      <xdr:spPr>
        <a:xfrm>
          <a:off x="17433290" y="5703570"/>
          <a:ext cx="372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2745" cy="259080"/>
    <xdr:sp macro="" textlink="">
      <xdr:nvSpPr>
        <xdr:cNvPr id="734" name="テキスト ボックス 733"/>
        <xdr:cNvSpPr txBox="1"/>
      </xdr:nvSpPr>
      <xdr:spPr>
        <a:xfrm>
          <a:off x="17433290" y="533146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3550" cy="258445"/>
    <xdr:sp macro="" textlink="">
      <xdr:nvSpPr>
        <xdr:cNvPr id="736" name="テキスト ボックス 735"/>
        <xdr:cNvSpPr txBox="1"/>
      </xdr:nvSpPr>
      <xdr:spPr>
        <a:xfrm>
          <a:off x="17348200" y="495808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3550" cy="254635"/>
    <xdr:sp macro="" textlink="">
      <xdr:nvSpPr>
        <xdr:cNvPr id="738" name="テキスト ボックス 737"/>
        <xdr:cNvSpPr txBox="1"/>
      </xdr:nvSpPr>
      <xdr:spPr>
        <a:xfrm>
          <a:off x="17348200" y="458470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62865</xdr:colOff>
      <xdr:row>39</xdr:row>
      <xdr:rowOff>44450</xdr:rowOff>
    </xdr:to>
    <xdr:cxnSp macro="">
      <xdr:nvCxnSpPr>
        <xdr:cNvPr id="740" name="直線コネクタ 739"/>
        <xdr:cNvCxnSpPr/>
      </xdr:nvCxnSpPr>
      <xdr:spPr>
        <a:xfrm flipV="1">
          <a:off x="21570315" y="5133340"/>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8445"/>
    <xdr:sp macro="" textlink="">
      <xdr:nvSpPr>
        <xdr:cNvPr id="741" name="諸支出金最小値テキスト"/>
        <xdr:cNvSpPr txBox="1"/>
      </xdr:nvSpPr>
      <xdr:spPr>
        <a:xfrm>
          <a:off x="2162302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46990</xdr:rowOff>
    </xdr:from>
    <xdr:ext cx="469900" cy="258445"/>
    <xdr:sp macro="" textlink="">
      <xdr:nvSpPr>
        <xdr:cNvPr id="743" name="諸支出金最大値テキスト"/>
        <xdr:cNvSpPr txBox="1"/>
      </xdr:nvSpPr>
      <xdr:spPr>
        <a:xfrm>
          <a:off x="21623020" y="4912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44" name="直線コネクタ 743"/>
        <xdr:cNvCxnSpPr/>
      </xdr:nvCxnSpPr>
      <xdr:spPr>
        <a:xfrm>
          <a:off x="21488400" y="5133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111760</xdr:rowOff>
    </xdr:from>
    <xdr:ext cx="313690" cy="255270"/>
    <xdr:sp macro="" textlink="">
      <xdr:nvSpPr>
        <xdr:cNvPr id="746" name="諸支出金平均値テキスト"/>
        <xdr:cNvSpPr txBox="1"/>
      </xdr:nvSpPr>
      <xdr:spPr>
        <a:xfrm>
          <a:off x="21623020" y="6318250"/>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1521420" y="6463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49" name="フローチャート: 判断 748"/>
        <xdr:cNvSpPr/>
      </xdr:nvSpPr>
      <xdr:spPr>
        <a:xfrm>
          <a:off x="20708620" y="65392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110" cy="254635"/>
    <xdr:sp macro="" textlink="">
      <xdr:nvSpPr>
        <xdr:cNvPr id="750" name="テキスト ボックス 749"/>
        <xdr:cNvSpPr txBox="1"/>
      </xdr:nvSpPr>
      <xdr:spPr>
        <a:xfrm>
          <a:off x="20634960" y="662813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52" name="フローチャート: 判断 751"/>
        <xdr:cNvSpPr/>
      </xdr:nvSpPr>
      <xdr:spPr>
        <a:xfrm>
          <a:off x="19839940" y="651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85090</xdr:rowOff>
    </xdr:from>
    <xdr:ext cx="313690" cy="258445"/>
    <xdr:sp macro="" textlink="">
      <xdr:nvSpPr>
        <xdr:cNvPr id="753" name="テキスト ボックス 752"/>
        <xdr:cNvSpPr txBox="1"/>
      </xdr:nvSpPr>
      <xdr:spPr>
        <a:xfrm>
          <a:off x="19738975" y="62915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84455</xdr:rowOff>
    </xdr:from>
    <xdr:to>
      <xdr:col>102</xdr:col>
      <xdr:colOff>165100</xdr:colOff>
      <xdr:row>39</xdr:row>
      <xdr:rowOff>13970</xdr:rowOff>
    </xdr:to>
    <xdr:sp macro="" textlink="">
      <xdr:nvSpPr>
        <xdr:cNvPr id="755" name="フローチャート: 判断 754"/>
        <xdr:cNvSpPr/>
      </xdr:nvSpPr>
      <xdr:spPr>
        <a:xfrm>
          <a:off x="18976340" y="64585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30480</xdr:rowOff>
    </xdr:from>
    <xdr:ext cx="313055" cy="254635"/>
    <xdr:sp macro="" textlink="">
      <xdr:nvSpPr>
        <xdr:cNvPr id="756" name="テキスト ボックス 755"/>
        <xdr:cNvSpPr txBox="1"/>
      </xdr:nvSpPr>
      <xdr:spPr>
        <a:xfrm>
          <a:off x="18875375" y="623697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153670</xdr:rowOff>
    </xdr:from>
    <xdr:to>
      <xdr:col>98</xdr:col>
      <xdr:colOff>38100</xdr:colOff>
      <xdr:row>37</xdr:row>
      <xdr:rowOff>84455</xdr:rowOff>
    </xdr:to>
    <xdr:sp macro="" textlink="">
      <xdr:nvSpPr>
        <xdr:cNvPr id="757" name="フローチャート: 判断 756"/>
        <xdr:cNvSpPr/>
      </xdr:nvSpPr>
      <xdr:spPr>
        <a:xfrm>
          <a:off x="18112740" y="619252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100330</xdr:rowOff>
    </xdr:from>
    <xdr:ext cx="378460" cy="255270"/>
    <xdr:sp macro="" textlink="">
      <xdr:nvSpPr>
        <xdr:cNvPr id="758" name="テキスト ボックス 757"/>
        <xdr:cNvSpPr txBox="1"/>
      </xdr:nvSpPr>
      <xdr:spPr>
        <a:xfrm>
          <a:off x="17979390" y="597154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59" name="テキスト ボックス 758"/>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1" name="テキスト ボックス 760"/>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5" name="諸支出金該当値テキスト"/>
        <xdr:cNvSpPr txBox="1"/>
      </xdr:nvSpPr>
      <xdr:spPr>
        <a:xfrm>
          <a:off x="21623020" y="64541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111760</xdr:rowOff>
    </xdr:from>
    <xdr:ext cx="245110" cy="255270"/>
    <xdr:sp macro="" textlink="">
      <xdr:nvSpPr>
        <xdr:cNvPr id="767" name="テキスト ボックス 766"/>
        <xdr:cNvSpPr txBox="1"/>
      </xdr:nvSpPr>
      <xdr:spPr>
        <a:xfrm>
          <a:off x="20634960" y="631825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745" cy="254635"/>
    <xdr:sp macro="" textlink="">
      <xdr:nvSpPr>
        <xdr:cNvPr id="769" name="テキスト ボックス 768"/>
        <xdr:cNvSpPr txBox="1"/>
      </xdr:nvSpPr>
      <xdr:spPr>
        <a:xfrm>
          <a:off x="19771360" y="6628130"/>
          <a:ext cx="245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745" cy="254635"/>
    <xdr:sp macro="" textlink="">
      <xdr:nvSpPr>
        <xdr:cNvPr id="771" name="テキスト ボックス 770"/>
        <xdr:cNvSpPr txBox="1"/>
      </xdr:nvSpPr>
      <xdr:spPr>
        <a:xfrm>
          <a:off x="18907760" y="6628130"/>
          <a:ext cx="245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110" cy="254635"/>
    <xdr:sp macro="" textlink="">
      <xdr:nvSpPr>
        <xdr:cNvPr id="773" name="テキスト ボックス 772"/>
        <xdr:cNvSpPr txBox="1"/>
      </xdr:nvSpPr>
      <xdr:spPr>
        <a:xfrm>
          <a:off x="18039080" y="662813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75" name="正方形/長方形 774"/>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7" name="正方形/長方形 776"/>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9" name="正方形/長方形 778"/>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2" name="テキスト ボックス 781"/>
        <xdr:cNvSpPr txBox="1"/>
      </xdr:nvSpPr>
      <xdr:spPr>
        <a:xfrm>
          <a:off x="17767300" y="788924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84" name="直線コネクタ 783"/>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5110" cy="255270"/>
    <xdr:sp macro="" textlink="">
      <xdr:nvSpPr>
        <xdr:cNvPr id="785" name="テキスト ボックス 784"/>
        <xdr:cNvSpPr txBox="1"/>
      </xdr:nvSpPr>
      <xdr:spPr>
        <a:xfrm>
          <a:off x="17561560" y="905637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110" cy="254635"/>
    <xdr:sp macro="" textlink="">
      <xdr:nvSpPr>
        <xdr:cNvPr id="787" name="テキスト ボックス 786"/>
        <xdr:cNvSpPr txBox="1"/>
      </xdr:nvSpPr>
      <xdr:spPr>
        <a:xfrm>
          <a:off x="17561560" y="793750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89" name="直線コネクタ 788"/>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8445"/>
    <xdr:sp macro="" textlink="">
      <xdr:nvSpPr>
        <xdr:cNvPr id="790" name="前年度繰上充用金最小値テキスト"/>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1" name="直線コネクタ 790"/>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8445"/>
    <xdr:sp macro="" textlink="">
      <xdr:nvSpPr>
        <xdr:cNvPr id="792" name="前年度繰上充用金最大値テキスト"/>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3" name="直線コネクタ 792"/>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794" name="直線コネクタ 793"/>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797" name="直線コネクタ 796"/>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8445"/>
    <xdr:sp macro="" textlink="">
      <xdr:nvSpPr>
        <xdr:cNvPr id="799" name="テキスト ボックス 798"/>
        <xdr:cNvSpPr txBox="1"/>
      </xdr:nvSpPr>
      <xdr:spPr>
        <a:xfrm>
          <a:off x="20634960" y="923417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800" name="直線コネクタ 799"/>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745" cy="258445"/>
    <xdr:sp macro="" textlink="">
      <xdr:nvSpPr>
        <xdr:cNvPr id="802" name="テキスト ボックス 801"/>
        <xdr:cNvSpPr txBox="1"/>
      </xdr:nvSpPr>
      <xdr:spPr>
        <a:xfrm>
          <a:off x="19771360" y="923417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803" name="直線コネクタ 802"/>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745" cy="258445"/>
    <xdr:sp macro="" textlink="">
      <xdr:nvSpPr>
        <xdr:cNvPr id="805" name="テキスト ボックス 804"/>
        <xdr:cNvSpPr txBox="1"/>
      </xdr:nvSpPr>
      <xdr:spPr>
        <a:xfrm>
          <a:off x="18907760" y="923417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8445"/>
    <xdr:sp macro="" textlink="">
      <xdr:nvSpPr>
        <xdr:cNvPr id="807" name="テキスト ボックス 806"/>
        <xdr:cNvSpPr txBox="1"/>
      </xdr:nvSpPr>
      <xdr:spPr>
        <a:xfrm>
          <a:off x="18039080" y="923417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8" name="テキスト ボックス 807"/>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0" name="テキスト ボックス 809"/>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8445"/>
    <xdr:sp macro="" textlink="">
      <xdr:nvSpPr>
        <xdr:cNvPr id="814" name="前年度繰上充用金該当値テキスト"/>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8445"/>
    <xdr:sp macro="" textlink="">
      <xdr:nvSpPr>
        <xdr:cNvPr id="816" name="テキスト ボックス 815"/>
        <xdr:cNvSpPr txBox="1"/>
      </xdr:nvSpPr>
      <xdr:spPr>
        <a:xfrm>
          <a:off x="20634960" y="892429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745" cy="258445"/>
    <xdr:sp macro="" textlink="">
      <xdr:nvSpPr>
        <xdr:cNvPr id="818" name="テキスト ボックス 817"/>
        <xdr:cNvSpPr txBox="1"/>
      </xdr:nvSpPr>
      <xdr:spPr>
        <a:xfrm>
          <a:off x="19771360" y="89242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745" cy="258445"/>
    <xdr:sp macro="" textlink="">
      <xdr:nvSpPr>
        <xdr:cNvPr id="820" name="テキスト ボックス 819"/>
        <xdr:cNvSpPr txBox="1"/>
      </xdr:nvSpPr>
      <xdr:spPr>
        <a:xfrm>
          <a:off x="18907760" y="89242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8445"/>
    <xdr:sp macro="" textlink="">
      <xdr:nvSpPr>
        <xdr:cNvPr id="822" name="テキスト ボックス 821"/>
        <xdr:cNvSpPr txBox="1"/>
      </xdr:nvSpPr>
      <xdr:spPr>
        <a:xfrm>
          <a:off x="18039080" y="892429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は、住民税非課税世帯給付金や子育て世帯臨時特別給付金の皆増などにより支出額が増加し、住民一人当たりで見ると２２８，１９７円となったが、類似団体平均は下回っている。教育費は、平和の森小学校移転用地の取得費や中野区立総合体育館整備費の減などにより支出額が減少し、住民一人当たりで見ると７４，９５５円となったが、類似団体平均と比較すると高い水準であると言える。今後も小・中学校施設整備を控えていることから、大きく変動することが想定される。衛生費は、新型コロナウイルス感染症への対策を行ったことなどにより支出額が増加し、住民一人当たりで見ると３６，９５０円となったが、類似団体平均は下回っている。</a:t>
          </a:r>
        </a:p>
        <a:p>
          <a:r>
            <a:rPr kumimoji="1" lang="ja-JP" altLang="en-US" sz="1300">
              <a:latin typeface="ＭＳ Ｐゴシック"/>
              <a:ea typeface="ＭＳ Ｐゴシック"/>
            </a:rPr>
            <a:t>土木費は、中野二丁目地区市街地再開発事業補助などにより支出額が増加し、住民一人当たりで見ると５７，１３８円となっており、類似団体平均を上回っている。公債費は、区債元金償還金が減少したことにより支出額が減少し、住民一人当たりで見ると４，４２１円と類似団体平均を下回った。今後も、起債の活用にあたっては、一般財源に占める実質的な公債費の割合（公債費負担比率（中野区方式））を上限１０％程度とする方針を遵守し、公債費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計画的な積立により、財政調整基金残高は前年度と比べ１３億円増加した。</a:t>
          </a:r>
        </a:p>
        <a:p>
          <a:r>
            <a:rPr kumimoji="1" lang="ja-JP" altLang="en-US" sz="1400">
              <a:latin typeface="ＭＳ ゴシック"/>
              <a:ea typeface="ＭＳ ゴシック"/>
            </a:rPr>
            <a:t>実質収支額は、翌年度へ繰り越すべき財源が小さかったこと等により、前年度に比べ１７億円の増となり、実質単年度収支額は前年度と比べ２億円増の３０億円で黒字となった。</a:t>
          </a:r>
        </a:p>
        <a:p>
          <a:r>
            <a:rPr kumimoji="1" lang="ja-JP" altLang="en-US" sz="1400">
              <a:latin typeface="ＭＳ ゴシック"/>
              <a:ea typeface="ＭＳ ゴシック"/>
            </a:rPr>
            <a:t>今後も税収等の状況は不透明であることから、将来を見越した計画的な積立てと繰入れを行う必要がある。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標準財政規模に占める実質収支額の割合は、令和３年度も全ての会計において黒字となっており、実質赤字額及び資金不足額は発生していないため、財政状況は健全であると言える。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7.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c r="B1" s="343" t="s">
        <v>137</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3.4">
      <c r="B2" s="3" t="s">
        <v>139</v>
      </c>
      <c r="C2" s="3"/>
      <c r="D2" s="9"/>
    </row>
    <row r="3" spans="1:119" ht="18.75" customHeight="1">
      <c r="A3" s="2"/>
      <c r="B3" s="487" t="s">
        <v>140</v>
      </c>
      <c r="C3" s="488"/>
      <c r="D3" s="488"/>
      <c r="E3" s="489"/>
      <c r="F3" s="489"/>
      <c r="G3" s="489"/>
      <c r="H3" s="489"/>
      <c r="I3" s="489"/>
      <c r="J3" s="489"/>
      <c r="K3" s="489"/>
      <c r="L3" s="489" t="s">
        <v>143</v>
      </c>
      <c r="M3" s="489"/>
      <c r="N3" s="489"/>
      <c r="O3" s="489"/>
      <c r="P3" s="489"/>
      <c r="Q3" s="489"/>
      <c r="R3" s="496"/>
      <c r="S3" s="496"/>
      <c r="T3" s="496"/>
      <c r="U3" s="496"/>
      <c r="V3" s="497"/>
      <c r="W3" s="347" t="s">
        <v>145</v>
      </c>
      <c r="X3" s="348"/>
      <c r="Y3" s="348"/>
      <c r="Z3" s="348"/>
      <c r="AA3" s="348"/>
      <c r="AB3" s="488"/>
      <c r="AC3" s="496" t="s">
        <v>146</v>
      </c>
      <c r="AD3" s="348"/>
      <c r="AE3" s="348"/>
      <c r="AF3" s="348"/>
      <c r="AG3" s="348"/>
      <c r="AH3" s="348"/>
      <c r="AI3" s="348"/>
      <c r="AJ3" s="348"/>
      <c r="AK3" s="348"/>
      <c r="AL3" s="349"/>
      <c r="AM3" s="347" t="s">
        <v>148</v>
      </c>
      <c r="AN3" s="348"/>
      <c r="AO3" s="348"/>
      <c r="AP3" s="348"/>
      <c r="AQ3" s="348"/>
      <c r="AR3" s="348"/>
      <c r="AS3" s="348"/>
      <c r="AT3" s="348"/>
      <c r="AU3" s="348"/>
      <c r="AV3" s="348"/>
      <c r="AW3" s="348"/>
      <c r="AX3" s="349"/>
      <c r="AY3" s="344" t="s">
        <v>9</v>
      </c>
      <c r="AZ3" s="345"/>
      <c r="BA3" s="345"/>
      <c r="BB3" s="345"/>
      <c r="BC3" s="345"/>
      <c r="BD3" s="345"/>
      <c r="BE3" s="345"/>
      <c r="BF3" s="345"/>
      <c r="BG3" s="345"/>
      <c r="BH3" s="345"/>
      <c r="BI3" s="345"/>
      <c r="BJ3" s="345"/>
      <c r="BK3" s="345"/>
      <c r="BL3" s="345"/>
      <c r="BM3" s="346"/>
      <c r="BN3" s="347" t="s">
        <v>153</v>
      </c>
      <c r="BO3" s="348"/>
      <c r="BP3" s="348"/>
      <c r="BQ3" s="348"/>
      <c r="BR3" s="348"/>
      <c r="BS3" s="348"/>
      <c r="BT3" s="348"/>
      <c r="BU3" s="349"/>
      <c r="BV3" s="347" t="s">
        <v>11</v>
      </c>
      <c r="BW3" s="348"/>
      <c r="BX3" s="348"/>
      <c r="BY3" s="348"/>
      <c r="BZ3" s="348"/>
      <c r="CA3" s="348"/>
      <c r="CB3" s="348"/>
      <c r="CC3" s="349"/>
      <c r="CD3" s="344" t="s">
        <v>9</v>
      </c>
      <c r="CE3" s="345"/>
      <c r="CF3" s="345"/>
      <c r="CG3" s="345"/>
      <c r="CH3" s="345"/>
      <c r="CI3" s="345"/>
      <c r="CJ3" s="345"/>
      <c r="CK3" s="345"/>
      <c r="CL3" s="345"/>
      <c r="CM3" s="345"/>
      <c r="CN3" s="345"/>
      <c r="CO3" s="345"/>
      <c r="CP3" s="345"/>
      <c r="CQ3" s="345"/>
      <c r="CR3" s="345"/>
      <c r="CS3" s="346"/>
      <c r="CT3" s="347" t="s">
        <v>154</v>
      </c>
      <c r="CU3" s="348"/>
      <c r="CV3" s="348"/>
      <c r="CW3" s="348"/>
      <c r="CX3" s="348"/>
      <c r="CY3" s="348"/>
      <c r="CZ3" s="348"/>
      <c r="DA3" s="349"/>
      <c r="DB3" s="347" t="s">
        <v>156</v>
      </c>
      <c r="DC3" s="348"/>
      <c r="DD3" s="348"/>
      <c r="DE3" s="348"/>
      <c r="DF3" s="348"/>
      <c r="DG3" s="348"/>
      <c r="DH3" s="348"/>
      <c r="DI3" s="349"/>
    </row>
    <row r="4" spans="1:119" ht="18.75" customHeight="1">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158</v>
      </c>
      <c r="AZ4" s="351"/>
      <c r="BA4" s="351"/>
      <c r="BB4" s="351"/>
      <c r="BC4" s="351"/>
      <c r="BD4" s="351"/>
      <c r="BE4" s="351"/>
      <c r="BF4" s="351"/>
      <c r="BG4" s="351"/>
      <c r="BH4" s="351"/>
      <c r="BI4" s="351"/>
      <c r="BJ4" s="351"/>
      <c r="BK4" s="351"/>
      <c r="BL4" s="351"/>
      <c r="BM4" s="352"/>
      <c r="BN4" s="353">
        <v>160825435</v>
      </c>
      <c r="BO4" s="354"/>
      <c r="BP4" s="354"/>
      <c r="BQ4" s="354"/>
      <c r="BR4" s="354"/>
      <c r="BS4" s="354"/>
      <c r="BT4" s="354"/>
      <c r="BU4" s="355"/>
      <c r="BV4" s="353">
        <v>195962245</v>
      </c>
      <c r="BW4" s="354"/>
      <c r="BX4" s="354"/>
      <c r="BY4" s="354"/>
      <c r="BZ4" s="354"/>
      <c r="CA4" s="354"/>
      <c r="CB4" s="354"/>
      <c r="CC4" s="355"/>
      <c r="CD4" s="356" t="s">
        <v>160</v>
      </c>
      <c r="CE4" s="357"/>
      <c r="CF4" s="357"/>
      <c r="CG4" s="357"/>
      <c r="CH4" s="357"/>
      <c r="CI4" s="357"/>
      <c r="CJ4" s="357"/>
      <c r="CK4" s="357"/>
      <c r="CL4" s="357"/>
      <c r="CM4" s="357"/>
      <c r="CN4" s="357"/>
      <c r="CO4" s="357"/>
      <c r="CP4" s="357"/>
      <c r="CQ4" s="357"/>
      <c r="CR4" s="357"/>
      <c r="CS4" s="358"/>
      <c r="CT4" s="359">
        <v>7.4</v>
      </c>
      <c r="CU4" s="360"/>
      <c r="CV4" s="360"/>
      <c r="CW4" s="360"/>
      <c r="CX4" s="360"/>
      <c r="CY4" s="360"/>
      <c r="CZ4" s="360"/>
      <c r="DA4" s="361"/>
      <c r="DB4" s="359">
        <v>5.5</v>
      </c>
      <c r="DC4" s="360"/>
      <c r="DD4" s="360"/>
      <c r="DE4" s="360"/>
      <c r="DF4" s="360"/>
      <c r="DG4" s="360"/>
      <c r="DH4" s="360"/>
      <c r="DI4" s="361"/>
    </row>
    <row r="5" spans="1:119" ht="18.75" customHeight="1">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161</v>
      </c>
      <c r="AN5" s="363"/>
      <c r="AO5" s="363"/>
      <c r="AP5" s="363"/>
      <c r="AQ5" s="363"/>
      <c r="AR5" s="363"/>
      <c r="AS5" s="363"/>
      <c r="AT5" s="364"/>
      <c r="AU5" s="365" t="s">
        <v>77</v>
      </c>
      <c r="AV5" s="366"/>
      <c r="AW5" s="366"/>
      <c r="AX5" s="366"/>
      <c r="AY5" s="367" t="s">
        <v>149</v>
      </c>
      <c r="AZ5" s="368"/>
      <c r="BA5" s="368"/>
      <c r="BB5" s="368"/>
      <c r="BC5" s="368"/>
      <c r="BD5" s="368"/>
      <c r="BE5" s="368"/>
      <c r="BF5" s="368"/>
      <c r="BG5" s="368"/>
      <c r="BH5" s="368"/>
      <c r="BI5" s="368"/>
      <c r="BJ5" s="368"/>
      <c r="BK5" s="368"/>
      <c r="BL5" s="368"/>
      <c r="BM5" s="369"/>
      <c r="BN5" s="370">
        <v>154345770</v>
      </c>
      <c r="BO5" s="371"/>
      <c r="BP5" s="371"/>
      <c r="BQ5" s="371"/>
      <c r="BR5" s="371"/>
      <c r="BS5" s="371"/>
      <c r="BT5" s="371"/>
      <c r="BU5" s="372"/>
      <c r="BV5" s="370">
        <v>190269516</v>
      </c>
      <c r="BW5" s="371"/>
      <c r="BX5" s="371"/>
      <c r="BY5" s="371"/>
      <c r="BZ5" s="371"/>
      <c r="CA5" s="371"/>
      <c r="CB5" s="371"/>
      <c r="CC5" s="372"/>
      <c r="CD5" s="373" t="s">
        <v>163</v>
      </c>
      <c r="CE5" s="374"/>
      <c r="CF5" s="374"/>
      <c r="CG5" s="374"/>
      <c r="CH5" s="374"/>
      <c r="CI5" s="374"/>
      <c r="CJ5" s="374"/>
      <c r="CK5" s="374"/>
      <c r="CL5" s="374"/>
      <c r="CM5" s="374"/>
      <c r="CN5" s="374"/>
      <c r="CO5" s="374"/>
      <c r="CP5" s="374"/>
      <c r="CQ5" s="374"/>
      <c r="CR5" s="374"/>
      <c r="CS5" s="375"/>
      <c r="CT5" s="376">
        <v>72.7</v>
      </c>
      <c r="CU5" s="377"/>
      <c r="CV5" s="377"/>
      <c r="CW5" s="377"/>
      <c r="CX5" s="377"/>
      <c r="CY5" s="377"/>
      <c r="CZ5" s="377"/>
      <c r="DA5" s="378"/>
      <c r="DB5" s="376">
        <v>77.099999999999994</v>
      </c>
      <c r="DC5" s="377"/>
      <c r="DD5" s="377"/>
      <c r="DE5" s="377"/>
      <c r="DF5" s="377"/>
      <c r="DG5" s="377"/>
      <c r="DH5" s="377"/>
      <c r="DI5" s="378"/>
    </row>
    <row r="6" spans="1:119" ht="18.75" customHeight="1">
      <c r="A6" s="2"/>
      <c r="B6" s="507" t="s">
        <v>164</v>
      </c>
      <c r="C6" s="508"/>
      <c r="D6" s="508"/>
      <c r="E6" s="509"/>
      <c r="F6" s="509"/>
      <c r="G6" s="509"/>
      <c r="H6" s="509"/>
      <c r="I6" s="509"/>
      <c r="J6" s="509"/>
      <c r="K6" s="509"/>
      <c r="L6" s="509" t="s">
        <v>167</v>
      </c>
      <c r="M6" s="509"/>
      <c r="N6" s="509"/>
      <c r="O6" s="509"/>
      <c r="P6" s="509"/>
      <c r="Q6" s="509"/>
      <c r="R6" s="513"/>
      <c r="S6" s="513"/>
      <c r="T6" s="513"/>
      <c r="U6" s="513"/>
      <c r="V6" s="514"/>
      <c r="W6" s="517" t="s">
        <v>168</v>
      </c>
      <c r="X6" s="518"/>
      <c r="Y6" s="518"/>
      <c r="Z6" s="518"/>
      <c r="AA6" s="518"/>
      <c r="AB6" s="508"/>
      <c r="AC6" s="521" t="s">
        <v>169</v>
      </c>
      <c r="AD6" s="522"/>
      <c r="AE6" s="522"/>
      <c r="AF6" s="522"/>
      <c r="AG6" s="522"/>
      <c r="AH6" s="522"/>
      <c r="AI6" s="522"/>
      <c r="AJ6" s="522"/>
      <c r="AK6" s="522"/>
      <c r="AL6" s="523"/>
      <c r="AM6" s="362" t="s">
        <v>81</v>
      </c>
      <c r="AN6" s="363"/>
      <c r="AO6" s="363"/>
      <c r="AP6" s="363"/>
      <c r="AQ6" s="363"/>
      <c r="AR6" s="363"/>
      <c r="AS6" s="363"/>
      <c r="AT6" s="364"/>
      <c r="AU6" s="365" t="s">
        <v>173</v>
      </c>
      <c r="AV6" s="366"/>
      <c r="AW6" s="366"/>
      <c r="AX6" s="366"/>
      <c r="AY6" s="367" t="s">
        <v>177</v>
      </c>
      <c r="AZ6" s="368"/>
      <c r="BA6" s="368"/>
      <c r="BB6" s="368"/>
      <c r="BC6" s="368"/>
      <c r="BD6" s="368"/>
      <c r="BE6" s="368"/>
      <c r="BF6" s="368"/>
      <c r="BG6" s="368"/>
      <c r="BH6" s="368"/>
      <c r="BI6" s="368"/>
      <c r="BJ6" s="368"/>
      <c r="BK6" s="368"/>
      <c r="BL6" s="368"/>
      <c r="BM6" s="369"/>
      <c r="BN6" s="370">
        <v>6479665</v>
      </c>
      <c r="BO6" s="371"/>
      <c r="BP6" s="371"/>
      <c r="BQ6" s="371"/>
      <c r="BR6" s="371"/>
      <c r="BS6" s="371"/>
      <c r="BT6" s="371"/>
      <c r="BU6" s="372"/>
      <c r="BV6" s="370">
        <v>5692729</v>
      </c>
      <c r="BW6" s="371"/>
      <c r="BX6" s="371"/>
      <c r="BY6" s="371"/>
      <c r="BZ6" s="371"/>
      <c r="CA6" s="371"/>
      <c r="CB6" s="371"/>
      <c r="CC6" s="372"/>
      <c r="CD6" s="373" t="s">
        <v>178</v>
      </c>
      <c r="CE6" s="374"/>
      <c r="CF6" s="374"/>
      <c r="CG6" s="374"/>
      <c r="CH6" s="374"/>
      <c r="CI6" s="374"/>
      <c r="CJ6" s="374"/>
      <c r="CK6" s="374"/>
      <c r="CL6" s="374"/>
      <c r="CM6" s="374"/>
      <c r="CN6" s="374"/>
      <c r="CO6" s="374"/>
      <c r="CP6" s="374"/>
      <c r="CQ6" s="374"/>
      <c r="CR6" s="374"/>
      <c r="CS6" s="375"/>
      <c r="CT6" s="379">
        <v>72.7</v>
      </c>
      <c r="CU6" s="380"/>
      <c r="CV6" s="380"/>
      <c r="CW6" s="380"/>
      <c r="CX6" s="380"/>
      <c r="CY6" s="380"/>
      <c r="CZ6" s="380"/>
      <c r="DA6" s="381"/>
      <c r="DB6" s="379">
        <v>77.099999999999994</v>
      </c>
      <c r="DC6" s="380"/>
      <c r="DD6" s="380"/>
      <c r="DE6" s="380"/>
      <c r="DF6" s="380"/>
      <c r="DG6" s="380"/>
      <c r="DH6" s="380"/>
      <c r="DI6" s="381"/>
    </row>
    <row r="7" spans="1:119" ht="18.75" customHeight="1">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179</v>
      </c>
      <c r="AN7" s="363"/>
      <c r="AO7" s="363"/>
      <c r="AP7" s="363"/>
      <c r="AQ7" s="363"/>
      <c r="AR7" s="363"/>
      <c r="AS7" s="363"/>
      <c r="AT7" s="364"/>
      <c r="AU7" s="365" t="s">
        <v>173</v>
      </c>
      <c r="AV7" s="366"/>
      <c r="AW7" s="366"/>
      <c r="AX7" s="366"/>
      <c r="AY7" s="367" t="s">
        <v>180</v>
      </c>
      <c r="AZ7" s="368"/>
      <c r="BA7" s="368"/>
      <c r="BB7" s="368"/>
      <c r="BC7" s="368"/>
      <c r="BD7" s="368"/>
      <c r="BE7" s="368"/>
      <c r="BF7" s="368"/>
      <c r="BG7" s="368"/>
      <c r="BH7" s="368"/>
      <c r="BI7" s="368"/>
      <c r="BJ7" s="368"/>
      <c r="BK7" s="368"/>
      <c r="BL7" s="368"/>
      <c r="BM7" s="369"/>
      <c r="BN7" s="370">
        <v>382845</v>
      </c>
      <c r="BO7" s="371"/>
      <c r="BP7" s="371"/>
      <c r="BQ7" s="371"/>
      <c r="BR7" s="371"/>
      <c r="BS7" s="371"/>
      <c r="BT7" s="371"/>
      <c r="BU7" s="372"/>
      <c r="BV7" s="370">
        <v>1323952</v>
      </c>
      <c r="BW7" s="371"/>
      <c r="BX7" s="371"/>
      <c r="BY7" s="371"/>
      <c r="BZ7" s="371"/>
      <c r="CA7" s="371"/>
      <c r="CB7" s="371"/>
      <c r="CC7" s="372"/>
      <c r="CD7" s="373" t="s">
        <v>181</v>
      </c>
      <c r="CE7" s="374"/>
      <c r="CF7" s="374"/>
      <c r="CG7" s="374"/>
      <c r="CH7" s="374"/>
      <c r="CI7" s="374"/>
      <c r="CJ7" s="374"/>
      <c r="CK7" s="374"/>
      <c r="CL7" s="374"/>
      <c r="CM7" s="374"/>
      <c r="CN7" s="374"/>
      <c r="CO7" s="374"/>
      <c r="CP7" s="374"/>
      <c r="CQ7" s="374"/>
      <c r="CR7" s="374"/>
      <c r="CS7" s="375"/>
      <c r="CT7" s="370">
        <v>81907329</v>
      </c>
      <c r="CU7" s="371"/>
      <c r="CV7" s="371"/>
      <c r="CW7" s="371"/>
      <c r="CX7" s="371"/>
      <c r="CY7" s="371"/>
      <c r="CZ7" s="371"/>
      <c r="DA7" s="372"/>
      <c r="DB7" s="370">
        <v>79199436</v>
      </c>
      <c r="DC7" s="371"/>
      <c r="DD7" s="371"/>
      <c r="DE7" s="371"/>
      <c r="DF7" s="371"/>
      <c r="DG7" s="371"/>
      <c r="DH7" s="371"/>
      <c r="DI7" s="372"/>
    </row>
    <row r="8" spans="1:119" ht="18.75" customHeight="1">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182</v>
      </c>
      <c r="AN8" s="363"/>
      <c r="AO8" s="363"/>
      <c r="AP8" s="363"/>
      <c r="AQ8" s="363"/>
      <c r="AR8" s="363"/>
      <c r="AS8" s="363"/>
      <c r="AT8" s="364"/>
      <c r="AU8" s="365" t="s">
        <v>77</v>
      </c>
      <c r="AV8" s="366"/>
      <c r="AW8" s="366"/>
      <c r="AX8" s="366"/>
      <c r="AY8" s="367" t="s">
        <v>185</v>
      </c>
      <c r="AZ8" s="368"/>
      <c r="BA8" s="368"/>
      <c r="BB8" s="368"/>
      <c r="BC8" s="368"/>
      <c r="BD8" s="368"/>
      <c r="BE8" s="368"/>
      <c r="BF8" s="368"/>
      <c r="BG8" s="368"/>
      <c r="BH8" s="368"/>
      <c r="BI8" s="368"/>
      <c r="BJ8" s="368"/>
      <c r="BK8" s="368"/>
      <c r="BL8" s="368"/>
      <c r="BM8" s="369"/>
      <c r="BN8" s="370">
        <v>6096820</v>
      </c>
      <c r="BO8" s="371"/>
      <c r="BP8" s="371"/>
      <c r="BQ8" s="371"/>
      <c r="BR8" s="371"/>
      <c r="BS8" s="371"/>
      <c r="BT8" s="371"/>
      <c r="BU8" s="372"/>
      <c r="BV8" s="370">
        <v>4368777</v>
      </c>
      <c r="BW8" s="371"/>
      <c r="BX8" s="371"/>
      <c r="BY8" s="371"/>
      <c r="BZ8" s="371"/>
      <c r="CA8" s="371"/>
      <c r="CB8" s="371"/>
      <c r="CC8" s="372"/>
      <c r="CD8" s="373" t="s">
        <v>186</v>
      </c>
      <c r="CE8" s="374"/>
      <c r="CF8" s="374"/>
      <c r="CG8" s="374"/>
      <c r="CH8" s="374"/>
      <c r="CI8" s="374"/>
      <c r="CJ8" s="374"/>
      <c r="CK8" s="374"/>
      <c r="CL8" s="374"/>
      <c r="CM8" s="374"/>
      <c r="CN8" s="374"/>
      <c r="CO8" s="374"/>
      <c r="CP8" s="374"/>
      <c r="CQ8" s="374"/>
      <c r="CR8" s="374"/>
      <c r="CS8" s="375"/>
      <c r="CT8" s="382">
        <v>0.51</v>
      </c>
      <c r="CU8" s="383"/>
      <c r="CV8" s="383"/>
      <c r="CW8" s="383"/>
      <c r="CX8" s="383"/>
      <c r="CY8" s="383"/>
      <c r="CZ8" s="383"/>
      <c r="DA8" s="384"/>
      <c r="DB8" s="382">
        <v>0.51</v>
      </c>
      <c r="DC8" s="383"/>
      <c r="DD8" s="383"/>
      <c r="DE8" s="383"/>
      <c r="DF8" s="383"/>
      <c r="DG8" s="383"/>
      <c r="DH8" s="383"/>
      <c r="DI8" s="384"/>
    </row>
    <row r="9" spans="1:119" ht="18.75" customHeight="1">
      <c r="A9" s="2"/>
      <c r="B9" s="344" t="s">
        <v>23</v>
      </c>
      <c r="C9" s="345"/>
      <c r="D9" s="345"/>
      <c r="E9" s="345"/>
      <c r="F9" s="345"/>
      <c r="G9" s="345"/>
      <c r="H9" s="345"/>
      <c r="I9" s="345"/>
      <c r="J9" s="345"/>
      <c r="K9" s="442"/>
      <c r="L9" s="385" t="s">
        <v>16</v>
      </c>
      <c r="M9" s="386"/>
      <c r="N9" s="386"/>
      <c r="O9" s="386"/>
      <c r="P9" s="386"/>
      <c r="Q9" s="387"/>
      <c r="R9" s="388">
        <v>344880</v>
      </c>
      <c r="S9" s="389"/>
      <c r="T9" s="389"/>
      <c r="U9" s="389"/>
      <c r="V9" s="390"/>
      <c r="W9" s="347" t="s">
        <v>188</v>
      </c>
      <c r="X9" s="348"/>
      <c r="Y9" s="348"/>
      <c r="Z9" s="348"/>
      <c r="AA9" s="348"/>
      <c r="AB9" s="348"/>
      <c r="AC9" s="348"/>
      <c r="AD9" s="348"/>
      <c r="AE9" s="348"/>
      <c r="AF9" s="348"/>
      <c r="AG9" s="348"/>
      <c r="AH9" s="348"/>
      <c r="AI9" s="348"/>
      <c r="AJ9" s="348"/>
      <c r="AK9" s="348"/>
      <c r="AL9" s="349"/>
      <c r="AM9" s="362" t="s">
        <v>189</v>
      </c>
      <c r="AN9" s="363"/>
      <c r="AO9" s="363"/>
      <c r="AP9" s="363"/>
      <c r="AQ9" s="363"/>
      <c r="AR9" s="363"/>
      <c r="AS9" s="363"/>
      <c r="AT9" s="364"/>
      <c r="AU9" s="365" t="s">
        <v>77</v>
      </c>
      <c r="AV9" s="366"/>
      <c r="AW9" s="366"/>
      <c r="AX9" s="366"/>
      <c r="AY9" s="367" t="s">
        <v>78</v>
      </c>
      <c r="AZ9" s="368"/>
      <c r="BA9" s="368"/>
      <c r="BB9" s="368"/>
      <c r="BC9" s="368"/>
      <c r="BD9" s="368"/>
      <c r="BE9" s="368"/>
      <c r="BF9" s="368"/>
      <c r="BG9" s="368"/>
      <c r="BH9" s="368"/>
      <c r="BI9" s="368"/>
      <c r="BJ9" s="368"/>
      <c r="BK9" s="368"/>
      <c r="BL9" s="368"/>
      <c r="BM9" s="369"/>
      <c r="BN9" s="370">
        <v>1728043</v>
      </c>
      <c r="BO9" s="371"/>
      <c r="BP9" s="371"/>
      <c r="BQ9" s="371"/>
      <c r="BR9" s="371"/>
      <c r="BS9" s="371"/>
      <c r="BT9" s="371"/>
      <c r="BU9" s="372"/>
      <c r="BV9" s="370">
        <v>2089422</v>
      </c>
      <c r="BW9" s="371"/>
      <c r="BX9" s="371"/>
      <c r="BY9" s="371"/>
      <c r="BZ9" s="371"/>
      <c r="CA9" s="371"/>
      <c r="CB9" s="371"/>
      <c r="CC9" s="372"/>
      <c r="CD9" s="373" t="s">
        <v>74</v>
      </c>
      <c r="CE9" s="374"/>
      <c r="CF9" s="374"/>
      <c r="CG9" s="374"/>
      <c r="CH9" s="374"/>
      <c r="CI9" s="374"/>
      <c r="CJ9" s="374"/>
      <c r="CK9" s="374"/>
      <c r="CL9" s="374"/>
      <c r="CM9" s="374"/>
      <c r="CN9" s="374"/>
      <c r="CO9" s="374"/>
      <c r="CP9" s="374"/>
      <c r="CQ9" s="374"/>
      <c r="CR9" s="374"/>
      <c r="CS9" s="375"/>
      <c r="CT9" s="376">
        <v>1.4</v>
      </c>
      <c r="CU9" s="377"/>
      <c r="CV9" s="377"/>
      <c r="CW9" s="377"/>
      <c r="CX9" s="377"/>
      <c r="CY9" s="377"/>
      <c r="CZ9" s="377"/>
      <c r="DA9" s="378"/>
      <c r="DB9" s="376">
        <v>1.8</v>
      </c>
      <c r="DC9" s="377"/>
      <c r="DD9" s="377"/>
      <c r="DE9" s="377"/>
      <c r="DF9" s="377"/>
      <c r="DG9" s="377"/>
      <c r="DH9" s="377"/>
      <c r="DI9" s="378"/>
    </row>
    <row r="10" spans="1:119" ht="18.75" customHeight="1">
      <c r="A10" s="2"/>
      <c r="B10" s="344"/>
      <c r="C10" s="345"/>
      <c r="D10" s="345"/>
      <c r="E10" s="345"/>
      <c r="F10" s="345"/>
      <c r="G10" s="345"/>
      <c r="H10" s="345"/>
      <c r="I10" s="345"/>
      <c r="J10" s="345"/>
      <c r="K10" s="442"/>
      <c r="L10" s="391" t="s">
        <v>192</v>
      </c>
      <c r="M10" s="363"/>
      <c r="N10" s="363"/>
      <c r="O10" s="363"/>
      <c r="P10" s="363"/>
      <c r="Q10" s="364"/>
      <c r="R10" s="392">
        <v>328215</v>
      </c>
      <c r="S10" s="393"/>
      <c r="T10" s="393"/>
      <c r="U10" s="393"/>
      <c r="V10" s="394"/>
      <c r="W10" s="502"/>
      <c r="X10" s="481"/>
      <c r="Y10" s="481"/>
      <c r="Z10" s="481"/>
      <c r="AA10" s="481"/>
      <c r="AB10" s="481"/>
      <c r="AC10" s="481"/>
      <c r="AD10" s="481"/>
      <c r="AE10" s="481"/>
      <c r="AF10" s="481"/>
      <c r="AG10" s="481"/>
      <c r="AH10" s="481"/>
      <c r="AI10" s="481"/>
      <c r="AJ10" s="481"/>
      <c r="AK10" s="481"/>
      <c r="AL10" s="505"/>
      <c r="AM10" s="362" t="s">
        <v>193</v>
      </c>
      <c r="AN10" s="363"/>
      <c r="AO10" s="363"/>
      <c r="AP10" s="363"/>
      <c r="AQ10" s="363"/>
      <c r="AR10" s="363"/>
      <c r="AS10" s="363"/>
      <c r="AT10" s="364"/>
      <c r="AU10" s="365" t="s">
        <v>77</v>
      </c>
      <c r="AV10" s="366"/>
      <c r="AW10" s="366"/>
      <c r="AX10" s="366"/>
      <c r="AY10" s="367" t="s">
        <v>195</v>
      </c>
      <c r="AZ10" s="368"/>
      <c r="BA10" s="368"/>
      <c r="BB10" s="368"/>
      <c r="BC10" s="368"/>
      <c r="BD10" s="368"/>
      <c r="BE10" s="368"/>
      <c r="BF10" s="368"/>
      <c r="BG10" s="368"/>
      <c r="BH10" s="368"/>
      <c r="BI10" s="368"/>
      <c r="BJ10" s="368"/>
      <c r="BK10" s="368"/>
      <c r="BL10" s="368"/>
      <c r="BM10" s="369"/>
      <c r="BN10" s="370">
        <v>6088307</v>
      </c>
      <c r="BO10" s="371"/>
      <c r="BP10" s="371"/>
      <c r="BQ10" s="371"/>
      <c r="BR10" s="371"/>
      <c r="BS10" s="371"/>
      <c r="BT10" s="371"/>
      <c r="BU10" s="372"/>
      <c r="BV10" s="370">
        <v>4219466</v>
      </c>
      <c r="BW10" s="371"/>
      <c r="BX10" s="371"/>
      <c r="BY10" s="371"/>
      <c r="BZ10" s="371"/>
      <c r="CA10" s="371"/>
      <c r="CB10" s="371"/>
      <c r="CC10" s="372"/>
      <c r="CD10" s="21" t="s">
        <v>196</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c r="A11" s="2"/>
      <c r="B11" s="344"/>
      <c r="C11" s="345"/>
      <c r="D11" s="345"/>
      <c r="E11" s="345"/>
      <c r="F11" s="345"/>
      <c r="G11" s="345"/>
      <c r="H11" s="345"/>
      <c r="I11" s="345"/>
      <c r="J11" s="345"/>
      <c r="K11" s="442"/>
      <c r="L11" s="395" t="s">
        <v>199</v>
      </c>
      <c r="M11" s="396"/>
      <c r="N11" s="396"/>
      <c r="O11" s="396"/>
      <c r="P11" s="396"/>
      <c r="Q11" s="397"/>
      <c r="R11" s="398" t="s">
        <v>201</v>
      </c>
      <c r="S11" s="399"/>
      <c r="T11" s="399"/>
      <c r="U11" s="399"/>
      <c r="V11" s="400"/>
      <c r="W11" s="502"/>
      <c r="X11" s="481"/>
      <c r="Y11" s="481"/>
      <c r="Z11" s="481"/>
      <c r="AA11" s="481"/>
      <c r="AB11" s="481"/>
      <c r="AC11" s="481"/>
      <c r="AD11" s="481"/>
      <c r="AE11" s="481"/>
      <c r="AF11" s="481"/>
      <c r="AG11" s="481"/>
      <c r="AH11" s="481"/>
      <c r="AI11" s="481"/>
      <c r="AJ11" s="481"/>
      <c r="AK11" s="481"/>
      <c r="AL11" s="505"/>
      <c r="AM11" s="362" t="s">
        <v>203</v>
      </c>
      <c r="AN11" s="363"/>
      <c r="AO11" s="363"/>
      <c r="AP11" s="363"/>
      <c r="AQ11" s="363"/>
      <c r="AR11" s="363"/>
      <c r="AS11" s="363"/>
      <c r="AT11" s="364"/>
      <c r="AU11" s="365" t="s">
        <v>77</v>
      </c>
      <c r="AV11" s="366"/>
      <c r="AW11" s="366"/>
      <c r="AX11" s="366"/>
      <c r="AY11" s="367" t="s">
        <v>204</v>
      </c>
      <c r="AZ11" s="368"/>
      <c r="BA11" s="368"/>
      <c r="BB11" s="368"/>
      <c r="BC11" s="368"/>
      <c r="BD11" s="368"/>
      <c r="BE11" s="368"/>
      <c r="BF11" s="368"/>
      <c r="BG11" s="368"/>
      <c r="BH11" s="368"/>
      <c r="BI11" s="368"/>
      <c r="BJ11" s="368"/>
      <c r="BK11" s="368"/>
      <c r="BL11" s="368"/>
      <c r="BM11" s="369"/>
      <c r="BN11" s="370">
        <v>0</v>
      </c>
      <c r="BO11" s="371"/>
      <c r="BP11" s="371"/>
      <c r="BQ11" s="371"/>
      <c r="BR11" s="371"/>
      <c r="BS11" s="371"/>
      <c r="BT11" s="371"/>
      <c r="BU11" s="372"/>
      <c r="BV11" s="370">
        <v>0</v>
      </c>
      <c r="BW11" s="371"/>
      <c r="BX11" s="371"/>
      <c r="BY11" s="371"/>
      <c r="BZ11" s="371"/>
      <c r="CA11" s="371"/>
      <c r="CB11" s="371"/>
      <c r="CC11" s="372"/>
      <c r="CD11" s="373" t="s">
        <v>207</v>
      </c>
      <c r="CE11" s="374"/>
      <c r="CF11" s="374"/>
      <c r="CG11" s="374"/>
      <c r="CH11" s="374"/>
      <c r="CI11" s="374"/>
      <c r="CJ11" s="374"/>
      <c r="CK11" s="374"/>
      <c r="CL11" s="374"/>
      <c r="CM11" s="374"/>
      <c r="CN11" s="374"/>
      <c r="CO11" s="374"/>
      <c r="CP11" s="374"/>
      <c r="CQ11" s="374"/>
      <c r="CR11" s="374"/>
      <c r="CS11" s="375"/>
      <c r="CT11" s="382" t="s">
        <v>208</v>
      </c>
      <c r="CU11" s="383"/>
      <c r="CV11" s="383"/>
      <c r="CW11" s="383"/>
      <c r="CX11" s="383"/>
      <c r="CY11" s="383"/>
      <c r="CZ11" s="383"/>
      <c r="DA11" s="384"/>
      <c r="DB11" s="382" t="s">
        <v>208</v>
      </c>
      <c r="DC11" s="383"/>
      <c r="DD11" s="383"/>
      <c r="DE11" s="383"/>
      <c r="DF11" s="383"/>
      <c r="DG11" s="383"/>
      <c r="DH11" s="383"/>
      <c r="DI11" s="384"/>
    </row>
    <row r="12" spans="1:119" ht="18.75" customHeight="1">
      <c r="A12" s="2"/>
      <c r="B12" s="529" t="s">
        <v>64</v>
      </c>
      <c r="C12" s="530"/>
      <c r="D12" s="530"/>
      <c r="E12" s="530"/>
      <c r="F12" s="530"/>
      <c r="G12" s="530"/>
      <c r="H12" s="530"/>
      <c r="I12" s="530"/>
      <c r="J12" s="530"/>
      <c r="K12" s="531"/>
      <c r="L12" s="401" t="s">
        <v>209</v>
      </c>
      <c r="M12" s="402"/>
      <c r="N12" s="402"/>
      <c r="O12" s="402"/>
      <c r="P12" s="402"/>
      <c r="Q12" s="403"/>
      <c r="R12" s="404">
        <v>332017</v>
      </c>
      <c r="S12" s="405"/>
      <c r="T12" s="405"/>
      <c r="U12" s="405"/>
      <c r="V12" s="406"/>
      <c r="W12" s="407" t="s">
        <v>9</v>
      </c>
      <c r="X12" s="366"/>
      <c r="Y12" s="366"/>
      <c r="Z12" s="366"/>
      <c r="AA12" s="366"/>
      <c r="AB12" s="408"/>
      <c r="AC12" s="409" t="s">
        <v>120</v>
      </c>
      <c r="AD12" s="410"/>
      <c r="AE12" s="410"/>
      <c r="AF12" s="410"/>
      <c r="AG12" s="411"/>
      <c r="AH12" s="409" t="s">
        <v>212</v>
      </c>
      <c r="AI12" s="410"/>
      <c r="AJ12" s="410"/>
      <c r="AK12" s="410"/>
      <c r="AL12" s="412"/>
      <c r="AM12" s="362" t="s">
        <v>213</v>
      </c>
      <c r="AN12" s="363"/>
      <c r="AO12" s="363"/>
      <c r="AP12" s="363"/>
      <c r="AQ12" s="363"/>
      <c r="AR12" s="363"/>
      <c r="AS12" s="363"/>
      <c r="AT12" s="364"/>
      <c r="AU12" s="365" t="s">
        <v>77</v>
      </c>
      <c r="AV12" s="366"/>
      <c r="AW12" s="366"/>
      <c r="AX12" s="366"/>
      <c r="AY12" s="367" t="s">
        <v>216</v>
      </c>
      <c r="AZ12" s="368"/>
      <c r="BA12" s="368"/>
      <c r="BB12" s="368"/>
      <c r="BC12" s="368"/>
      <c r="BD12" s="368"/>
      <c r="BE12" s="368"/>
      <c r="BF12" s="368"/>
      <c r="BG12" s="368"/>
      <c r="BH12" s="368"/>
      <c r="BI12" s="368"/>
      <c r="BJ12" s="368"/>
      <c r="BK12" s="368"/>
      <c r="BL12" s="368"/>
      <c r="BM12" s="369"/>
      <c r="BN12" s="370">
        <v>4777510</v>
      </c>
      <c r="BO12" s="371"/>
      <c r="BP12" s="371"/>
      <c r="BQ12" s="371"/>
      <c r="BR12" s="371"/>
      <c r="BS12" s="371"/>
      <c r="BT12" s="371"/>
      <c r="BU12" s="372"/>
      <c r="BV12" s="370">
        <v>3480202</v>
      </c>
      <c r="BW12" s="371"/>
      <c r="BX12" s="371"/>
      <c r="BY12" s="371"/>
      <c r="BZ12" s="371"/>
      <c r="CA12" s="371"/>
      <c r="CB12" s="371"/>
      <c r="CC12" s="372"/>
      <c r="CD12" s="373" t="s">
        <v>217</v>
      </c>
      <c r="CE12" s="374"/>
      <c r="CF12" s="374"/>
      <c r="CG12" s="374"/>
      <c r="CH12" s="374"/>
      <c r="CI12" s="374"/>
      <c r="CJ12" s="374"/>
      <c r="CK12" s="374"/>
      <c r="CL12" s="374"/>
      <c r="CM12" s="374"/>
      <c r="CN12" s="374"/>
      <c r="CO12" s="374"/>
      <c r="CP12" s="374"/>
      <c r="CQ12" s="374"/>
      <c r="CR12" s="374"/>
      <c r="CS12" s="375"/>
      <c r="CT12" s="382" t="s">
        <v>208</v>
      </c>
      <c r="CU12" s="383"/>
      <c r="CV12" s="383"/>
      <c r="CW12" s="383"/>
      <c r="CX12" s="383"/>
      <c r="CY12" s="383"/>
      <c r="CZ12" s="383"/>
      <c r="DA12" s="384"/>
      <c r="DB12" s="382" t="s">
        <v>208</v>
      </c>
      <c r="DC12" s="383"/>
      <c r="DD12" s="383"/>
      <c r="DE12" s="383"/>
      <c r="DF12" s="383"/>
      <c r="DG12" s="383"/>
      <c r="DH12" s="383"/>
      <c r="DI12" s="384"/>
    </row>
    <row r="13" spans="1:119" ht="18.75" customHeight="1">
      <c r="A13" s="2"/>
      <c r="B13" s="532"/>
      <c r="C13" s="533"/>
      <c r="D13" s="533"/>
      <c r="E13" s="533"/>
      <c r="F13" s="533"/>
      <c r="G13" s="533"/>
      <c r="H13" s="533"/>
      <c r="I13" s="533"/>
      <c r="J13" s="533"/>
      <c r="K13" s="534"/>
      <c r="L13" s="13"/>
      <c r="M13" s="413" t="s">
        <v>219</v>
      </c>
      <c r="N13" s="414"/>
      <c r="O13" s="414"/>
      <c r="P13" s="414"/>
      <c r="Q13" s="415"/>
      <c r="R13" s="416">
        <v>316258</v>
      </c>
      <c r="S13" s="417"/>
      <c r="T13" s="417"/>
      <c r="U13" s="417"/>
      <c r="V13" s="418"/>
      <c r="W13" s="517" t="s">
        <v>220</v>
      </c>
      <c r="X13" s="518"/>
      <c r="Y13" s="518"/>
      <c r="Z13" s="518"/>
      <c r="AA13" s="518"/>
      <c r="AB13" s="508"/>
      <c r="AC13" s="392">
        <v>153</v>
      </c>
      <c r="AD13" s="393"/>
      <c r="AE13" s="393"/>
      <c r="AF13" s="393"/>
      <c r="AG13" s="419"/>
      <c r="AH13" s="392">
        <v>162</v>
      </c>
      <c r="AI13" s="393"/>
      <c r="AJ13" s="393"/>
      <c r="AK13" s="393"/>
      <c r="AL13" s="394"/>
      <c r="AM13" s="362" t="s">
        <v>222</v>
      </c>
      <c r="AN13" s="363"/>
      <c r="AO13" s="363"/>
      <c r="AP13" s="363"/>
      <c r="AQ13" s="363"/>
      <c r="AR13" s="363"/>
      <c r="AS13" s="363"/>
      <c r="AT13" s="364"/>
      <c r="AU13" s="365" t="s">
        <v>173</v>
      </c>
      <c r="AV13" s="366"/>
      <c r="AW13" s="366"/>
      <c r="AX13" s="366"/>
      <c r="AY13" s="367" t="s">
        <v>224</v>
      </c>
      <c r="AZ13" s="368"/>
      <c r="BA13" s="368"/>
      <c r="BB13" s="368"/>
      <c r="BC13" s="368"/>
      <c r="BD13" s="368"/>
      <c r="BE13" s="368"/>
      <c r="BF13" s="368"/>
      <c r="BG13" s="368"/>
      <c r="BH13" s="368"/>
      <c r="BI13" s="368"/>
      <c r="BJ13" s="368"/>
      <c r="BK13" s="368"/>
      <c r="BL13" s="368"/>
      <c r="BM13" s="369"/>
      <c r="BN13" s="370">
        <v>3038840</v>
      </c>
      <c r="BO13" s="371"/>
      <c r="BP13" s="371"/>
      <c r="BQ13" s="371"/>
      <c r="BR13" s="371"/>
      <c r="BS13" s="371"/>
      <c r="BT13" s="371"/>
      <c r="BU13" s="372"/>
      <c r="BV13" s="370">
        <v>2828686</v>
      </c>
      <c r="BW13" s="371"/>
      <c r="BX13" s="371"/>
      <c r="BY13" s="371"/>
      <c r="BZ13" s="371"/>
      <c r="CA13" s="371"/>
      <c r="CB13" s="371"/>
      <c r="CC13" s="372"/>
      <c r="CD13" s="373" t="s">
        <v>225</v>
      </c>
      <c r="CE13" s="374"/>
      <c r="CF13" s="374"/>
      <c r="CG13" s="374"/>
      <c r="CH13" s="374"/>
      <c r="CI13" s="374"/>
      <c r="CJ13" s="374"/>
      <c r="CK13" s="374"/>
      <c r="CL13" s="374"/>
      <c r="CM13" s="374"/>
      <c r="CN13" s="374"/>
      <c r="CO13" s="374"/>
      <c r="CP13" s="374"/>
      <c r="CQ13" s="374"/>
      <c r="CR13" s="374"/>
      <c r="CS13" s="375"/>
      <c r="CT13" s="376">
        <v>-4</v>
      </c>
      <c r="CU13" s="377"/>
      <c r="CV13" s="377"/>
      <c r="CW13" s="377"/>
      <c r="CX13" s="377"/>
      <c r="CY13" s="377"/>
      <c r="CZ13" s="377"/>
      <c r="DA13" s="378"/>
      <c r="DB13" s="376">
        <v>-3.5</v>
      </c>
      <c r="DC13" s="377"/>
      <c r="DD13" s="377"/>
      <c r="DE13" s="377"/>
      <c r="DF13" s="377"/>
      <c r="DG13" s="377"/>
      <c r="DH13" s="377"/>
      <c r="DI13" s="378"/>
    </row>
    <row r="14" spans="1:119" ht="18.75" customHeight="1">
      <c r="A14" s="2"/>
      <c r="B14" s="532"/>
      <c r="C14" s="533"/>
      <c r="D14" s="533"/>
      <c r="E14" s="533"/>
      <c r="F14" s="533"/>
      <c r="G14" s="533"/>
      <c r="H14" s="533"/>
      <c r="I14" s="533"/>
      <c r="J14" s="533"/>
      <c r="K14" s="534"/>
      <c r="L14" s="420" t="s">
        <v>229</v>
      </c>
      <c r="M14" s="421"/>
      <c r="N14" s="421"/>
      <c r="O14" s="421"/>
      <c r="P14" s="421"/>
      <c r="Q14" s="422"/>
      <c r="R14" s="416">
        <v>334632</v>
      </c>
      <c r="S14" s="417"/>
      <c r="T14" s="417"/>
      <c r="U14" s="417"/>
      <c r="V14" s="418"/>
      <c r="W14" s="503"/>
      <c r="X14" s="504"/>
      <c r="Y14" s="504"/>
      <c r="Z14" s="504"/>
      <c r="AA14" s="504"/>
      <c r="AB14" s="494"/>
      <c r="AC14" s="423">
        <v>0.1</v>
      </c>
      <c r="AD14" s="424"/>
      <c r="AE14" s="424"/>
      <c r="AF14" s="424"/>
      <c r="AG14" s="425"/>
      <c r="AH14" s="423">
        <v>0.1</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232</v>
      </c>
      <c r="CE14" s="428"/>
      <c r="CF14" s="428"/>
      <c r="CG14" s="428"/>
      <c r="CH14" s="428"/>
      <c r="CI14" s="428"/>
      <c r="CJ14" s="428"/>
      <c r="CK14" s="428"/>
      <c r="CL14" s="428"/>
      <c r="CM14" s="428"/>
      <c r="CN14" s="428"/>
      <c r="CO14" s="428"/>
      <c r="CP14" s="428"/>
      <c r="CQ14" s="428"/>
      <c r="CR14" s="428"/>
      <c r="CS14" s="429"/>
      <c r="CT14" s="430" t="s">
        <v>208</v>
      </c>
      <c r="CU14" s="431"/>
      <c r="CV14" s="431"/>
      <c r="CW14" s="431"/>
      <c r="CX14" s="431"/>
      <c r="CY14" s="431"/>
      <c r="CZ14" s="431"/>
      <c r="DA14" s="432"/>
      <c r="DB14" s="430" t="s">
        <v>208</v>
      </c>
      <c r="DC14" s="431"/>
      <c r="DD14" s="431"/>
      <c r="DE14" s="431"/>
      <c r="DF14" s="431"/>
      <c r="DG14" s="431"/>
      <c r="DH14" s="431"/>
      <c r="DI14" s="432"/>
    </row>
    <row r="15" spans="1:119" ht="18.75" customHeight="1">
      <c r="A15" s="2"/>
      <c r="B15" s="532"/>
      <c r="C15" s="533"/>
      <c r="D15" s="533"/>
      <c r="E15" s="533"/>
      <c r="F15" s="533"/>
      <c r="G15" s="533"/>
      <c r="H15" s="533"/>
      <c r="I15" s="533"/>
      <c r="J15" s="533"/>
      <c r="K15" s="534"/>
      <c r="L15" s="13"/>
      <c r="M15" s="413" t="s">
        <v>219</v>
      </c>
      <c r="N15" s="414"/>
      <c r="O15" s="414"/>
      <c r="P15" s="414"/>
      <c r="Q15" s="415"/>
      <c r="R15" s="416">
        <v>316823</v>
      </c>
      <c r="S15" s="417"/>
      <c r="T15" s="417"/>
      <c r="U15" s="417"/>
      <c r="V15" s="418"/>
      <c r="W15" s="517" t="s">
        <v>6</v>
      </c>
      <c r="X15" s="518"/>
      <c r="Y15" s="518"/>
      <c r="Z15" s="518"/>
      <c r="AA15" s="518"/>
      <c r="AB15" s="508"/>
      <c r="AC15" s="392">
        <v>15043</v>
      </c>
      <c r="AD15" s="393"/>
      <c r="AE15" s="393"/>
      <c r="AF15" s="393"/>
      <c r="AG15" s="419"/>
      <c r="AH15" s="392">
        <v>15458</v>
      </c>
      <c r="AI15" s="393"/>
      <c r="AJ15" s="393"/>
      <c r="AK15" s="393"/>
      <c r="AL15" s="394"/>
      <c r="AM15" s="362"/>
      <c r="AN15" s="363"/>
      <c r="AO15" s="363"/>
      <c r="AP15" s="363"/>
      <c r="AQ15" s="363"/>
      <c r="AR15" s="363"/>
      <c r="AS15" s="363"/>
      <c r="AT15" s="364"/>
      <c r="AU15" s="365"/>
      <c r="AV15" s="366"/>
      <c r="AW15" s="366"/>
      <c r="AX15" s="366"/>
      <c r="AY15" s="350" t="s">
        <v>234</v>
      </c>
      <c r="AZ15" s="351"/>
      <c r="BA15" s="351"/>
      <c r="BB15" s="351"/>
      <c r="BC15" s="351"/>
      <c r="BD15" s="351"/>
      <c r="BE15" s="351"/>
      <c r="BF15" s="351"/>
      <c r="BG15" s="351"/>
      <c r="BH15" s="351"/>
      <c r="BI15" s="351"/>
      <c r="BJ15" s="351"/>
      <c r="BK15" s="351"/>
      <c r="BL15" s="351"/>
      <c r="BM15" s="352"/>
      <c r="BN15" s="353">
        <v>38218468</v>
      </c>
      <c r="BO15" s="354"/>
      <c r="BP15" s="354"/>
      <c r="BQ15" s="354"/>
      <c r="BR15" s="354"/>
      <c r="BS15" s="354"/>
      <c r="BT15" s="354"/>
      <c r="BU15" s="355"/>
      <c r="BV15" s="353">
        <v>38942835</v>
      </c>
      <c r="BW15" s="354"/>
      <c r="BX15" s="354"/>
      <c r="BY15" s="354"/>
      <c r="BZ15" s="354"/>
      <c r="CA15" s="354"/>
      <c r="CB15" s="354"/>
      <c r="CC15" s="355"/>
      <c r="CD15" s="356" t="s">
        <v>218</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c r="A16" s="2"/>
      <c r="B16" s="532"/>
      <c r="C16" s="533"/>
      <c r="D16" s="533"/>
      <c r="E16" s="533"/>
      <c r="F16" s="533"/>
      <c r="G16" s="533"/>
      <c r="H16" s="533"/>
      <c r="I16" s="533"/>
      <c r="J16" s="533"/>
      <c r="K16" s="534"/>
      <c r="L16" s="420" t="s">
        <v>50</v>
      </c>
      <c r="M16" s="433"/>
      <c r="N16" s="433"/>
      <c r="O16" s="433"/>
      <c r="P16" s="433"/>
      <c r="Q16" s="434"/>
      <c r="R16" s="435" t="s">
        <v>235</v>
      </c>
      <c r="S16" s="436"/>
      <c r="T16" s="436"/>
      <c r="U16" s="436"/>
      <c r="V16" s="437"/>
      <c r="W16" s="503"/>
      <c r="X16" s="504"/>
      <c r="Y16" s="504"/>
      <c r="Z16" s="504"/>
      <c r="AA16" s="504"/>
      <c r="AB16" s="494"/>
      <c r="AC16" s="423">
        <v>11.1</v>
      </c>
      <c r="AD16" s="424"/>
      <c r="AE16" s="424"/>
      <c r="AF16" s="424"/>
      <c r="AG16" s="425"/>
      <c r="AH16" s="423">
        <v>12.8</v>
      </c>
      <c r="AI16" s="424"/>
      <c r="AJ16" s="424"/>
      <c r="AK16" s="424"/>
      <c r="AL16" s="426"/>
      <c r="AM16" s="362"/>
      <c r="AN16" s="363"/>
      <c r="AO16" s="363"/>
      <c r="AP16" s="363"/>
      <c r="AQ16" s="363"/>
      <c r="AR16" s="363"/>
      <c r="AS16" s="363"/>
      <c r="AT16" s="364"/>
      <c r="AU16" s="365"/>
      <c r="AV16" s="366"/>
      <c r="AW16" s="366"/>
      <c r="AX16" s="366"/>
      <c r="AY16" s="367" t="s">
        <v>118</v>
      </c>
      <c r="AZ16" s="368"/>
      <c r="BA16" s="368"/>
      <c r="BB16" s="368"/>
      <c r="BC16" s="368"/>
      <c r="BD16" s="368"/>
      <c r="BE16" s="368"/>
      <c r="BF16" s="368"/>
      <c r="BG16" s="368"/>
      <c r="BH16" s="368"/>
      <c r="BI16" s="368"/>
      <c r="BJ16" s="368"/>
      <c r="BK16" s="368"/>
      <c r="BL16" s="368"/>
      <c r="BM16" s="369"/>
      <c r="BN16" s="370">
        <v>76208481</v>
      </c>
      <c r="BO16" s="371"/>
      <c r="BP16" s="371"/>
      <c r="BQ16" s="371"/>
      <c r="BR16" s="371"/>
      <c r="BS16" s="371"/>
      <c r="BT16" s="371"/>
      <c r="BU16" s="372"/>
      <c r="BV16" s="370">
        <v>73433216</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c r="A17" s="2"/>
      <c r="B17" s="535"/>
      <c r="C17" s="536"/>
      <c r="D17" s="536"/>
      <c r="E17" s="536"/>
      <c r="F17" s="536"/>
      <c r="G17" s="536"/>
      <c r="H17" s="536"/>
      <c r="I17" s="536"/>
      <c r="J17" s="536"/>
      <c r="K17" s="537"/>
      <c r="L17" s="14"/>
      <c r="M17" s="438" t="s">
        <v>111</v>
      </c>
      <c r="N17" s="439"/>
      <c r="O17" s="439"/>
      <c r="P17" s="439"/>
      <c r="Q17" s="440"/>
      <c r="R17" s="435" t="s">
        <v>236</v>
      </c>
      <c r="S17" s="436"/>
      <c r="T17" s="436"/>
      <c r="U17" s="436"/>
      <c r="V17" s="437"/>
      <c r="W17" s="517" t="s">
        <v>105</v>
      </c>
      <c r="X17" s="518"/>
      <c r="Y17" s="518"/>
      <c r="Z17" s="518"/>
      <c r="AA17" s="518"/>
      <c r="AB17" s="508"/>
      <c r="AC17" s="392">
        <v>120531</v>
      </c>
      <c r="AD17" s="393"/>
      <c r="AE17" s="393"/>
      <c r="AF17" s="393"/>
      <c r="AG17" s="419"/>
      <c r="AH17" s="392">
        <v>104971</v>
      </c>
      <c r="AI17" s="393"/>
      <c r="AJ17" s="393"/>
      <c r="AK17" s="393"/>
      <c r="AL17" s="394"/>
      <c r="AM17" s="362"/>
      <c r="AN17" s="363"/>
      <c r="AO17" s="363"/>
      <c r="AP17" s="363"/>
      <c r="AQ17" s="363"/>
      <c r="AR17" s="363"/>
      <c r="AS17" s="363"/>
      <c r="AT17" s="364"/>
      <c r="AU17" s="365"/>
      <c r="AV17" s="366"/>
      <c r="AW17" s="366"/>
      <c r="AX17" s="366"/>
      <c r="AY17" s="367" t="s">
        <v>237</v>
      </c>
      <c r="AZ17" s="368"/>
      <c r="BA17" s="368"/>
      <c r="BB17" s="368"/>
      <c r="BC17" s="368"/>
      <c r="BD17" s="368"/>
      <c r="BE17" s="368"/>
      <c r="BF17" s="368"/>
      <c r="BG17" s="368"/>
      <c r="BH17" s="368"/>
      <c r="BI17" s="368"/>
      <c r="BJ17" s="368"/>
      <c r="BK17" s="368"/>
      <c r="BL17" s="368"/>
      <c r="BM17" s="369"/>
      <c r="BN17" s="370">
        <v>81907329</v>
      </c>
      <c r="BO17" s="371"/>
      <c r="BP17" s="371"/>
      <c r="BQ17" s="371"/>
      <c r="BR17" s="371"/>
      <c r="BS17" s="371"/>
      <c r="BT17" s="371"/>
      <c r="BU17" s="372"/>
      <c r="BV17" s="370">
        <v>79199436</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c r="A18" s="2"/>
      <c r="B18" s="441" t="s">
        <v>238</v>
      </c>
      <c r="C18" s="442"/>
      <c r="D18" s="442"/>
      <c r="E18" s="443"/>
      <c r="F18" s="443"/>
      <c r="G18" s="443"/>
      <c r="H18" s="443"/>
      <c r="I18" s="443"/>
      <c r="J18" s="443"/>
      <c r="K18" s="443"/>
      <c r="L18" s="444">
        <v>15.59</v>
      </c>
      <c r="M18" s="444"/>
      <c r="N18" s="444"/>
      <c r="O18" s="444"/>
      <c r="P18" s="444"/>
      <c r="Q18" s="444"/>
      <c r="R18" s="445"/>
      <c r="S18" s="445"/>
      <c r="T18" s="445"/>
      <c r="U18" s="445"/>
      <c r="V18" s="446"/>
      <c r="W18" s="519"/>
      <c r="X18" s="520"/>
      <c r="Y18" s="520"/>
      <c r="Z18" s="520"/>
      <c r="AA18" s="520"/>
      <c r="AB18" s="511"/>
      <c r="AC18" s="447">
        <v>88.8</v>
      </c>
      <c r="AD18" s="448"/>
      <c r="AE18" s="448"/>
      <c r="AF18" s="448"/>
      <c r="AG18" s="449"/>
      <c r="AH18" s="447">
        <v>87</v>
      </c>
      <c r="AI18" s="448"/>
      <c r="AJ18" s="448"/>
      <c r="AK18" s="448"/>
      <c r="AL18" s="450"/>
      <c r="AM18" s="362"/>
      <c r="AN18" s="363"/>
      <c r="AO18" s="363"/>
      <c r="AP18" s="363"/>
      <c r="AQ18" s="363"/>
      <c r="AR18" s="363"/>
      <c r="AS18" s="363"/>
      <c r="AT18" s="364"/>
      <c r="AU18" s="365"/>
      <c r="AV18" s="366"/>
      <c r="AW18" s="366"/>
      <c r="AX18" s="366"/>
      <c r="AY18" s="367" t="s">
        <v>240</v>
      </c>
      <c r="AZ18" s="368"/>
      <c r="BA18" s="368"/>
      <c r="BB18" s="368"/>
      <c r="BC18" s="368"/>
      <c r="BD18" s="368"/>
      <c r="BE18" s="368"/>
      <c r="BF18" s="368"/>
      <c r="BG18" s="368"/>
      <c r="BH18" s="368"/>
      <c r="BI18" s="368"/>
      <c r="BJ18" s="368"/>
      <c r="BK18" s="368"/>
      <c r="BL18" s="368"/>
      <c r="BM18" s="369"/>
      <c r="BN18" s="370">
        <v>61852305</v>
      </c>
      <c r="BO18" s="371"/>
      <c r="BP18" s="371"/>
      <c r="BQ18" s="371"/>
      <c r="BR18" s="371"/>
      <c r="BS18" s="371"/>
      <c r="BT18" s="371"/>
      <c r="BU18" s="372"/>
      <c r="BV18" s="370">
        <v>62055442</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c r="A19" s="2"/>
      <c r="B19" s="441" t="s">
        <v>72</v>
      </c>
      <c r="C19" s="442"/>
      <c r="D19" s="442"/>
      <c r="E19" s="443"/>
      <c r="F19" s="443"/>
      <c r="G19" s="443"/>
      <c r="H19" s="443"/>
      <c r="I19" s="443"/>
      <c r="J19" s="443"/>
      <c r="K19" s="443"/>
      <c r="L19" s="451">
        <v>22122</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226</v>
      </c>
      <c r="AZ19" s="368"/>
      <c r="BA19" s="368"/>
      <c r="BB19" s="368"/>
      <c r="BC19" s="368"/>
      <c r="BD19" s="368"/>
      <c r="BE19" s="368"/>
      <c r="BF19" s="368"/>
      <c r="BG19" s="368"/>
      <c r="BH19" s="368"/>
      <c r="BI19" s="368"/>
      <c r="BJ19" s="368"/>
      <c r="BK19" s="368"/>
      <c r="BL19" s="368"/>
      <c r="BM19" s="369"/>
      <c r="BN19" s="370">
        <v>102384766</v>
      </c>
      <c r="BO19" s="371"/>
      <c r="BP19" s="371"/>
      <c r="BQ19" s="371"/>
      <c r="BR19" s="371"/>
      <c r="BS19" s="371"/>
      <c r="BT19" s="371"/>
      <c r="BU19" s="372"/>
      <c r="BV19" s="370">
        <v>92203829</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c r="A20" s="2"/>
      <c r="B20" s="441" t="s">
        <v>242</v>
      </c>
      <c r="C20" s="442"/>
      <c r="D20" s="442"/>
      <c r="E20" s="443"/>
      <c r="F20" s="443"/>
      <c r="G20" s="443"/>
      <c r="H20" s="443"/>
      <c r="I20" s="443"/>
      <c r="J20" s="443"/>
      <c r="K20" s="443"/>
      <c r="L20" s="451">
        <v>208093</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c r="A21" s="2"/>
      <c r="B21" s="462" t="s">
        <v>202</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c r="A22" s="2"/>
      <c r="B22" s="563" t="s">
        <v>243</v>
      </c>
      <c r="C22" s="564"/>
      <c r="D22" s="565"/>
      <c r="E22" s="513" t="s">
        <v>9</v>
      </c>
      <c r="F22" s="518"/>
      <c r="G22" s="518"/>
      <c r="H22" s="518"/>
      <c r="I22" s="518"/>
      <c r="J22" s="518"/>
      <c r="K22" s="508"/>
      <c r="L22" s="513" t="s">
        <v>246</v>
      </c>
      <c r="M22" s="518"/>
      <c r="N22" s="518"/>
      <c r="O22" s="518"/>
      <c r="P22" s="508"/>
      <c r="Q22" s="540" t="s">
        <v>248</v>
      </c>
      <c r="R22" s="541"/>
      <c r="S22" s="541"/>
      <c r="T22" s="541"/>
      <c r="U22" s="541"/>
      <c r="V22" s="542"/>
      <c r="W22" s="572" t="s">
        <v>249</v>
      </c>
      <c r="X22" s="564"/>
      <c r="Y22" s="565"/>
      <c r="Z22" s="513" t="s">
        <v>9</v>
      </c>
      <c r="AA22" s="518"/>
      <c r="AB22" s="518"/>
      <c r="AC22" s="518"/>
      <c r="AD22" s="518"/>
      <c r="AE22" s="518"/>
      <c r="AF22" s="518"/>
      <c r="AG22" s="508"/>
      <c r="AH22" s="546" t="s">
        <v>190</v>
      </c>
      <c r="AI22" s="518"/>
      <c r="AJ22" s="518"/>
      <c r="AK22" s="518"/>
      <c r="AL22" s="508"/>
      <c r="AM22" s="546" t="s">
        <v>250</v>
      </c>
      <c r="AN22" s="547"/>
      <c r="AO22" s="547"/>
      <c r="AP22" s="547"/>
      <c r="AQ22" s="547"/>
      <c r="AR22" s="548"/>
      <c r="AS22" s="540" t="s">
        <v>248</v>
      </c>
      <c r="AT22" s="541"/>
      <c r="AU22" s="541"/>
      <c r="AV22" s="541"/>
      <c r="AW22" s="541"/>
      <c r="AX22" s="552"/>
      <c r="AY22" s="350" t="s">
        <v>252</v>
      </c>
      <c r="AZ22" s="351"/>
      <c r="BA22" s="351"/>
      <c r="BB22" s="351"/>
      <c r="BC22" s="351"/>
      <c r="BD22" s="351"/>
      <c r="BE22" s="351"/>
      <c r="BF22" s="351"/>
      <c r="BG22" s="351"/>
      <c r="BH22" s="351"/>
      <c r="BI22" s="351"/>
      <c r="BJ22" s="351"/>
      <c r="BK22" s="351"/>
      <c r="BL22" s="351"/>
      <c r="BM22" s="352"/>
      <c r="BN22" s="353">
        <v>23800462</v>
      </c>
      <c r="BO22" s="354"/>
      <c r="BP22" s="354"/>
      <c r="BQ22" s="354"/>
      <c r="BR22" s="354"/>
      <c r="BS22" s="354"/>
      <c r="BT22" s="354"/>
      <c r="BU22" s="355"/>
      <c r="BV22" s="353">
        <v>24022124</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254</v>
      </c>
      <c r="AZ23" s="368"/>
      <c r="BA23" s="368"/>
      <c r="BB23" s="368"/>
      <c r="BC23" s="368"/>
      <c r="BD23" s="368"/>
      <c r="BE23" s="368"/>
      <c r="BF23" s="368"/>
      <c r="BG23" s="368"/>
      <c r="BH23" s="368"/>
      <c r="BI23" s="368"/>
      <c r="BJ23" s="368"/>
      <c r="BK23" s="368"/>
      <c r="BL23" s="368"/>
      <c r="BM23" s="369"/>
      <c r="BN23" s="370">
        <v>6559869</v>
      </c>
      <c r="BO23" s="371"/>
      <c r="BP23" s="371"/>
      <c r="BQ23" s="371"/>
      <c r="BR23" s="371"/>
      <c r="BS23" s="371"/>
      <c r="BT23" s="371"/>
      <c r="BU23" s="372"/>
      <c r="BV23" s="370">
        <v>7606977</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c r="A24" s="2"/>
      <c r="B24" s="566"/>
      <c r="C24" s="567"/>
      <c r="D24" s="568"/>
      <c r="E24" s="391" t="s">
        <v>256</v>
      </c>
      <c r="F24" s="363"/>
      <c r="G24" s="363"/>
      <c r="H24" s="363"/>
      <c r="I24" s="363"/>
      <c r="J24" s="363"/>
      <c r="K24" s="364"/>
      <c r="L24" s="392">
        <v>1</v>
      </c>
      <c r="M24" s="393"/>
      <c r="N24" s="393"/>
      <c r="O24" s="393"/>
      <c r="P24" s="419"/>
      <c r="Q24" s="392">
        <v>12424</v>
      </c>
      <c r="R24" s="393"/>
      <c r="S24" s="393"/>
      <c r="T24" s="393"/>
      <c r="U24" s="393"/>
      <c r="V24" s="419"/>
      <c r="W24" s="573"/>
      <c r="X24" s="567"/>
      <c r="Y24" s="568"/>
      <c r="Z24" s="391" t="s">
        <v>257</v>
      </c>
      <c r="AA24" s="363"/>
      <c r="AB24" s="363"/>
      <c r="AC24" s="363"/>
      <c r="AD24" s="363"/>
      <c r="AE24" s="363"/>
      <c r="AF24" s="363"/>
      <c r="AG24" s="364"/>
      <c r="AH24" s="392">
        <v>1967</v>
      </c>
      <c r="AI24" s="393"/>
      <c r="AJ24" s="393"/>
      <c r="AK24" s="393"/>
      <c r="AL24" s="419"/>
      <c r="AM24" s="392">
        <v>5969845</v>
      </c>
      <c r="AN24" s="393"/>
      <c r="AO24" s="393"/>
      <c r="AP24" s="393"/>
      <c r="AQ24" s="393"/>
      <c r="AR24" s="419"/>
      <c r="AS24" s="392">
        <v>3035</v>
      </c>
      <c r="AT24" s="393"/>
      <c r="AU24" s="393"/>
      <c r="AV24" s="393"/>
      <c r="AW24" s="393"/>
      <c r="AX24" s="394"/>
      <c r="AY24" s="465" t="s">
        <v>259</v>
      </c>
      <c r="AZ24" s="466"/>
      <c r="BA24" s="466"/>
      <c r="BB24" s="466"/>
      <c r="BC24" s="466"/>
      <c r="BD24" s="466"/>
      <c r="BE24" s="466"/>
      <c r="BF24" s="466"/>
      <c r="BG24" s="466"/>
      <c r="BH24" s="466"/>
      <c r="BI24" s="466"/>
      <c r="BJ24" s="466"/>
      <c r="BK24" s="466"/>
      <c r="BL24" s="466"/>
      <c r="BM24" s="467"/>
      <c r="BN24" s="370">
        <v>23800462</v>
      </c>
      <c r="BO24" s="371"/>
      <c r="BP24" s="371"/>
      <c r="BQ24" s="371"/>
      <c r="BR24" s="371"/>
      <c r="BS24" s="371"/>
      <c r="BT24" s="371"/>
      <c r="BU24" s="372"/>
      <c r="BV24" s="370">
        <v>24022124</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c r="A25" s="2"/>
      <c r="B25" s="566"/>
      <c r="C25" s="567"/>
      <c r="D25" s="568"/>
      <c r="E25" s="391" t="s">
        <v>261</v>
      </c>
      <c r="F25" s="363"/>
      <c r="G25" s="363"/>
      <c r="H25" s="363"/>
      <c r="I25" s="363"/>
      <c r="J25" s="363"/>
      <c r="K25" s="364"/>
      <c r="L25" s="392">
        <v>2</v>
      </c>
      <c r="M25" s="393"/>
      <c r="N25" s="393"/>
      <c r="O25" s="393"/>
      <c r="P25" s="419"/>
      <c r="Q25" s="392">
        <v>9973</v>
      </c>
      <c r="R25" s="393"/>
      <c r="S25" s="393"/>
      <c r="T25" s="393"/>
      <c r="U25" s="393"/>
      <c r="V25" s="419"/>
      <c r="W25" s="573"/>
      <c r="X25" s="567"/>
      <c r="Y25" s="568"/>
      <c r="Z25" s="391" t="s">
        <v>262</v>
      </c>
      <c r="AA25" s="363"/>
      <c r="AB25" s="363"/>
      <c r="AC25" s="363"/>
      <c r="AD25" s="363"/>
      <c r="AE25" s="363"/>
      <c r="AF25" s="363"/>
      <c r="AG25" s="364"/>
      <c r="AH25" s="392" t="s">
        <v>208</v>
      </c>
      <c r="AI25" s="393"/>
      <c r="AJ25" s="393"/>
      <c r="AK25" s="393"/>
      <c r="AL25" s="419"/>
      <c r="AM25" s="392" t="s">
        <v>208</v>
      </c>
      <c r="AN25" s="393"/>
      <c r="AO25" s="393"/>
      <c r="AP25" s="393"/>
      <c r="AQ25" s="393"/>
      <c r="AR25" s="419"/>
      <c r="AS25" s="392" t="s">
        <v>208</v>
      </c>
      <c r="AT25" s="393"/>
      <c r="AU25" s="393"/>
      <c r="AV25" s="393"/>
      <c r="AW25" s="393"/>
      <c r="AX25" s="394"/>
      <c r="AY25" s="350" t="s">
        <v>39</v>
      </c>
      <c r="AZ25" s="351"/>
      <c r="BA25" s="351"/>
      <c r="BB25" s="351"/>
      <c r="BC25" s="351"/>
      <c r="BD25" s="351"/>
      <c r="BE25" s="351"/>
      <c r="BF25" s="351"/>
      <c r="BG25" s="351"/>
      <c r="BH25" s="351"/>
      <c r="BI25" s="351"/>
      <c r="BJ25" s="351"/>
      <c r="BK25" s="351"/>
      <c r="BL25" s="351"/>
      <c r="BM25" s="352"/>
      <c r="BN25" s="353">
        <v>56358140</v>
      </c>
      <c r="BO25" s="354"/>
      <c r="BP25" s="354"/>
      <c r="BQ25" s="354"/>
      <c r="BR25" s="354"/>
      <c r="BS25" s="354"/>
      <c r="BT25" s="354"/>
      <c r="BU25" s="355"/>
      <c r="BV25" s="353">
        <v>49358856</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c r="A26" s="2"/>
      <c r="B26" s="566"/>
      <c r="C26" s="567"/>
      <c r="D26" s="568"/>
      <c r="E26" s="391" t="s">
        <v>263</v>
      </c>
      <c r="F26" s="363"/>
      <c r="G26" s="363"/>
      <c r="H26" s="363"/>
      <c r="I26" s="363"/>
      <c r="J26" s="363"/>
      <c r="K26" s="364"/>
      <c r="L26" s="392">
        <v>1</v>
      </c>
      <c r="M26" s="393"/>
      <c r="N26" s="393"/>
      <c r="O26" s="393"/>
      <c r="P26" s="419"/>
      <c r="Q26" s="392">
        <v>8742</v>
      </c>
      <c r="R26" s="393"/>
      <c r="S26" s="393"/>
      <c r="T26" s="393"/>
      <c r="U26" s="393"/>
      <c r="V26" s="419"/>
      <c r="W26" s="573"/>
      <c r="X26" s="567"/>
      <c r="Y26" s="568"/>
      <c r="Z26" s="391" t="s">
        <v>264</v>
      </c>
      <c r="AA26" s="471"/>
      <c r="AB26" s="471"/>
      <c r="AC26" s="471"/>
      <c r="AD26" s="471"/>
      <c r="AE26" s="471"/>
      <c r="AF26" s="471"/>
      <c r="AG26" s="472"/>
      <c r="AH26" s="392">
        <v>180</v>
      </c>
      <c r="AI26" s="393"/>
      <c r="AJ26" s="393"/>
      <c r="AK26" s="393"/>
      <c r="AL26" s="419"/>
      <c r="AM26" s="392">
        <v>541980</v>
      </c>
      <c r="AN26" s="393"/>
      <c r="AO26" s="393"/>
      <c r="AP26" s="393"/>
      <c r="AQ26" s="393"/>
      <c r="AR26" s="419"/>
      <c r="AS26" s="392">
        <v>3011</v>
      </c>
      <c r="AT26" s="393"/>
      <c r="AU26" s="393"/>
      <c r="AV26" s="393"/>
      <c r="AW26" s="393"/>
      <c r="AX26" s="394"/>
      <c r="AY26" s="373" t="s">
        <v>265</v>
      </c>
      <c r="AZ26" s="374"/>
      <c r="BA26" s="374"/>
      <c r="BB26" s="374"/>
      <c r="BC26" s="374"/>
      <c r="BD26" s="374"/>
      <c r="BE26" s="374"/>
      <c r="BF26" s="374"/>
      <c r="BG26" s="374"/>
      <c r="BH26" s="374"/>
      <c r="BI26" s="374"/>
      <c r="BJ26" s="374"/>
      <c r="BK26" s="374"/>
      <c r="BL26" s="374"/>
      <c r="BM26" s="375"/>
      <c r="BN26" s="370">
        <v>300000</v>
      </c>
      <c r="BO26" s="371"/>
      <c r="BP26" s="371"/>
      <c r="BQ26" s="371"/>
      <c r="BR26" s="371"/>
      <c r="BS26" s="371"/>
      <c r="BT26" s="371"/>
      <c r="BU26" s="372"/>
      <c r="BV26" s="370">
        <v>200000</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c r="A27" s="2"/>
      <c r="B27" s="566"/>
      <c r="C27" s="567"/>
      <c r="D27" s="568"/>
      <c r="E27" s="391" t="s">
        <v>266</v>
      </c>
      <c r="F27" s="363"/>
      <c r="G27" s="363"/>
      <c r="H27" s="363"/>
      <c r="I27" s="363"/>
      <c r="J27" s="363"/>
      <c r="K27" s="364"/>
      <c r="L27" s="392">
        <v>1</v>
      </c>
      <c r="M27" s="393"/>
      <c r="N27" s="393"/>
      <c r="O27" s="393"/>
      <c r="P27" s="419"/>
      <c r="Q27" s="392">
        <v>8924</v>
      </c>
      <c r="R27" s="393"/>
      <c r="S27" s="393"/>
      <c r="T27" s="393"/>
      <c r="U27" s="393"/>
      <c r="V27" s="419"/>
      <c r="W27" s="573"/>
      <c r="X27" s="567"/>
      <c r="Y27" s="568"/>
      <c r="Z27" s="391" t="s">
        <v>268</v>
      </c>
      <c r="AA27" s="363"/>
      <c r="AB27" s="363"/>
      <c r="AC27" s="363"/>
      <c r="AD27" s="363"/>
      <c r="AE27" s="363"/>
      <c r="AF27" s="363"/>
      <c r="AG27" s="364"/>
      <c r="AH27" s="392">
        <v>15</v>
      </c>
      <c r="AI27" s="393"/>
      <c r="AJ27" s="393"/>
      <c r="AK27" s="393"/>
      <c r="AL27" s="419"/>
      <c r="AM27" s="392">
        <v>54815</v>
      </c>
      <c r="AN27" s="393"/>
      <c r="AO27" s="393"/>
      <c r="AP27" s="393"/>
      <c r="AQ27" s="393"/>
      <c r="AR27" s="419"/>
      <c r="AS27" s="392">
        <v>3654</v>
      </c>
      <c r="AT27" s="393"/>
      <c r="AU27" s="393"/>
      <c r="AV27" s="393"/>
      <c r="AW27" s="393"/>
      <c r="AX27" s="394"/>
      <c r="AY27" s="427" t="s">
        <v>270</v>
      </c>
      <c r="AZ27" s="428"/>
      <c r="BA27" s="428"/>
      <c r="BB27" s="428"/>
      <c r="BC27" s="428"/>
      <c r="BD27" s="428"/>
      <c r="BE27" s="428"/>
      <c r="BF27" s="428"/>
      <c r="BG27" s="428"/>
      <c r="BH27" s="428"/>
      <c r="BI27" s="428"/>
      <c r="BJ27" s="428"/>
      <c r="BK27" s="428"/>
      <c r="BL27" s="428"/>
      <c r="BM27" s="429"/>
      <c r="BN27" s="468" t="s">
        <v>208</v>
      </c>
      <c r="BO27" s="469"/>
      <c r="BP27" s="469"/>
      <c r="BQ27" s="469"/>
      <c r="BR27" s="469"/>
      <c r="BS27" s="469"/>
      <c r="BT27" s="469"/>
      <c r="BU27" s="470"/>
      <c r="BV27" s="468" t="s">
        <v>208</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c r="A28" s="2"/>
      <c r="B28" s="566"/>
      <c r="C28" s="567"/>
      <c r="D28" s="568"/>
      <c r="E28" s="391" t="s">
        <v>271</v>
      </c>
      <c r="F28" s="363"/>
      <c r="G28" s="363"/>
      <c r="H28" s="363"/>
      <c r="I28" s="363"/>
      <c r="J28" s="363"/>
      <c r="K28" s="364"/>
      <c r="L28" s="392">
        <v>1</v>
      </c>
      <c r="M28" s="393"/>
      <c r="N28" s="393"/>
      <c r="O28" s="393"/>
      <c r="P28" s="419"/>
      <c r="Q28" s="392">
        <v>7561</v>
      </c>
      <c r="R28" s="393"/>
      <c r="S28" s="393"/>
      <c r="T28" s="393"/>
      <c r="U28" s="393"/>
      <c r="V28" s="419"/>
      <c r="W28" s="573"/>
      <c r="X28" s="567"/>
      <c r="Y28" s="568"/>
      <c r="Z28" s="391" t="s">
        <v>40</v>
      </c>
      <c r="AA28" s="363"/>
      <c r="AB28" s="363"/>
      <c r="AC28" s="363"/>
      <c r="AD28" s="363"/>
      <c r="AE28" s="363"/>
      <c r="AF28" s="363"/>
      <c r="AG28" s="364"/>
      <c r="AH28" s="392" t="s">
        <v>208</v>
      </c>
      <c r="AI28" s="393"/>
      <c r="AJ28" s="393"/>
      <c r="AK28" s="393"/>
      <c r="AL28" s="419"/>
      <c r="AM28" s="392" t="s">
        <v>208</v>
      </c>
      <c r="AN28" s="393"/>
      <c r="AO28" s="393"/>
      <c r="AP28" s="393"/>
      <c r="AQ28" s="393"/>
      <c r="AR28" s="419"/>
      <c r="AS28" s="392" t="s">
        <v>208</v>
      </c>
      <c r="AT28" s="393"/>
      <c r="AU28" s="393"/>
      <c r="AV28" s="393"/>
      <c r="AW28" s="393"/>
      <c r="AX28" s="394"/>
      <c r="AY28" s="554" t="s">
        <v>274</v>
      </c>
      <c r="AZ28" s="555"/>
      <c r="BA28" s="555"/>
      <c r="BB28" s="556"/>
      <c r="BC28" s="350" t="s">
        <v>110</v>
      </c>
      <c r="BD28" s="351"/>
      <c r="BE28" s="351"/>
      <c r="BF28" s="351"/>
      <c r="BG28" s="351"/>
      <c r="BH28" s="351"/>
      <c r="BI28" s="351"/>
      <c r="BJ28" s="351"/>
      <c r="BK28" s="351"/>
      <c r="BL28" s="351"/>
      <c r="BM28" s="352"/>
      <c r="BN28" s="353">
        <v>29998890</v>
      </c>
      <c r="BO28" s="354"/>
      <c r="BP28" s="354"/>
      <c r="BQ28" s="354"/>
      <c r="BR28" s="354"/>
      <c r="BS28" s="354"/>
      <c r="BT28" s="354"/>
      <c r="BU28" s="355"/>
      <c r="BV28" s="353">
        <v>28688093</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c r="A29" s="2"/>
      <c r="B29" s="566"/>
      <c r="C29" s="567"/>
      <c r="D29" s="568"/>
      <c r="E29" s="391" t="s">
        <v>275</v>
      </c>
      <c r="F29" s="363"/>
      <c r="G29" s="363"/>
      <c r="H29" s="363"/>
      <c r="I29" s="363"/>
      <c r="J29" s="363"/>
      <c r="K29" s="364"/>
      <c r="L29" s="392">
        <v>40</v>
      </c>
      <c r="M29" s="393"/>
      <c r="N29" s="393"/>
      <c r="O29" s="393"/>
      <c r="P29" s="419"/>
      <c r="Q29" s="392">
        <v>5890</v>
      </c>
      <c r="R29" s="393"/>
      <c r="S29" s="393"/>
      <c r="T29" s="393"/>
      <c r="U29" s="393"/>
      <c r="V29" s="419"/>
      <c r="W29" s="574"/>
      <c r="X29" s="575"/>
      <c r="Y29" s="576"/>
      <c r="Z29" s="391" t="s">
        <v>277</v>
      </c>
      <c r="AA29" s="363"/>
      <c r="AB29" s="363"/>
      <c r="AC29" s="363"/>
      <c r="AD29" s="363"/>
      <c r="AE29" s="363"/>
      <c r="AF29" s="363"/>
      <c r="AG29" s="364"/>
      <c r="AH29" s="392">
        <v>1982</v>
      </c>
      <c r="AI29" s="393"/>
      <c r="AJ29" s="393"/>
      <c r="AK29" s="393"/>
      <c r="AL29" s="419"/>
      <c r="AM29" s="392">
        <v>6024660</v>
      </c>
      <c r="AN29" s="393"/>
      <c r="AO29" s="393"/>
      <c r="AP29" s="393"/>
      <c r="AQ29" s="393"/>
      <c r="AR29" s="419"/>
      <c r="AS29" s="392">
        <v>3040</v>
      </c>
      <c r="AT29" s="393"/>
      <c r="AU29" s="393"/>
      <c r="AV29" s="393"/>
      <c r="AW29" s="393"/>
      <c r="AX29" s="394"/>
      <c r="AY29" s="557"/>
      <c r="AZ29" s="558"/>
      <c r="BA29" s="558"/>
      <c r="BB29" s="559"/>
      <c r="BC29" s="367" t="s">
        <v>278</v>
      </c>
      <c r="BD29" s="368"/>
      <c r="BE29" s="368"/>
      <c r="BF29" s="368"/>
      <c r="BG29" s="368"/>
      <c r="BH29" s="368"/>
      <c r="BI29" s="368"/>
      <c r="BJ29" s="368"/>
      <c r="BK29" s="368"/>
      <c r="BL29" s="368"/>
      <c r="BM29" s="369"/>
      <c r="BN29" s="370">
        <v>578162</v>
      </c>
      <c r="BO29" s="371"/>
      <c r="BP29" s="371"/>
      <c r="BQ29" s="371"/>
      <c r="BR29" s="371"/>
      <c r="BS29" s="371"/>
      <c r="BT29" s="371"/>
      <c r="BU29" s="372"/>
      <c r="BV29" s="370">
        <v>685561</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280</v>
      </c>
      <c r="X30" s="477"/>
      <c r="Y30" s="477"/>
      <c r="Z30" s="477"/>
      <c r="AA30" s="477"/>
      <c r="AB30" s="477"/>
      <c r="AC30" s="477"/>
      <c r="AD30" s="477"/>
      <c r="AE30" s="477"/>
      <c r="AF30" s="477"/>
      <c r="AG30" s="478"/>
      <c r="AH30" s="447">
        <v>99.8</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76</v>
      </c>
      <c r="BD30" s="466"/>
      <c r="BE30" s="466"/>
      <c r="BF30" s="466"/>
      <c r="BG30" s="466"/>
      <c r="BH30" s="466"/>
      <c r="BI30" s="466"/>
      <c r="BJ30" s="466"/>
      <c r="BK30" s="466"/>
      <c r="BL30" s="466"/>
      <c r="BM30" s="467"/>
      <c r="BN30" s="468">
        <v>35979264</v>
      </c>
      <c r="BO30" s="469"/>
      <c r="BP30" s="469"/>
      <c r="BQ30" s="469"/>
      <c r="BR30" s="469"/>
      <c r="BS30" s="469"/>
      <c r="BT30" s="469"/>
      <c r="BU30" s="470"/>
      <c r="BV30" s="468">
        <v>34783177</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c r="A31" s="2"/>
      <c r="B31" s="4"/>
      <c r="DI31" s="35"/>
    </row>
    <row r="32" spans="1:113" ht="13.5" customHeight="1">
      <c r="A32" s="2"/>
      <c r="B32" s="5"/>
      <c r="C32" s="479" t="s">
        <v>194</v>
      </c>
      <c r="D32" s="479"/>
      <c r="E32" s="479"/>
      <c r="F32" s="479"/>
      <c r="G32" s="479"/>
      <c r="H32" s="479"/>
      <c r="I32" s="479"/>
      <c r="J32" s="479"/>
      <c r="K32" s="479"/>
      <c r="L32" s="479"/>
      <c r="M32" s="479"/>
      <c r="N32" s="479"/>
      <c r="O32" s="479"/>
      <c r="P32" s="479"/>
      <c r="Q32" s="479"/>
      <c r="R32" s="479"/>
      <c r="S32" s="479"/>
      <c r="U32" s="374" t="s">
        <v>100</v>
      </c>
      <c r="V32" s="374"/>
      <c r="W32" s="374"/>
      <c r="X32" s="374"/>
      <c r="Y32" s="374"/>
      <c r="Z32" s="374"/>
      <c r="AA32" s="374"/>
      <c r="AB32" s="374"/>
      <c r="AC32" s="374"/>
      <c r="AD32" s="374"/>
      <c r="AE32" s="374"/>
      <c r="AF32" s="374"/>
      <c r="AG32" s="374"/>
      <c r="AH32" s="374"/>
      <c r="AI32" s="374"/>
      <c r="AJ32" s="374"/>
      <c r="AK32" s="374"/>
      <c r="AM32" s="374" t="s">
        <v>282</v>
      </c>
      <c r="AN32" s="374"/>
      <c r="AO32" s="374"/>
      <c r="AP32" s="374"/>
      <c r="AQ32" s="374"/>
      <c r="AR32" s="374"/>
      <c r="AS32" s="374"/>
      <c r="AT32" s="374"/>
      <c r="AU32" s="374"/>
      <c r="AV32" s="374"/>
      <c r="AW32" s="374"/>
      <c r="AX32" s="374"/>
      <c r="AY32" s="374"/>
      <c r="AZ32" s="374"/>
      <c r="BA32" s="374"/>
      <c r="BB32" s="374"/>
      <c r="BC32" s="374"/>
      <c r="BE32" s="374" t="s">
        <v>283</v>
      </c>
      <c r="BF32" s="374"/>
      <c r="BG32" s="374"/>
      <c r="BH32" s="374"/>
      <c r="BI32" s="374"/>
      <c r="BJ32" s="374"/>
      <c r="BK32" s="374"/>
      <c r="BL32" s="374"/>
      <c r="BM32" s="374"/>
      <c r="BN32" s="374"/>
      <c r="BO32" s="374"/>
      <c r="BP32" s="374"/>
      <c r="BQ32" s="374"/>
      <c r="BR32" s="374"/>
      <c r="BS32" s="374"/>
      <c r="BT32" s="374"/>
      <c r="BU32" s="374"/>
      <c r="BW32" s="374" t="s">
        <v>285</v>
      </c>
      <c r="BX32" s="374"/>
      <c r="BY32" s="374"/>
      <c r="BZ32" s="374"/>
      <c r="CA32" s="374"/>
      <c r="CB32" s="374"/>
      <c r="CC32" s="374"/>
      <c r="CD32" s="374"/>
      <c r="CE32" s="374"/>
      <c r="CF32" s="374"/>
      <c r="CG32" s="374"/>
      <c r="CH32" s="374"/>
      <c r="CI32" s="374"/>
      <c r="CJ32" s="374"/>
      <c r="CK32" s="374"/>
      <c r="CL32" s="374"/>
      <c r="CM32" s="374"/>
      <c r="CO32" s="374" t="s">
        <v>286</v>
      </c>
      <c r="CP32" s="374"/>
      <c r="CQ32" s="374"/>
      <c r="CR32" s="374"/>
      <c r="CS32" s="374"/>
      <c r="CT32" s="374"/>
      <c r="CU32" s="374"/>
      <c r="CV32" s="374"/>
      <c r="CW32" s="374"/>
      <c r="CX32" s="374"/>
      <c r="CY32" s="374"/>
      <c r="CZ32" s="374"/>
      <c r="DA32" s="374"/>
      <c r="DB32" s="374"/>
      <c r="DC32" s="374"/>
      <c r="DD32" s="374"/>
      <c r="DE32" s="374"/>
      <c r="DI32" s="35"/>
    </row>
    <row r="33" spans="1:113" ht="13.5" customHeight="1">
      <c r="A33" s="2"/>
      <c r="B33" s="5"/>
      <c r="C33" s="480" t="s">
        <v>62</v>
      </c>
      <c r="D33" s="480"/>
      <c r="E33" s="481" t="s">
        <v>287</v>
      </c>
      <c r="F33" s="481"/>
      <c r="G33" s="481"/>
      <c r="H33" s="481"/>
      <c r="I33" s="481"/>
      <c r="J33" s="481"/>
      <c r="K33" s="481"/>
      <c r="L33" s="481"/>
      <c r="M33" s="481"/>
      <c r="N33" s="481"/>
      <c r="O33" s="481"/>
      <c r="P33" s="481"/>
      <c r="Q33" s="481"/>
      <c r="R33" s="481"/>
      <c r="S33" s="481"/>
      <c r="T33" s="11"/>
      <c r="U33" s="480" t="s">
        <v>62</v>
      </c>
      <c r="V33" s="480"/>
      <c r="W33" s="481" t="s">
        <v>287</v>
      </c>
      <c r="X33" s="481"/>
      <c r="Y33" s="481"/>
      <c r="Z33" s="481"/>
      <c r="AA33" s="481"/>
      <c r="AB33" s="481"/>
      <c r="AC33" s="481"/>
      <c r="AD33" s="481"/>
      <c r="AE33" s="481"/>
      <c r="AF33" s="481"/>
      <c r="AG33" s="481"/>
      <c r="AH33" s="481"/>
      <c r="AI33" s="481"/>
      <c r="AJ33" s="481"/>
      <c r="AK33" s="481"/>
      <c r="AL33" s="11"/>
      <c r="AM33" s="480" t="s">
        <v>62</v>
      </c>
      <c r="AN33" s="480"/>
      <c r="AO33" s="481" t="s">
        <v>287</v>
      </c>
      <c r="AP33" s="481"/>
      <c r="AQ33" s="481"/>
      <c r="AR33" s="481"/>
      <c r="AS33" s="481"/>
      <c r="AT33" s="481"/>
      <c r="AU33" s="481"/>
      <c r="AV33" s="481"/>
      <c r="AW33" s="481"/>
      <c r="AX33" s="481"/>
      <c r="AY33" s="481"/>
      <c r="AZ33" s="481"/>
      <c r="BA33" s="481"/>
      <c r="BB33" s="481"/>
      <c r="BC33" s="481"/>
      <c r="BD33" s="7"/>
      <c r="BE33" s="481" t="s">
        <v>289</v>
      </c>
      <c r="BF33" s="481"/>
      <c r="BG33" s="481" t="s">
        <v>175</v>
      </c>
      <c r="BH33" s="481"/>
      <c r="BI33" s="481"/>
      <c r="BJ33" s="481"/>
      <c r="BK33" s="481"/>
      <c r="BL33" s="481"/>
      <c r="BM33" s="481"/>
      <c r="BN33" s="481"/>
      <c r="BO33" s="481"/>
      <c r="BP33" s="481"/>
      <c r="BQ33" s="481"/>
      <c r="BR33" s="481"/>
      <c r="BS33" s="481"/>
      <c r="BT33" s="481"/>
      <c r="BU33" s="481"/>
      <c r="BV33" s="7"/>
      <c r="BW33" s="480" t="s">
        <v>289</v>
      </c>
      <c r="BX33" s="480"/>
      <c r="BY33" s="481" t="s">
        <v>119</v>
      </c>
      <c r="BZ33" s="481"/>
      <c r="CA33" s="481"/>
      <c r="CB33" s="481"/>
      <c r="CC33" s="481"/>
      <c r="CD33" s="481"/>
      <c r="CE33" s="481"/>
      <c r="CF33" s="481"/>
      <c r="CG33" s="481"/>
      <c r="CH33" s="481"/>
      <c r="CI33" s="481"/>
      <c r="CJ33" s="481"/>
      <c r="CK33" s="481"/>
      <c r="CL33" s="481"/>
      <c r="CM33" s="481"/>
      <c r="CN33" s="11"/>
      <c r="CO33" s="480" t="s">
        <v>62</v>
      </c>
      <c r="CP33" s="480"/>
      <c r="CQ33" s="481" t="s">
        <v>290</v>
      </c>
      <c r="CR33" s="481"/>
      <c r="CS33" s="481"/>
      <c r="CT33" s="481"/>
      <c r="CU33" s="481"/>
      <c r="CV33" s="481"/>
      <c r="CW33" s="481"/>
      <c r="CX33" s="481"/>
      <c r="CY33" s="481"/>
      <c r="CZ33" s="481"/>
      <c r="DA33" s="481"/>
      <c r="DB33" s="481"/>
      <c r="DC33" s="481"/>
      <c r="DD33" s="481"/>
      <c r="DE33" s="481"/>
      <c r="DF33" s="11"/>
      <c r="DG33" s="482" t="s">
        <v>88</v>
      </c>
      <c r="DH33" s="482"/>
      <c r="DI33" s="18"/>
    </row>
    <row r="34" spans="1:113" ht="32.25" customHeight="1">
      <c r="A34" s="2"/>
      <c r="B34" s="5"/>
      <c r="C34" s="483">
        <f>IF(E34="","",1)</f>
        <v>1</v>
      </c>
      <c r="D34" s="483"/>
      <c r="E34" s="484" t="str">
        <f>IF('各会計、関係団体の財政状況及び健全化判断比率'!B7="","",'各会計、関係団体の財政状況及び健全化判断比率'!B7)</f>
        <v xml:space="preserve">
一般会計</v>
      </c>
      <c r="F34" s="484"/>
      <c r="G34" s="484"/>
      <c r="H34" s="484"/>
      <c r="I34" s="484"/>
      <c r="J34" s="484"/>
      <c r="K34" s="484"/>
      <c r="L34" s="484"/>
      <c r="M34" s="484"/>
      <c r="N34" s="484"/>
      <c r="O34" s="484"/>
      <c r="P34" s="484"/>
      <c r="Q34" s="484"/>
      <c r="R34" s="484"/>
      <c r="S34" s="484"/>
      <c r="T34" s="2"/>
      <c r="U34" s="483">
        <f>IF(W34="","",MAX(C34:D43)+1)</f>
        <v>3</v>
      </c>
      <c r="V34" s="483"/>
      <c r="W34" s="484" t="str">
        <f>IF('各会計、関係団体の財政状況及び健全化判断比率'!B28="","",'各会計、関係団体の財政状況及び健全化判断比率'!B28)</f>
        <v xml:space="preserve">
国民健康保険事業特別会計</v>
      </c>
      <c r="X34" s="484"/>
      <c r="Y34" s="484"/>
      <c r="Z34" s="484"/>
      <c r="AA34" s="484"/>
      <c r="AB34" s="484"/>
      <c r="AC34" s="484"/>
      <c r="AD34" s="484"/>
      <c r="AE34" s="484"/>
      <c r="AF34" s="484"/>
      <c r="AG34" s="484"/>
      <c r="AH34" s="484"/>
      <c r="AI34" s="484"/>
      <c r="AJ34" s="484"/>
      <c r="AK34" s="484"/>
      <c r="AL34" s="2"/>
      <c r="AM34" s="483" t="str">
        <f>IF(AO34="","",MAX(C34:D43,U34:V43)+1)</f>
        <v/>
      </c>
      <c r="AN34" s="483"/>
      <c r="AO34" s="484"/>
      <c r="AP34" s="484"/>
      <c r="AQ34" s="484"/>
      <c r="AR34" s="484"/>
      <c r="AS34" s="484"/>
      <c r="AT34" s="484"/>
      <c r="AU34" s="484"/>
      <c r="AV34" s="484"/>
      <c r="AW34" s="484"/>
      <c r="AX34" s="484"/>
      <c r="AY34" s="484"/>
      <c r="AZ34" s="484"/>
      <c r="BA34" s="484"/>
      <c r="BB34" s="484"/>
      <c r="BC34" s="484"/>
      <c r="BD34" s="2"/>
      <c r="BE34" s="483" t="str">
        <f>IF(BG34="","",MAX(C34:D43,U34:V43,AM34:AN43)+1)</f>
        <v/>
      </c>
      <c r="BF34" s="483"/>
      <c r="BG34" s="484"/>
      <c r="BH34" s="484"/>
      <c r="BI34" s="484"/>
      <c r="BJ34" s="484"/>
      <c r="BK34" s="484"/>
      <c r="BL34" s="484"/>
      <c r="BM34" s="484"/>
      <c r="BN34" s="484"/>
      <c r="BO34" s="484"/>
      <c r="BP34" s="484"/>
      <c r="BQ34" s="484"/>
      <c r="BR34" s="484"/>
      <c r="BS34" s="484"/>
      <c r="BT34" s="484"/>
      <c r="BU34" s="484"/>
      <c r="BV34" s="2"/>
      <c r="BW34" s="483">
        <f>IF(BY34="","",MAX(C34:D43,U34:V43,AM34:AN43,BE34:BF43)+1)</f>
        <v>6</v>
      </c>
      <c r="BX34" s="483"/>
      <c r="BY34" s="484" t="str">
        <f>IF('各会計、関係団体の財政状況及び健全化判断比率'!B68="","",'各会計、関係団体の財政状況及び健全化判断比率'!B68)</f>
        <v xml:space="preserve">
特別区人事・厚生事務組合</v>
      </c>
      <c r="BZ34" s="484"/>
      <c r="CA34" s="484"/>
      <c r="CB34" s="484"/>
      <c r="CC34" s="484"/>
      <c r="CD34" s="484"/>
      <c r="CE34" s="484"/>
      <c r="CF34" s="484"/>
      <c r="CG34" s="484"/>
      <c r="CH34" s="484"/>
      <c r="CI34" s="484"/>
      <c r="CJ34" s="484"/>
      <c r="CK34" s="484"/>
      <c r="CL34" s="484"/>
      <c r="CM34" s="484"/>
      <c r="CN34" s="2"/>
      <c r="CO34" s="483">
        <f>IF(CQ34="","",MAX(C34:D43,U34:V43,AM34:AN43,BE34:BF43,BW34:BX43)+1)</f>
        <v>11</v>
      </c>
      <c r="CP34" s="483"/>
      <c r="CQ34" s="484" t="str">
        <f>IF('各会計、関係団体の財政状況及び健全化判断比率'!BS7="","",'各会計、関係団体の財政状況及び健全化判断比率'!BS7)</f>
        <v xml:space="preserve">
中野区土地開発公社</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xml:space="preserve">
○</v>
      </c>
      <c r="DH34" s="485"/>
      <c r="DI34" s="18"/>
    </row>
    <row r="35" spans="1:113" ht="32.25" customHeight="1">
      <c r="A35" s="2"/>
      <c r="B35" s="5"/>
      <c r="C35" s="483">
        <f t="shared" ref="C35:C43" si="0">IF(E35="","",C34+1)</f>
        <v>2</v>
      </c>
      <c r="D35" s="483"/>
      <c r="E35" s="484" t="str">
        <f>IF('各会計、関係団体の財政状況及び健全化判断比率'!B8="","",'各会計、関係団体の財政状況及び健全化判断比率'!B8)</f>
        <v xml:space="preserve">
用地特別会計</v>
      </c>
      <c r="F35" s="484"/>
      <c r="G35" s="484"/>
      <c r="H35" s="484"/>
      <c r="I35" s="484"/>
      <c r="J35" s="484"/>
      <c r="K35" s="484"/>
      <c r="L35" s="484"/>
      <c r="M35" s="484"/>
      <c r="N35" s="484"/>
      <c r="O35" s="484"/>
      <c r="P35" s="484"/>
      <c r="Q35" s="484"/>
      <c r="R35" s="484"/>
      <c r="S35" s="484"/>
      <c r="T35" s="2"/>
      <c r="U35" s="483">
        <f t="shared" ref="U35:U43" si="1">IF(W35="","",U34+1)</f>
        <v>4</v>
      </c>
      <c r="V35" s="483"/>
      <c r="W35" s="484" t="str">
        <f>IF('各会計、関係団体の財政状況及び健全化判断比率'!B29="","",'各会計、関係団体の財政状況及び健全化判断比率'!B29)</f>
        <v xml:space="preserve">
介護保険特別会計</v>
      </c>
      <c r="X35" s="484"/>
      <c r="Y35" s="484"/>
      <c r="Z35" s="484"/>
      <c r="AA35" s="484"/>
      <c r="AB35" s="484"/>
      <c r="AC35" s="484"/>
      <c r="AD35" s="484"/>
      <c r="AE35" s="484"/>
      <c r="AF35" s="484"/>
      <c r="AG35" s="484"/>
      <c r="AH35" s="484"/>
      <c r="AI35" s="484"/>
      <c r="AJ35" s="484"/>
      <c r="AK35" s="484"/>
      <c r="AL35" s="2"/>
      <c r="AM35" s="483" t="str">
        <f t="shared" ref="AM35:AM43" si="2">IF(AO35="","",AM34+1)</f>
        <v/>
      </c>
      <c r="AN35" s="483"/>
      <c r="AO35" s="484"/>
      <c r="AP35" s="484"/>
      <c r="AQ35" s="484"/>
      <c r="AR35" s="484"/>
      <c r="AS35" s="484"/>
      <c r="AT35" s="484"/>
      <c r="AU35" s="484"/>
      <c r="AV35" s="484"/>
      <c r="AW35" s="484"/>
      <c r="AX35" s="484"/>
      <c r="AY35" s="484"/>
      <c r="AZ35" s="484"/>
      <c r="BA35" s="484"/>
      <c r="BB35" s="484"/>
      <c r="BC35" s="484"/>
      <c r="BD35" s="2"/>
      <c r="BE35" s="483" t="str">
        <f t="shared" ref="BE35:BE43" si="3">IF(BG35="","",BE34+1)</f>
        <v/>
      </c>
      <c r="BF35" s="483"/>
      <c r="BG35" s="484"/>
      <c r="BH35" s="484"/>
      <c r="BI35" s="484"/>
      <c r="BJ35" s="484"/>
      <c r="BK35" s="484"/>
      <c r="BL35" s="484"/>
      <c r="BM35" s="484"/>
      <c r="BN35" s="484"/>
      <c r="BO35" s="484"/>
      <c r="BP35" s="484"/>
      <c r="BQ35" s="484"/>
      <c r="BR35" s="484"/>
      <c r="BS35" s="484"/>
      <c r="BT35" s="484"/>
      <c r="BU35" s="484"/>
      <c r="BV35" s="2"/>
      <c r="BW35" s="483">
        <f t="shared" ref="BW35:BW43" si="4">IF(BY35="","",BW34+1)</f>
        <v>7</v>
      </c>
      <c r="BX35" s="483"/>
      <c r="BY35" s="484" t="str">
        <f>IF('各会計、関係団体の財政状況及び健全化判断比率'!B69="","",'各会計、関係団体の財政状況及び健全化判断比率'!B69)</f>
        <v xml:space="preserve">
特別区競馬組合</v>
      </c>
      <c r="BZ35" s="484"/>
      <c r="CA35" s="484"/>
      <c r="CB35" s="484"/>
      <c r="CC35" s="484"/>
      <c r="CD35" s="484"/>
      <c r="CE35" s="484"/>
      <c r="CF35" s="484"/>
      <c r="CG35" s="484"/>
      <c r="CH35" s="484"/>
      <c r="CI35" s="484"/>
      <c r="CJ35" s="484"/>
      <c r="CK35" s="484"/>
      <c r="CL35" s="484"/>
      <c r="CM35" s="484"/>
      <c r="CN35" s="2"/>
      <c r="CO35" s="483">
        <f t="shared" ref="CO35:CO43" si="5">IF(CQ35="","",CO34+1)</f>
        <v>12</v>
      </c>
      <c r="CP35" s="483"/>
      <c r="CQ35" s="484" t="str">
        <f>IF('各会計、関係団体の財政状況及び健全化判断比率'!BS8="","",'各会計、関係団体の財政状況及び健全化判断比率'!BS8)</f>
        <v xml:space="preserve">
まちづくり中野２１</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
      </c>
      <c r="DH35" s="485"/>
      <c r="DI35" s="18"/>
    </row>
    <row r="36" spans="1:113" ht="32.25" customHeight="1">
      <c r="A36" s="2"/>
      <c r="B36" s="5"/>
      <c r="C36" s="483" t="str">
        <f t="shared" si="0"/>
        <v/>
      </c>
      <c r="D36" s="483"/>
      <c r="E36" s="484" t="str">
        <f>IF('各会計、関係団体の財政状況及び健全化判断比率'!B9="","",'各会計、関係団体の財政状況及び健全化判断比率'!B9)</f>
        <v/>
      </c>
      <c r="F36" s="484"/>
      <c r="G36" s="484"/>
      <c r="H36" s="484"/>
      <c r="I36" s="484"/>
      <c r="J36" s="484"/>
      <c r="K36" s="484"/>
      <c r="L36" s="484"/>
      <c r="M36" s="484"/>
      <c r="N36" s="484"/>
      <c r="O36" s="484"/>
      <c r="P36" s="484"/>
      <c r="Q36" s="484"/>
      <c r="R36" s="484"/>
      <c r="S36" s="484"/>
      <c r="T36" s="2"/>
      <c r="U36" s="483">
        <f t="shared" si="1"/>
        <v>5</v>
      </c>
      <c r="V36" s="483"/>
      <c r="W36" s="484" t="str">
        <f>IF('各会計、関係団体の財政状況及び健全化判断比率'!B30="","",'各会計、関係団体の財政状況及び健全化判断比率'!B30)</f>
        <v xml:space="preserve">
後期高齢者医療特別会計</v>
      </c>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8</v>
      </c>
      <c r="BX36" s="483"/>
      <c r="BY36" s="484" t="str">
        <f>IF('各会計、関係団体の財政状況及び健全化判断比率'!B70="","",'各会計、関係団体の財政状況及び健全化判断比率'!B70)</f>
        <v xml:space="preserve">
東京二十三区清掃一部事務組合</v>
      </c>
      <c r="BZ36" s="484"/>
      <c r="CA36" s="484"/>
      <c r="CB36" s="484"/>
      <c r="CC36" s="484"/>
      <c r="CD36" s="484"/>
      <c r="CE36" s="484"/>
      <c r="CF36" s="484"/>
      <c r="CG36" s="484"/>
      <c r="CH36" s="484"/>
      <c r="CI36" s="484"/>
      <c r="CJ36" s="484"/>
      <c r="CK36" s="484"/>
      <c r="CL36" s="484"/>
      <c r="CM36" s="484"/>
      <c r="CN36" s="2"/>
      <c r="CO36" s="483">
        <f t="shared" si="5"/>
        <v>13</v>
      </c>
      <c r="CP36" s="483"/>
      <c r="CQ36" s="484" t="str">
        <f>IF('各会計、関係団体の財政状況及び健全化判断比率'!BS9="","",'各会計、関係団体の財政状況及び健全化判断比率'!BS9)</f>
        <v xml:space="preserve">
野方駅整備</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t="str">
        <f t="shared" si="1"/>
        <v/>
      </c>
      <c r="V37" s="483"/>
      <c r="W37" s="484"/>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9</v>
      </c>
      <c r="BX37" s="483"/>
      <c r="BY37" s="484" t="str">
        <f>IF('各会計、関係団体の財政状況及び健全化判断比率'!B71="","",'各会計、関係団体の財政状況及び健全化判断比率'!B71)</f>
        <v xml:space="preserve">
東京都後期高齢者医療広域連合（一般会計）</v>
      </c>
      <c r="BZ37" s="484"/>
      <c r="CA37" s="484"/>
      <c r="CB37" s="484"/>
      <c r="CC37" s="484"/>
      <c r="CD37" s="484"/>
      <c r="CE37" s="484"/>
      <c r="CF37" s="484"/>
      <c r="CG37" s="484"/>
      <c r="CH37" s="484"/>
      <c r="CI37" s="484"/>
      <c r="CJ37" s="484"/>
      <c r="CK37" s="484"/>
      <c r="CL37" s="484"/>
      <c r="CM37" s="484"/>
      <c r="CN37" s="2"/>
      <c r="CO37" s="483">
        <f t="shared" si="5"/>
        <v>14</v>
      </c>
      <c r="CP37" s="483"/>
      <c r="CQ37" s="484" t="str">
        <f>IF('各会計、関係団体の財政状況及び健全化判断比率'!BS10="","",'各会計、関係団体の財政状況及び健全化判断比率'!BS10)</f>
        <v xml:space="preserve">
南東北福祉事業団</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xml:space="preserve">
○</v>
      </c>
      <c r="DH37" s="485"/>
      <c r="DI37" s="18"/>
    </row>
    <row r="38" spans="1:113" ht="32.25" customHeight="1">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10</v>
      </c>
      <c r="BX38" s="483"/>
      <c r="BY38" s="484" t="str">
        <f>IF('各会計、関係団体の財政状況及び健全化判断比率'!B72="","",'各会計、関係団体の財政状況及び健全化判断比率'!B72)</f>
        <v xml:space="preserve">
東京都後期高齢者医療広域連合
（後期高齢者医療特別会計）</v>
      </c>
      <c r="BZ38" s="484"/>
      <c r="CA38" s="484"/>
      <c r="CB38" s="484"/>
      <c r="CC38" s="484"/>
      <c r="CD38" s="484"/>
      <c r="CE38" s="484"/>
      <c r="CF38" s="484"/>
      <c r="CG38" s="484"/>
      <c r="CH38" s="484"/>
      <c r="CI38" s="484"/>
      <c r="CJ38" s="484"/>
      <c r="CK38" s="484"/>
      <c r="CL38" s="484"/>
      <c r="CM38" s="484"/>
      <c r="CN38" s="2"/>
      <c r="CO38" s="483" t="str">
        <f t="shared" si="5"/>
        <v/>
      </c>
      <c r="CP38" s="483"/>
      <c r="CQ38" s="484" t="str">
        <f>IF('各会計、関係団体の財政状況及び健全化判断比率'!BS11="","",'各会計、関係団体の財政状況及び健全化判断比率'!BS11)</f>
        <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t="str">
        <f t="shared" si="4"/>
        <v/>
      </c>
      <c r="BX39" s="483"/>
      <c r="BY39" s="484" t="str">
        <f>IF('各会計、関係団体の財政状況及び健全化判断比率'!B73="","",'各会計、関係団体の財政状況及び健全化判断比率'!B73)</f>
        <v/>
      </c>
      <c r="BZ39" s="484"/>
      <c r="CA39" s="484"/>
      <c r="CB39" s="484"/>
      <c r="CC39" s="484"/>
      <c r="CD39" s="484"/>
      <c r="CE39" s="484"/>
      <c r="CF39" s="484"/>
      <c r="CG39" s="484"/>
      <c r="CH39" s="484"/>
      <c r="CI39" s="484"/>
      <c r="CJ39" s="484"/>
      <c r="CK39" s="484"/>
      <c r="CL39" s="484"/>
      <c r="CM39" s="484"/>
      <c r="CN39" s="2"/>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t="str">
        <f t="shared" si="4"/>
        <v/>
      </c>
      <c r="BX40" s="483"/>
      <c r="BY40" s="484" t="str">
        <f>IF('各会計、関係団体の財政状況及び健全化判断比率'!B74="","",'各会計、関係団体の財政状況及び健全化判断比率'!B74)</f>
        <v/>
      </c>
      <c r="BZ40" s="484"/>
      <c r="CA40" s="484"/>
      <c r="CB40" s="484"/>
      <c r="CC40" s="484"/>
      <c r="CD40" s="484"/>
      <c r="CE40" s="484"/>
      <c r="CF40" s="484"/>
      <c r="CG40" s="484"/>
      <c r="CH40" s="484"/>
      <c r="CI40" s="484"/>
      <c r="CJ40" s="484"/>
      <c r="CK40" s="484"/>
      <c r="CL40" s="484"/>
      <c r="CM40" s="484"/>
      <c r="CN40" s="2"/>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
      </c>
      <c r="DH40" s="485"/>
      <c r="DI40" s="18"/>
    </row>
    <row r="41" spans="1:113" ht="32.25" customHeight="1">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t="str">
        <f t="shared" si="4"/>
        <v/>
      </c>
      <c r="BX41" s="483"/>
      <c r="BY41" s="484" t="str">
        <f>IF('各会計、関係団体の財政状況及び健全化判断比率'!B75="","",'各会計、関係団体の財政状況及び健全化判断比率'!B75)</f>
        <v/>
      </c>
      <c r="BZ41" s="484"/>
      <c r="CA41" s="484"/>
      <c r="CB41" s="484"/>
      <c r="CC41" s="484"/>
      <c r="CD41" s="484"/>
      <c r="CE41" s="484"/>
      <c r="CF41" s="484"/>
      <c r="CG41" s="484"/>
      <c r="CH41" s="484"/>
      <c r="CI41" s="484"/>
      <c r="CJ41" s="484"/>
      <c r="CK41" s="484"/>
      <c r="CL41" s="484"/>
      <c r="CM41" s="484"/>
      <c r="CN41" s="2"/>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t="str">
        <f t="shared" si="4"/>
        <v/>
      </c>
      <c r="BX42" s="483"/>
      <c r="BY42" s="484" t="str">
        <f>IF('各会計、関係団体の財政状況及び健全化判断比率'!B76="","",'各会計、関係団体の財政状況及び健全化判断比率'!B76)</f>
        <v/>
      </c>
      <c r="BZ42" s="484"/>
      <c r="CA42" s="484"/>
      <c r="CB42" s="484"/>
      <c r="CC42" s="484"/>
      <c r="CD42" s="484"/>
      <c r="CE42" s="484"/>
      <c r="CF42" s="484"/>
      <c r="CG42" s="484"/>
      <c r="CH42" s="484"/>
      <c r="CI42" s="484"/>
      <c r="CJ42" s="484"/>
      <c r="CK42" s="484"/>
      <c r="CL42" s="484"/>
      <c r="CM42" s="484"/>
      <c r="CN42" s="2"/>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t="str">
        <f t="shared" si="4"/>
        <v/>
      </c>
      <c r="BX43" s="483"/>
      <c r="BY43" s="484" t="str">
        <f>IF('各会計、関係団体の財政状況及び健全化判断比率'!B77="","",'各会計、関係団体の財政状況及び健全化判断比率'!B77)</f>
        <v/>
      </c>
      <c r="BZ43" s="484"/>
      <c r="CA43" s="484"/>
      <c r="CB43" s="484"/>
      <c r="CC43" s="484"/>
      <c r="CD43" s="484"/>
      <c r="CE43" s="484"/>
      <c r="CF43" s="484"/>
      <c r="CG43" s="484"/>
      <c r="CH43" s="484"/>
      <c r="CI43" s="484"/>
      <c r="CJ43" s="484"/>
      <c r="CK43" s="484"/>
      <c r="CL43" s="484"/>
      <c r="CM43" s="484"/>
      <c r="CN43" s="2"/>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row r="46" spans="1:113">
      <c r="B46" s="1" t="s">
        <v>138</v>
      </c>
      <c r="E46" s="486" t="s">
        <v>294</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c r="E47" s="486" t="s">
        <v>296</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c r="E48" s="486" t="s">
        <v>298</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c r="E49" s="486" t="s">
        <v>300</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c r="E50" s="486" t="s">
        <v>205</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c r="E51" s="486" t="s">
        <v>303</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c r="E52" s="486" t="s">
        <v>305</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c r="E53" s="1" t="s">
        <v>362</v>
      </c>
    </row>
    <row r="54" spans="5:113"/>
    <row r="55" spans="5:113"/>
    <row r="56" spans="5:113"/>
  </sheetData>
  <sheetProtection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c r="A1" s="190"/>
      <c r="B1" s="190"/>
      <c r="C1" s="190"/>
      <c r="D1" s="190"/>
      <c r="E1" s="190"/>
      <c r="F1" s="190"/>
      <c r="G1" s="190"/>
      <c r="H1" s="190"/>
      <c r="I1" s="190"/>
      <c r="J1" s="190"/>
      <c r="K1" s="190"/>
      <c r="L1" s="190"/>
      <c r="M1" s="190"/>
      <c r="N1" s="190"/>
      <c r="O1" s="190"/>
      <c r="P1" s="190"/>
    </row>
    <row r="2" spans="1:16" ht="16.5" customHeight="1">
      <c r="A2" s="190"/>
      <c r="B2" s="190"/>
      <c r="C2" s="190"/>
      <c r="D2" s="190"/>
      <c r="E2" s="190"/>
      <c r="F2" s="190"/>
      <c r="G2" s="190"/>
      <c r="H2" s="190"/>
      <c r="I2" s="190"/>
      <c r="J2" s="190"/>
      <c r="K2" s="190"/>
      <c r="L2" s="190"/>
      <c r="M2" s="190"/>
      <c r="N2" s="190"/>
      <c r="O2" s="190"/>
      <c r="P2" s="190"/>
    </row>
    <row r="3" spans="1:16" ht="16.5" customHeight="1">
      <c r="A3" s="190"/>
      <c r="B3" s="190"/>
      <c r="C3" s="190"/>
      <c r="D3" s="190"/>
      <c r="E3" s="190"/>
      <c r="F3" s="190"/>
      <c r="G3" s="190"/>
      <c r="H3" s="190"/>
      <c r="I3" s="190"/>
      <c r="J3" s="190"/>
      <c r="K3" s="190"/>
      <c r="L3" s="190"/>
      <c r="M3" s="190"/>
      <c r="N3" s="190"/>
      <c r="O3" s="190"/>
      <c r="P3" s="190"/>
    </row>
    <row r="4" spans="1:16" ht="16.5" customHeight="1">
      <c r="A4" s="190"/>
      <c r="B4" s="190"/>
      <c r="C4" s="190"/>
      <c r="D4" s="190"/>
      <c r="E4" s="190"/>
      <c r="F4" s="190"/>
      <c r="G4" s="190"/>
      <c r="H4" s="190"/>
      <c r="I4" s="190"/>
      <c r="J4" s="190"/>
      <c r="K4" s="190"/>
      <c r="L4" s="190"/>
      <c r="M4" s="190"/>
      <c r="N4" s="190"/>
      <c r="O4" s="190"/>
      <c r="P4" s="190"/>
    </row>
    <row r="5" spans="1:16" ht="16.5" customHeight="1">
      <c r="A5" s="190"/>
      <c r="B5" s="190"/>
      <c r="C5" s="190"/>
      <c r="D5" s="190"/>
      <c r="E5" s="190"/>
      <c r="F5" s="190"/>
      <c r="G5" s="190"/>
      <c r="H5" s="190"/>
      <c r="I5" s="190"/>
      <c r="J5" s="190"/>
      <c r="K5" s="190"/>
      <c r="L5" s="190"/>
      <c r="M5" s="190"/>
      <c r="N5" s="190"/>
      <c r="O5" s="190"/>
      <c r="P5" s="190"/>
    </row>
    <row r="6" spans="1:16" ht="16.5" customHeight="1">
      <c r="A6" s="190"/>
      <c r="B6" s="190"/>
      <c r="C6" s="190"/>
      <c r="D6" s="190"/>
      <c r="E6" s="190"/>
      <c r="F6" s="190"/>
      <c r="G6" s="190"/>
      <c r="H6" s="190"/>
      <c r="I6" s="190"/>
      <c r="J6" s="190"/>
      <c r="K6" s="190"/>
      <c r="L6" s="190"/>
      <c r="M6" s="190"/>
      <c r="N6" s="190"/>
      <c r="O6" s="190"/>
      <c r="P6" s="190"/>
    </row>
    <row r="7" spans="1:16" ht="16.5" customHeight="1">
      <c r="A7" s="190"/>
      <c r="B7" s="190"/>
      <c r="C7" s="190"/>
      <c r="D7" s="190"/>
      <c r="E7" s="190"/>
      <c r="F7" s="190"/>
      <c r="G7" s="190"/>
      <c r="H7" s="190"/>
      <c r="I7" s="190"/>
      <c r="J7" s="190"/>
      <c r="K7" s="190"/>
      <c r="L7" s="190"/>
      <c r="M7" s="190"/>
      <c r="N7" s="190"/>
      <c r="O7" s="190"/>
      <c r="P7" s="190"/>
    </row>
    <row r="8" spans="1:16" ht="16.5" customHeight="1">
      <c r="A8" s="190"/>
      <c r="B8" s="190"/>
      <c r="C8" s="190"/>
      <c r="D8" s="190"/>
      <c r="E8" s="190"/>
      <c r="F8" s="190"/>
      <c r="G8" s="190"/>
      <c r="H8" s="190"/>
      <c r="I8" s="190"/>
      <c r="J8" s="190"/>
      <c r="K8" s="190"/>
      <c r="L8" s="190"/>
      <c r="M8" s="190"/>
      <c r="N8" s="190"/>
      <c r="O8" s="190"/>
      <c r="P8" s="190"/>
    </row>
    <row r="9" spans="1:16" ht="16.5" customHeight="1">
      <c r="A9" s="190"/>
      <c r="B9" s="190"/>
      <c r="C9" s="190"/>
      <c r="D9" s="190"/>
      <c r="E9" s="190"/>
      <c r="F9" s="190"/>
      <c r="G9" s="190"/>
      <c r="H9" s="190"/>
      <c r="I9" s="190"/>
      <c r="J9" s="190"/>
      <c r="K9" s="190"/>
      <c r="L9" s="190"/>
      <c r="M9" s="190"/>
      <c r="N9" s="190"/>
      <c r="O9" s="190"/>
      <c r="P9" s="190"/>
    </row>
    <row r="10" spans="1:16" ht="16.5" customHeight="1">
      <c r="A10" s="190"/>
      <c r="B10" s="190"/>
      <c r="C10" s="190"/>
      <c r="D10" s="190"/>
      <c r="E10" s="190"/>
      <c r="F10" s="190"/>
      <c r="G10" s="190"/>
      <c r="H10" s="190"/>
      <c r="I10" s="190"/>
      <c r="J10" s="190"/>
      <c r="K10" s="190"/>
      <c r="L10" s="190"/>
      <c r="M10" s="190"/>
      <c r="N10" s="190"/>
      <c r="O10" s="190"/>
      <c r="P10" s="190"/>
    </row>
    <row r="11" spans="1:16" ht="16.5" customHeight="1">
      <c r="A11" s="190"/>
      <c r="B11" s="190"/>
      <c r="C11" s="190"/>
      <c r="D11" s="190"/>
      <c r="E11" s="190"/>
      <c r="F11" s="190"/>
      <c r="G11" s="190"/>
      <c r="H11" s="190"/>
      <c r="I11" s="190"/>
      <c r="J11" s="190"/>
      <c r="K11" s="190"/>
      <c r="L11" s="190"/>
      <c r="M11" s="190"/>
      <c r="N11" s="190"/>
      <c r="O11" s="190"/>
      <c r="P11" s="190"/>
    </row>
    <row r="12" spans="1:16" ht="16.5" customHeight="1">
      <c r="A12" s="190"/>
      <c r="B12" s="190"/>
      <c r="C12" s="190"/>
      <c r="D12" s="190"/>
      <c r="E12" s="190"/>
      <c r="F12" s="190"/>
      <c r="G12" s="190"/>
      <c r="H12" s="190"/>
      <c r="I12" s="190"/>
      <c r="J12" s="190"/>
      <c r="K12" s="190"/>
      <c r="L12" s="190"/>
      <c r="M12" s="190"/>
      <c r="N12" s="190"/>
      <c r="O12" s="190"/>
      <c r="P12" s="190"/>
    </row>
    <row r="13" spans="1:16" ht="16.5" customHeight="1">
      <c r="A13" s="190"/>
      <c r="B13" s="190"/>
      <c r="C13" s="190"/>
      <c r="D13" s="190"/>
      <c r="E13" s="190"/>
      <c r="F13" s="190"/>
      <c r="G13" s="190"/>
      <c r="H13" s="190"/>
      <c r="I13" s="190"/>
      <c r="J13" s="190"/>
      <c r="K13" s="190"/>
      <c r="L13" s="190"/>
      <c r="M13" s="190"/>
      <c r="N13" s="190"/>
      <c r="O13" s="190"/>
      <c r="P13" s="190"/>
    </row>
    <row r="14" spans="1:16" ht="16.5" customHeight="1">
      <c r="A14" s="190"/>
      <c r="B14" s="190"/>
      <c r="C14" s="190"/>
      <c r="D14" s="190"/>
      <c r="E14" s="190"/>
      <c r="F14" s="190"/>
      <c r="G14" s="190"/>
      <c r="H14" s="190"/>
      <c r="I14" s="190"/>
      <c r="J14" s="190"/>
      <c r="K14" s="190"/>
      <c r="L14" s="190"/>
      <c r="M14" s="190"/>
      <c r="N14" s="190"/>
      <c r="O14" s="190"/>
      <c r="P14" s="190"/>
    </row>
    <row r="15" spans="1:16" ht="16.5" customHeight="1">
      <c r="A15" s="190"/>
      <c r="B15" s="190"/>
      <c r="C15" s="190"/>
      <c r="D15" s="190"/>
      <c r="E15" s="190"/>
      <c r="F15" s="190"/>
      <c r="G15" s="190"/>
      <c r="H15" s="190"/>
      <c r="I15" s="190"/>
      <c r="J15" s="190"/>
      <c r="K15" s="190"/>
      <c r="L15" s="190"/>
      <c r="M15" s="190"/>
      <c r="N15" s="190"/>
      <c r="O15" s="190"/>
      <c r="P15" s="190"/>
    </row>
    <row r="16" spans="1:16" ht="16.5" customHeight="1">
      <c r="A16" s="190"/>
      <c r="B16" s="190"/>
      <c r="C16" s="190"/>
      <c r="D16" s="190"/>
      <c r="E16" s="190"/>
      <c r="F16" s="190"/>
      <c r="G16" s="190"/>
      <c r="H16" s="190"/>
      <c r="I16" s="190"/>
      <c r="J16" s="190"/>
      <c r="K16" s="190"/>
      <c r="L16" s="190"/>
      <c r="M16" s="190"/>
      <c r="N16" s="190"/>
      <c r="O16" s="190"/>
      <c r="P16" s="190"/>
    </row>
    <row r="17" spans="1:16" ht="16.5" customHeight="1">
      <c r="A17" s="190"/>
      <c r="B17" s="190"/>
      <c r="C17" s="190"/>
      <c r="D17" s="190"/>
      <c r="E17" s="190"/>
      <c r="F17" s="190"/>
      <c r="G17" s="190"/>
      <c r="H17" s="190"/>
      <c r="I17" s="190"/>
      <c r="J17" s="190"/>
      <c r="K17" s="190"/>
      <c r="L17" s="190"/>
      <c r="M17" s="190"/>
      <c r="N17" s="190"/>
      <c r="O17" s="190"/>
      <c r="P17" s="190"/>
    </row>
    <row r="18" spans="1:16" ht="16.5" customHeight="1">
      <c r="A18" s="190"/>
      <c r="B18" s="190"/>
      <c r="C18" s="190"/>
      <c r="D18" s="190"/>
      <c r="E18" s="190"/>
      <c r="F18" s="190"/>
      <c r="G18" s="190"/>
      <c r="H18" s="190"/>
      <c r="I18" s="190"/>
      <c r="J18" s="190"/>
      <c r="K18" s="190"/>
      <c r="L18" s="190"/>
      <c r="M18" s="190"/>
      <c r="N18" s="190"/>
      <c r="O18" s="190"/>
      <c r="P18" s="190"/>
    </row>
    <row r="19" spans="1:16" ht="16.5" customHeight="1">
      <c r="A19" s="190"/>
      <c r="B19" s="190"/>
      <c r="C19" s="190"/>
      <c r="D19" s="190"/>
      <c r="E19" s="190"/>
      <c r="F19" s="190"/>
      <c r="G19" s="190"/>
      <c r="H19" s="190"/>
      <c r="I19" s="190"/>
      <c r="J19" s="190"/>
      <c r="K19" s="190"/>
      <c r="L19" s="190"/>
      <c r="M19" s="190"/>
      <c r="N19" s="190"/>
      <c r="O19" s="190"/>
      <c r="P19" s="190"/>
    </row>
    <row r="20" spans="1:16" ht="16.5" customHeight="1">
      <c r="A20" s="190"/>
      <c r="B20" s="190"/>
      <c r="C20" s="190"/>
      <c r="D20" s="190"/>
      <c r="E20" s="190"/>
      <c r="F20" s="190"/>
      <c r="G20" s="190"/>
      <c r="H20" s="190"/>
      <c r="I20" s="190"/>
      <c r="J20" s="190"/>
      <c r="K20" s="190"/>
      <c r="L20" s="190"/>
      <c r="M20" s="190"/>
      <c r="N20" s="190"/>
      <c r="O20" s="190"/>
      <c r="P20" s="190"/>
    </row>
    <row r="21" spans="1:16" ht="16.5" customHeight="1">
      <c r="A21" s="190"/>
      <c r="B21" s="190"/>
      <c r="C21" s="190"/>
      <c r="D21" s="190"/>
      <c r="E21" s="190"/>
      <c r="F21" s="190"/>
      <c r="G21" s="190"/>
      <c r="H21" s="190"/>
      <c r="I21" s="190"/>
      <c r="J21" s="190"/>
      <c r="K21" s="190"/>
      <c r="L21" s="190"/>
      <c r="M21" s="190"/>
      <c r="N21" s="190"/>
      <c r="O21" s="190"/>
      <c r="P21" s="190"/>
    </row>
    <row r="22" spans="1:16" ht="16.5" customHeight="1">
      <c r="A22" s="190"/>
      <c r="B22" s="190"/>
      <c r="C22" s="190"/>
      <c r="D22" s="190"/>
      <c r="E22" s="190"/>
      <c r="F22" s="190"/>
      <c r="G22" s="190"/>
      <c r="H22" s="190"/>
      <c r="I22" s="190"/>
      <c r="J22" s="190"/>
      <c r="K22" s="190"/>
      <c r="L22" s="190"/>
      <c r="M22" s="190"/>
      <c r="N22" s="190"/>
      <c r="O22" s="190"/>
      <c r="P22" s="190"/>
    </row>
    <row r="23" spans="1:16" ht="16.5" customHeight="1">
      <c r="A23" s="190"/>
      <c r="B23" s="190"/>
      <c r="C23" s="190"/>
      <c r="D23" s="190"/>
      <c r="E23" s="190"/>
      <c r="F23" s="190"/>
      <c r="G23" s="190"/>
      <c r="H23" s="190"/>
      <c r="I23" s="190"/>
      <c r="J23" s="190"/>
      <c r="K23" s="190"/>
      <c r="L23" s="190"/>
      <c r="M23" s="190"/>
      <c r="N23" s="190"/>
      <c r="O23" s="190"/>
      <c r="P23" s="190"/>
    </row>
    <row r="24" spans="1:16" ht="16.5" customHeight="1">
      <c r="A24" s="190"/>
      <c r="B24" s="190"/>
      <c r="C24" s="190"/>
      <c r="D24" s="190"/>
      <c r="E24" s="190"/>
      <c r="F24" s="190"/>
      <c r="G24" s="190"/>
      <c r="H24" s="190"/>
      <c r="I24" s="190"/>
      <c r="J24" s="190"/>
      <c r="K24" s="190"/>
      <c r="L24" s="190"/>
      <c r="M24" s="190"/>
      <c r="N24" s="190"/>
      <c r="O24" s="190"/>
      <c r="P24" s="190"/>
    </row>
    <row r="25" spans="1:16" ht="16.5" customHeight="1">
      <c r="A25" s="190"/>
      <c r="B25" s="190"/>
      <c r="C25" s="190"/>
      <c r="D25" s="190"/>
      <c r="E25" s="190"/>
      <c r="F25" s="190"/>
      <c r="G25" s="190"/>
      <c r="H25" s="190"/>
      <c r="I25" s="190"/>
      <c r="J25" s="190"/>
      <c r="K25" s="190"/>
      <c r="L25" s="190"/>
      <c r="M25" s="190"/>
      <c r="N25" s="190"/>
      <c r="O25" s="190"/>
      <c r="P25" s="190"/>
    </row>
    <row r="26" spans="1:16" ht="16.5" customHeight="1">
      <c r="A26" s="190"/>
      <c r="B26" s="190"/>
      <c r="C26" s="190"/>
      <c r="D26" s="190"/>
      <c r="E26" s="190"/>
      <c r="F26" s="190"/>
      <c r="G26" s="190"/>
      <c r="H26" s="190"/>
      <c r="I26" s="190"/>
      <c r="J26" s="190"/>
      <c r="K26" s="190"/>
      <c r="L26" s="190"/>
      <c r="M26" s="190"/>
      <c r="N26" s="190"/>
      <c r="O26" s="190"/>
      <c r="P26" s="190"/>
    </row>
    <row r="27" spans="1:16" ht="16.5" customHeight="1">
      <c r="A27" s="190"/>
      <c r="B27" s="190"/>
      <c r="C27" s="190"/>
      <c r="D27" s="190"/>
      <c r="E27" s="190"/>
      <c r="F27" s="190"/>
      <c r="G27" s="190"/>
      <c r="H27" s="190"/>
      <c r="I27" s="190"/>
      <c r="J27" s="190"/>
      <c r="K27" s="190"/>
      <c r="L27" s="190"/>
      <c r="M27" s="190"/>
      <c r="N27" s="190"/>
      <c r="O27" s="190"/>
      <c r="P27" s="190"/>
    </row>
    <row r="28" spans="1:16" ht="16.5" customHeight="1">
      <c r="A28" s="190"/>
      <c r="B28" s="190"/>
      <c r="C28" s="190"/>
      <c r="D28" s="190"/>
      <c r="E28" s="190"/>
      <c r="F28" s="190"/>
      <c r="G28" s="190"/>
      <c r="H28" s="190"/>
      <c r="I28" s="190"/>
      <c r="J28" s="190"/>
      <c r="K28" s="190"/>
      <c r="L28" s="190"/>
      <c r="M28" s="190"/>
      <c r="N28" s="190"/>
      <c r="O28" s="190"/>
      <c r="P28" s="190"/>
    </row>
    <row r="29" spans="1:16" ht="16.5" customHeight="1">
      <c r="A29" s="190"/>
      <c r="B29" s="190"/>
      <c r="C29" s="190"/>
      <c r="D29" s="190"/>
      <c r="E29" s="190"/>
      <c r="F29" s="190"/>
      <c r="G29" s="190"/>
      <c r="H29" s="190"/>
      <c r="I29" s="190"/>
      <c r="J29" s="190"/>
      <c r="K29" s="190"/>
      <c r="L29" s="190"/>
      <c r="M29" s="190"/>
      <c r="N29" s="190"/>
      <c r="O29" s="190"/>
      <c r="P29" s="190"/>
    </row>
    <row r="30" spans="1:16" ht="16.5" customHeight="1">
      <c r="A30" s="190"/>
      <c r="B30" s="190"/>
      <c r="C30" s="190"/>
      <c r="D30" s="190"/>
      <c r="E30" s="190"/>
      <c r="F30" s="190"/>
      <c r="G30" s="190"/>
      <c r="H30" s="190"/>
      <c r="I30" s="190"/>
      <c r="J30" s="190"/>
      <c r="K30" s="190"/>
      <c r="L30" s="190"/>
      <c r="M30" s="190"/>
      <c r="N30" s="190"/>
      <c r="O30" s="190"/>
      <c r="P30" s="190"/>
    </row>
    <row r="31" spans="1:16" ht="16.5" customHeight="1">
      <c r="A31" s="190"/>
      <c r="B31" s="190"/>
      <c r="C31" s="190"/>
      <c r="D31" s="190"/>
      <c r="E31" s="190"/>
      <c r="F31" s="190"/>
      <c r="G31" s="190"/>
      <c r="H31" s="190"/>
      <c r="I31" s="190"/>
      <c r="J31" s="190"/>
      <c r="K31" s="190"/>
      <c r="L31" s="190"/>
      <c r="M31" s="190"/>
      <c r="N31" s="190"/>
      <c r="O31" s="190"/>
      <c r="P31" s="190"/>
    </row>
    <row r="32" spans="1:16" ht="31.5" customHeight="1">
      <c r="A32" s="190"/>
      <c r="B32" s="190"/>
      <c r="C32" s="190"/>
      <c r="D32" s="190"/>
      <c r="E32" s="190"/>
      <c r="F32" s="190"/>
      <c r="G32" s="190"/>
      <c r="H32" s="190"/>
      <c r="I32" s="190"/>
      <c r="J32" s="185" t="s">
        <v>
4</v>
      </c>
      <c r="K32" s="190"/>
      <c r="L32" s="190"/>
      <c r="M32" s="190"/>
      <c r="N32" s="190"/>
      <c r="O32" s="190"/>
      <c r="P32" s="190"/>
    </row>
    <row r="33" spans="1:16" ht="39" customHeight="1">
      <c r="A33" s="190"/>
      <c r="B33" s="191" t="s">
        <v>
15</v>
      </c>
      <c r="C33" s="197"/>
      <c r="D33" s="197"/>
      <c r="E33" s="199" t="s">
        <v>
18</v>
      </c>
      <c r="F33" s="200" t="s">
        <v>
446</v>
      </c>
      <c r="G33" s="205" t="s">
        <v>
526</v>
      </c>
      <c r="H33" s="205" t="s">
        <v>
527</v>
      </c>
      <c r="I33" s="205" t="s">
        <v>
528</v>
      </c>
      <c r="J33" s="209" t="s">
        <v>
529</v>
      </c>
      <c r="K33" s="190"/>
      <c r="L33" s="190"/>
      <c r="M33" s="190"/>
      <c r="N33" s="190"/>
      <c r="O33" s="190"/>
      <c r="P33" s="190"/>
    </row>
    <row r="34" spans="1:16" ht="39" customHeight="1">
      <c r="A34" s="190"/>
      <c r="B34" s="192"/>
      <c r="C34" s="1079" t="s">
        <v>
453</v>
      </c>
      <c r="D34" s="1079"/>
      <c r="E34" s="1080"/>
      <c r="F34" s="201">
        <v>
3.32</v>
      </c>
      <c r="G34" s="206">
        <v>
3.37</v>
      </c>
      <c r="H34" s="206">
        <v>
2.9</v>
      </c>
      <c r="I34" s="206">
        <v>
4.25</v>
      </c>
      <c r="J34" s="210">
        <v>
5.03</v>
      </c>
      <c r="K34" s="190"/>
      <c r="L34" s="190"/>
      <c r="M34" s="190"/>
      <c r="N34" s="190"/>
      <c r="O34" s="190"/>
      <c r="P34" s="190"/>
    </row>
    <row r="35" spans="1:16" ht="39" customHeight="1">
      <c r="A35" s="190"/>
      <c r="B35" s="193"/>
      <c r="C35" s="1081" t="s">
        <v>
30</v>
      </c>
      <c r="D35" s="1081"/>
      <c r="E35" s="1082"/>
      <c r="F35" s="202">
        <v>
0.15</v>
      </c>
      <c r="G35" s="207">
        <v>
0.31</v>
      </c>
      <c r="H35" s="207">
        <v>
0.42</v>
      </c>
      <c r="I35" s="207">
        <v>
0.65</v>
      </c>
      <c r="J35" s="211">
        <v>
0.66</v>
      </c>
      <c r="K35" s="190"/>
      <c r="L35" s="190"/>
      <c r="M35" s="190"/>
      <c r="N35" s="190"/>
      <c r="O35" s="190"/>
      <c r="P35" s="190"/>
    </row>
    <row r="36" spans="1:16" ht="39" customHeight="1">
      <c r="A36" s="190"/>
      <c r="B36" s="193"/>
      <c r="C36" s="1081" t="s">
        <v>
462</v>
      </c>
      <c r="D36" s="1081"/>
      <c r="E36" s="1082"/>
      <c r="F36" s="202">
        <v>
0.76</v>
      </c>
      <c r="G36" s="207">
        <v>
0.25</v>
      </c>
      <c r="H36" s="207">
        <v>
0.22</v>
      </c>
      <c r="I36" s="207">
        <v>
0.43</v>
      </c>
      <c r="J36" s="211">
        <v>
0.46</v>
      </c>
      <c r="K36" s="190"/>
      <c r="L36" s="190"/>
      <c r="M36" s="190"/>
      <c r="N36" s="190"/>
      <c r="O36" s="190"/>
      <c r="P36" s="190"/>
    </row>
    <row r="37" spans="1:16" ht="39" customHeight="1">
      <c r="A37" s="190"/>
      <c r="B37" s="193"/>
      <c r="C37" s="1081" t="s">
        <v>
233</v>
      </c>
      <c r="D37" s="1081"/>
      <c r="E37" s="1082"/>
      <c r="F37" s="202">
        <v>
0.09</v>
      </c>
      <c r="G37" s="207">
        <v>
0.06</v>
      </c>
      <c r="H37" s="207">
        <v>
7.0000000000000007E-2</v>
      </c>
      <c r="I37" s="207">
        <v>
0.08</v>
      </c>
      <c r="J37" s="211">
        <v>
0.09</v>
      </c>
      <c r="K37" s="190"/>
      <c r="L37" s="190"/>
      <c r="M37" s="190"/>
      <c r="N37" s="190"/>
      <c r="O37" s="190"/>
      <c r="P37" s="190"/>
    </row>
    <row r="38" spans="1:16" ht="39" customHeight="1">
      <c r="A38" s="190"/>
      <c r="B38" s="193"/>
      <c r="C38" s="1081" t="s">
        <v>
299</v>
      </c>
      <c r="D38" s="1081"/>
      <c r="E38" s="1082"/>
      <c r="F38" s="202">
        <v>
0</v>
      </c>
      <c r="G38" s="207">
        <v>
0</v>
      </c>
      <c r="H38" s="207">
        <v>
0</v>
      </c>
      <c r="I38" s="207">
        <v>
0</v>
      </c>
      <c r="J38" s="211">
        <v>
0</v>
      </c>
      <c r="K38" s="190"/>
      <c r="L38" s="190"/>
      <c r="M38" s="190"/>
      <c r="N38" s="190"/>
      <c r="O38" s="190"/>
      <c r="P38" s="190"/>
    </row>
    <row r="39" spans="1:16" ht="39" customHeight="1">
      <c r="A39" s="190"/>
      <c r="B39" s="193"/>
      <c r="C39" s="1081"/>
      <c r="D39" s="1081"/>
      <c r="E39" s="1082"/>
      <c r="F39" s="202"/>
      <c r="G39" s="207"/>
      <c r="H39" s="207"/>
      <c r="I39" s="207"/>
      <c r="J39" s="211"/>
      <c r="K39" s="190"/>
      <c r="L39" s="190"/>
      <c r="M39" s="190"/>
      <c r="N39" s="190"/>
      <c r="O39" s="190"/>
      <c r="P39" s="190"/>
    </row>
    <row r="40" spans="1:16" ht="39" customHeight="1">
      <c r="A40" s="190"/>
      <c r="B40" s="193"/>
      <c r="C40" s="1081"/>
      <c r="D40" s="1081"/>
      <c r="E40" s="1082"/>
      <c r="F40" s="202"/>
      <c r="G40" s="207"/>
      <c r="H40" s="207"/>
      <c r="I40" s="207"/>
      <c r="J40" s="211"/>
      <c r="K40" s="190"/>
      <c r="L40" s="190"/>
      <c r="M40" s="190"/>
      <c r="N40" s="190"/>
      <c r="O40" s="190"/>
      <c r="P40" s="190"/>
    </row>
    <row r="41" spans="1:16" ht="39" customHeight="1">
      <c r="A41" s="190"/>
      <c r="B41" s="193"/>
      <c r="C41" s="1081"/>
      <c r="D41" s="1081"/>
      <c r="E41" s="1082"/>
      <c r="F41" s="202"/>
      <c r="G41" s="207"/>
      <c r="H41" s="207"/>
      <c r="I41" s="207"/>
      <c r="J41" s="211"/>
      <c r="K41" s="190"/>
      <c r="L41" s="190"/>
      <c r="M41" s="190"/>
      <c r="N41" s="190"/>
      <c r="O41" s="190"/>
      <c r="P41" s="190"/>
    </row>
    <row r="42" spans="1:16" ht="39" customHeight="1">
      <c r="A42" s="190"/>
      <c r="B42" s="194"/>
      <c r="C42" s="1081" t="s">
        <v>
530</v>
      </c>
      <c r="D42" s="1081"/>
      <c r="E42" s="1082"/>
      <c r="F42" s="202" t="s">
        <v>
208</v>
      </c>
      <c r="G42" s="207" t="s">
        <v>
208</v>
      </c>
      <c r="H42" s="207" t="s">
        <v>
208</v>
      </c>
      <c r="I42" s="207" t="s">
        <v>
208</v>
      </c>
      <c r="J42" s="211" t="s">
        <v>
208</v>
      </c>
      <c r="K42" s="190"/>
      <c r="L42" s="190"/>
      <c r="M42" s="190"/>
      <c r="N42" s="190"/>
      <c r="O42" s="190"/>
      <c r="P42" s="190"/>
    </row>
    <row r="43" spans="1:16" ht="39" customHeight="1">
      <c r="A43" s="190"/>
      <c r="B43" s="195"/>
      <c r="C43" s="1083" t="s">
        <v>
488</v>
      </c>
      <c r="D43" s="1083"/>
      <c r="E43" s="1084"/>
      <c r="F43" s="203" t="s">
        <v>
208</v>
      </c>
      <c r="G43" s="208" t="s">
        <v>
208</v>
      </c>
      <c r="H43" s="208" t="s">
        <v>
208</v>
      </c>
      <c r="I43" s="208" t="s">
        <v>
208</v>
      </c>
      <c r="J43" s="212" t="s">
        <v>
208</v>
      </c>
      <c r="K43" s="190"/>
      <c r="L43" s="190"/>
      <c r="M43" s="190"/>
      <c r="N43" s="190"/>
      <c r="O43" s="190"/>
      <c r="P43" s="190"/>
    </row>
    <row r="44" spans="1:16" ht="39" customHeight="1">
      <c r="A44" s="190"/>
      <c r="B44" s="196" t="s">
        <v>
19</v>
      </c>
      <c r="C44" s="198"/>
      <c r="D44" s="198"/>
      <c r="E44" s="198"/>
      <c r="F44" s="204"/>
      <c r="G44" s="204"/>
      <c r="H44" s="204"/>
      <c r="I44" s="204"/>
      <c r="J44" s="204"/>
      <c r="K44" s="190"/>
      <c r="L44" s="190"/>
      <c r="M44" s="190"/>
      <c r="N44" s="190"/>
      <c r="O44" s="190"/>
      <c r="P44" s="190"/>
    </row>
    <row r="45" spans="1:16" ht="16.2">
      <c r="A45" s="190"/>
      <c r="B45" s="190"/>
      <c r="C45" s="190"/>
      <c r="D45" s="190"/>
      <c r="E45" s="190"/>
      <c r="F45" s="190"/>
      <c r="G45" s="190"/>
      <c r="H45" s="190"/>
      <c r="I45" s="190"/>
      <c r="J45" s="190"/>
      <c r="K45" s="190"/>
      <c r="L45" s="190"/>
      <c r="M45" s="190"/>
      <c r="N45" s="190"/>
      <c r="O45" s="190"/>
      <c r="P45" s="190"/>
    </row>
  </sheetData>
  <sheetProtection algorithmName="SHA-512" hashValue="omuUDo3TzK7X+ibdgkDlRBdR7tc3Py+RrLXedigRB+6WSDoSogBHzmc33CRl6TVKbwe0P+NwU/YpRLE4erB6OQ==" saltValue="U0eZs2Dx754HMGfuVb3uJ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headerFooter alignWithMargins="0">
    <oddFooter>
&amp;C
&amp;P/&amp;N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c r="A1" s="89"/>
      <c r="B1" s="89"/>
      <c r="C1" s="89"/>
      <c r="D1" s="89"/>
      <c r="E1" s="89"/>
      <c r="F1" s="89"/>
      <c r="G1" s="89"/>
      <c r="H1" s="89"/>
      <c r="I1" s="89"/>
      <c r="J1" s="89"/>
      <c r="K1" s="89"/>
      <c r="L1" s="89"/>
      <c r="M1" s="89"/>
      <c r="N1" s="89"/>
      <c r="O1" s="89"/>
      <c r="P1" s="89"/>
      <c r="Q1" s="89"/>
      <c r="R1" s="89"/>
      <c r="S1" s="89"/>
      <c r="T1" s="89"/>
      <c r="U1" s="89"/>
    </row>
    <row r="2" spans="1:21" ht="13.5" customHeight="1">
      <c r="A2" s="89"/>
      <c r="B2" s="89"/>
      <c r="C2" s="89"/>
      <c r="D2" s="89"/>
      <c r="E2" s="89"/>
      <c r="F2" s="89"/>
      <c r="G2" s="89"/>
      <c r="H2" s="89"/>
      <c r="I2" s="89"/>
      <c r="J2" s="89"/>
      <c r="K2" s="89"/>
      <c r="L2" s="89"/>
      <c r="M2" s="89"/>
      <c r="N2" s="89"/>
      <c r="O2" s="89"/>
      <c r="P2" s="89"/>
      <c r="Q2" s="89"/>
      <c r="R2" s="89"/>
      <c r="S2" s="89"/>
      <c r="T2" s="89"/>
      <c r="U2" s="89"/>
    </row>
    <row r="3" spans="1:21" ht="13.5" customHeight="1">
      <c r="A3" s="89"/>
      <c r="B3" s="89"/>
      <c r="C3" s="89"/>
      <c r="D3" s="89"/>
      <c r="E3" s="89"/>
      <c r="F3" s="89"/>
      <c r="G3" s="89"/>
      <c r="H3" s="89"/>
      <c r="I3" s="89"/>
      <c r="J3" s="89"/>
      <c r="K3" s="89"/>
      <c r="L3" s="89"/>
      <c r="M3" s="89"/>
      <c r="N3" s="89"/>
      <c r="O3" s="89"/>
      <c r="P3" s="89"/>
      <c r="Q3" s="89"/>
      <c r="R3" s="89"/>
      <c r="S3" s="89"/>
      <c r="T3" s="89"/>
      <c r="U3" s="89"/>
    </row>
    <row r="4" spans="1:21" ht="13.5" customHeight="1">
      <c r="A4" s="89"/>
      <c r="B4" s="89"/>
      <c r="C4" s="89"/>
      <c r="D4" s="89"/>
      <c r="E4" s="89"/>
      <c r="F4" s="89"/>
      <c r="G4" s="89"/>
      <c r="H4" s="89"/>
      <c r="I4" s="89"/>
      <c r="J4" s="89"/>
      <c r="K4" s="89"/>
      <c r="L4" s="89"/>
      <c r="M4" s="89"/>
      <c r="N4" s="89"/>
      <c r="O4" s="89"/>
      <c r="P4" s="89"/>
      <c r="Q4" s="89"/>
      <c r="R4" s="89"/>
      <c r="S4" s="89"/>
      <c r="T4" s="89"/>
      <c r="U4" s="89"/>
    </row>
    <row r="5" spans="1:21" ht="13.5" customHeight="1">
      <c r="A5" s="89"/>
      <c r="B5" s="89"/>
      <c r="C5" s="89"/>
      <c r="D5" s="89"/>
      <c r="E5" s="89"/>
      <c r="F5" s="89"/>
      <c r="G5" s="89"/>
      <c r="H5" s="89"/>
      <c r="I5" s="89"/>
      <c r="J5" s="89"/>
      <c r="K5" s="89"/>
      <c r="L5" s="89"/>
      <c r="M5" s="89"/>
      <c r="N5" s="89"/>
      <c r="O5" s="89"/>
      <c r="P5" s="89"/>
      <c r="Q5" s="89"/>
      <c r="R5" s="89"/>
      <c r="S5" s="89"/>
      <c r="T5" s="89"/>
      <c r="U5" s="89"/>
    </row>
    <row r="6" spans="1:21" ht="13.5" customHeight="1">
      <c r="A6" s="89"/>
      <c r="B6" s="89"/>
      <c r="C6" s="89"/>
      <c r="D6" s="89"/>
      <c r="E6" s="89"/>
      <c r="F6" s="89"/>
      <c r="G6" s="89"/>
      <c r="H6" s="89"/>
      <c r="I6" s="89"/>
      <c r="J6" s="89"/>
      <c r="K6" s="89"/>
      <c r="L6" s="89"/>
      <c r="M6" s="89"/>
      <c r="N6" s="89"/>
      <c r="O6" s="89"/>
      <c r="P6" s="89"/>
      <c r="Q6" s="89"/>
      <c r="R6" s="89"/>
      <c r="S6" s="89"/>
      <c r="T6" s="89"/>
      <c r="U6" s="89"/>
    </row>
    <row r="7" spans="1:21" ht="13.5" customHeight="1">
      <c r="A7" s="89"/>
      <c r="B7" s="89"/>
      <c r="C7" s="89"/>
      <c r="D7" s="89"/>
      <c r="E7" s="89"/>
      <c r="F7" s="89"/>
      <c r="G7" s="89"/>
      <c r="H7" s="89"/>
      <c r="I7" s="89"/>
      <c r="J7" s="89"/>
      <c r="K7" s="89"/>
      <c r="L7" s="89"/>
      <c r="M7" s="89"/>
      <c r="N7" s="89"/>
      <c r="O7" s="89"/>
      <c r="P7" s="89"/>
      <c r="Q7" s="89"/>
      <c r="R7" s="89"/>
      <c r="S7" s="89"/>
      <c r="T7" s="89"/>
      <c r="U7" s="89"/>
    </row>
    <row r="8" spans="1:21" ht="13.5" customHeight="1">
      <c r="A8" s="89"/>
      <c r="B8" s="89"/>
      <c r="C8" s="89"/>
      <c r="D8" s="89"/>
      <c r="E8" s="89"/>
      <c r="F8" s="89"/>
      <c r="G8" s="89"/>
      <c r="H8" s="89"/>
      <c r="I8" s="89"/>
      <c r="J8" s="89"/>
      <c r="K8" s="89"/>
      <c r="L8" s="89"/>
      <c r="M8" s="89"/>
      <c r="N8" s="89"/>
      <c r="O8" s="89"/>
      <c r="P8" s="89"/>
      <c r="Q8" s="89"/>
      <c r="R8" s="89"/>
      <c r="S8" s="89"/>
      <c r="T8" s="89"/>
      <c r="U8" s="89"/>
    </row>
    <row r="9" spans="1:21" ht="13.5" customHeight="1">
      <c r="A9" s="89"/>
      <c r="B9" s="89"/>
      <c r="C9" s="89"/>
      <c r="D9" s="89"/>
      <c r="E9" s="89"/>
      <c r="F9" s="89"/>
      <c r="G9" s="89"/>
      <c r="H9" s="89"/>
      <c r="I9" s="89"/>
      <c r="J9" s="89"/>
      <c r="K9" s="89"/>
      <c r="L9" s="89"/>
      <c r="M9" s="89"/>
      <c r="N9" s="89"/>
      <c r="O9" s="89"/>
      <c r="P9" s="89"/>
      <c r="Q9" s="89"/>
      <c r="R9" s="89"/>
      <c r="S9" s="89"/>
      <c r="T9" s="89"/>
      <c r="U9" s="89"/>
    </row>
    <row r="10" spans="1:21" ht="13.5" customHeight="1">
      <c r="A10" s="89"/>
      <c r="B10" s="89"/>
      <c r="C10" s="89"/>
      <c r="D10" s="89"/>
      <c r="E10" s="89"/>
      <c r="F10" s="89"/>
      <c r="G10" s="89"/>
      <c r="H10" s="89"/>
      <c r="I10" s="89"/>
      <c r="J10" s="89"/>
      <c r="K10" s="89"/>
      <c r="L10" s="89"/>
      <c r="M10" s="89"/>
      <c r="N10" s="89"/>
      <c r="O10" s="89"/>
      <c r="P10" s="89"/>
      <c r="Q10" s="89"/>
      <c r="R10" s="89"/>
      <c r="S10" s="89"/>
      <c r="T10" s="89"/>
      <c r="U10" s="89"/>
    </row>
    <row r="11" spans="1:21" ht="13.5" customHeight="1">
      <c r="A11" s="89"/>
      <c r="B11" s="89"/>
      <c r="C11" s="89"/>
      <c r="D11" s="89"/>
      <c r="E11" s="89"/>
      <c r="F11" s="89"/>
      <c r="G11" s="89"/>
      <c r="H11" s="89"/>
      <c r="I11" s="89"/>
      <c r="J11" s="89"/>
      <c r="K11" s="89"/>
      <c r="L11" s="89"/>
      <c r="M11" s="89"/>
      <c r="N11" s="89"/>
      <c r="O11" s="89"/>
      <c r="P11" s="89"/>
      <c r="Q11" s="89"/>
      <c r="R11" s="89"/>
      <c r="S11" s="89"/>
      <c r="T11" s="89"/>
      <c r="U11" s="89"/>
    </row>
    <row r="12" spans="1:21" ht="13.5" customHeight="1">
      <c r="A12" s="89"/>
      <c r="B12" s="89"/>
      <c r="C12" s="89"/>
      <c r="D12" s="89"/>
      <c r="E12" s="89"/>
      <c r="F12" s="89"/>
      <c r="G12" s="89"/>
      <c r="H12" s="89"/>
      <c r="I12" s="89"/>
      <c r="J12" s="89"/>
      <c r="K12" s="89"/>
      <c r="L12" s="89"/>
      <c r="M12" s="89"/>
      <c r="N12" s="89"/>
      <c r="O12" s="89"/>
      <c r="P12" s="89"/>
      <c r="Q12" s="89"/>
      <c r="R12" s="89"/>
      <c r="S12" s="89"/>
      <c r="T12" s="89"/>
      <c r="U12" s="89"/>
    </row>
    <row r="13" spans="1:21" ht="13.5" customHeight="1">
      <c r="A13" s="89"/>
      <c r="B13" s="89"/>
      <c r="C13" s="89"/>
      <c r="D13" s="89"/>
      <c r="E13" s="89"/>
      <c r="F13" s="89"/>
      <c r="G13" s="89"/>
      <c r="H13" s="89"/>
      <c r="I13" s="89"/>
      <c r="J13" s="89"/>
      <c r="K13" s="89"/>
      <c r="L13" s="89"/>
      <c r="M13" s="89"/>
      <c r="N13" s="89"/>
      <c r="O13" s="89"/>
      <c r="P13" s="89"/>
      <c r="Q13" s="89"/>
      <c r="R13" s="89"/>
      <c r="S13" s="89"/>
      <c r="T13" s="89"/>
      <c r="U13" s="89"/>
    </row>
    <row r="14" spans="1:21" ht="13.5" customHeight="1">
      <c r="A14" s="89"/>
      <c r="B14" s="89"/>
      <c r="C14" s="89"/>
      <c r="D14" s="89"/>
      <c r="E14" s="89"/>
      <c r="F14" s="89"/>
      <c r="G14" s="89"/>
      <c r="H14" s="89"/>
      <c r="I14" s="89"/>
      <c r="J14" s="89"/>
      <c r="K14" s="89"/>
      <c r="L14" s="89"/>
      <c r="M14" s="89"/>
      <c r="N14" s="89"/>
      <c r="O14" s="89"/>
      <c r="P14" s="89"/>
      <c r="Q14" s="89"/>
      <c r="R14" s="89"/>
      <c r="S14" s="89"/>
      <c r="T14" s="89"/>
      <c r="U14" s="89"/>
    </row>
    <row r="15" spans="1:21" ht="13.5" customHeight="1">
      <c r="A15" s="89"/>
      <c r="B15" s="89"/>
      <c r="C15" s="89"/>
      <c r="D15" s="89"/>
      <c r="E15" s="89"/>
      <c r="F15" s="89"/>
      <c r="G15" s="89"/>
      <c r="H15" s="89"/>
      <c r="I15" s="89"/>
      <c r="J15" s="89"/>
      <c r="K15" s="89"/>
      <c r="L15" s="89"/>
      <c r="M15" s="89"/>
      <c r="N15" s="89"/>
      <c r="O15" s="89"/>
      <c r="P15" s="89"/>
      <c r="Q15" s="89"/>
      <c r="R15" s="89"/>
      <c r="S15" s="89"/>
      <c r="T15" s="89"/>
      <c r="U15" s="89"/>
    </row>
    <row r="16" spans="1:21" ht="13.5" customHeight="1">
      <c r="A16" s="89"/>
      <c r="B16" s="89"/>
      <c r="C16" s="89"/>
      <c r="D16" s="89"/>
      <c r="E16" s="89"/>
      <c r="F16" s="89"/>
      <c r="G16" s="89"/>
      <c r="H16" s="89"/>
      <c r="I16" s="89"/>
      <c r="J16" s="89"/>
      <c r="K16" s="89"/>
      <c r="L16" s="89"/>
      <c r="M16" s="89"/>
      <c r="N16" s="89"/>
      <c r="O16" s="89"/>
      <c r="P16" s="89"/>
      <c r="Q16" s="89"/>
      <c r="R16" s="89"/>
      <c r="S16" s="89"/>
      <c r="T16" s="89"/>
      <c r="U16" s="89"/>
    </row>
    <row r="17" spans="1:21" ht="13.5" customHeight="1">
      <c r="A17" s="89"/>
      <c r="B17" s="89"/>
      <c r="C17" s="89"/>
      <c r="D17" s="89"/>
      <c r="E17" s="89"/>
      <c r="F17" s="89"/>
      <c r="G17" s="89"/>
      <c r="H17" s="89"/>
      <c r="I17" s="89"/>
      <c r="J17" s="89"/>
      <c r="K17" s="89"/>
      <c r="L17" s="89"/>
      <c r="M17" s="89"/>
      <c r="N17" s="89"/>
      <c r="O17" s="89"/>
      <c r="P17" s="89"/>
      <c r="Q17" s="89"/>
      <c r="R17" s="89"/>
      <c r="S17" s="89"/>
      <c r="T17" s="89"/>
      <c r="U17" s="89"/>
    </row>
    <row r="18" spans="1:21" ht="13.5" customHeight="1">
      <c r="A18" s="89"/>
      <c r="B18" s="89"/>
      <c r="C18" s="89"/>
      <c r="D18" s="89"/>
      <c r="E18" s="89"/>
      <c r="F18" s="89"/>
      <c r="G18" s="89"/>
      <c r="H18" s="89"/>
      <c r="I18" s="89"/>
      <c r="J18" s="89"/>
      <c r="K18" s="89"/>
      <c r="L18" s="89"/>
      <c r="M18" s="89"/>
      <c r="N18" s="89"/>
      <c r="O18" s="89"/>
      <c r="P18" s="89"/>
      <c r="Q18" s="89"/>
      <c r="R18" s="89"/>
      <c r="S18" s="89"/>
      <c r="T18" s="89"/>
      <c r="U18" s="89"/>
    </row>
    <row r="19" spans="1:21" ht="13.5" customHeight="1">
      <c r="A19" s="89"/>
      <c r="B19" s="89"/>
      <c r="C19" s="89"/>
      <c r="D19" s="89"/>
      <c r="E19" s="89"/>
      <c r="F19" s="89"/>
      <c r="G19" s="89"/>
      <c r="H19" s="89"/>
      <c r="I19" s="89"/>
      <c r="J19" s="89"/>
      <c r="K19" s="89"/>
      <c r="L19" s="89"/>
      <c r="M19" s="89"/>
      <c r="N19" s="89"/>
      <c r="O19" s="89"/>
      <c r="P19" s="89"/>
      <c r="Q19" s="89"/>
      <c r="R19" s="89"/>
      <c r="S19" s="89"/>
      <c r="T19" s="89"/>
      <c r="U19" s="89"/>
    </row>
    <row r="20" spans="1:21" ht="13.5" customHeight="1">
      <c r="A20" s="89"/>
      <c r="B20" s="89"/>
      <c r="C20" s="89"/>
      <c r="D20" s="89"/>
      <c r="E20" s="89"/>
      <c r="F20" s="89"/>
      <c r="G20" s="89"/>
      <c r="H20" s="89"/>
      <c r="I20" s="89"/>
      <c r="J20" s="89"/>
      <c r="K20" s="89"/>
      <c r="L20" s="89"/>
      <c r="M20" s="89"/>
      <c r="N20" s="89"/>
      <c r="O20" s="89"/>
      <c r="P20" s="89"/>
      <c r="Q20" s="89"/>
      <c r="R20" s="89"/>
      <c r="S20" s="89"/>
      <c r="T20" s="89"/>
      <c r="U20" s="89"/>
    </row>
    <row r="21" spans="1:21" ht="13.5" customHeight="1">
      <c r="A21" s="89"/>
      <c r="B21" s="89"/>
      <c r="C21" s="89"/>
      <c r="D21" s="89"/>
      <c r="E21" s="89"/>
      <c r="F21" s="89"/>
      <c r="G21" s="89"/>
      <c r="H21" s="89"/>
      <c r="I21" s="89"/>
      <c r="J21" s="89"/>
      <c r="K21" s="89"/>
      <c r="L21" s="89"/>
      <c r="M21" s="89"/>
      <c r="N21" s="89"/>
      <c r="O21" s="89"/>
      <c r="P21" s="89"/>
      <c r="Q21" s="89"/>
      <c r="R21" s="89"/>
      <c r="S21" s="89"/>
      <c r="T21" s="89"/>
      <c r="U21" s="89"/>
    </row>
    <row r="22" spans="1:21" ht="13.5" customHeight="1">
      <c r="A22" s="89"/>
      <c r="B22" s="89"/>
      <c r="C22" s="89"/>
      <c r="D22" s="89"/>
      <c r="E22" s="89"/>
      <c r="F22" s="89"/>
      <c r="G22" s="89"/>
      <c r="H22" s="89"/>
      <c r="I22" s="89"/>
      <c r="J22" s="89"/>
      <c r="K22" s="89"/>
      <c r="L22" s="89"/>
      <c r="M22" s="89"/>
      <c r="N22" s="89"/>
      <c r="O22" s="89"/>
      <c r="P22" s="89"/>
      <c r="Q22" s="89"/>
      <c r="R22" s="89"/>
      <c r="S22" s="89"/>
      <c r="T22" s="89"/>
      <c r="U22" s="89"/>
    </row>
    <row r="23" spans="1:21" ht="13.5" customHeight="1">
      <c r="A23" s="89"/>
      <c r="B23" s="89"/>
      <c r="C23" s="89"/>
      <c r="D23" s="89"/>
      <c r="E23" s="89"/>
      <c r="F23" s="89"/>
      <c r="G23" s="89"/>
      <c r="H23" s="89"/>
      <c r="I23" s="89"/>
      <c r="J23" s="89"/>
      <c r="K23" s="89"/>
      <c r="L23" s="89"/>
      <c r="M23" s="89"/>
      <c r="N23" s="89"/>
      <c r="O23" s="89"/>
      <c r="P23" s="89"/>
      <c r="Q23" s="89"/>
      <c r="R23" s="89"/>
      <c r="S23" s="89"/>
      <c r="T23" s="89"/>
      <c r="U23" s="89"/>
    </row>
    <row r="24" spans="1:21" ht="13.5" customHeight="1">
      <c r="A24" s="89"/>
      <c r="B24" s="89"/>
      <c r="C24" s="89"/>
      <c r="D24" s="89"/>
      <c r="E24" s="89"/>
      <c r="F24" s="89"/>
      <c r="G24" s="89"/>
      <c r="H24" s="89"/>
      <c r="I24" s="89"/>
      <c r="J24" s="89"/>
      <c r="K24" s="89"/>
      <c r="L24" s="89"/>
      <c r="M24" s="89"/>
      <c r="N24" s="89"/>
      <c r="O24" s="89"/>
      <c r="P24" s="89"/>
      <c r="Q24" s="89"/>
      <c r="R24" s="89"/>
      <c r="S24" s="89"/>
      <c r="T24" s="89"/>
      <c r="U24" s="89"/>
    </row>
    <row r="25" spans="1:21" ht="13.5" customHeight="1">
      <c r="A25" s="89"/>
      <c r="B25" s="89"/>
      <c r="C25" s="89"/>
      <c r="D25" s="89"/>
      <c r="E25" s="89"/>
      <c r="F25" s="89"/>
      <c r="G25" s="89"/>
      <c r="H25" s="89"/>
      <c r="I25" s="89"/>
      <c r="J25" s="89"/>
      <c r="K25" s="89"/>
      <c r="L25" s="89"/>
      <c r="M25" s="89"/>
      <c r="N25" s="89"/>
      <c r="O25" s="89"/>
      <c r="P25" s="89"/>
      <c r="Q25" s="89"/>
      <c r="R25" s="89"/>
      <c r="S25" s="89"/>
      <c r="T25" s="89"/>
      <c r="U25" s="89"/>
    </row>
    <row r="26" spans="1:21" ht="13.5" customHeight="1">
      <c r="A26" s="89"/>
      <c r="B26" s="89"/>
      <c r="C26" s="89"/>
      <c r="D26" s="89"/>
      <c r="E26" s="89"/>
      <c r="F26" s="89"/>
      <c r="G26" s="89"/>
      <c r="H26" s="89"/>
      <c r="I26" s="89"/>
      <c r="J26" s="89"/>
      <c r="K26" s="89"/>
      <c r="L26" s="89"/>
      <c r="M26" s="89"/>
      <c r="N26" s="89"/>
      <c r="O26" s="89"/>
      <c r="P26" s="89"/>
      <c r="Q26" s="89"/>
      <c r="R26" s="89"/>
      <c r="S26" s="89"/>
      <c r="T26" s="89"/>
      <c r="U26" s="89"/>
    </row>
    <row r="27" spans="1:21" ht="13.5" customHeight="1">
      <c r="A27" s="89"/>
      <c r="B27" s="89"/>
      <c r="C27" s="89"/>
      <c r="D27" s="89"/>
      <c r="E27" s="89"/>
      <c r="F27" s="89"/>
      <c r="G27" s="89"/>
      <c r="H27" s="89"/>
      <c r="I27" s="89"/>
      <c r="J27" s="89"/>
      <c r="K27" s="89"/>
      <c r="L27" s="89"/>
      <c r="M27" s="89"/>
      <c r="N27" s="89"/>
      <c r="O27" s="89"/>
      <c r="P27" s="89"/>
      <c r="Q27" s="89"/>
      <c r="R27" s="89"/>
      <c r="S27" s="89"/>
      <c r="T27" s="89"/>
      <c r="U27" s="89"/>
    </row>
    <row r="28" spans="1:21" ht="13.5" customHeight="1">
      <c r="A28" s="89"/>
      <c r="B28" s="89"/>
      <c r="C28" s="89"/>
      <c r="D28" s="89"/>
      <c r="E28" s="89"/>
      <c r="F28" s="89"/>
      <c r="G28" s="89"/>
      <c r="H28" s="89"/>
      <c r="I28" s="89"/>
      <c r="J28" s="89"/>
      <c r="K28" s="89"/>
      <c r="L28" s="89"/>
      <c r="M28" s="89"/>
      <c r="N28" s="89"/>
      <c r="O28" s="89"/>
      <c r="P28" s="89"/>
      <c r="Q28" s="89"/>
      <c r="R28" s="89"/>
      <c r="S28" s="89"/>
      <c r="T28" s="89"/>
      <c r="U28" s="89"/>
    </row>
    <row r="29" spans="1:21" ht="13.5" customHeight="1">
      <c r="A29" s="89"/>
      <c r="B29" s="89"/>
      <c r="C29" s="89"/>
      <c r="D29" s="89"/>
      <c r="E29" s="89"/>
      <c r="F29" s="89"/>
      <c r="G29" s="89"/>
      <c r="H29" s="89"/>
      <c r="I29" s="89"/>
      <c r="J29" s="89"/>
      <c r="K29" s="89"/>
      <c r="L29" s="89"/>
      <c r="M29" s="89"/>
      <c r="N29" s="89"/>
      <c r="O29" s="89"/>
      <c r="P29" s="89"/>
      <c r="Q29" s="89"/>
      <c r="R29" s="89"/>
      <c r="S29" s="89"/>
      <c r="T29" s="89"/>
      <c r="U29" s="89"/>
    </row>
    <row r="30" spans="1:21" ht="13.5" customHeight="1">
      <c r="A30" s="89"/>
      <c r="B30" s="89"/>
      <c r="C30" s="89"/>
      <c r="D30" s="89"/>
      <c r="E30" s="89"/>
      <c r="F30" s="89"/>
      <c r="G30" s="89"/>
      <c r="H30" s="89"/>
      <c r="I30" s="89"/>
      <c r="J30" s="89"/>
      <c r="K30" s="89"/>
      <c r="L30" s="89"/>
      <c r="M30" s="89"/>
      <c r="N30" s="89"/>
      <c r="O30" s="89"/>
      <c r="P30" s="89"/>
      <c r="Q30" s="89"/>
      <c r="R30" s="89"/>
      <c r="S30" s="89"/>
      <c r="T30" s="89"/>
      <c r="U30" s="89"/>
    </row>
    <row r="31" spans="1:21" ht="13.5" customHeight="1">
      <c r="A31" s="89"/>
      <c r="B31" s="89"/>
      <c r="C31" s="89"/>
      <c r="D31" s="89"/>
      <c r="E31" s="89"/>
      <c r="F31" s="89"/>
      <c r="G31" s="89"/>
      <c r="H31" s="89"/>
      <c r="I31" s="89"/>
      <c r="J31" s="89"/>
      <c r="K31" s="89"/>
      <c r="L31" s="89"/>
      <c r="M31" s="89"/>
      <c r="N31" s="89"/>
      <c r="O31" s="89"/>
      <c r="P31" s="89"/>
      <c r="Q31" s="89"/>
      <c r="R31" s="89"/>
      <c r="S31" s="89"/>
      <c r="T31" s="89"/>
      <c r="U31" s="89"/>
    </row>
    <row r="32" spans="1:21" ht="13.5" customHeight="1">
      <c r="A32" s="89"/>
      <c r="B32" s="89"/>
      <c r="C32" s="89"/>
      <c r="D32" s="89"/>
      <c r="E32" s="89"/>
      <c r="F32" s="89"/>
      <c r="G32" s="89"/>
      <c r="H32" s="89"/>
      <c r="I32" s="89"/>
      <c r="J32" s="89"/>
      <c r="K32" s="89"/>
      <c r="L32" s="89"/>
      <c r="M32" s="89"/>
      <c r="N32" s="89"/>
      <c r="O32" s="89"/>
      <c r="P32" s="89"/>
      <c r="Q32" s="89"/>
      <c r="R32" s="89"/>
      <c r="S32" s="89"/>
      <c r="T32" s="89"/>
      <c r="U32" s="89"/>
    </row>
    <row r="33" spans="1:21" ht="13.5" customHeight="1">
      <c r="A33" s="89"/>
      <c r="B33" s="89"/>
      <c r="C33" s="89"/>
      <c r="D33" s="89"/>
      <c r="E33" s="89"/>
      <c r="F33" s="89"/>
      <c r="G33" s="89"/>
      <c r="H33" s="89"/>
      <c r="I33" s="89"/>
      <c r="J33" s="89"/>
      <c r="K33" s="89"/>
      <c r="L33" s="89"/>
      <c r="M33" s="89"/>
      <c r="N33" s="89"/>
      <c r="O33" s="89"/>
      <c r="P33" s="89"/>
      <c r="Q33" s="89"/>
      <c r="R33" s="89"/>
      <c r="S33" s="89"/>
      <c r="T33" s="89"/>
      <c r="U33" s="89"/>
    </row>
    <row r="34" spans="1:21" ht="13.5" customHeight="1">
      <c r="A34" s="89"/>
      <c r="B34" s="89"/>
      <c r="C34" s="89"/>
      <c r="D34" s="89"/>
      <c r="E34" s="89"/>
      <c r="F34" s="89"/>
      <c r="G34" s="89"/>
      <c r="H34" s="89"/>
      <c r="I34" s="89"/>
      <c r="J34" s="89"/>
      <c r="K34" s="89"/>
      <c r="L34" s="89"/>
      <c r="M34" s="89"/>
      <c r="N34" s="89"/>
      <c r="O34" s="89"/>
      <c r="P34" s="89"/>
      <c r="Q34" s="89"/>
      <c r="R34" s="89"/>
      <c r="S34" s="89"/>
      <c r="T34" s="89"/>
      <c r="U34" s="89"/>
    </row>
    <row r="35" spans="1:21" ht="13.5" customHeight="1">
      <c r="A35" s="89"/>
      <c r="B35" s="89"/>
      <c r="C35" s="89"/>
      <c r="D35" s="89"/>
      <c r="E35" s="89"/>
      <c r="F35" s="89"/>
      <c r="G35" s="89"/>
      <c r="H35" s="89"/>
      <c r="I35" s="89"/>
      <c r="J35" s="89"/>
      <c r="K35" s="89"/>
      <c r="L35" s="89"/>
      <c r="M35" s="89"/>
      <c r="N35" s="89"/>
      <c r="O35" s="89"/>
      <c r="P35" s="89"/>
      <c r="Q35" s="89"/>
      <c r="R35" s="89"/>
      <c r="S35" s="89"/>
      <c r="T35" s="89"/>
      <c r="U35" s="89"/>
    </row>
    <row r="36" spans="1:21" ht="13.5" customHeight="1">
      <c r="A36" s="89"/>
      <c r="B36" s="89"/>
      <c r="C36" s="89"/>
      <c r="D36" s="89"/>
      <c r="E36" s="89"/>
      <c r="F36" s="89"/>
      <c r="G36" s="89"/>
      <c r="H36" s="89"/>
      <c r="I36" s="89"/>
      <c r="J36" s="89"/>
      <c r="K36" s="89"/>
      <c r="L36" s="89"/>
      <c r="M36" s="89"/>
      <c r="N36" s="89"/>
      <c r="O36" s="89"/>
      <c r="P36" s="89"/>
      <c r="Q36" s="89"/>
      <c r="R36" s="89"/>
      <c r="S36" s="89"/>
      <c r="T36" s="89"/>
      <c r="U36" s="89"/>
    </row>
    <row r="37" spans="1:21" ht="13.5" customHeight="1">
      <c r="A37" s="89"/>
      <c r="B37" s="89"/>
      <c r="C37" s="89"/>
      <c r="D37" s="89"/>
      <c r="E37" s="89"/>
      <c r="F37" s="89"/>
      <c r="G37" s="89"/>
      <c r="H37" s="89"/>
      <c r="I37" s="89"/>
      <c r="J37" s="89"/>
      <c r="K37" s="89"/>
      <c r="L37" s="89"/>
      <c r="M37" s="89"/>
      <c r="N37" s="89"/>
      <c r="O37" s="89"/>
      <c r="P37" s="89"/>
      <c r="Q37" s="89"/>
      <c r="R37" s="89"/>
      <c r="S37" s="89"/>
      <c r="T37" s="89"/>
      <c r="U37" s="89"/>
    </row>
    <row r="38" spans="1:21" ht="13.5" customHeight="1">
      <c r="A38" s="89"/>
      <c r="B38" s="89"/>
      <c r="C38" s="89"/>
      <c r="D38" s="89"/>
      <c r="E38" s="89"/>
      <c r="F38" s="89"/>
      <c r="G38" s="89"/>
      <c r="H38" s="89"/>
      <c r="I38" s="89"/>
      <c r="J38" s="89"/>
      <c r="K38" s="89"/>
      <c r="L38" s="89"/>
      <c r="M38" s="89"/>
      <c r="N38" s="89"/>
      <c r="O38" s="89"/>
      <c r="P38" s="89"/>
      <c r="Q38" s="89"/>
      <c r="R38" s="89"/>
      <c r="S38" s="89"/>
      <c r="T38" s="89"/>
      <c r="U38" s="89"/>
    </row>
    <row r="39" spans="1:21" ht="13.5" customHeight="1">
      <c r="A39" s="89"/>
      <c r="B39" s="89"/>
      <c r="C39" s="89"/>
      <c r="D39" s="89"/>
      <c r="E39" s="89"/>
      <c r="F39" s="89"/>
      <c r="G39" s="89"/>
      <c r="H39" s="89"/>
      <c r="I39" s="89"/>
      <c r="J39" s="89"/>
      <c r="K39" s="89"/>
      <c r="L39" s="89"/>
      <c r="M39" s="89"/>
      <c r="N39" s="89"/>
      <c r="O39" s="89"/>
      <c r="P39" s="89"/>
      <c r="Q39" s="89"/>
      <c r="R39" s="89"/>
      <c r="S39" s="89"/>
      <c r="T39" s="89"/>
      <c r="U39" s="89"/>
    </row>
    <row r="40" spans="1:21" ht="13.5" customHeight="1">
      <c r="A40" s="89"/>
      <c r="B40" s="89"/>
      <c r="C40" s="89"/>
      <c r="D40" s="89"/>
      <c r="E40" s="89"/>
      <c r="F40" s="89"/>
      <c r="G40" s="89"/>
      <c r="H40" s="89"/>
      <c r="I40" s="89"/>
      <c r="J40" s="89"/>
      <c r="K40" s="89"/>
      <c r="L40" s="89"/>
      <c r="M40" s="89"/>
      <c r="N40" s="89"/>
      <c r="O40" s="89"/>
      <c r="P40" s="89"/>
      <c r="Q40" s="89"/>
      <c r="R40" s="89"/>
      <c r="S40" s="89"/>
      <c r="T40" s="89"/>
      <c r="U40" s="89"/>
    </row>
    <row r="41" spans="1:21" ht="13.5" customHeight="1">
      <c r="A41" s="89"/>
      <c r="B41" s="89"/>
      <c r="C41" s="89"/>
      <c r="D41" s="89"/>
      <c r="E41" s="89"/>
      <c r="F41" s="89"/>
      <c r="G41" s="89"/>
      <c r="H41" s="89"/>
      <c r="I41" s="89"/>
      <c r="J41" s="89"/>
      <c r="K41" s="89"/>
      <c r="L41" s="89"/>
      <c r="M41" s="89"/>
      <c r="N41" s="89"/>
      <c r="O41" s="89"/>
      <c r="P41" s="89"/>
      <c r="Q41" s="89"/>
      <c r="R41" s="89"/>
      <c r="S41" s="89"/>
      <c r="T41" s="89"/>
      <c r="U41" s="89"/>
    </row>
    <row r="42" spans="1:21" ht="13.5" customHeight="1">
      <c r="A42" s="89"/>
      <c r="B42" s="89"/>
      <c r="C42" s="89"/>
      <c r="D42" s="89"/>
      <c r="E42" s="89"/>
      <c r="F42" s="89"/>
      <c r="G42" s="89"/>
      <c r="H42" s="89"/>
      <c r="I42" s="89"/>
      <c r="J42" s="89"/>
      <c r="K42" s="89"/>
      <c r="L42" s="89"/>
      <c r="M42" s="89"/>
      <c r="N42" s="89"/>
      <c r="O42" s="89"/>
      <c r="P42" s="89"/>
      <c r="Q42" s="89"/>
      <c r="R42" s="89"/>
      <c r="S42" s="89"/>
      <c r="T42" s="89"/>
      <c r="U42" s="89"/>
    </row>
    <row r="43" spans="1:21" ht="30.75" customHeight="1">
      <c r="A43" s="89"/>
      <c r="B43" s="89"/>
      <c r="C43" s="89"/>
      <c r="D43" s="89"/>
      <c r="E43" s="89"/>
      <c r="F43" s="89"/>
      <c r="G43" s="89"/>
      <c r="H43" s="89"/>
      <c r="I43" s="89"/>
      <c r="J43" s="89"/>
      <c r="K43" s="89"/>
      <c r="L43" s="89"/>
      <c r="M43" s="89"/>
      <c r="N43" s="89"/>
      <c r="O43" s="247" t="s">
        <v>
25</v>
      </c>
      <c r="P43" s="89"/>
      <c r="Q43" s="89"/>
      <c r="R43" s="89"/>
      <c r="S43" s="89"/>
      <c r="T43" s="89"/>
      <c r="U43" s="89"/>
    </row>
    <row r="44" spans="1:21" ht="30.75" customHeight="1">
      <c r="A44" s="89"/>
      <c r="B44" s="213" t="s">
        <v>
28</v>
      </c>
      <c r="C44" s="219"/>
      <c r="D44" s="219"/>
      <c r="E44" s="227"/>
      <c r="F44" s="227"/>
      <c r="G44" s="227"/>
      <c r="H44" s="227"/>
      <c r="I44" s="227"/>
      <c r="J44" s="230" t="s">
        <v>
18</v>
      </c>
      <c r="K44" s="232" t="s">
        <v>
446</v>
      </c>
      <c r="L44" s="240" t="s">
        <v>
526</v>
      </c>
      <c r="M44" s="240" t="s">
        <v>
527</v>
      </c>
      <c r="N44" s="240" t="s">
        <v>
528</v>
      </c>
      <c r="O44" s="248" t="s">
        <v>
529</v>
      </c>
      <c r="P44" s="89"/>
      <c r="Q44" s="89"/>
      <c r="R44" s="89"/>
      <c r="S44" s="89"/>
      <c r="T44" s="89"/>
      <c r="U44" s="89"/>
    </row>
    <row r="45" spans="1:21" ht="30.75" customHeight="1">
      <c r="A45" s="89"/>
      <c r="B45" s="1105" t="s">
        <v>
29</v>
      </c>
      <c r="C45" s="1106"/>
      <c r="D45" s="222"/>
      <c r="E45" s="1085" t="s">
        <v>
27</v>
      </c>
      <c r="F45" s="1085"/>
      <c r="G45" s="1085"/>
      <c r="H45" s="1085"/>
      <c r="I45" s="1085"/>
      <c r="J45" s="1086"/>
      <c r="K45" s="233">
        <v>
4327</v>
      </c>
      <c r="L45" s="241">
        <v>
3774</v>
      </c>
      <c r="M45" s="241">
        <v>
3204</v>
      </c>
      <c r="N45" s="241">
        <v>
1667</v>
      </c>
      <c r="O45" s="249">
        <v>
1468</v>
      </c>
      <c r="P45" s="89"/>
      <c r="Q45" s="89"/>
      <c r="R45" s="89"/>
      <c r="S45" s="89"/>
      <c r="T45" s="89"/>
      <c r="U45" s="89"/>
    </row>
    <row r="46" spans="1:21" ht="30.75" customHeight="1">
      <c r="A46" s="89"/>
      <c r="B46" s="1107"/>
      <c r="C46" s="1108"/>
      <c r="D46" s="223"/>
      <c r="E46" s="1087" t="s">
        <v>
33</v>
      </c>
      <c r="F46" s="1087"/>
      <c r="G46" s="1087"/>
      <c r="H46" s="1087"/>
      <c r="I46" s="1087"/>
      <c r="J46" s="1088"/>
      <c r="K46" s="234" t="s">
        <v>
208</v>
      </c>
      <c r="L46" s="242" t="s">
        <v>
208</v>
      </c>
      <c r="M46" s="242" t="s">
        <v>
208</v>
      </c>
      <c r="N46" s="242" t="s">
        <v>
208</v>
      </c>
      <c r="O46" s="250" t="s">
        <v>
208</v>
      </c>
      <c r="P46" s="89"/>
      <c r="Q46" s="89"/>
      <c r="R46" s="89"/>
      <c r="S46" s="89"/>
      <c r="T46" s="89"/>
      <c r="U46" s="89"/>
    </row>
    <row r="47" spans="1:21" ht="30.75" customHeight="1">
      <c r="A47" s="89"/>
      <c r="B47" s="1107"/>
      <c r="C47" s="1108"/>
      <c r="D47" s="223"/>
      <c r="E47" s="1087" t="s">
        <v>
36</v>
      </c>
      <c r="F47" s="1087"/>
      <c r="G47" s="1087"/>
      <c r="H47" s="1087"/>
      <c r="I47" s="1087"/>
      <c r="J47" s="1088"/>
      <c r="K47" s="234">
        <v>
14</v>
      </c>
      <c r="L47" s="242">
        <v>
14</v>
      </c>
      <c r="M47" s="242">
        <v>
14</v>
      </c>
      <c r="N47" s="242">
        <v>
14</v>
      </c>
      <c r="O47" s="250" t="s">
        <v>
208</v>
      </c>
      <c r="P47" s="89"/>
      <c r="Q47" s="89"/>
      <c r="R47" s="89"/>
      <c r="S47" s="89"/>
      <c r="T47" s="89"/>
      <c r="U47" s="89"/>
    </row>
    <row r="48" spans="1:21" ht="30.75" customHeight="1">
      <c r="A48" s="89"/>
      <c r="B48" s="1107"/>
      <c r="C48" s="1108"/>
      <c r="D48" s="223"/>
      <c r="E48" s="1087" t="s">
        <v>
42</v>
      </c>
      <c r="F48" s="1087"/>
      <c r="G48" s="1087"/>
      <c r="H48" s="1087"/>
      <c r="I48" s="1087"/>
      <c r="J48" s="1088"/>
      <c r="K48" s="234" t="s">
        <v>
208</v>
      </c>
      <c r="L48" s="242" t="s">
        <v>
208</v>
      </c>
      <c r="M48" s="242" t="s">
        <v>
208</v>
      </c>
      <c r="N48" s="242" t="s">
        <v>
208</v>
      </c>
      <c r="O48" s="250" t="s">
        <v>
208</v>
      </c>
      <c r="P48" s="89"/>
      <c r="Q48" s="89"/>
      <c r="R48" s="89"/>
      <c r="S48" s="89"/>
      <c r="T48" s="89"/>
      <c r="U48" s="89"/>
    </row>
    <row r="49" spans="1:21" ht="30.75" customHeight="1">
      <c r="A49" s="89"/>
      <c r="B49" s="1107"/>
      <c r="C49" s="1108"/>
      <c r="D49" s="223"/>
      <c r="E49" s="1087" t="s">
        <v>
2</v>
      </c>
      <c r="F49" s="1087"/>
      <c r="G49" s="1087"/>
      <c r="H49" s="1087"/>
      <c r="I49" s="1087"/>
      <c r="J49" s="1088"/>
      <c r="K49" s="234">
        <v>
82</v>
      </c>
      <c r="L49" s="242">
        <v>
90</v>
      </c>
      <c r="M49" s="242">
        <v>
92</v>
      </c>
      <c r="N49" s="242">
        <v>
100</v>
      </c>
      <c r="O49" s="250">
        <v>
93</v>
      </c>
      <c r="P49" s="89"/>
      <c r="Q49" s="89"/>
      <c r="R49" s="89"/>
      <c r="S49" s="89"/>
      <c r="T49" s="89"/>
      <c r="U49" s="89"/>
    </row>
    <row r="50" spans="1:21" ht="30.75" customHeight="1">
      <c r="A50" s="89"/>
      <c r="B50" s="1107"/>
      <c r="C50" s="1108"/>
      <c r="D50" s="223"/>
      <c r="E50" s="1087" t="s">
        <v>
44</v>
      </c>
      <c r="F50" s="1087"/>
      <c r="G50" s="1087"/>
      <c r="H50" s="1087"/>
      <c r="I50" s="1087"/>
      <c r="J50" s="1088"/>
      <c r="K50" s="234">
        <v>
187</v>
      </c>
      <c r="L50" s="242">
        <v>
165</v>
      </c>
      <c r="M50" s="242">
        <v>
148</v>
      </c>
      <c r="N50" s="242">
        <v>
263</v>
      </c>
      <c r="O50" s="250">
        <v>
294</v>
      </c>
      <c r="P50" s="89"/>
      <c r="Q50" s="89"/>
      <c r="R50" s="89"/>
      <c r="S50" s="89"/>
      <c r="T50" s="89"/>
      <c r="U50" s="89"/>
    </row>
    <row r="51" spans="1:21" ht="30.75" customHeight="1">
      <c r="A51" s="89"/>
      <c r="B51" s="1109"/>
      <c r="C51" s="1110"/>
      <c r="D51" s="224"/>
      <c r="E51" s="1087" t="s">
        <v>
51</v>
      </c>
      <c r="F51" s="1087"/>
      <c r="G51" s="1087"/>
      <c r="H51" s="1087"/>
      <c r="I51" s="1087"/>
      <c r="J51" s="1088"/>
      <c r="K51" s="234" t="s">
        <v>
208</v>
      </c>
      <c r="L51" s="242" t="s">
        <v>
208</v>
      </c>
      <c r="M51" s="242">
        <v>
0</v>
      </c>
      <c r="N51" s="242" t="s">
        <v>
208</v>
      </c>
      <c r="O51" s="250" t="s">
        <v>
208</v>
      </c>
      <c r="P51" s="89"/>
      <c r="Q51" s="89"/>
      <c r="R51" s="89"/>
      <c r="S51" s="89"/>
      <c r="T51" s="89"/>
      <c r="U51" s="89"/>
    </row>
    <row r="52" spans="1:21" ht="30.75" customHeight="1">
      <c r="A52" s="89"/>
      <c r="B52" s="1089" t="s">
        <v>
53</v>
      </c>
      <c r="C52" s="1090"/>
      <c r="D52" s="224"/>
      <c r="E52" s="1087" t="s">
        <v>
54</v>
      </c>
      <c r="F52" s="1087"/>
      <c r="G52" s="1087"/>
      <c r="H52" s="1087"/>
      <c r="I52" s="1087"/>
      <c r="J52" s="1088"/>
      <c r="K52" s="234">
        <v>
6330</v>
      </c>
      <c r="L52" s="242">
        <v>
6041</v>
      </c>
      <c r="M52" s="242">
        <v>
5848</v>
      </c>
      <c r="N52" s="242">
        <v>
5439</v>
      </c>
      <c r="O52" s="250">
        <v>
5209</v>
      </c>
      <c r="P52" s="89"/>
      <c r="Q52" s="89"/>
      <c r="R52" s="89"/>
      <c r="S52" s="89"/>
      <c r="T52" s="89"/>
      <c r="U52" s="89"/>
    </row>
    <row r="53" spans="1:21" ht="30.75" customHeight="1">
      <c r="A53" s="89"/>
      <c r="B53" s="1091" t="s">
        <v>
55</v>
      </c>
      <c r="C53" s="1092"/>
      <c r="D53" s="225"/>
      <c r="E53" s="1093" t="s">
        <v>
58</v>
      </c>
      <c r="F53" s="1093"/>
      <c r="G53" s="1093"/>
      <c r="H53" s="1093"/>
      <c r="I53" s="1093"/>
      <c r="J53" s="1094"/>
      <c r="K53" s="235">
        <v>
-1720</v>
      </c>
      <c r="L53" s="243">
        <v>
-1998</v>
      </c>
      <c r="M53" s="243">
        <v>
-2390</v>
      </c>
      <c r="N53" s="243">
        <v>
-3395</v>
      </c>
      <c r="O53" s="251">
        <v>
-3354</v>
      </c>
      <c r="P53" s="89"/>
      <c r="Q53" s="89"/>
      <c r="R53" s="89"/>
      <c r="S53" s="89"/>
      <c r="T53" s="89"/>
      <c r="U53" s="89"/>
    </row>
    <row r="54" spans="1:21" ht="24" customHeight="1">
      <c r="A54" s="89"/>
      <c r="B54" s="214" t="s">
        <v>
65</v>
      </c>
      <c r="C54" s="89"/>
      <c r="D54" s="89"/>
      <c r="E54" s="89"/>
      <c r="F54" s="89"/>
      <c r="G54" s="89"/>
      <c r="H54" s="89"/>
      <c r="I54" s="89"/>
      <c r="J54" s="89"/>
      <c r="K54" s="89"/>
      <c r="L54" s="89"/>
      <c r="M54" s="89"/>
      <c r="N54" s="89"/>
      <c r="O54" s="89"/>
      <c r="P54" s="89"/>
      <c r="Q54" s="89"/>
      <c r="R54" s="89"/>
      <c r="S54" s="89"/>
      <c r="T54" s="89"/>
      <c r="U54" s="89"/>
    </row>
    <row r="55" spans="1:21" ht="24" customHeight="1">
      <c r="A55" s="89"/>
      <c r="B55" s="215" t="s">
        <v>
7</v>
      </c>
      <c r="C55" s="220"/>
      <c r="D55" s="220"/>
      <c r="E55" s="220"/>
      <c r="F55" s="220"/>
      <c r="G55" s="220"/>
      <c r="H55" s="220"/>
      <c r="I55" s="220"/>
      <c r="J55" s="220"/>
      <c r="K55" s="236"/>
      <c r="L55" s="236"/>
      <c r="M55" s="236"/>
      <c r="N55" s="236"/>
      <c r="O55" s="252" t="s">
        <v>
531</v>
      </c>
      <c r="P55" s="89"/>
      <c r="Q55" s="89"/>
      <c r="R55" s="89"/>
      <c r="S55" s="89"/>
      <c r="T55" s="89"/>
      <c r="U55" s="89"/>
    </row>
    <row r="56" spans="1:21" ht="31.5" customHeight="1">
      <c r="A56" s="89"/>
      <c r="B56" s="216"/>
      <c r="C56" s="221"/>
      <c r="D56" s="221"/>
      <c r="E56" s="228"/>
      <c r="F56" s="228"/>
      <c r="G56" s="228"/>
      <c r="H56" s="228"/>
      <c r="I56" s="228"/>
      <c r="J56" s="231" t="s">
        <v>
18</v>
      </c>
      <c r="K56" s="237" t="s">
        <v>
532</v>
      </c>
      <c r="L56" s="244" t="s">
        <v>
533</v>
      </c>
      <c r="M56" s="244" t="s">
        <v>
534</v>
      </c>
      <c r="N56" s="244" t="s">
        <v>
535</v>
      </c>
      <c r="O56" s="253" t="s">
        <v>
536</v>
      </c>
      <c r="P56" s="89"/>
      <c r="Q56" s="89"/>
      <c r="R56" s="89"/>
      <c r="S56" s="89"/>
      <c r="T56" s="89"/>
      <c r="U56" s="89"/>
    </row>
    <row r="57" spans="1:21" ht="31.5" customHeight="1">
      <c r="B57" s="1101" t="s">
        <v>
52</v>
      </c>
      <c r="C57" s="1102"/>
      <c r="D57" s="1095" t="s">
        <v>
67</v>
      </c>
      <c r="E57" s="1096"/>
      <c r="F57" s="1096"/>
      <c r="G57" s="1096"/>
      <c r="H57" s="1096"/>
      <c r="I57" s="1096"/>
      <c r="J57" s="1097"/>
      <c r="K57" s="238">
        <v>
3106</v>
      </c>
      <c r="L57" s="245">
        <v>
3118</v>
      </c>
      <c r="M57" s="245">
        <v>
3143</v>
      </c>
      <c r="N57" s="245">
        <v>
1501</v>
      </c>
      <c r="O57" s="254">
        <v>
686</v>
      </c>
    </row>
    <row r="58" spans="1:21" ht="31.5" customHeight="1">
      <c r="B58" s="1103"/>
      <c r="C58" s="1104"/>
      <c r="D58" s="1098" t="s">
        <v>
70</v>
      </c>
      <c r="E58" s="1099"/>
      <c r="F58" s="1099"/>
      <c r="G58" s="1099"/>
      <c r="H58" s="1099"/>
      <c r="I58" s="1099"/>
      <c r="J58" s="1100"/>
      <c r="K58" s="239">
        <v>
218</v>
      </c>
      <c r="L58" s="246">
        <v>
101</v>
      </c>
      <c r="M58" s="246">
        <v>
115</v>
      </c>
      <c r="N58" s="246">
        <v>
130</v>
      </c>
      <c r="O58" s="255">
        <v>
144</v>
      </c>
    </row>
    <row r="59" spans="1:21" ht="24" customHeight="1">
      <c r="B59" s="217"/>
      <c r="C59" s="217"/>
      <c r="D59" s="226" t="s">
        <v>
49</v>
      </c>
      <c r="E59" s="229"/>
      <c r="F59" s="229"/>
      <c r="G59" s="229"/>
      <c r="H59" s="229"/>
      <c r="I59" s="229"/>
      <c r="J59" s="229"/>
      <c r="K59" s="229"/>
      <c r="L59" s="229"/>
      <c r="M59" s="229"/>
      <c r="N59" s="229"/>
      <c r="O59" s="229"/>
    </row>
    <row r="60" spans="1:21" ht="24" customHeight="1">
      <c r="B60" s="218"/>
      <c r="C60" s="218"/>
      <c r="D60" s="226" t="s">
        <v>
43</v>
      </c>
      <c r="E60" s="229"/>
      <c r="F60" s="229"/>
      <c r="G60" s="229"/>
      <c r="H60" s="229"/>
      <c r="I60" s="229"/>
      <c r="J60" s="229"/>
      <c r="K60" s="229"/>
      <c r="L60" s="229"/>
      <c r="M60" s="229"/>
      <c r="N60" s="229"/>
      <c r="O60" s="229"/>
    </row>
    <row r="61" spans="1:21" ht="24" customHeight="1">
      <c r="A61" s="89"/>
      <c r="B61" s="214"/>
      <c r="C61" s="89"/>
      <c r="D61" s="89"/>
      <c r="E61" s="89"/>
      <c r="F61" s="89"/>
      <c r="G61" s="89"/>
      <c r="H61" s="89"/>
      <c r="I61" s="89"/>
      <c r="J61" s="89"/>
      <c r="K61" s="89"/>
      <c r="L61" s="89"/>
      <c r="M61" s="89"/>
      <c r="N61" s="89"/>
      <c r="O61" s="89"/>
      <c r="P61" s="89"/>
      <c r="Q61" s="89"/>
      <c r="R61" s="89"/>
      <c r="S61" s="89"/>
      <c r="T61" s="89"/>
      <c r="U61" s="89"/>
    </row>
    <row r="62" spans="1:21" ht="24" customHeight="1">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7L2gjqrWu8WAqKP/7184YQD2h+Q3HvTwVJ0Fnmh53WOVfS4QhRJqBy1c6QBxXT54Uwp73R74db0Ia7L7LPUXKQ==" saltValue="BQfFJqA2G80RAAjoCKxJS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headerFooter alignWithMargins="0">
    <oddFooter>
&amp;C
&amp;P/&amp;N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7" t="s">
        <v>
25</v>
      </c>
    </row>
    <row r="40" spans="2:13" ht="27.75" customHeight="1">
      <c r="B40" s="213" t="s">
        <v>
28</v>
      </c>
      <c r="C40" s="219"/>
      <c r="D40" s="219"/>
      <c r="E40" s="227"/>
      <c r="F40" s="227"/>
      <c r="G40" s="227"/>
      <c r="H40" s="230" t="s">
        <v>
18</v>
      </c>
      <c r="I40" s="232" t="s">
        <v>
446</v>
      </c>
      <c r="J40" s="240" t="s">
        <v>
526</v>
      </c>
      <c r="K40" s="240" t="s">
        <v>
527</v>
      </c>
      <c r="L40" s="240" t="s">
        <v>
528</v>
      </c>
      <c r="M40" s="267" t="s">
        <v>
529</v>
      </c>
    </row>
    <row r="41" spans="2:13" ht="27.75" customHeight="1">
      <c r="B41" s="1105" t="s">
        <v>
38</v>
      </c>
      <c r="C41" s="1106"/>
      <c r="D41" s="222"/>
      <c r="E41" s="1111" t="s">
        <v>
71</v>
      </c>
      <c r="F41" s="1111"/>
      <c r="G41" s="1111"/>
      <c r="H41" s="1112"/>
      <c r="I41" s="260">
        <v>
20152</v>
      </c>
      <c r="J41" s="264">
        <v>
15111</v>
      </c>
      <c r="K41" s="264">
        <v>
9365</v>
      </c>
      <c r="L41" s="264">
        <v>
24022</v>
      </c>
      <c r="M41" s="268">
        <v>
23800</v>
      </c>
    </row>
    <row r="42" spans="2:13" ht="27.75" customHeight="1">
      <c r="B42" s="1107"/>
      <c r="C42" s="1108"/>
      <c r="D42" s="223"/>
      <c r="E42" s="1113" t="s">
        <v>
79</v>
      </c>
      <c r="F42" s="1113"/>
      <c r="G42" s="1113"/>
      <c r="H42" s="1114"/>
      <c r="I42" s="261">
        <v>
3083</v>
      </c>
      <c r="J42" s="265">
        <v>
4003</v>
      </c>
      <c r="K42" s="265">
        <v>
5327</v>
      </c>
      <c r="L42" s="265">
        <v>
4797</v>
      </c>
      <c r="M42" s="269">
        <v>
5649</v>
      </c>
    </row>
    <row r="43" spans="2:13" ht="27.75" customHeight="1">
      <c r="B43" s="1107"/>
      <c r="C43" s="1108"/>
      <c r="D43" s="223"/>
      <c r="E43" s="1113" t="s">
        <v>
80</v>
      </c>
      <c r="F43" s="1113"/>
      <c r="G43" s="1113"/>
      <c r="H43" s="1114"/>
      <c r="I43" s="261" t="s">
        <v>
208</v>
      </c>
      <c r="J43" s="265" t="s">
        <v>
208</v>
      </c>
      <c r="K43" s="265" t="s">
        <v>
208</v>
      </c>
      <c r="L43" s="265" t="s">
        <v>
208</v>
      </c>
      <c r="M43" s="269" t="s">
        <v>
208</v>
      </c>
    </row>
    <row r="44" spans="2:13" ht="27.75" customHeight="1">
      <c r="B44" s="1107"/>
      <c r="C44" s="1108"/>
      <c r="D44" s="223"/>
      <c r="E44" s="1113" t="s">
        <v>
82</v>
      </c>
      <c r="F44" s="1113"/>
      <c r="G44" s="1113"/>
      <c r="H44" s="1114"/>
      <c r="I44" s="261">
        <v>
1149</v>
      </c>
      <c r="J44" s="265">
        <v>
1123</v>
      </c>
      <c r="K44" s="265">
        <v>
1155</v>
      </c>
      <c r="L44" s="265">
        <v>
1344</v>
      </c>
      <c r="M44" s="269">
        <v>
1441</v>
      </c>
    </row>
    <row r="45" spans="2:13" ht="27.75" customHeight="1">
      <c r="B45" s="1107"/>
      <c r="C45" s="1108"/>
      <c r="D45" s="223"/>
      <c r="E45" s="1113" t="s">
        <v>
84</v>
      </c>
      <c r="F45" s="1113"/>
      <c r="G45" s="1113"/>
      <c r="H45" s="1114"/>
      <c r="I45" s="261">
        <v>
18077</v>
      </c>
      <c r="J45" s="265">
        <v>
17217</v>
      </c>
      <c r="K45" s="265">
        <v>
16457</v>
      </c>
      <c r="L45" s="265">
        <v>
14932</v>
      </c>
      <c r="M45" s="269">
        <v>
14718</v>
      </c>
    </row>
    <row r="46" spans="2:13" ht="27.75" customHeight="1">
      <c r="B46" s="1107"/>
      <c r="C46" s="1108"/>
      <c r="D46" s="224"/>
      <c r="E46" s="1113" t="s">
        <v>
83</v>
      </c>
      <c r="F46" s="1113"/>
      <c r="G46" s="1113"/>
      <c r="H46" s="1114"/>
      <c r="I46" s="261">
        <v>
41</v>
      </c>
      <c r="J46" s="265">
        <v>
37</v>
      </c>
      <c r="K46" s="265">
        <v>
32</v>
      </c>
      <c r="L46" s="265">
        <v>
27</v>
      </c>
      <c r="M46" s="269">
        <v>
23</v>
      </c>
    </row>
    <row r="47" spans="2:13" ht="27.75" customHeight="1">
      <c r="B47" s="1107"/>
      <c r="C47" s="1108"/>
      <c r="D47" s="257"/>
      <c r="E47" s="1115" t="s">
        <v>
87</v>
      </c>
      <c r="F47" s="1116"/>
      <c r="G47" s="1116"/>
      <c r="H47" s="1117"/>
      <c r="I47" s="261" t="s">
        <v>
208</v>
      </c>
      <c r="J47" s="265" t="s">
        <v>
208</v>
      </c>
      <c r="K47" s="265" t="s">
        <v>
208</v>
      </c>
      <c r="L47" s="265" t="s">
        <v>
208</v>
      </c>
      <c r="M47" s="269" t="s">
        <v>
208</v>
      </c>
    </row>
    <row r="48" spans="2:13" ht="27.75" customHeight="1">
      <c r="B48" s="1107"/>
      <c r="C48" s="1108"/>
      <c r="D48" s="223"/>
      <c r="E48" s="1113" t="s">
        <v>
91</v>
      </c>
      <c r="F48" s="1113"/>
      <c r="G48" s="1113"/>
      <c r="H48" s="1114"/>
      <c r="I48" s="261" t="s">
        <v>
208</v>
      </c>
      <c r="J48" s="265" t="s">
        <v>
208</v>
      </c>
      <c r="K48" s="265" t="s">
        <v>
208</v>
      </c>
      <c r="L48" s="265" t="s">
        <v>
208</v>
      </c>
      <c r="M48" s="269" t="s">
        <v>
208</v>
      </c>
    </row>
    <row r="49" spans="2:13" ht="27.75" customHeight="1">
      <c r="B49" s="1109"/>
      <c r="C49" s="1110"/>
      <c r="D49" s="223"/>
      <c r="E49" s="1113" t="s">
        <v>
97</v>
      </c>
      <c r="F49" s="1113"/>
      <c r="G49" s="1113"/>
      <c r="H49" s="1114"/>
      <c r="I49" s="261" t="s">
        <v>
208</v>
      </c>
      <c r="J49" s="265" t="s">
        <v>
208</v>
      </c>
      <c r="K49" s="265" t="s">
        <v>
208</v>
      </c>
      <c r="L49" s="265" t="s">
        <v>
208</v>
      </c>
      <c r="M49" s="269" t="s">
        <v>
208</v>
      </c>
    </row>
    <row r="50" spans="2:13" ht="27.75" customHeight="1">
      <c r="B50" s="1120" t="s">
        <v>
99</v>
      </c>
      <c r="C50" s="1121"/>
      <c r="D50" s="258"/>
      <c r="E50" s="1113" t="s">
        <v>
101</v>
      </c>
      <c r="F50" s="1113"/>
      <c r="G50" s="1113"/>
      <c r="H50" s="1114"/>
      <c r="I50" s="261">
        <v>
75452</v>
      </c>
      <c r="J50" s="265">
        <v>
73194</v>
      </c>
      <c r="K50" s="265">
        <v>
64561</v>
      </c>
      <c r="L50" s="265">
        <v>
66610</v>
      </c>
      <c r="M50" s="269">
        <v>
69111</v>
      </c>
    </row>
    <row r="51" spans="2:13" ht="27.75" customHeight="1">
      <c r="B51" s="1107"/>
      <c r="C51" s="1108"/>
      <c r="D51" s="223"/>
      <c r="E51" s="1113" t="s">
        <v>
104</v>
      </c>
      <c r="F51" s="1113"/>
      <c r="G51" s="1113"/>
      <c r="H51" s="1114"/>
      <c r="I51" s="261" t="s">
        <v>
208</v>
      </c>
      <c r="J51" s="265" t="s">
        <v>
208</v>
      </c>
      <c r="K51" s="265" t="s">
        <v>
208</v>
      </c>
      <c r="L51" s="265" t="s">
        <v>
208</v>
      </c>
      <c r="M51" s="269" t="s">
        <v>
208</v>
      </c>
    </row>
    <row r="52" spans="2:13" ht="27.75" customHeight="1">
      <c r="B52" s="1109"/>
      <c r="C52" s="1110"/>
      <c r="D52" s="223"/>
      <c r="E52" s="1113" t="s">
        <v>
46</v>
      </c>
      <c r="F52" s="1113"/>
      <c r="G52" s="1113"/>
      <c r="H52" s="1114"/>
      <c r="I52" s="261">
        <v>
55847</v>
      </c>
      <c r="J52" s="265">
        <v>
50089</v>
      </c>
      <c r="K52" s="265">
        <v>
44437</v>
      </c>
      <c r="L52" s="265">
        <v>
43775</v>
      </c>
      <c r="M52" s="269">
        <v>
46160</v>
      </c>
    </row>
    <row r="53" spans="2:13" ht="27.75" customHeight="1">
      <c r="B53" s="1091" t="s">
        <v>
55</v>
      </c>
      <c r="C53" s="1092"/>
      <c r="D53" s="225"/>
      <c r="E53" s="1118" t="s">
        <v>
106</v>
      </c>
      <c r="F53" s="1118"/>
      <c r="G53" s="1118"/>
      <c r="H53" s="1119"/>
      <c r="I53" s="262">
        <v>
-88797</v>
      </c>
      <c r="J53" s="266">
        <v>
-85792</v>
      </c>
      <c r="K53" s="266">
        <v>
-76662</v>
      </c>
      <c r="L53" s="266">
        <v>
-65262</v>
      </c>
      <c r="M53" s="270">
        <v>
-69641</v>
      </c>
    </row>
    <row r="54" spans="2:13" ht="27.75" customHeight="1">
      <c r="B54" s="256" t="s">
        <v>
0</v>
      </c>
      <c r="C54" s="196"/>
      <c r="D54" s="196"/>
      <c r="E54" s="259"/>
      <c r="F54" s="259"/>
      <c r="G54" s="259"/>
      <c r="H54" s="259"/>
      <c r="I54" s="263"/>
      <c r="J54" s="263"/>
      <c r="K54" s="263"/>
      <c r="L54" s="263"/>
      <c r="M54" s="263"/>
    </row>
    <row r="55" spans="2:13" ht="13.2"/>
  </sheetData>
  <sheetProtection algorithmName="SHA-512" hashValue="h00dk90EkxrPGCUmbFD07yPIKDyJk0y5lryAx9daZJNPofW1CI62Hi9jwkQJMkJ/GuGvm7nTKciiWxUbD9pRsA==" saltValue="vrMFUioAI03x5m2FN5rfL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
&amp;C
&amp;P/&amp;N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89"/>
      <c r="C53" s="89"/>
      <c r="D53" s="89"/>
      <c r="E53" s="89"/>
      <c r="F53" s="89"/>
      <c r="G53" s="89"/>
      <c r="H53" s="286" t="s">
        <v>
102</v>
      </c>
    </row>
    <row r="54" spans="2:8" ht="29.25" customHeight="1">
      <c r="B54" s="271" t="s">
        <v>
9</v>
      </c>
      <c r="C54" s="277"/>
      <c r="D54" s="277"/>
      <c r="E54" s="278" t="s">
        <v>
18</v>
      </c>
      <c r="F54" s="279" t="s">
        <v>
527</v>
      </c>
      <c r="G54" s="279" t="s">
        <v>
528</v>
      </c>
      <c r="H54" s="287" t="s">
        <v>
529</v>
      </c>
    </row>
    <row r="55" spans="2:8" ht="52.5" customHeight="1">
      <c r="B55" s="272"/>
      <c r="C55" s="1122" t="s">
        <v>
110</v>
      </c>
      <c r="D55" s="1122"/>
      <c r="E55" s="1123"/>
      <c r="F55" s="280">
        <v>
27949</v>
      </c>
      <c r="G55" s="280">
        <v>
28688</v>
      </c>
      <c r="H55" s="288">
        <v>
29999</v>
      </c>
    </row>
    <row r="56" spans="2:8" ht="52.5" customHeight="1">
      <c r="B56" s="273"/>
      <c r="C56" s="1124" t="s">
        <v>
113</v>
      </c>
      <c r="D56" s="1124"/>
      <c r="E56" s="1125"/>
      <c r="F56" s="281">
        <v>
1091</v>
      </c>
      <c r="G56" s="281">
        <v>
686</v>
      </c>
      <c r="H56" s="289">
        <v>
578</v>
      </c>
    </row>
    <row r="57" spans="2:8" ht="53.25" customHeight="1">
      <c r="B57" s="273"/>
      <c r="C57" s="1126" t="s">
        <v>
76</v>
      </c>
      <c r="D57" s="1126"/>
      <c r="E57" s="1127"/>
      <c r="F57" s="282">
        <v>
32285</v>
      </c>
      <c r="G57" s="282">
        <v>
34783</v>
      </c>
      <c r="H57" s="290">
        <v>
35979</v>
      </c>
    </row>
    <row r="58" spans="2:8" ht="45.75" customHeight="1">
      <c r="B58" s="274"/>
      <c r="C58" s="1128" t="s">
        <v>
545</v>
      </c>
      <c r="D58" s="1129"/>
      <c r="E58" s="1130"/>
      <c r="F58" s="283">
        <v>
17969</v>
      </c>
      <c r="G58" s="283">
        <v>
19978</v>
      </c>
      <c r="H58" s="291">
        <v>
20249</v>
      </c>
    </row>
    <row r="59" spans="2:8" ht="45.75" customHeight="1">
      <c r="B59" s="274"/>
      <c r="C59" s="1128" t="s">
        <v>
546</v>
      </c>
      <c r="D59" s="1129"/>
      <c r="E59" s="1130"/>
      <c r="F59" s="283">
        <v>
6130</v>
      </c>
      <c r="G59" s="283">
        <v>
6274</v>
      </c>
      <c r="H59" s="291">
        <v>
7389</v>
      </c>
    </row>
    <row r="60" spans="2:8" ht="45.75" customHeight="1">
      <c r="B60" s="274"/>
      <c r="C60" s="1128" t="s">
        <v>
547</v>
      </c>
      <c r="D60" s="1129"/>
      <c r="E60" s="1130"/>
      <c r="F60" s="283">
        <v>
3515</v>
      </c>
      <c r="G60" s="283">
        <v>
3524</v>
      </c>
      <c r="H60" s="291">
        <v>
3571</v>
      </c>
    </row>
    <row r="61" spans="2:8" ht="45.75" customHeight="1">
      <c r="B61" s="274"/>
      <c r="C61" s="1128" t="s">
        <v>
245</v>
      </c>
      <c r="D61" s="1129"/>
      <c r="E61" s="1130"/>
      <c r="F61" s="283">
        <v>
3353</v>
      </c>
      <c r="G61" s="283">
        <v>
3176</v>
      </c>
      <c r="H61" s="291">
        <v>
3049</v>
      </c>
    </row>
    <row r="62" spans="2:8" ht="45.75" customHeight="1">
      <c r="B62" s="275"/>
      <c r="C62" s="1131" t="s">
        <v>
548</v>
      </c>
      <c r="D62" s="1132"/>
      <c r="E62" s="1133"/>
      <c r="F62" s="284">
        <v>
1119</v>
      </c>
      <c r="G62" s="284">
        <v>
1124</v>
      </c>
      <c r="H62" s="292">
        <v>
1128</v>
      </c>
    </row>
    <row r="63" spans="2:8" ht="52.5" customHeight="1">
      <c r="B63" s="276"/>
      <c r="C63" s="1134" t="s">
        <v>
117</v>
      </c>
      <c r="D63" s="1134"/>
      <c r="E63" s="1135"/>
      <c r="F63" s="285">
        <v>
61325</v>
      </c>
      <c r="G63" s="285">
        <v>
64157</v>
      </c>
      <c r="H63" s="293">
        <v>
66556</v>
      </c>
    </row>
    <row r="64" spans="2:8" ht="13.2"/>
  </sheetData>
  <sheetProtection algorithmName="SHA-512" hashValue="/G+e4HA1RTGPeylyMUtu4VTFQMPVrLlaW9hfkSYUPvZ8tNiehWiKOY7fmaNIOaHNFkMJhrjPHqN2foXeBstoDw==" saltValue="0UKUkTkv5yjT1Iyj2WhMD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
&amp;C
&amp;P/&amp;N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09375" defaultRowHeight="13.2"/>
  <cols>
    <col min="1" max="1" width="45.88671875" style="294" customWidth="1"/>
    <col min="2" max="8" width="13.33203125" style="294" customWidth="1"/>
    <col min="9" max="16384" width="11.109375" style="294"/>
  </cols>
  <sheetData>
    <row r="1" spans="1:8">
      <c r="A1" s="101"/>
      <c r="B1" s="107"/>
      <c r="C1" s="111"/>
      <c r="D1" s="117"/>
      <c r="E1" s="127"/>
      <c r="F1" s="127"/>
      <c r="G1" s="127"/>
      <c r="H1" s="161"/>
    </row>
    <row r="2" spans="1:8">
      <c r="A2" s="102"/>
      <c r="B2" s="108"/>
      <c r="C2" s="301"/>
      <c r="D2" s="118" t="s">
        <v>89</v>
      </c>
      <c r="E2" s="128"/>
      <c r="F2" s="309" t="s">
        <v>525</v>
      </c>
      <c r="G2" s="152"/>
      <c r="H2" s="162"/>
    </row>
    <row r="3" spans="1:8">
      <c r="A3" s="118" t="s">
        <v>239</v>
      </c>
      <c r="B3" s="110"/>
      <c r="C3" s="302"/>
      <c r="D3" s="305">
        <v>39828</v>
      </c>
      <c r="E3" s="307"/>
      <c r="F3" s="310">
        <v>46686</v>
      </c>
      <c r="G3" s="312"/>
      <c r="H3" s="315"/>
    </row>
    <row r="4" spans="1:8">
      <c r="A4" s="103"/>
      <c r="B4" s="109"/>
      <c r="C4" s="303"/>
      <c r="D4" s="306">
        <v>28747</v>
      </c>
      <c r="E4" s="308"/>
      <c r="F4" s="311">
        <v>32595</v>
      </c>
      <c r="G4" s="313"/>
      <c r="H4" s="316"/>
    </row>
    <row r="5" spans="1:8">
      <c r="A5" s="118" t="s">
        <v>504</v>
      </c>
      <c r="B5" s="110"/>
      <c r="C5" s="302"/>
      <c r="D5" s="305">
        <v>59429</v>
      </c>
      <c r="E5" s="307"/>
      <c r="F5" s="310">
        <v>49796</v>
      </c>
      <c r="G5" s="312"/>
      <c r="H5" s="315"/>
    </row>
    <row r="6" spans="1:8">
      <c r="A6" s="103"/>
      <c r="B6" s="109"/>
      <c r="C6" s="303"/>
      <c r="D6" s="306">
        <v>39330</v>
      </c>
      <c r="E6" s="308"/>
      <c r="F6" s="311">
        <v>37281</v>
      </c>
      <c r="G6" s="313"/>
      <c r="H6" s="316"/>
    </row>
    <row r="7" spans="1:8">
      <c r="A7" s="118" t="s">
        <v>523</v>
      </c>
      <c r="B7" s="110"/>
      <c r="C7" s="302"/>
      <c r="D7" s="305">
        <v>70531</v>
      </c>
      <c r="E7" s="307"/>
      <c r="F7" s="310">
        <v>51681</v>
      </c>
      <c r="G7" s="312"/>
      <c r="H7" s="315"/>
    </row>
    <row r="8" spans="1:8">
      <c r="A8" s="103"/>
      <c r="B8" s="109"/>
      <c r="C8" s="303"/>
      <c r="D8" s="306">
        <v>44905</v>
      </c>
      <c r="E8" s="308"/>
      <c r="F8" s="311">
        <v>37226</v>
      </c>
      <c r="G8" s="313"/>
      <c r="H8" s="316"/>
    </row>
    <row r="9" spans="1:8">
      <c r="A9" s="118" t="s">
        <v>478</v>
      </c>
      <c r="B9" s="110"/>
      <c r="C9" s="302"/>
      <c r="D9" s="305">
        <v>126427</v>
      </c>
      <c r="E9" s="307"/>
      <c r="F9" s="310">
        <v>50465</v>
      </c>
      <c r="G9" s="312"/>
      <c r="H9" s="315"/>
    </row>
    <row r="10" spans="1:8">
      <c r="A10" s="103"/>
      <c r="B10" s="109"/>
      <c r="C10" s="303"/>
      <c r="D10" s="306">
        <v>82786</v>
      </c>
      <c r="E10" s="308"/>
      <c r="F10" s="311">
        <v>34193</v>
      </c>
      <c r="G10" s="313"/>
      <c r="H10" s="316"/>
    </row>
    <row r="11" spans="1:8">
      <c r="A11" s="118" t="s">
        <v>322</v>
      </c>
      <c r="B11" s="110"/>
      <c r="C11" s="302"/>
      <c r="D11" s="305">
        <v>90312</v>
      </c>
      <c r="E11" s="307"/>
      <c r="F11" s="310">
        <v>51679</v>
      </c>
      <c r="G11" s="312"/>
      <c r="H11" s="315"/>
    </row>
    <row r="12" spans="1:8">
      <c r="A12" s="103"/>
      <c r="B12" s="109"/>
      <c r="C12" s="304"/>
      <c r="D12" s="306">
        <v>58731</v>
      </c>
      <c r="E12" s="308"/>
      <c r="F12" s="311">
        <v>35132</v>
      </c>
      <c r="G12" s="313"/>
      <c r="H12" s="316"/>
    </row>
    <row r="13" spans="1:8">
      <c r="A13" s="118"/>
      <c r="B13" s="110"/>
      <c r="C13" s="302"/>
      <c r="D13" s="305">
        <v>77305</v>
      </c>
      <c r="E13" s="307"/>
      <c r="F13" s="310">
        <v>50061</v>
      </c>
      <c r="G13" s="314"/>
      <c r="H13" s="315"/>
    </row>
    <row r="14" spans="1:8">
      <c r="A14" s="103"/>
      <c r="B14" s="109"/>
      <c r="C14" s="303"/>
      <c r="D14" s="306">
        <v>50900</v>
      </c>
      <c r="E14" s="308"/>
      <c r="F14" s="311">
        <v>35285</v>
      </c>
      <c r="G14" s="313"/>
      <c r="H14" s="316"/>
    </row>
    <row r="17" spans="1:11">
      <c r="A17" s="294" t="s">
        <v>26</v>
      </c>
    </row>
    <row r="18" spans="1:11">
      <c r="A18" s="295"/>
      <c r="B18" s="295" t="str">
        <f>実質収支比率等に係る経年分析!F$46</f>
        <v xml:space="preserve">
H29</v>
      </c>
      <c r="C18" s="295" t="str">
        <f>実質収支比率等に係る経年分析!G$46</f>
        <v xml:space="preserve">
H30</v>
      </c>
      <c r="D18" s="295" t="str">
        <f>実質収支比率等に係る経年分析!H$46</f>
        <v xml:space="preserve">
R01</v>
      </c>
      <c r="E18" s="295" t="str">
        <f>実質収支比率等に係る経年分析!I$46</f>
        <v xml:space="preserve">
R02</v>
      </c>
      <c r="F18" s="295" t="str">
        <f>実質収支比率等に係る経年分析!J$46</f>
        <v xml:space="preserve">
R03</v>
      </c>
    </row>
    <row r="19" spans="1:11">
      <c r="A19" s="295" t="s">
        <v>96</v>
      </c>
      <c r="B19" s="295">
        <f>ROUND(VALUE(SUBSTITUTE(実質収支比率等に係る経年分析!F$48,"▲","-")),2)</f>
        <v>3.33</v>
      </c>
      <c r="C19" s="295">
        <f>ROUND(VALUE(SUBSTITUTE(実質収支比率等に係る経年分析!G$48,"▲","-")),2)</f>
        <v>3.37</v>
      </c>
      <c r="D19" s="295">
        <f>ROUND(VALUE(SUBSTITUTE(実質収支比率等に係る経年分析!H$48,"▲","-")),2)</f>
        <v>2.9</v>
      </c>
      <c r="E19" s="295">
        <f>ROUND(VALUE(SUBSTITUTE(実質収支比率等に係る経年分析!I$48,"▲","-")),2)</f>
        <v>5.52</v>
      </c>
      <c r="F19" s="295">
        <f>ROUND(VALUE(SUBSTITUTE(実質収支比率等に係る経年分析!J$48,"▲","-")),2)</f>
        <v>7.44</v>
      </c>
    </row>
    <row r="20" spans="1:11">
      <c r="A20" s="295" t="s">
        <v>37</v>
      </c>
      <c r="B20" s="295">
        <f>ROUND(VALUE(SUBSTITUTE(実質収支比率等に係る経年分析!F$47,"▲","-")),2)</f>
        <v>44.32</v>
      </c>
      <c r="C20" s="295">
        <f>ROUND(VALUE(SUBSTITUTE(実質収支比率等に係る経年分析!G$47,"▲","-")),2)</f>
        <v>38.83</v>
      </c>
      <c r="D20" s="295">
        <f>ROUND(VALUE(SUBSTITUTE(実質収支比率等に係る経年分析!H$47,"▲","-")),2)</f>
        <v>35.6</v>
      </c>
      <c r="E20" s="295">
        <f>ROUND(VALUE(SUBSTITUTE(実質収支比率等に係る経年分析!I$47,"▲","-")),2)</f>
        <v>36.22</v>
      </c>
      <c r="F20" s="295">
        <f>ROUND(VALUE(SUBSTITUTE(実質収支比率等に係る経年分析!J$47,"▲","-")),2)</f>
        <v>36.630000000000003</v>
      </c>
    </row>
    <row r="21" spans="1:11">
      <c r="A21" s="295" t="s">
        <v>121</v>
      </c>
      <c r="B21" s="295">
        <f>IF(ISNUMBER(VALUE(SUBSTITUTE(実質収支比率等に係る経年分析!F$49,"▲","-"))),ROUND(VALUE(SUBSTITUTE(実質収支比率等に係る経年分析!F$49,"▲","-")),2),NA())</f>
        <v>4.8</v>
      </c>
      <c r="C21" s="295">
        <f>IF(ISNUMBER(VALUE(SUBSTITUTE(実質収支比率等に係る経年分析!G$49,"▲","-"))),ROUND(VALUE(SUBSTITUTE(実質収支比率等に係る経年分析!G$49,"▲","-")),2),NA())</f>
        <v>-3.46</v>
      </c>
      <c r="D21" s="295">
        <f>IF(ISNUMBER(VALUE(SUBSTITUTE(実質収支比率等に係る経年分析!H$49,"▲","-"))),ROUND(VALUE(SUBSTITUTE(実質収支比率等に係る経年分析!H$49,"▲","-")),2),NA())</f>
        <v>-3.18</v>
      </c>
      <c r="E21" s="295">
        <f>IF(ISNUMBER(VALUE(SUBSTITUTE(実質収支比率等に係る経年分析!I$49,"▲","-"))),ROUND(VALUE(SUBSTITUTE(実質収支比率等に係る経年分析!I$49,"▲","-")),2),NA())</f>
        <v>3.57</v>
      </c>
      <c r="F21" s="295">
        <f>IF(ISNUMBER(VALUE(SUBSTITUTE(実質収支比率等に係る経年分析!J$49,"▲","-"))),ROUND(VALUE(SUBSTITUTE(実質収支比率等に係る経年分析!J$49,"▲","-")),2),NA())</f>
        <v>3.71</v>
      </c>
    </row>
    <row r="24" spans="1:11">
      <c r="A24" s="294" t="s">
        <v>108</v>
      </c>
    </row>
    <row r="25" spans="1:11">
      <c r="A25" s="296"/>
      <c r="B25" s="296" t="str">
        <f>連結実質赤字比率に係る赤字・黒字の構成分析!F$33</f>
        <v xml:space="preserve">
H29</v>
      </c>
      <c r="C25" s="296"/>
      <c r="D25" s="296" t="str">
        <f>連結実質赤字比率に係る赤字・黒字の構成分析!G$33</f>
        <v xml:space="preserve">
H30</v>
      </c>
      <c r="E25" s="296"/>
      <c r="F25" s="296" t="str">
        <f>連結実質赤字比率に係る赤字・黒字の構成分析!H$33</f>
        <v xml:space="preserve">
R01</v>
      </c>
      <c r="G25" s="296"/>
      <c r="H25" s="296" t="str">
        <f>連結実質赤字比率に係る赤字・黒字の構成分析!I$33</f>
        <v xml:space="preserve">
R02</v>
      </c>
      <c r="I25" s="296"/>
      <c r="J25" s="296" t="str">
        <f>連結実質赤字比率に係る赤字・黒字の構成分析!J$33</f>
        <v xml:space="preserve">
R03</v>
      </c>
      <c r="K25" s="296"/>
    </row>
    <row r="26" spans="1:11">
      <c r="A26" s="296"/>
      <c r="B26" s="296" t="s">
        <v>122</v>
      </c>
      <c r="C26" s="296" t="s">
        <v>73</v>
      </c>
      <c r="D26" s="296" t="s">
        <v>122</v>
      </c>
      <c r="E26" s="296" t="s">
        <v>73</v>
      </c>
      <c r="F26" s="296" t="s">
        <v>122</v>
      </c>
      <c r="G26" s="296" t="s">
        <v>73</v>
      </c>
      <c r="H26" s="296" t="s">
        <v>122</v>
      </c>
      <c r="I26" s="296" t="s">
        <v>73</v>
      </c>
      <c r="J26" s="296" t="s">
        <v>122</v>
      </c>
      <c r="K26" s="296" t="s">
        <v>73</v>
      </c>
    </row>
    <row r="27" spans="1:11">
      <c r="A27" s="296" t="str">
        <f>IF(連結実質赤字比率に係る赤字・黒字の構成分析!C$43="",NA(),連結実質赤字比率に係る赤字・黒字の構成分析!C$43)</f>
        <v xml:space="preserve">
その他会計（黒字）</v>
      </c>
      <c r="B27" s="296" t="str">
        <f>IF(ROUND(VALUE(SUBSTITUTE(連結実質赤字比率に係る赤字・黒字の構成分析!F$43,"▲","-")),2)&lt;0,ABS(ROUND(VALUE(SUBSTITUTE(連結実質赤字比率に係る赤字・黒字の構成分析!F$43,"▲","-")),2)),NA())</f>
        <v xml:space="preserve">
#VALUE!</v>
      </c>
      <c r="C27" s="296" t="str">
        <f>IF(ROUND(VALUE(SUBSTITUTE(連結実質赤字比率に係る赤字・黒字の構成分析!F$43,"▲","-")),2)&gt;=0,ABS(ROUND(VALUE(SUBSTITUTE(連結実質赤字比率に係る赤字・黒字の構成分析!F$43,"▲","-")),2)),NA())</f>
        <v xml:space="preserve">
#VALUE!</v>
      </c>
      <c r="D27" s="296" t="str">
        <f>IF(ROUND(VALUE(SUBSTITUTE(連結実質赤字比率に係る赤字・黒字の構成分析!G$43,"▲","-")),2)&lt;0,ABS(ROUND(VALUE(SUBSTITUTE(連結実質赤字比率に係る赤字・黒字の構成分析!G$43,"▲","-")),2)),NA())</f>
        <v xml:space="preserve">
#VALUE!</v>
      </c>
      <c r="E27" s="296" t="str">
        <f>IF(ROUND(VALUE(SUBSTITUTE(連結実質赤字比率に係る赤字・黒字の構成分析!G$43,"▲","-")),2)&gt;=0,ABS(ROUND(VALUE(SUBSTITUTE(連結実質赤字比率に係る赤字・黒字の構成分析!G$43,"▲","-")),2)),NA())</f>
        <v xml:space="preserve">
#VALUE!</v>
      </c>
      <c r="F27" s="296" t="str">
        <f>IF(ROUND(VALUE(SUBSTITUTE(連結実質赤字比率に係る赤字・黒字の構成分析!H$43,"▲","-")),2)&lt;0,ABS(ROUND(VALUE(SUBSTITUTE(連結実質赤字比率に係る赤字・黒字の構成分析!H$43,"▲","-")),2)),NA())</f>
        <v xml:space="preserve">
#VALUE!</v>
      </c>
      <c r="G27" s="296" t="str">
        <f>IF(ROUND(VALUE(SUBSTITUTE(連結実質赤字比率に係る赤字・黒字の構成分析!H$43,"▲","-")),2)&gt;=0,ABS(ROUND(VALUE(SUBSTITUTE(連結実質赤字比率に係る赤字・黒字の構成分析!H$43,"▲","-")),2)),NA())</f>
        <v xml:space="preserve">
#VALUE!</v>
      </c>
      <c r="H27" s="296" t="str">
        <f>IF(ROUND(VALUE(SUBSTITUTE(連結実質赤字比率に係る赤字・黒字の構成分析!I$43,"▲","-")),2)&lt;0,ABS(ROUND(VALUE(SUBSTITUTE(連結実質赤字比率に係る赤字・黒字の構成分析!I$43,"▲","-")),2)),NA())</f>
        <v xml:space="preserve">
#VALUE!</v>
      </c>
      <c r="I27" s="296" t="str">
        <f>IF(ROUND(VALUE(SUBSTITUTE(連結実質赤字比率に係る赤字・黒字の構成分析!I$43,"▲","-")),2)&gt;=0,ABS(ROUND(VALUE(SUBSTITUTE(連結実質赤字比率に係る赤字・黒字の構成分析!I$43,"▲","-")),2)),NA())</f>
        <v xml:space="preserve">
#VALUE!</v>
      </c>
      <c r="J27" s="296" t="str">
        <f>IF(ROUND(VALUE(SUBSTITUTE(連結実質赤字比率に係る赤字・黒字の構成分析!J$43,"▲","-")),2)&lt;0,ABS(ROUND(VALUE(SUBSTITUTE(連結実質赤字比率に係る赤字・黒字の構成分析!J$43,"▲","-")),2)),NA())</f>
        <v xml:space="preserve">
#VALUE!</v>
      </c>
      <c r="K27" s="296" t="str">
        <f>IF(ROUND(VALUE(SUBSTITUTE(連結実質赤字比率に係る赤字・黒字の構成分析!J$43,"▲","-")),2)&gt;=0,ABS(ROUND(VALUE(SUBSTITUTE(連結実質赤字比率に係る赤字・黒字の構成分析!J$43,"▲","-")),2)),NA())</f>
        <v xml:space="preserve">
#VALUE!</v>
      </c>
    </row>
    <row r="28" spans="1:11">
      <c r="A28" s="296" t="str">
        <f>IF(連結実質赤字比率に係る赤字・黒字の構成分析!C$42="",NA(),連結実質赤字比率に係る赤字・黒字の構成分析!C$42)</f>
        <v xml:space="preserve">
その他会計（赤字）</v>
      </c>
      <c r="B28" s="296" t="str">
        <f>IF(ROUND(VALUE(SUBSTITUTE(連結実質赤字比率に係る赤字・黒字の構成分析!F$42,"▲","-")),2)&lt;0,ABS(ROUND(VALUE(SUBSTITUTE(連結実質赤字比率に係る赤字・黒字の構成分析!F$42,"▲","-")),2)),NA())</f>
        <v xml:space="preserve">
#VALUE!</v>
      </c>
      <c r="C28" s="296" t="str">
        <f>IF(ROUND(VALUE(SUBSTITUTE(連結実質赤字比率に係る赤字・黒字の構成分析!F$42,"▲","-")),2)&gt;=0,ABS(ROUND(VALUE(SUBSTITUTE(連結実質赤字比率に係る赤字・黒字の構成分析!F$42,"▲","-")),2)),NA())</f>
        <v xml:space="preserve">
#VALUE!</v>
      </c>
      <c r="D28" s="296" t="str">
        <f>IF(ROUND(VALUE(SUBSTITUTE(連結実質赤字比率に係る赤字・黒字の構成分析!G$42,"▲","-")),2)&lt;0,ABS(ROUND(VALUE(SUBSTITUTE(連結実質赤字比率に係る赤字・黒字の構成分析!G$42,"▲","-")),2)),NA())</f>
        <v xml:space="preserve">
#VALUE!</v>
      </c>
      <c r="E28" s="296" t="str">
        <f>IF(ROUND(VALUE(SUBSTITUTE(連結実質赤字比率に係る赤字・黒字の構成分析!G$42,"▲","-")),2)&gt;=0,ABS(ROUND(VALUE(SUBSTITUTE(連結実質赤字比率に係る赤字・黒字の構成分析!G$42,"▲","-")),2)),NA())</f>
        <v xml:space="preserve">
#VALUE!</v>
      </c>
      <c r="F28" s="296" t="str">
        <f>IF(ROUND(VALUE(SUBSTITUTE(連結実質赤字比率に係る赤字・黒字の構成分析!H$42,"▲","-")),2)&lt;0,ABS(ROUND(VALUE(SUBSTITUTE(連結実質赤字比率に係る赤字・黒字の構成分析!H$42,"▲","-")),2)),NA())</f>
        <v xml:space="preserve">
#VALUE!</v>
      </c>
      <c r="G28" s="296" t="str">
        <f>IF(ROUND(VALUE(SUBSTITUTE(連結実質赤字比率に係る赤字・黒字の構成分析!H$42,"▲","-")),2)&gt;=0,ABS(ROUND(VALUE(SUBSTITUTE(連結実質赤字比率に係る赤字・黒字の構成分析!H$42,"▲","-")),2)),NA())</f>
        <v xml:space="preserve">
#VALUE!</v>
      </c>
      <c r="H28" s="296" t="str">
        <f>IF(ROUND(VALUE(SUBSTITUTE(連結実質赤字比率に係る赤字・黒字の構成分析!I$42,"▲","-")),2)&lt;0,ABS(ROUND(VALUE(SUBSTITUTE(連結実質赤字比率に係る赤字・黒字の構成分析!I$42,"▲","-")),2)),NA())</f>
        <v xml:space="preserve">
#VALUE!</v>
      </c>
      <c r="I28" s="296" t="str">
        <f>IF(ROUND(VALUE(SUBSTITUTE(連結実質赤字比率に係る赤字・黒字の構成分析!I$42,"▲","-")),2)&gt;=0,ABS(ROUND(VALUE(SUBSTITUTE(連結実質赤字比率に係る赤字・黒字の構成分析!I$42,"▲","-")),2)),NA())</f>
        <v xml:space="preserve">
#VALUE!</v>
      </c>
      <c r="J28" s="296" t="str">
        <f>IF(ROUND(VALUE(SUBSTITUTE(連結実質赤字比率に係る赤字・黒字の構成分析!J$42,"▲","-")),2)&lt;0,ABS(ROUND(VALUE(SUBSTITUTE(連結実質赤字比率に係る赤字・黒字の構成分析!J$42,"▲","-")),2)),NA())</f>
        <v xml:space="preserve">
#VALUE!</v>
      </c>
      <c r="K28" s="296" t="str">
        <f>IF(ROUND(VALUE(SUBSTITUTE(連結実質赤字比率に係る赤字・黒字の構成分析!J$42,"▲","-")),2)&gt;=0,ABS(ROUND(VALUE(SUBSTITUTE(連結実質赤字比率に係る赤字・黒字の構成分析!J$42,"▲","-")),2)),NA())</f>
        <v xml:space="preserve">
#VALUE!</v>
      </c>
    </row>
    <row r="29" spans="1:11">
      <c r="A29" s="296" t="str">
        <f>IF(連結実質赤字比率に係る赤字・黒字の構成分析!C$41="",NA(),連結実質赤字比率に係る赤字・黒字の構成分析!C$41)</f>
        <v xml:space="preserve">
#N/A</v>
      </c>
      <c r="B29" s="296" t="str">
        <f>IF(ROUND(VALUE(SUBSTITUTE(連結実質赤字比率に係る赤字・黒字の構成分析!F$41,"▲","-")),2)&lt;0,ABS(ROUND(VALUE(SUBSTITUTE(連結実質赤字比率に係る赤字・黒字の構成分析!F$41,"▲","-")),2)),NA())</f>
        <v xml:space="preserve">
#VALUE!</v>
      </c>
      <c r="C29" s="296" t="str">
        <f>IF(ROUND(VALUE(SUBSTITUTE(連結実質赤字比率に係る赤字・黒字の構成分析!F$41,"▲","-")),2)&gt;=0,ABS(ROUND(VALUE(SUBSTITUTE(連結実質赤字比率に係る赤字・黒字の構成分析!F$41,"▲","-")),2)),NA())</f>
        <v xml:space="preserve">
#VALUE!</v>
      </c>
      <c r="D29" s="296" t="str">
        <f>IF(ROUND(VALUE(SUBSTITUTE(連結実質赤字比率に係る赤字・黒字の構成分析!G$41,"▲","-")),2)&lt;0,ABS(ROUND(VALUE(SUBSTITUTE(連結実質赤字比率に係る赤字・黒字の構成分析!G$41,"▲","-")),2)),NA())</f>
        <v xml:space="preserve">
#VALUE!</v>
      </c>
      <c r="E29" s="296" t="str">
        <f>IF(ROUND(VALUE(SUBSTITUTE(連結実質赤字比率に係る赤字・黒字の構成分析!G$41,"▲","-")),2)&gt;=0,ABS(ROUND(VALUE(SUBSTITUTE(連結実質赤字比率に係る赤字・黒字の構成分析!G$41,"▲","-")),2)),NA())</f>
        <v xml:space="preserve">
#VALUE!</v>
      </c>
      <c r="F29" s="296" t="str">
        <f>IF(ROUND(VALUE(SUBSTITUTE(連結実質赤字比率に係る赤字・黒字の構成分析!H$41,"▲","-")),2)&lt;0,ABS(ROUND(VALUE(SUBSTITUTE(連結実質赤字比率に係る赤字・黒字の構成分析!H$41,"▲","-")),2)),NA())</f>
        <v xml:space="preserve">
#VALUE!</v>
      </c>
      <c r="G29" s="296" t="str">
        <f>IF(ROUND(VALUE(SUBSTITUTE(連結実質赤字比率に係る赤字・黒字の構成分析!H$41,"▲","-")),2)&gt;=0,ABS(ROUND(VALUE(SUBSTITUTE(連結実質赤字比率に係る赤字・黒字の構成分析!H$41,"▲","-")),2)),NA())</f>
        <v xml:space="preserve">
#VALUE!</v>
      </c>
      <c r="H29" s="296" t="str">
        <f>IF(ROUND(VALUE(SUBSTITUTE(連結実質赤字比率に係る赤字・黒字の構成分析!I$41,"▲","-")),2)&lt;0,ABS(ROUND(VALUE(SUBSTITUTE(連結実質赤字比率に係る赤字・黒字の構成分析!I$41,"▲","-")),2)),NA())</f>
        <v xml:space="preserve">
#VALUE!</v>
      </c>
      <c r="I29" s="296" t="str">
        <f>IF(ROUND(VALUE(SUBSTITUTE(連結実質赤字比率に係る赤字・黒字の構成分析!I$41,"▲","-")),2)&gt;=0,ABS(ROUND(VALUE(SUBSTITUTE(連結実質赤字比率に係る赤字・黒字の構成分析!I$41,"▲","-")),2)),NA())</f>
        <v xml:space="preserve">
#VALUE!</v>
      </c>
      <c r="J29" s="296" t="str">
        <f>IF(ROUND(VALUE(SUBSTITUTE(連結実質赤字比率に係る赤字・黒字の構成分析!J$41,"▲","-")),2)&lt;0,ABS(ROUND(VALUE(SUBSTITUTE(連結実質赤字比率に係る赤字・黒字の構成分析!J$41,"▲","-")),2)),NA())</f>
        <v xml:space="preserve">
#VALUE!</v>
      </c>
      <c r="K29" s="296" t="str">
        <f>IF(ROUND(VALUE(SUBSTITUTE(連結実質赤字比率に係る赤字・黒字の構成分析!J$41,"▲","-")),2)&gt;=0,ABS(ROUND(VALUE(SUBSTITUTE(連結実質赤字比率に係る赤字・黒字の構成分析!J$41,"▲","-")),2)),NA())</f>
        <v xml:space="preserve">
#VALUE!</v>
      </c>
    </row>
    <row r="30" spans="1:11">
      <c r="A30" s="296" t="str">
        <f>IF(連結実質赤字比率に係る赤字・黒字の構成分析!C$40="",NA(),連結実質赤字比率に係る赤字・黒字の構成分析!C$40)</f>
        <v xml:space="preserve">
#N/A</v>
      </c>
      <c r="B30" s="296" t="str">
        <f>IF(ROUND(VALUE(SUBSTITUTE(連結実質赤字比率に係る赤字・黒字の構成分析!F$40,"▲","-")),2)&lt;0,ABS(ROUND(VALUE(SUBSTITUTE(連結実質赤字比率に係る赤字・黒字の構成分析!F$40,"▲","-")),2)),NA())</f>
        <v xml:space="preserve">
#VALUE!</v>
      </c>
      <c r="C30" s="296" t="str">
        <f>IF(ROUND(VALUE(SUBSTITUTE(連結実質赤字比率に係る赤字・黒字の構成分析!F$40,"▲","-")),2)&gt;=0,ABS(ROUND(VALUE(SUBSTITUTE(連結実質赤字比率に係る赤字・黒字の構成分析!F$40,"▲","-")),2)),NA())</f>
        <v xml:space="preserve">
#VALUE!</v>
      </c>
      <c r="D30" s="296" t="str">
        <f>IF(ROUND(VALUE(SUBSTITUTE(連結実質赤字比率に係る赤字・黒字の構成分析!G$40,"▲","-")),2)&lt;0,ABS(ROUND(VALUE(SUBSTITUTE(連結実質赤字比率に係る赤字・黒字の構成分析!G$40,"▲","-")),2)),NA())</f>
        <v xml:space="preserve">
#VALUE!</v>
      </c>
      <c r="E30" s="296" t="str">
        <f>IF(ROUND(VALUE(SUBSTITUTE(連結実質赤字比率に係る赤字・黒字の構成分析!G$40,"▲","-")),2)&gt;=0,ABS(ROUND(VALUE(SUBSTITUTE(連結実質赤字比率に係る赤字・黒字の構成分析!G$40,"▲","-")),2)),NA())</f>
        <v xml:space="preserve">
#VALUE!</v>
      </c>
      <c r="F30" s="296" t="str">
        <f>IF(ROUND(VALUE(SUBSTITUTE(連結実質赤字比率に係る赤字・黒字の構成分析!H$40,"▲","-")),2)&lt;0,ABS(ROUND(VALUE(SUBSTITUTE(連結実質赤字比率に係る赤字・黒字の構成分析!H$40,"▲","-")),2)),NA())</f>
        <v xml:space="preserve">
#VALUE!</v>
      </c>
      <c r="G30" s="296" t="str">
        <f>IF(ROUND(VALUE(SUBSTITUTE(連結実質赤字比率に係る赤字・黒字の構成分析!H$40,"▲","-")),2)&gt;=0,ABS(ROUND(VALUE(SUBSTITUTE(連結実質赤字比率に係る赤字・黒字の構成分析!H$40,"▲","-")),2)),NA())</f>
        <v xml:space="preserve">
#VALUE!</v>
      </c>
      <c r="H30" s="296" t="str">
        <f>IF(ROUND(VALUE(SUBSTITUTE(連結実質赤字比率に係る赤字・黒字の構成分析!I$40,"▲","-")),2)&lt;0,ABS(ROUND(VALUE(SUBSTITUTE(連結実質赤字比率に係る赤字・黒字の構成分析!I$40,"▲","-")),2)),NA())</f>
        <v xml:space="preserve">
#VALUE!</v>
      </c>
      <c r="I30" s="296" t="str">
        <f>IF(ROUND(VALUE(SUBSTITUTE(連結実質赤字比率に係る赤字・黒字の構成分析!I$40,"▲","-")),2)&gt;=0,ABS(ROUND(VALUE(SUBSTITUTE(連結実質赤字比率に係る赤字・黒字の構成分析!I$40,"▲","-")),2)),NA())</f>
        <v xml:space="preserve">
#VALUE!</v>
      </c>
      <c r="J30" s="296" t="str">
        <f>IF(ROUND(VALUE(SUBSTITUTE(連結実質赤字比率に係る赤字・黒字の構成分析!J$40,"▲","-")),2)&lt;0,ABS(ROUND(VALUE(SUBSTITUTE(連結実質赤字比率に係る赤字・黒字の構成分析!J$40,"▲","-")),2)),NA())</f>
        <v xml:space="preserve">
#VALUE!</v>
      </c>
      <c r="K30" s="296" t="str">
        <f>IF(ROUND(VALUE(SUBSTITUTE(連結実質赤字比率に係る赤字・黒字の構成分析!J$40,"▲","-")),2)&gt;=0,ABS(ROUND(VALUE(SUBSTITUTE(連結実質赤字比率に係る赤字・黒字の構成分析!J$40,"▲","-")),2)),NA())</f>
        <v xml:space="preserve">
#VALUE!</v>
      </c>
    </row>
    <row r="31" spans="1:11">
      <c r="A31" s="296" t="str">
        <f>IF(連結実質赤字比率に係る赤字・黒字の構成分析!C$39="",NA(),連結実質赤字比率に係る赤字・黒字の構成分析!C$39)</f>
        <v xml:space="preserve">
#N/A</v>
      </c>
      <c r="B31" s="296" t="str">
        <f>IF(ROUND(VALUE(SUBSTITUTE(連結実質赤字比率に係る赤字・黒字の構成分析!F$39,"▲","-")),2)&lt;0,ABS(ROUND(VALUE(SUBSTITUTE(連結実質赤字比率に係る赤字・黒字の構成分析!F$39,"▲","-")),2)),NA())</f>
        <v xml:space="preserve">
#VALUE!</v>
      </c>
      <c r="C31" s="296" t="str">
        <f>IF(ROUND(VALUE(SUBSTITUTE(連結実質赤字比率に係る赤字・黒字の構成分析!F$39,"▲","-")),2)&gt;=0,ABS(ROUND(VALUE(SUBSTITUTE(連結実質赤字比率に係る赤字・黒字の構成分析!F$39,"▲","-")),2)),NA())</f>
        <v xml:space="preserve">
#VALUE!</v>
      </c>
      <c r="D31" s="296" t="str">
        <f>IF(ROUND(VALUE(SUBSTITUTE(連結実質赤字比率に係る赤字・黒字の構成分析!G$39,"▲","-")),2)&lt;0,ABS(ROUND(VALUE(SUBSTITUTE(連結実質赤字比率に係る赤字・黒字の構成分析!G$39,"▲","-")),2)),NA())</f>
        <v xml:space="preserve">
#VALUE!</v>
      </c>
      <c r="E31" s="296" t="str">
        <f>IF(ROUND(VALUE(SUBSTITUTE(連結実質赤字比率に係る赤字・黒字の構成分析!G$39,"▲","-")),2)&gt;=0,ABS(ROUND(VALUE(SUBSTITUTE(連結実質赤字比率に係る赤字・黒字の構成分析!G$39,"▲","-")),2)),NA())</f>
        <v xml:space="preserve">
#VALUE!</v>
      </c>
      <c r="F31" s="296" t="str">
        <f>IF(ROUND(VALUE(SUBSTITUTE(連結実質赤字比率に係る赤字・黒字の構成分析!H$39,"▲","-")),2)&lt;0,ABS(ROUND(VALUE(SUBSTITUTE(連結実質赤字比率に係る赤字・黒字の構成分析!H$39,"▲","-")),2)),NA())</f>
        <v xml:space="preserve">
#VALUE!</v>
      </c>
      <c r="G31" s="296" t="str">
        <f>IF(ROUND(VALUE(SUBSTITUTE(連結実質赤字比率に係る赤字・黒字の構成分析!H$39,"▲","-")),2)&gt;=0,ABS(ROUND(VALUE(SUBSTITUTE(連結実質赤字比率に係る赤字・黒字の構成分析!H$39,"▲","-")),2)),NA())</f>
        <v xml:space="preserve">
#VALUE!</v>
      </c>
      <c r="H31" s="296" t="str">
        <f>IF(ROUND(VALUE(SUBSTITUTE(連結実質赤字比率に係る赤字・黒字の構成分析!I$39,"▲","-")),2)&lt;0,ABS(ROUND(VALUE(SUBSTITUTE(連結実質赤字比率に係る赤字・黒字の構成分析!I$39,"▲","-")),2)),NA())</f>
        <v xml:space="preserve">
#VALUE!</v>
      </c>
      <c r="I31" s="296" t="str">
        <f>IF(ROUND(VALUE(SUBSTITUTE(連結実質赤字比率に係る赤字・黒字の構成分析!I$39,"▲","-")),2)&gt;=0,ABS(ROUND(VALUE(SUBSTITUTE(連結実質赤字比率に係る赤字・黒字の構成分析!I$39,"▲","-")),2)),NA())</f>
        <v xml:space="preserve">
#VALUE!</v>
      </c>
      <c r="J31" s="296" t="str">
        <f>IF(ROUND(VALUE(SUBSTITUTE(連結実質赤字比率に係る赤字・黒字の構成分析!J$39,"▲","-")),2)&lt;0,ABS(ROUND(VALUE(SUBSTITUTE(連結実質赤字比率に係る赤字・黒字の構成分析!J$39,"▲","-")),2)),NA())</f>
        <v xml:space="preserve">
#VALUE!</v>
      </c>
      <c r="K31" s="296" t="str">
        <f>IF(ROUND(VALUE(SUBSTITUTE(連結実質赤字比率に係る赤字・黒字の構成分析!J$39,"▲","-")),2)&gt;=0,ABS(ROUND(VALUE(SUBSTITUTE(連結実質赤字比率に係る赤字・黒字の構成分析!J$39,"▲","-")),2)),NA())</f>
        <v xml:space="preserve">
#VALUE!</v>
      </c>
    </row>
    <row r="32" spans="1:11">
      <c r="A32" s="296" t="str">
        <f>IF(連結実質赤字比率に係る赤字・黒字の構成分析!C$38="",NA(),連結実質赤字比率に係る赤字・黒字の構成分析!C$38)</f>
        <v xml:space="preserve">
用地特別会計</v>
      </c>
      <c r="B32" s="296" t="str">
        <f>IF(ROUND(VALUE(SUBSTITUTE(連結実質赤字比率に係る赤字・黒字の構成分析!F$38,"▲","-")),2)&lt;0,ABS(ROUND(VALUE(SUBSTITUTE(連結実質赤字比率に係る赤字・黒字の構成分析!F$38,"▲","-")),2)),NA())</f>
        <v xml:space="preserve">
#N/A</v>
      </c>
      <c r="C32" s="296">
        <f>IF(ROUND(VALUE(SUBSTITUTE(連結実質赤字比率に係る赤字・黒字の構成分析!F$38,"▲","-")),2)&gt;=0,ABS(ROUND(VALUE(SUBSTITUTE(連結実質赤字比率に係る赤字・黒字の構成分析!F$38,"▲","-")),2)),NA())</f>
        <v>0</v>
      </c>
      <c r="D32" s="296" t="str">
        <f>IF(ROUND(VALUE(SUBSTITUTE(連結実質赤字比率に係る赤字・黒字の構成分析!G$38,"▲","-")),2)&lt;0,ABS(ROUND(VALUE(SUBSTITUTE(連結実質赤字比率に係る赤字・黒字の構成分析!G$38,"▲","-")),2)),NA())</f>
        <v xml:space="preserve">
#N/A</v>
      </c>
      <c r="E32" s="296">
        <f>IF(ROUND(VALUE(SUBSTITUTE(連結実質赤字比率に係る赤字・黒字の構成分析!G$38,"▲","-")),2)&gt;=0,ABS(ROUND(VALUE(SUBSTITUTE(連結実質赤字比率に係る赤字・黒字の構成分析!G$38,"▲","-")),2)),NA())</f>
        <v>0</v>
      </c>
      <c r="F32" s="296" t="str">
        <f>IF(ROUND(VALUE(SUBSTITUTE(連結実質赤字比率に係る赤字・黒字の構成分析!H$38,"▲","-")),2)&lt;0,ABS(ROUND(VALUE(SUBSTITUTE(連結実質赤字比率に係る赤字・黒字の構成分析!H$38,"▲","-")),2)),NA())</f>
        <v xml:space="preserve">
#N/A</v>
      </c>
      <c r="G32" s="296">
        <f>IF(ROUND(VALUE(SUBSTITUTE(連結実質赤字比率に係る赤字・黒字の構成分析!H$38,"▲","-")),2)&gt;=0,ABS(ROUND(VALUE(SUBSTITUTE(連結実質赤字比率に係る赤字・黒字の構成分析!H$38,"▲","-")),2)),NA())</f>
        <v>0</v>
      </c>
      <c r="H32" s="296" t="str">
        <f>IF(ROUND(VALUE(SUBSTITUTE(連結実質赤字比率に係る赤字・黒字の構成分析!I$38,"▲","-")),2)&lt;0,ABS(ROUND(VALUE(SUBSTITUTE(連結実質赤字比率に係る赤字・黒字の構成分析!I$38,"▲","-")),2)),NA())</f>
        <v xml:space="preserve">
#N/A</v>
      </c>
      <c r="I32" s="296">
        <f>IF(ROUND(VALUE(SUBSTITUTE(連結実質赤字比率に係る赤字・黒字の構成分析!I$38,"▲","-")),2)&gt;=0,ABS(ROUND(VALUE(SUBSTITUTE(連結実質赤字比率に係る赤字・黒字の構成分析!I$38,"▲","-")),2)),NA())</f>
        <v>0</v>
      </c>
      <c r="J32" s="296" t="str">
        <f>IF(ROUND(VALUE(SUBSTITUTE(連結実質赤字比率に係る赤字・黒字の構成分析!J$38,"▲","-")),2)&lt;0,ABS(ROUND(VALUE(SUBSTITUTE(連結実質赤字比率に係る赤字・黒字の構成分析!J$38,"▲","-")),2)),NA())</f>
        <v xml:space="preserve">
#N/A</v>
      </c>
      <c r="K32" s="296">
        <f>IF(ROUND(VALUE(SUBSTITUTE(連結実質赤字比率に係る赤字・黒字の構成分析!J$38,"▲","-")),2)&gt;=0,ABS(ROUND(VALUE(SUBSTITUTE(連結実質赤字比率に係る赤字・黒字の構成分析!J$38,"▲","-")),2)),NA())</f>
        <v>0</v>
      </c>
    </row>
    <row r="33" spans="1:16">
      <c r="A33" s="296" t="str">
        <f>IF(連結実質赤字比率に係る赤字・黒字の構成分析!C$37="",NA(),連結実質赤字比率に係る赤字・黒字の構成分析!C$37)</f>
        <v xml:space="preserve">
後期高齢者医療特別会計</v>
      </c>
      <c r="B33" s="296" t="str">
        <f>IF(ROUND(VALUE(SUBSTITUTE(連結実質赤字比率に係る赤字・黒字の構成分析!F$37,"▲","-")),2)&lt;0,ABS(ROUND(VALUE(SUBSTITUTE(連結実質赤字比率に係る赤字・黒字の構成分析!F$37,"▲","-")),2)),NA())</f>
        <v xml:space="preserve">
#N/A</v>
      </c>
      <c r="C33" s="296">
        <f>IF(ROUND(VALUE(SUBSTITUTE(連結実質赤字比率に係る赤字・黒字の構成分析!F$37,"▲","-")),2)&gt;=0,ABS(ROUND(VALUE(SUBSTITUTE(連結実質赤字比率に係る赤字・黒字の構成分析!F$37,"▲","-")),2)),NA())</f>
        <v>0.09</v>
      </c>
      <c r="D33" s="296" t="str">
        <f>IF(ROUND(VALUE(SUBSTITUTE(連結実質赤字比率に係る赤字・黒字の構成分析!G$37,"▲","-")),2)&lt;0,ABS(ROUND(VALUE(SUBSTITUTE(連結実質赤字比率に係る赤字・黒字の構成分析!G$37,"▲","-")),2)),NA())</f>
        <v xml:space="preserve">
#N/A</v>
      </c>
      <c r="E33" s="296">
        <f>IF(ROUND(VALUE(SUBSTITUTE(連結実質赤字比率に係る赤字・黒字の構成分析!G$37,"▲","-")),2)&gt;=0,ABS(ROUND(VALUE(SUBSTITUTE(連結実質赤字比率に係る赤字・黒字の構成分析!G$37,"▲","-")),2)),NA())</f>
        <v>0.06</v>
      </c>
      <c r="F33" s="296" t="str">
        <f>IF(ROUND(VALUE(SUBSTITUTE(連結実質赤字比率に係る赤字・黒字の構成分析!H$37,"▲","-")),2)&lt;0,ABS(ROUND(VALUE(SUBSTITUTE(連結実質赤字比率に係る赤字・黒字の構成分析!H$37,"▲","-")),2)),NA())</f>
        <v xml:space="preserve">
#N/A</v>
      </c>
      <c r="G33" s="296">
        <f>IF(ROUND(VALUE(SUBSTITUTE(連結実質赤字比率に係る赤字・黒字の構成分析!H$37,"▲","-")),2)&gt;=0,ABS(ROUND(VALUE(SUBSTITUTE(連結実質赤字比率に係る赤字・黒字の構成分析!H$37,"▲","-")),2)),NA())</f>
        <v>7.0000000000000007E-2</v>
      </c>
      <c r="H33" s="296" t="str">
        <f>IF(ROUND(VALUE(SUBSTITUTE(連結実質赤字比率に係る赤字・黒字の構成分析!I$37,"▲","-")),2)&lt;0,ABS(ROUND(VALUE(SUBSTITUTE(連結実質赤字比率に係る赤字・黒字の構成分析!I$37,"▲","-")),2)),NA())</f>
        <v xml:space="preserve">
#N/A</v>
      </c>
      <c r="I33" s="296">
        <f>IF(ROUND(VALUE(SUBSTITUTE(連結実質赤字比率に係る赤字・黒字の構成分析!I$37,"▲","-")),2)&gt;=0,ABS(ROUND(VALUE(SUBSTITUTE(連結実質赤字比率に係る赤字・黒字の構成分析!I$37,"▲","-")),2)),NA())</f>
        <v>0.08</v>
      </c>
      <c r="J33" s="296" t="str">
        <f>IF(ROUND(VALUE(SUBSTITUTE(連結実質赤字比率に係る赤字・黒字の構成分析!J$37,"▲","-")),2)&lt;0,ABS(ROUND(VALUE(SUBSTITUTE(連結実質赤字比率に係る赤字・黒字の構成分析!J$37,"▲","-")),2)),NA())</f>
        <v xml:space="preserve">
#N/A</v>
      </c>
      <c r="K33" s="296">
        <f>IF(ROUND(VALUE(SUBSTITUTE(連結実質赤字比率に係る赤字・黒字の構成分析!J$37,"▲","-")),2)&gt;=0,ABS(ROUND(VALUE(SUBSTITUTE(連結実質赤字比率に係る赤字・黒字の構成分析!J$37,"▲","-")),2)),NA())</f>
        <v>0.09</v>
      </c>
    </row>
    <row r="34" spans="1:16">
      <c r="A34" s="296" t="str">
        <f>IF(連結実質赤字比率に係る赤字・黒字の構成分析!C$36="",NA(),連結実質赤字比率に係る赤字・黒字の構成分析!C$36)</f>
        <v xml:space="preserve">
国民健康保険事業特別会計</v>
      </c>
      <c r="B34" s="296" t="str">
        <f>IF(ROUND(VALUE(SUBSTITUTE(連結実質赤字比率に係る赤字・黒字の構成分析!F$36,"▲","-")),2)&lt;0,ABS(ROUND(VALUE(SUBSTITUTE(連結実質赤字比率に係る赤字・黒字の構成分析!F$36,"▲","-")),2)),NA())</f>
        <v xml:space="preserve">
#N/A</v>
      </c>
      <c r="C34" s="296">
        <f>IF(ROUND(VALUE(SUBSTITUTE(連結実質赤字比率に係る赤字・黒字の構成分析!F$36,"▲","-")),2)&gt;=0,ABS(ROUND(VALUE(SUBSTITUTE(連結実質赤字比率に係る赤字・黒字の構成分析!F$36,"▲","-")),2)),NA())</f>
        <v>0.76</v>
      </c>
      <c r="D34" s="296" t="str">
        <f>IF(ROUND(VALUE(SUBSTITUTE(連結実質赤字比率に係る赤字・黒字の構成分析!G$36,"▲","-")),2)&lt;0,ABS(ROUND(VALUE(SUBSTITUTE(連結実質赤字比率に係る赤字・黒字の構成分析!G$36,"▲","-")),2)),NA())</f>
        <v xml:space="preserve">
#N/A</v>
      </c>
      <c r="E34" s="296">
        <f>IF(ROUND(VALUE(SUBSTITUTE(連結実質赤字比率に係る赤字・黒字の構成分析!G$36,"▲","-")),2)&gt;=0,ABS(ROUND(VALUE(SUBSTITUTE(連結実質赤字比率に係る赤字・黒字の構成分析!G$36,"▲","-")),2)),NA())</f>
        <v>0.25</v>
      </c>
      <c r="F34" s="296" t="str">
        <f>IF(ROUND(VALUE(SUBSTITUTE(連結実質赤字比率に係る赤字・黒字の構成分析!H$36,"▲","-")),2)&lt;0,ABS(ROUND(VALUE(SUBSTITUTE(連結実質赤字比率に係る赤字・黒字の構成分析!H$36,"▲","-")),2)),NA())</f>
        <v xml:space="preserve">
#N/A</v>
      </c>
      <c r="G34" s="296">
        <f>IF(ROUND(VALUE(SUBSTITUTE(連結実質赤字比率に係る赤字・黒字の構成分析!H$36,"▲","-")),2)&gt;=0,ABS(ROUND(VALUE(SUBSTITUTE(連結実質赤字比率に係る赤字・黒字の構成分析!H$36,"▲","-")),2)),NA())</f>
        <v>0.22</v>
      </c>
      <c r="H34" s="296" t="str">
        <f>IF(ROUND(VALUE(SUBSTITUTE(連結実質赤字比率に係る赤字・黒字の構成分析!I$36,"▲","-")),2)&lt;0,ABS(ROUND(VALUE(SUBSTITUTE(連結実質赤字比率に係る赤字・黒字の構成分析!I$36,"▲","-")),2)),NA())</f>
        <v xml:space="preserve">
#N/A</v>
      </c>
      <c r="I34" s="296">
        <f>IF(ROUND(VALUE(SUBSTITUTE(連結実質赤字比率に係る赤字・黒字の構成分析!I$36,"▲","-")),2)&gt;=0,ABS(ROUND(VALUE(SUBSTITUTE(連結実質赤字比率に係る赤字・黒字の構成分析!I$36,"▲","-")),2)),NA())</f>
        <v>0.43</v>
      </c>
      <c r="J34" s="296" t="str">
        <f>IF(ROUND(VALUE(SUBSTITUTE(連結実質赤字比率に係る赤字・黒字の構成分析!J$36,"▲","-")),2)&lt;0,ABS(ROUND(VALUE(SUBSTITUTE(連結実質赤字比率に係る赤字・黒字の構成分析!J$36,"▲","-")),2)),NA())</f>
        <v xml:space="preserve">
#N/A</v>
      </c>
      <c r="K34" s="296">
        <f>IF(ROUND(VALUE(SUBSTITUTE(連結実質赤字比率に係る赤字・黒字の構成分析!J$36,"▲","-")),2)&gt;=0,ABS(ROUND(VALUE(SUBSTITUTE(連結実質赤字比率に係る赤字・黒字の構成分析!J$36,"▲","-")),2)),NA())</f>
        <v>0.46</v>
      </c>
    </row>
    <row r="35" spans="1:16">
      <c r="A35" s="296" t="str">
        <f>IF(連結実質赤字比率に係る赤字・黒字の構成分析!C$35="",NA(),連結実質赤字比率に係る赤字・黒字の構成分析!C$35)</f>
        <v xml:space="preserve">
介護保険特別会計</v>
      </c>
      <c r="B35" s="296" t="str">
        <f>IF(ROUND(VALUE(SUBSTITUTE(連結実質赤字比率に係る赤字・黒字の構成分析!F$35,"▲","-")),2)&lt;0,ABS(ROUND(VALUE(SUBSTITUTE(連結実質赤字比率に係る赤字・黒字の構成分析!F$35,"▲","-")),2)),NA())</f>
        <v xml:space="preserve">
#N/A</v>
      </c>
      <c r="C35" s="296">
        <f>IF(ROUND(VALUE(SUBSTITUTE(連結実質赤字比率に係る赤字・黒字の構成分析!F$35,"▲","-")),2)&gt;=0,ABS(ROUND(VALUE(SUBSTITUTE(連結実質赤字比率に係る赤字・黒字の構成分析!F$35,"▲","-")),2)),NA())</f>
        <v>0.15</v>
      </c>
      <c r="D35" s="296" t="str">
        <f>IF(ROUND(VALUE(SUBSTITUTE(連結実質赤字比率に係る赤字・黒字の構成分析!G$35,"▲","-")),2)&lt;0,ABS(ROUND(VALUE(SUBSTITUTE(連結実質赤字比率に係る赤字・黒字の構成分析!G$35,"▲","-")),2)),NA())</f>
        <v xml:space="preserve">
#N/A</v>
      </c>
      <c r="E35" s="296">
        <f>IF(ROUND(VALUE(SUBSTITUTE(連結実質赤字比率に係る赤字・黒字の構成分析!G$35,"▲","-")),2)&gt;=0,ABS(ROUND(VALUE(SUBSTITUTE(連結実質赤字比率に係る赤字・黒字の構成分析!G$35,"▲","-")),2)),NA())</f>
        <v>0.31</v>
      </c>
      <c r="F35" s="296" t="str">
        <f>IF(ROUND(VALUE(SUBSTITUTE(連結実質赤字比率に係る赤字・黒字の構成分析!H$35,"▲","-")),2)&lt;0,ABS(ROUND(VALUE(SUBSTITUTE(連結実質赤字比率に係る赤字・黒字の構成分析!H$35,"▲","-")),2)),NA())</f>
        <v xml:space="preserve">
#N/A</v>
      </c>
      <c r="G35" s="296">
        <f>IF(ROUND(VALUE(SUBSTITUTE(連結実質赤字比率に係る赤字・黒字の構成分析!H$35,"▲","-")),2)&gt;=0,ABS(ROUND(VALUE(SUBSTITUTE(連結実質赤字比率に係る赤字・黒字の構成分析!H$35,"▲","-")),2)),NA())</f>
        <v>0.42</v>
      </c>
      <c r="H35" s="296" t="str">
        <f>IF(ROUND(VALUE(SUBSTITUTE(連結実質赤字比率に係る赤字・黒字の構成分析!I$35,"▲","-")),2)&lt;0,ABS(ROUND(VALUE(SUBSTITUTE(連結実質赤字比率に係る赤字・黒字の構成分析!I$35,"▲","-")),2)),NA())</f>
        <v xml:space="preserve">
#N/A</v>
      </c>
      <c r="I35" s="296">
        <f>IF(ROUND(VALUE(SUBSTITUTE(連結実質赤字比率に係る赤字・黒字の構成分析!I$35,"▲","-")),2)&gt;=0,ABS(ROUND(VALUE(SUBSTITUTE(連結実質赤字比率に係る赤字・黒字の構成分析!I$35,"▲","-")),2)),NA())</f>
        <v>0.65</v>
      </c>
      <c r="J35" s="296" t="str">
        <f>IF(ROUND(VALUE(SUBSTITUTE(連結実質赤字比率に係る赤字・黒字の構成分析!J$35,"▲","-")),2)&lt;0,ABS(ROUND(VALUE(SUBSTITUTE(連結実質赤字比率に係る赤字・黒字の構成分析!J$35,"▲","-")),2)),NA())</f>
        <v xml:space="preserve">
#N/A</v>
      </c>
      <c r="K35" s="296">
        <f>IF(ROUND(VALUE(SUBSTITUTE(連結実質赤字比率に係る赤字・黒字の構成分析!J$35,"▲","-")),2)&gt;=0,ABS(ROUND(VALUE(SUBSTITUTE(連結実質赤字比率に係る赤字・黒字の構成分析!J$35,"▲","-")),2)),NA())</f>
        <v>0.66</v>
      </c>
    </row>
    <row r="36" spans="1:16">
      <c r="A36" s="296" t="str">
        <f>IF(連結実質赤字比率に係る赤字・黒字の構成分析!C$34="",NA(),連結実質赤字比率に係る赤字・黒字の構成分析!C$34)</f>
        <v xml:space="preserve">
一般会計</v>
      </c>
      <c r="B36" s="296" t="str">
        <f>IF(ROUND(VALUE(SUBSTITUTE(連結実質赤字比率に係る赤字・黒字の構成分析!F$34,"▲","-")),2)&lt;0,ABS(ROUND(VALUE(SUBSTITUTE(連結実質赤字比率に係る赤字・黒字の構成分析!F$34,"▲","-")),2)),NA())</f>
        <v xml:space="preserve">
#N/A</v>
      </c>
      <c r="C36" s="296">
        <f>IF(ROUND(VALUE(SUBSTITUTE(連結実質赤字比率に係る赤字・黒字の構成分析!F$34,"▲","-")),2)&gt;=0,ABS(ROUND(VALUE(SUBSTITUTE(連結実質赤字比率に係る赤字・黒字の構成分析!F$34,"▲","-")),2)),NA())</f>
        <v>3.32</v>
      </c>
      <c r="D36" s="296" t="str">
        <f>IF(ROUND(VALUE(SUBSTITUTE(連結実質赤字比率に係る赤字・黒字の構成分析!G$34,"▲","-")),2)&lt;0,ABS(ROUND(VALUE(SUBSTITUTE(連結実質赤字比率に係る赤字・黒字の構成分析!G$34,"▲","-")),2)),NA())</f>
        <v xml:space="preserve">
#N/A</v>
      </c>
      <c r="E36" s="296">
        <f>IF(ROUND(VALUE(SUBSTITUTE(連結実質赤字比率に係る赤字・黒字の構成分析!G$34,"▲","-")),2)&gt;=0,ABS(ROUND(VALUE(SUBSTITUTE(連結実質赤字比率に係る赤字・黒字の構成分析!G$34,"▲","-")),2)),NA())</f>
        <v>3.37</v>
      </c>
      <c r="F36" s="296" t="str">
        <f>IF(ROUND(VALUE(SUBSTITUTE(連結実質赤字比率に係る赤字・黒字の構成分析!H$34,"▲","-")),2)&lt;0,ABS(ROUND(VALUE(SUBSTITUTE(連結実質赤字比率に係る赤字・黒字の構成分析!H$34,"▲","-")),2)),NA())</f>
        <v xml:space="preserve">
#N/A</v>
      </c>
      <c r="G36" s="296">
        <f>IF(ROUND(VALUE(SUBSTITUTE(連結実質赤字比率に係る赤字・黒字の構成分析!H$34,"▲","-")),2)&gt;=0,ABS(ROUND(VALUE(SUBSTITUTE(連結実質赤字比率に係る赤字・黒字の構成分析!H$34,"▲","-")),2)),NA())</f>
        <v>2.9</v>
      </c>
      <c r="H36" s="296" t="str">
        <f>IF(ROUND(VALUE(SUBSTITUTE(連結実質赤字比率に係る赤字・黒字の構成分析!I$34,"▲","-")),2)&lt;0,ABS(ROUND(VALUE(SUBSTITUTE(連結実質赤字比率に係る赤字・黒字の構成分析!I$34,"▲","-")),2)),NA())</f>
        <v xml:space="preserve">
#N/A</v>
      </c>
      <c r="I36" s="296">
        <f>IF(ROUND(VALUE(SUBSTITUTE(連結実質赤字比率に係る赤字・黒字の構成分析!I$34,"▲","-")),2)&gt;=0,ABS(ROUND(VALUE(SUBSTITUTE(連結実質赤字比率に係る赤字・黒字の構成分析!I$34,"▲","-")),2)),NA())</f>
        <v>4.25</v>
      </c>
      <c r="J36" s="296" t="str">
        <f>IF(ROUND(VALUE(SUBSTITUTE(連結実質赤字比率に係る赤字・黒字の構成分析!J$34,"▲","-")),2)&lt;0,ABS(ROUND(VALUE(SUBSTITUTE(連結実質赤字比率に係る赤字・黒字の構成分析!J$34,"▲","-")),2)),NA())</f>
        <v xml:space="preserve">
#N/A</v>
      </c>
      <c r="K36" s="296">
        <f>IF(ROUND(VALUE(SUBSTITUTE(連結実質赤字比率に係る赤字・黒字の構成分析!J$34,"▲","-")),2)&gt;=0,ABS(ROUND(VALUE(SUBSTITUTE(連結実質赤字比率に係る赤字・黒字の構成分析!J$34,"▲","-")),2)),NA())</f>
        <v>5.03</v>
      </c>
    </row>
    <row r="39" spans="1:16">
      <c r="A39" s="294" t="s">
        <v>14</v>
      </c>
    </row>
    <row r="40" spans="1:16">
      <c r="A40" s="297"/>
      <c r="B40" s="297" t="str">
        <f>'実質公債費比率（分子）の構造'!K$44</f>
        <v xml:space="preserve">
H29</v>
      </c>
      <c r="C40" s="297"/>
      <c r="D40" s="297"/>
      <c r="E40" s="297" t="str">
        <f>'実質公債費比率（分子）の構造'!L$44</f>
        <v xml:space="preserve">
H30</v>
      </c>
      <c r="F40" s="297"/>
      <c r="G40" s="297"/>
      <c r="H40" s="297" t="str">
        <f>'実質公債費比率（分子）の構造'!M$44</f>
        <v xml:space="preserve">
R01</v>
      </c>
      <c r="I40" s="297"/>
      <c r="J40" s="297"/>
      <c r="K40" s="297" t="str">
        <f>'実質公債費比率（分子）の構造'!N$44</f>
        <v xml:space="preserve">
R02</v>
      </c>
      <c r="L40" s="297"/>
      <c r="M40" s="297"/>
      <c r="N40" s="297" t="str">
        <f>'実質公債費比率（分子）の構造'!O$44</f>
        <v xml:space="preserve">
R03</v>
      </c>
      <c r="O40" s="297"/>
      <c r="P40" s="297"/>
    </row>
    <row r="41" spans="1:16">
      <c r="A41" s="297"/>
      <c r="B41" s="297" t="s">
        <v>123</v>
      </c>
      <c r="C41" s="297"/>
      <c r="D41" s="297" t="s">
        <v>125</v>
      </c>
      <c r="E41" s="297" t="s">
        <v>123</v>
      </c>
      <c r="F41" s="297"/>
      <c r="G41" s="297" t="s">
        <v>125</v>
      </c>
      <c r="H41" s="297" t="s">
        <v>123</v>
      </c>
      <c r="I41" s="297"/>
      <c r="J41" s="297" t="s">
        <v>125</v>
      </c>
      <c r="K41" s="297" t="s">
        <v>123</v>
      </c>
      <c r="L41" s="297"/>
      <c r="M41" s="297" t="s">
        <v>125</v>
      </c>
      <c r="N41" s="297" t="s">
        <v>123</v>
      </c>
      <c r="O41" s="297"/>
      <c r="P41" s="297" t="s">
        <v>125</v>
      </c>
    </row>
    <row r="42" spans="1:16">
      <c r="A42" s="297" t="s">
        <v>127</v>
      </c>
      <c r="B42" s="297"/>
      <c r="C42" s="297"/>
      <c r="D42" s="297">
        <f>'実質公債費比率（分子）の構造'!K$52</f>
        <v>6330</v>
      </c>
      <c r="E42" s="297"/>
      <c r="F42" s="297"/>
      <c r="G42" s="297">
        <f>'実質公債費比率（分子）の構造'!L$52</f>
        <v>6041</v>
      </c>
      <c r="H42" s="297"/>
      <c r="I42" s="297"/>
      <c r="J42" s="297">
        <f>'実質公債費比率（分子）の構造'!M$52</f>
        <v>5848</v>
      </c>
      <c r="K42" s="297"/>
      <c r="L42" s="297"/>
      <c r="M42" s="297">
        <f>'実質公債費比率（分子）の構造'!N$52</f>
        <v>5439</v>
      </c>
      <c r="N42" s="297"/>
      <c r="O42" s="297"/>
      <c r="P42" s="297">
        <f>'実質公債費比率（分子）の構造'!O$52</f>
        <v>5209</v>
      </c>
    </row>
    <row r="43" spans="1:16">
      <c r="A43" s="297" t="s">
        <v>51</v>
      </c>
      <c r="B43" s="297" t="str">
        <f>'実質公債費比率（分子）の構造'!K$51</f>
        <v xml:space="preserve">
-</v>
      </c>
      <c r="C43" s="297"/>
      <c r="D43" s="297"/>
      <c r="E43" s="297" t="str">
        <f>'実質公債費比率（分子）の構造'!L$51</f>
        <v xml:space="preserve">
-</v>
      </c>
      <c r="F43" s="297"/>
      <c r="G43" s="297"/>
      <c r="H43" s="297">
        <f>'実質公債費比率（分子）の構造'!M$51</f>
        <v>0</v>
      </c>
      <c r="I43" s="297"/>
      <c r="J43" s="297"/>
      <c r="K43" s="297" t="str">
        <f>'実質公債費比率（分子）の構造'!N$51</f>
        <v xml:space="preserve">
-</v>
      </c>
      <c r="L43" s="297"/>
      <c r="M43" s="297"/>
      <c r="N43" s="297" t="str">
        <f>'実質公債費比率（分子）の構造'!O$51</f>
        <v xml:space="preserve">
-</v>
      </c>
      <c r="O43" s="297"/>
      <c r="P43" s="297"/>
    </row>
    <row r="44" spans="1:16">
      <c r="A44" s="297" t="s">
        <v>44</v>
      </c>
      <c r="B44" s="297">
        <f>'実質公債費比率（分子）の構造'!K$50</f>
        <v>187</v>
      </c>
      <c r="C44" s="297"/>
      <c r="D44" s="297"/>
      <c r="E44" s="297">
        <f>'実質公債費比率（分子）の構造'!L$50</f>
        <v>165</v>
      </c>
      <c r="F44" s="297"/>
      <c r="G44" s="297"/>
      <c r="H44" s="297">
        <f>'実質公債費比率（分子）の構造'!M$50</f>
        <v>148</v>
      </c>
      <c r="I44" s="297"/>
      <c r="J44" s="297"/>
      <c r="K44" s="297">
        <f>'実質公債費比率（分子）の構造'!N$50</f>
        <v>263</v>
      </c>
      <c r="L44" s="297"/>
      <c r="M44" s="297"/>
      <c r="N44" s="297">
        <f>'実質公債費比率（分子）の構造'!O$50</f>
        <v>294</v>
      </c>
      <c r="O44" s="297"/>
      <c r="P44" s="297"/>
    </row>
    <row r="45" spans="1:16">
      <c r="A45" s="297" t="s">
        <v>2</v>
      </c>
      <c r="B45" s="297">
        <f>'実質公債費比率（分子）の構造'!K$49</f>
        <v>82</v>
      </c>
      <c r="C45" s="297"/>
      <c r="D45" s="297"/>
      <c r="E45" s="297">
        <f>'実質公債費比率（分子）の構造'!L$49</f>
        <v>90</v>
      </c>
      <c r="F45" s="297"/>
      <c r="G45" s="297"/>
      <c r="H45" s="297">
        <f>'実質公債費比率（分子）の構造'!M$49</f>
        <v>92</v>
      </c>
      <c r="I45" s="297"/>
      <c r="J45" s="297"/>
      <c r="K45" s="297">
        <f>'実質公債費比率（分子）の構造'!N$49</f>
        <v>100</v>
      </c>
      <c r="L45" s="297"/>
      <c r="M45" s="297"/>
      <c r="N45" s="297">
        <f>'実質公債費比率（分子）の構造'!O$49</f>
        <v>93</v>
      </c>
      <c r="O45" s="297"/>
      <c r="P45" s="297"/>
    </row>
    <row r="46" spans="1:16">
      <c r="A46" s="297" t="s">
        <v>42</v>
      </c>
      <c r="B46" s="297" t="str">
        <f>'実質公債費比率（分子）の構造'!K$48</f>
        <v xml:space="preserve">
-</v>
      </c>
      <c r="C46" s="297"/>
      <c r="D46" s="297"/>
      <c r="E46" s="297" t="str">
        <f>'実質公債費比率（分子）の構造'!L$48</f>
        <v xml:space="preserve">
-</v>
      </c>
      <c r="F46" s="297"/>
      <c r="G46" s="297"/>
      <c r="H46" s="297" t="str">
        <f>'実質公債費比率（分子）の構造'!M$48</f>
        <v xml:space="preserve">
-</v>
      </c>
      <c r="I46" s="297"/>
      <c r="J46" s="297"/>
      <c r="K46" s="297" t="str">
        <f>'実質公債費比率（分子）の構造'!N$48</f>
        <v xml:space="preserve">
-</v>
      </c>
      <c r="L46" s="297"/>
      <c r="M46" s="297"/>
      <c r="N46" s="297" t="str">
        <f>'実質公債費比率（分子）の構造'!O$48</f>
        <v xml:space="preserve">
-</v>
      </c>
      <c r="O46" s="297"/>
      <c r="P46" s="297"/>
    </row>
    <row r="47" spans="1:16">
      <c r="A47" s="297" t="s">
        <v>36</v>
      </c>
      <c r="B47" s="297">
        <f>'実質公債費比率（分子）の構造'!K$47</f>
        <v>14</v>
      </c>
      <c r="C47" s="297"/>
      <c r="D47" s="297"/>
      <c r="E47" s="297">
        <f>'実質公債費比率（分子）の構造'!L$47</f>
        <v>14</v>
      </c>
      <c r="F47" s="297"/>
      <c r="G47" s="297"/>
      <c r="H47" s="297">
        <f>'実質公債費比率（分子）の構造'!M$47</f>
        <v>14</v>
      </c>
      <c r="I47" s="297"/>
      <c r="J47" s="297"/>
      <c r="K47" s="297">
        <f>'実質公債費比率（分子）の構造'!N$47</f>
        <v>14</v>
      </c>
      <c r="L47" s="297"/>
      <c r="M47" s="297"/>
      <c r="N47" s="297" t="str">
        <f>'実質公債費比率（分子）の構造'!O$47</f>
        <v xml:space="preserve">
-</v>
      </c>
      <c r="O47" s="297"/>
      <c r="P47" s="297"/>
    </row>
    <row r="48" spans="1:16">
      <c r="A48" s="297" t="s">
        <v>31</v>
      </c>
      <c r="B48" s="297" t="str">
        <f>'実質公債費比率（分子）の構造'!K$46</f>
        <v xml:space="preserve">
-</v>
      </c>
      <c r="C48" s="297"/>
      <c r="D48" s="297"/>
      <c r="E48" s="297" t="str">
        <f>'実質公債費比率（分子）の構造'!L$46</f>
        <v xml:space="preserve">
-</v>
      </c>
      <c r="F48" s="297"/>
      <c r="G48" s="297"/>
      <c r="H48" s="297" t="str">
        <f>'実質公債費比率（分子）の構造'!M$46</f>
        <v xml:space="preserve">
-</v>
      </c>
      <c r="I48" s="297"/>
      <c r="J48" s="297"/>
      <c r="K48" s="297" t="str">
        <f>'実質公債費比率（分子）の構造'!N$46</f>
        <v xml:space="preserve">
-</v>
      </c>
      <c r="L48" s="297"/>
      <c r="M48" s="297"/>
      <c r="N48" s="297" t="str">
        <f>'実質公債費比率（分子）の構造'!O$46</f>
        <v xml:space="preserve">
-</v>
      </c>
      <c r="O48" s="297"/>
      <c r="P48" s="297"/>
    </row>
    <row r="49" spans="1:16">
      <c r="A49" s="297" t="s">
        <v>27</v>
      </c>
      <c r="B49" s="297">
        <f>'実質公債費比率（分子）の構造'!K$45</f>
        <v>4327</v>
      </c>
      <c r="C49" s="297"/>
      <c r="D49" s="297"/>
      <c r="E49" s="297">
        <f>'実質公債費比率（分子）の構造'!L$45</f>
        <v>3774</v>
      </c>
      <c r="F49" s="297"/>
      <c r="G49" s="297"/>
      <c r="H49" s="297">
        <f>'実質公債費比率（分子）の構造'!M$45</f>
        <v>3204</v>
      </c>
      <c r="I49" s="297"/>
      <c r="J49" s="297"/>
      <c r="K49" s="297">
        <f>'実質公債費比率（分子）の構造'!N$45</f>
        <v>1667</v>
      </c>
      <c r="L49" s="297"/>
      <c r="M49" s="297"/>
      <c r="N49" s="297">
        <f>'実質公債費比率（分子）の構造'!O$45</f>
        <v>1468</v>
      </c>
      <c r="O49" s="297"/>
      <c r="P49" s="297"/>
    </row>
    <row r="50" spans="1:16">
      <c r="A50" s="297" t="s">
        <v>58</v>
      </c>
      <c r="B50" s="297" t="str">
        <f>NA()</f>
        <v xml:space="preserve">
#N/A</v>
      </c>
      <c r="C50" s="297">
        <f>IF(ISNUMBER('実質公債費比率（分子）の構造'!K$53),'実質公債費比率（分子）の構造'!K$53,NA())</f>
        <v>-1720</v>
      </c>
      <c r="D50" s="297" t="str">
        <f>NA()</f>
        <v xml:space="preserve">
#N/A</v>
      </c>
      <c r="E50" s="297" t="str">
        <f>NA()</f>
        <v xml:space="preserve">
#N/A</v>
      </c>
      <c r="F50" s="297">
        <f>IF(ISNUMBER('実質公債費比率（分子）の構造'!L$53),'実質公債費比率（分子）の構造'!L$53,NA())</f>
        <v>-1998</v>
      </c>
      <c r="G50" s="297" t="str">
        <f>NA()</f>
        <v xml:space="preserve">
#N/A</v>
      </c>
      <c r="H50" s="297" t="str">
        <f>NA()</f>
        <v xml:space="preserve">
#N/A</v>
      </c>
      <c r="I50" s="297">
        <f>IF(ISNUMBER('実質公債費比率（分子）の構造'!M$53),'実質公債費比率（分子）の構造'!M$53,NA())</f>
        <v>-2390</v>
      </c>
      <c r="J50" s="297" t="str">
        <f>NA()</f>
        <v xml:space="preserve">
#N/A</v>
      </c>
      <c r="K50" s="297" t="str">
        <f>NA()</f>
        <v xml:space="preserve">
#N/A</v>
      </c>
      <c r="L50" s="297">
        <f>IF(ISNUMBER('実質公債費比率（分子）の構造'!N$53),'実質公債費比率（分子）の構造'!N$53,NA())</f>
        <v>-3395</v>
      </c>
      <c r="M50" s="297" t="str">
        <f>NA()</f>
        <v xml:space="preserve">
#N/A</v>
      </c>
      <c r="N50" s="297" t="str">
        <f>NA()</f>
        <v xml:space="preserve">
#N/A</v>
      </c>
      <c r="O50" s="297">
        <f>IF(ISNUMBER('実質公債費比率（分子）の構造'!O$53),'実質公債費比率（分子）の構造'!O$53,NA())</f>
        <v>-3354</v>
      </c>
      <c r="P50" s="297" t="str">
        <f>NA()</f>
        <v xml:space="preserve">
#N/A</v>
      </c>
    </row>
    <row r="53" spans="1:16">
      <c r="A53" s="294" t="s">
        <v>63</v>
      </c>
    </row>
    <row r="54" spans="1:16">
      <c r="A54" s="296"/>
      <c r="B54" s="296" t="str">
        <f>'将来負担比率（分子）の構造'!I$40</f>
        <v xml:space="preserve">
H29</v>
      </c>
      <c r="C54" s="296"/>
      <c r="D54" s="296"/>
      <c r="E54" s="296" t="str">
        <f>'将来負担比率（分子）の構造'!J$40</f>
        <v xml:space="preserve">
H30</v>
      </c>
      <c r="F54" s="296"/>
      <c r="G54" s="296"/>
      <c r="H54" s="296" t="str">
        <f>'将来負担比率（分子）の構造'!K$40</f>
        <v xml:space="preserve">
R01</v>
      </c>
      <c r="I54" s="296"/>
      <c r="J54" s="296"/>
      <c r="K54" s="296" t="str">
        <f>'将来負担比率（分子）の構造'!L$40</f>
        <v xml:space="preserve">
R02</v>
      </c>
      <c r="L54" s="296"/>
      <c r="M54" s="296"/>
      <c r="N54" s="296" t="str">
        <f>'将来負担比率（分子）の構造'!M$40</f>
        <v xml:space="preserve">
R03</v>
      </c>
      <c r="O54" s="296"/>
      <c r="P54" s="296"/>
    </row>
    <row r="55" spans="1:16">
      <c r="A55" s="296"/>
      <c r="B55" s="296" t="s">
        <v>128</v>
      </c>
      <c r="C55" s="296"/>
      <c r="D55" s="296" t="s">
        <v>131</v>
      </c>
      <c r="E55" s="296" t="s">
        <v>128</v>
      </c>
      <c r="F55" s="296"/>
      <c r="G55" s="296" t="s">
        <v>131</v>
      </c>
      <c r="H55" s="296" t="s">
        <v>128</v>
      </c>
      <c r="I55" s="296"/>
      <c r="J55" s="296" t="s">
        <v>131</v>
      </c>
      <c r="K55" s="296" t="s">
        <v>128</v>
      </c>
      <c r="L55" s="296"/>
      <c r="M55" s="296" t="s">
        <v>131</v>
      </c>
      <c r="N55" s="296" t="s">
        <v>128</v>
      </c>
      <c r="O55" s="296"/>
      <c r="P55" s="296" t="s">
        <v>131</v>
      </c>
    </row>
    <row r="56" spans="1:16">
      <c r="A56" s="296" t="s">
        <v>46</v>
      </c>
      <c r="B56" s="296"/>
      <c r="C56" s="296"/>
      <c r="D56" s="296">
        <f>'将来負担比率（分子）の構造'!I$52</f>
        <v>55847</v>
      </c>
      <c r="E56" s="296"/>
      <c r="F56" s="296"/>
      <c r="G56" s="296">
        <f>'将来負担比率（分子）の構造'!J$52</f>
        <v>50089</v>
      </c>
      <c r="H56" s="296"/>
      <c r="I56" s="296"/>
      <c r="J56" s="296">
        <f>'将来負担比率（分子）の構造'!K$52</f>
        <v>44437</v>
      </c>
      <c r="K56" s="296"/>
      <c r="L56" s="296"/>
      <c r="M56" s="296">
        <f>'将来負担比率（分子）の構造'!L$52</f>
        <v>43775</v>
      </c>
      <c r="N56" s="296"/>
      <c r="O56" s="296"/>
      <c r="P56" s="296">
        <f>'将来負担比率（分子）の構造'!M$52</f>
        <v>46160</v>
      </c>
    </row>
    <row r="57" spans="1:16">
      <c r="A57" s="296" t="s">
        <v>104</v>
      </c>
      <c r="B57" s="296"/>
      <c r="C57" s="296"/>
      <c r="D57" s="296" t="str">
        <f>'将来負担比率（分子）の構造'!I$51</f>
        <v xml:space="preserve">
-</v>
      </c>
      <c r="E57" s="296"/>
      <c r="F57" s="296"/>
      <c r="G57" s="296" t="str">
        <f>'将来負担比率（分子）の構造'!J$51</f>
        <v xml:space="preserve">
-</v>
      </c>
      <c r="H57" s="296"/>
      <c r="I57" s="296"/>
      <c r="J57" s="296" t="str">
        <f>'将来負担比率（分子）の構造'!K$51</f>
        <v xml:space="preserve">
-</v>
      </c>
      <c r="K57" s="296"/>
      <c r="L57" s="296"/>
      <c r="M57" s="296" t="str">
        <f>'将来負担比率（分子）の構造'!L$51</f>
        <v xml:space="preserve">
-</v>
      </c>
      <c r="N57" s="296"/>
      <c r="O57" s="296"/>
      <c r="P57" s="296" t="str">
        <f>'将来負担比率（分子）の構造'!M$51</f>
        <v xml:space="preserve">
-</v>
      </c>
    </row>
    <row r="58" spans="1:16">
      <c r="A58" s="296" t="s">
        <v>101</v>
      </c>
      <c r="B58" s="296"/>
      <c r="C58" s="296"/>
      <c r="D58" s="296">
        <f>'将来負担比率（分子）の構造'!I$50</f>
        <v>75452</v>
      </c>
      <c r="E58" s="296"/>
      <c r="F58" s="296"/>
      <c r="G58" s="296">
        <f>'将来負担比率（分子）の構造'!J$50</f>
        <v>73194</v>
      </c>
      <c r="H58" s="296"/>
      <c r="I58" s="296"/>
      <c r="J58" s="296">
        <f>'将来負担比率（分子）の構造'!K$50</f>
        <v>64561</v>
      </c>
      <c r="K58" s="296"/>
      <c r="L58" s="296"/>
      <c r="M58" s="296">
        <f>'将来負担比率（分子）の構造'!L$50</f>
        <v>66610</v>
      </c>
      <c r="N58" s="296"/>
      <c r="O58" s="296"/>
      <c r="P58" s="296">
        <f>'将来負担比率（分子）の構造'!M$50</f>
        <v>69111</v>
      </c>
    </row>
    <row r="59" spans="1:16">
      <c r="A59" s="296" t="s">
        <v>97</v>
      </c>
      <c r="B59" s="296" t="str">
        <f>'将来負担比率（分子）の構造'!I$49</f>
        <v xml:space="preserve">
-</v>
      </c>
      <c r="C59" s="296"/>
      <c r="D59" s="296"/>
      <c r="E59" s="296" t="str">
        <f>'将来負担比率（分子）の構造'!J$49</f>
        <v xml:space="preserve">
-</v>
      </c>
      <c r="F59" s="296"/>
      <c r="G59" s="296"/>
      <c r="H59" s="296" t="str">
        <f>'将来負担比率（分子）の構造'!K$49</f>
        <v xml:space="preserve">
-</v>
      </c>
      <c r="I59" s="296"/>
      <c r="J59" s="296"/>
      <c r="K59" s="296" t="str">
        <f>'将来負担比率（分子）の構造'!L$49</f>
        <v xml:space="preserve">
-</v>
      </c>
      <c r="L59" s="296"/>
      <c r="M59" s="296"/>
      <c r="N59" s="296" t="str">
        <f>'将来負担比率（分子）の構造'!M$49</f>
        <v xml:space="preserve">
-</v>
      </c>
      <c r="O59" s="296"/>
      <c r="P59" s="296"/>
    </row>
    <row r="60" spans="1:16">
      <c r="A60" s="296" t="s">
        <v>91</v>
      </c>
      <c r="B60" s="296" t="str">
        <f>'将来負担比率（分子）の構造'!I$48</f>
        <v xml:space="preserve">
-</v>
      </c>
      <c r="C60" s="296"/>
      <c r="D60" s="296"/>
      <c r="E60" s="296" t="str">
        <f>'将来負担比率（分子）の構造'!J$48</f>
        <v xml:space="preserve">
-</v>
      </c>
      <c r="F60" s="296"/>
      <c r="G60" s="296"/>
      <c r="H60" s="296" t="str">
        <f>'将来負担比率（分子）の構造'!K$48</f>
        <v xml:space="preserve">
-</v>
      </c>
      <c r="I60" s="296"/>
      <c r="J60" s="296"/>
      <c r="K60" s="296" t="str">
        <f>'将来負担比率（分子）の構造'!L$48</f>
        <v xml:space="preserve">
-</v>
      </c>
      <c r="L60" s="296"/>
      <c r="M60" s="296"/>
      <c r="N60" s="296" t="str">
        <f>'将来負担比率（分子）の構造'!M$48</f>
        <v xml:space="preserve">
-</v>
      </c>
      <c r="O60" s="296"/>
      <c r="P60" s="296"/>
    </row>
    <row r="61" spans="1:16">
      <c r="A61" s="296" t="s">
        <v>83</v>
      </c>
      <c r="B61" s="296">
        <f>'将来負担比率（分子）の構造'!I$46</f>
        <v>41</v>
      </c>
      <c r="C61" s="296"/>
      <c r="D61" s="296"/>
      <c r="E61" s="296">
        <f>'将来負担比率（分子）の構造'!J$46</f>
        <v>37</v>
      </c>
      <c r="F61" s="296"/>
      <c r="G61" s="296"/>
      <c r="H61" s="296">
        <f>'将来負担比率（分子）の構造'!K$46</f>
        <v>32</v>
      </c>
      <c r="I61" s="296"/>
      <c r="J61" s="296"/>
      <c r="K61" s="296">
        <f>'将来負担比率（分子）の構造'!L$46</f>
        <v>27</v>
      </c>
      <c r="L61" s="296"/>
      <c r="M61" s="296"/>
      <c r="N61" s="296">
        <f>'将来負担比率（分子）の構造'!M$46</f>
        <v>23</v>
      </c>
      <c r="O61" s="296"/>
      <c r="P61" s="296"/>
    </row>
    <row r="62" spans="1:16">
      <c r="A62" s="296" t="s">
        <v>84</v>
      </c>
      <c r="B62" s="296">
        <f>'将来負担比率（分子）の構造'!I$45</f>
        <v>18077</v>
      </c>
      <c r="C62" s="296"/>
      <c r="D62" s="296"/>
      <c r="E62" s="296">
        <f>'将来負担比率（分子）の構造'!J$45</f>
        <v>17217</v>
      </c>
      <c r="F62" s="296"/>
      <c r="G62" s="296"/>
      <c r="H62" s="296">
        <f>'将来負担比率（分子）の構造'!K$45</f>
        <v>16457</v>
      </c>
      <c r="I62" s="296"/>
      <c r="J62" s="296"/>
      <c r="K62" s="296">
        <f>'将来負担比率（分子）の構造'!L$45</f>
        <v>14932</v>
      </c>
      <c r="L62" s="296"/>
      <c r="M62" s="296"/>
      <c r="N62" s="296">
        <f>'将来負担比率（分子）の構造'!M$45</f>
        <v>14718</v>
      </c>
      <c r="O62" s="296"/>
      <c r="P62" s="296"/>
    </row>
    <row r="63" spans="1:16">
      <c r="A63" s="296" t="s">
        <v>82</v>
      </c>
      <c r="B63" s="296">
        <f>'将来負担比率（分子）の構造'!I$44</f>
        <v>1149</v>
      </c>
      <c r="C63" s="296"/>
      <c r="D63" s="296"/>
      <c r="E63" s="296">
        <f>'将来負担比率（分子）の構造'!J$44</f>
        <v>1123</v>
      </c>
      <c r="F63" s="296"/>
      <c r="G63" s="296"/>
      <c r="H63" s="296">
        <f>'将来負担比率（分子）の構造'!K$44</f>
        <v>1155</v>
      </c>
      <c r="I63" s="296"/>
      <c r="J63" s="296"/>
      <c r="K63" s="296">
        <f>'将来負担比率（分子）の構造'!L$44</f>
        <v>1344</v>
      </c>
      <c r="L63" s="296"/>
      <c r="M63" s="296"/>
      <c r="N63" s="296">
        <f>'将来負担比率（分子）の構造'!M$44</f>
        <v>1441</v>
      </c>
      <c r="O63" s="296"/>
      <c r="P63" s="296"/>
    </row>
    <row r="64" spans="1:16">
      <c r="A64" s="296" t="s">
        <v>80</v>
      </c>
      <c r="B64" s="296" t="str">
        <f>'将来負担比率（分子）の構造'!I$43</f>
        <v xml:space="preserve">
-</v>
      </c>
      <c r="C64" s="296"/>
      <c r="D64" s="296"/>
      <c r="E64" s="296" t="str">
        <f>'将来負担比率（分子）の構造'!J$43</f>
        <v xml:space="preserve">
-</v>
      </c>
      <c r="F64" s="296"/>
      <c r="G64" s="296"/>
      <c r="H64" s="296" t="str">
        <f>'将来負担比率（分子）の構造'!K$43</f>
        <v xml:space="preserve">
-</v>
      </c>
      <c r="I64" s="296"/>
      <c r="J64" s="296"/>
      <c r="K64" s="296" t="str">
        <f>'将来負担比率（分子）の構造'!L$43</f>
        <v xml:space="preserve">
-</v>
      </c>
      <c r="L64" s="296"/>
      <c r="M64" s="296"/>
      <c r="N64" s="296" t="str">
        <f>'将来負担比率（分子）の構造'!M$43</f>
        <v xml:space="preserve">
-</v>
      </c>
      <c r="O64" s="296"/>
      <c r="P64" s="296"/>
    </row>
    <row r="65" spans="1:16">
      <c r="A65" s="296" t="s">
        <v>79</v>
      </c>
      <c r="B65" s="296">
        <f>'将来負担比率（分子）の構造'!I$42</f>
        <v>3083</v>
      </c>
      <c r="C65" s="296"/>
      <c r="D65" s="296"/>
      <c r="E65" s="296">
        <f>'将来負担比率（分子）の構造'!J$42</f>
        <v>4003</v>
      </c>
      <c r="F65" s="296"/>
      <c r="G65" s="296"/>
      <c r="H65" s="296">
        <f>'将来負担比率（分子）の構造'!K$42</f>
        <v>5327</v>
      </c>
      <c r="I65" s="296"/>
      <c r="J65" s="296"/>
      <c r="K65" s="296">
        <f>'将来負担比率（分子）の構造'!L$42</f>
        <v>4797</v>
      </c>
      <c r="L65" s="296"/>
      <c r="M65" s="296"/>
      <c r="N65" s="296">
        <f>'将来負担比率（分子）の構造'!M$42</f>
        <v>5649</v>
      </c>
      <c r="O65" s="296"/>
      <c r="P65" s="296"/>
    </row>
    <row r="66" spans="1:16">
      <c r="A66" s="296" t="s">
        <v>71</v>
      </c>
      <c r="B66" s="296">
        <f>'将来負担比率（分子）の構造'!I$41</f>
        <v>20152</v>
      </c>
      <c r="C66" s="296"/>
      <c r="D66" s="296"/>
      <c r="E66" s="296">
        <f>'将来負担比率（分子）の構造'!J$41</f>
        <v>15111</v>
      </c>
      <c r="F66" s="296"/>
      <c r="G66" s="296"/>
      <c r="H66" s="296">
        <f>'将来負担比率（分子）の構造'!K$41</f>
        <v>9365</v>
      </c>
      <c r="I66" s="296"/>
      <c r="J66" s="296"/>
      <c r="K66" s="296">
        <f>'将来負担比率（分子）の構造'!L$41</f>
        <v>24022</v>
      </c>
      <c r="L66" s="296"/>
      <c r="M66" s="296"/>
      <c r="N66" s="296">
        <f>'将来負担比率（分子）の構造'!M$41</f>
        <v>23800</v>
      </c>
      <c r="O66" s="296"/>
      <c r="P66" s="296"/>
    </row>
    <row r="67" spans="1:16">
      <c r="A67" s="296" t="s">
        <v>106</v>
      </c>
      <c r="B67" s="296" t="str">
        <f>NA()</f>
        <v xml:space="preserve">
#N/A</v>
      </c>
      <c r="C67" s="296">
        <f>IF(ISNUMBER('将来負担比率（分子）の構造'!I$53),IF('将来負担比率（分子）の構造'!I$53&lt;0,0,'将来負担比率（分子）の構造'!I$53),NA())</f>
        <v>0</v>
      </c>
      <c r="D67" s="296" t="str">
        <f>NA()</f>
        <v xml:space="preserve">
#N/A</v>
      </c>
      <c r="E67" s="296" t="str">
        <f>NA()</f>
        <v xml:space="preserve">
#N/A</v>
      </c>
      <c r="F67" s="296">
        <f>IF(ISNUMBER('将来負担比率（分子）の構造'!J$53),IF('将来負担比率（分子）の構造'!J$53&lt;0,0,'将来負担比率（分子）の構造'!J$53),NA())</f>
        <v>0</v>
      </c>
      <c r="G67" s="296" t="str">
        <f>NA()</f>
        <v xml:space="preserve">
#N/A</v>
      </c>
      <c r="H67" s="296" t="str">
        <f>NA()</f>
        <v xml:space="preserve">
#N/A</v>
      </c>
      <c r="I67" s="296">
        <f>IF(ISNUMBER('将来負担比率（分子）の構造'!K$53),IF('将来負担比率（分子）の構造'!K$53&lt;0,0,'将来負担比率（分子）の構造'!K$53),NA())</f>
        <v>0</v>
      </c>
      <c r="J67" s="296" t="str">
        <f>NA()</f>
        <v xml:space="preserve">
#N/A</v>
      </c>
      <c r="K67" s="296" t="str">
        <f>NA()</f>
        <v xml:space="preserve">
#N/A</v>
      </c>
      <c r="L67" s="296">
        <f>IF(ISNUMBER('将来負担比率（分子）の構造'!L$53),IF('将来負担比率（分子）の構造'!L$53&lt;0,0,'将来負担比率（分子）の構造'!L$53),NA())</f>
        <v>0</v>
      </c>
      <c r="M67" s="296" t="str">
        <f>NA()</f>
        <v xml:space="preserve">
#N/A</v>
      </c>
      <c r="N67" s="296" t="str">
        <f>NA()</f>
        <v xml:space="preserve">
#N/A</v>
      </c>
      <c r="O67" s="296">
        <f>IF(ISNUMBER('将来負担比率（分子）の構造'!M$53),IF('将来負担比率（分子）の構造'!M$53&lt;0,0,'将来負担比率（分子）の構造'!M$53),NA())</f>
        <v>0</v>
      </c>
      <c r="P67" s="296" t="str">
        <f>NA()</f>
        <v xml:space="preserve">
#N/A</v>
      </c>
    </row>
    <row r="70" spans="1:16">
      <c r="A70" s="299" t="s">
        <v>132</v>
      </c>
      <c r="B70" s="299"/>
      <c r="C70" s="299"/>
      <c r="D70" s="299"/>
      <c r="E70" s="299"/>
      <c r="F70" s="299"/>
    </row>
    <row r="71" spans="1:16">
      <c r="A71" s="298"/>
      <c r="B71" s="298" t="str">
        <f>基金残高に係る経年分析!F54</f>
        <v xml:space="preserve">
R01</v>
      </c>
      <c r="C71" s="298" t="str">
        <f>基金残高に係る経年分析!G54</f>
        <v xml:space="preserve">
R02</v>
      </c>
      <c r="D71" s="298" t="str">
        <f>基金残高に係る経年分析!H54</f>
        <v xml:space="preserve">
R03</v>
      </c>
    </row>
    <row r="72" spans="1:16">
      <c r="A72" s="298" t="s">
        <v>133</v>
      </c>
      <c r="B72" s="300">
        <f>基金残高に係る経年分析!F55</f>
        <v>27949</v>
      </c>
      <c r="C72" s="300">
        <f>基金残高に係る経年分析!G55</f>
        <v>28688</v>
      </c>
      <c r="D72" s="300">
        <f>基金残高に係る経年分析!H55</f>
        <v>29999</v>
      </c>
    </row>
    <row r="73" spans="1:16">
      <c r="A73" s="298" t="s">
        <v>134</v>
      </c>
      <c r="B73" s="300">
        <f>基金残高に係る経年分析!F56</f>
        <v>1091</v>
      </c>
      <c r="C73" s="300">
        <f>基金残高に係る経年分析!G56</f>
        <v>686</v>
      </c>
      <c r="D73" s="300">
        <f>基金残高に係る経年分析!H56</f>
        <v>578</v>
      </c>
    </row>
    <row r="74" spans="1:16">
      <c r="A74" s="298" t="s">
        <v>136</v>
      </c>
      <c r="B74" s="300">
        <f>基金残高に係る経年分析!F57</f>
        <v>32285</v>
      </c>
      <c r="C74" s="300">
        <f>基金残高に係る経年分析!G57</f>
        <v>34783</v>
      </c>
      <c r="D74" s="300">
        <f>基金残高に係る経年分析!H57</f>
        <v>35979</v>
      </c>
    </row>
  </sheetData>
  <sheetProtection algorithmName="SHA-512" hashValue="I3yUxHeoBwjbuAvfxbtcwFFK25QBTHAQCTGo79SvJJv66+vVrXaa3xf82HTrpoHPy1W+3jcjC+zPSZeEg2rorw==" saltValue="eVNGQs5BcAty6uIh0GzlOw==" spinCount="100000" sheet="1" objects="1" scenarios="1"/>
  <phoneticPr fontId="6"/>
  <pageMargins left="0.78700000000000003" right="0.78700000000000003" top="0.98400000000000021" bottom="0.98400000000000021"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3203125" style="50" customWidth="1"/>
    <col min="2" max="107" width="2.44140625" style="50" customWidth="1"/>
    <col min="108" max="108" width="6.109375" style="83" customWidth="1"/>
    <col min="109" max="109" width="5.88671875" style="84" customWidth="1"/>
    <col min="110" max="110" width="8.6640625" style="50" hidden="1" customWidth="1"/>
    <col min="111" max="16384" width="8.6640625" style="50" hidden="1"/>
  </cols>
  <sheetData>
    <row r="1" spans="1:109" ht="42.75" customHeight="1">
      <c r="A1" s="318"/>
      <c r="B1" s="320"/>
      <c r="DD1" s="94"/>
      <c r="DE1" s="94"/>
    </row>
    <row r="2" spans="1:109" ht="25.5" customHeight="1">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ht="13.2">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ht="13.2">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ht="13.2">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ht="13.2">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ht="13.2">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ht="13.2">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ht="13.2">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ht="13.2">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ht="13.2">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ht="13.2">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ht="13.2">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ht="13.2">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ht="13.2">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ht="13.2">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ht="13.2">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ht="13.2">
      <c r="DD19" s="94"/>
      <c r="DE19" s="94"/>
    </row>
    <row r="20" spans="1:109" ht="13.2">
      <c r="DD20" s="94"/>
      <c r="DE20" s="94"/>
    </row>
    <row r="21" spans="1:109" ht="17.25" customHeight="1">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c r="B22" s="84"/>
    </row>
    <row r="23" spans="1:109" ht="13.2">
      <c r="B23" s="84"/>
    </row>
    <row r="24" spans="1:109" ht="13.2">
      <c r="B24" s="84"/>
    </row>
    <row r="25" spans="1:109" ht="13.2">
      <c r="B25" s="84"/>
    </row>
    <row r="26" spans="1:109" ht="13.2">
      <c r="B26" s="84"/>
    </row>
    <row r="27" spans="1:109" ht="13.2">
      <c r="B27" s="84"/>
    </row>
    <row r="28" spans="1:109" ht="13.2">
      <c r="B28" s="84"/>
    </row>
    <row r="29" spans="1:109" ht="13.2">
      <c r="B29" s="84"/>
    </row>
    <row r="30" spans="1:109" ht="13.2">
      <c r="B30" s="84"/>
    </row>
    <row r="31" spans="1:109" ht="13.2">
      <c r="B31" s="84"/>
    </row>
    <row r="32" spans="1:109" ht="13.2">
      <c r="B32" s="84"/>
    </row>
    <row r="33" spans="2:109" ht="13.2">
      <c r="B33" s="84"/>
    </row>
    <row r="34" spans="2:109" ht="13.2">
      <c r="B34" s="84"/>
    </row>
    <row r="35" spans="2:109" ht="13.2">
      <c r="B35" s="84"/>
    </row>
    <row r="36" spans="2:109" ht="13.2">
      <c r="B36" s="84"/>
    </row>
    <row r="37" spans="2:109" ht="13.2">
      <c r="B37" s="84"/>
    </row>
    <row r="38" spans="2:109" ht="13.2">
      <c r="B38" s="84"/>
    </row>
    <row r="39" spans="2:109" ht="13.2">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ht="13.2">
      <c r="B40" s="322"/>
      <c r="DD40" s="322"/>
      <c r="DE40" s="94"/>
    </row>
    <row r="41" spans="2:109" ht="16.2">
      <c r="B41" s="86" t="s">
        <v>
549</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ht="13.2">
      <c r="B42" s="84"/>
      <c r="G42" s="326"/>
      <c r="I42" s="317"/>
      <c r="J42" s="317"/>
      <c r="K42" s="317"/>
      <c r="AM42" s="326"/>
      <c r="AN42" s="326" t="s">
        <v>
550</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c r="B43" s="84"/>
      <c r="AN43" s="1139" t="s">
        <v>
484</v>
      </c>
      <c r="AO43" s="1140"/>
      <c r="AP43" s="1140"/>
      <c r="AQ43" s="1140"/>
      <c r="AR43" s="1140"/>
      <c r="AS43" s="1140"/>
      <c r="AT43" s="1140"/>
      <c r="AU43" s="1140"/>
      <c r="AV43" s="1140"/>
      <c r="AW43" s="1140"/>
      <c r="AX43" s="1140"/>
      <c r="AY43" s="1140"/>
      <c r="AZ43" s="1140"/>
      <c r="BA43" s="1140"/>
      <c r="BB43" s="1140"/>
      <c r="BC43" s="1140"/>
      <c r="BD43" s="1140"/>
      <c r="BE43" s="1140"/>
      <c r="BF43" s="1140"/>
      <c r="BG43" s="1140"/>
      <c r="BH43" s="1140"/>
      <c r="BI43" s="1140"/>
      <c r="BJ43" s="1140"/>
      <c r="BK43" s="1140"/>
      <c r="BL43" s="1140"/>
      <c r="BM43" s="1140"/>
      <c r="BN43" s="1140"/>
      <c r="BO43" s="1140"/>
      <c r="BP43" s="1140"/>
      <c r="BQ43" s="1140"/>
      <c r="BR43" s="1140"/>
      <c r="BS43" s="1140"/>
      <c r="BT43" s="1140"/>
      <c r="BU43" s="1140"/>
      <c r="BV43" s="1140"/>
      <c r="BW43" s="1140"/>
      <c r="BX43" s="1140"/>
      <c r="BY43" s="1140"/>
      <c r="BZ43" s="1140"/>
      <c r="CA43" s="1140"/>
      <c r="CB43" s="1140"/>
      <c r="CC43" s="1140"/>
      <c r="CD43" s="1140"/>
      <c r="CE43" s="1140"/>
      <c r="CF43" s="1140"/>
      <c r="CG43" s="1140"/>
      <c r="CH43" s="1140"/>
      <c r="CI43" s="1140"/>
      <c r="CJ43" s="1140"/>
      <c r="CK43" s="1140"/>
      <c r="CL43" s="1140"/>
      <c r="CM43" s="1140"/>
      <c r="CN43" s="1140"/>
      <c r="CO43" s="1140"/>
      <c r="CP43" s="1140"/>
      <c r="CQ43" s="1140"/>
      <c r="CR43" s="1140"/>
      <c r="CS43" s="1140"/>
      <c r="CT43" s="1140"/>
      <c r="CU43" s="1140"/>
      <c r="CV43" s="1140"/>
      <c r="CW43" s="1140"/>
      <c r="CX43" s="1140"/>
      <c r="CY43" s="1140"/>
      <c r="CZ43" s="1140"/>
      <c r="DA43" s="1140"/>
      <c r="DB43" s="1140"/>
      <c r="DC43" s="1141"/>
    </row>
    <row r="44" spans="2:109" ht="13.2">
      <c r="B44" s="84"/>
      <c r="AN44" s="1142"/>
      <c r="AO44" s="1143"/>
      <c r="AP44" s="1143"/>
      <c r="AQ44" s="1143"/>
      <c r="AR44" s="1143"/>
      <c r="AS44" s="1143"/>
      <c r="AT44" s="1143"/>
      <c r="AU44" s="1143"/>
      <c r="AV44" s="1143"/>
      <c r="AW44" s="1143"/>
      <c r="AX44" s="1143"/>
      <c r="AY44" s="1143"/>
      <c r="AZ44" s="1143"/>
      <c r="BA44" s="1143"/>
      <c r="BB44" s="1143"/>
      <c r="BC44" s="1143"/>
      <c r="BD44" s="1143"/>
      <c r="BE44" s="1143"/>
      <c r="BF44" s="1143"/>
      <c r="BG44" s="1143"/>
      <c r="BH44" s="1143"/>
      <c r="BI44" s="1143"/>
      <c r="BJ44" s="1143"/>
      <c r="BK44" s="1143"/>
      <c r="BL44" s="1143"/>
      <c r="BM44" s="1143"/>
      <c r="BN44" s="1143"/>
      <c r="BO44" s="1143"/>
      <c r="BP44" s="1143"/>
      <c r="BQ44" s="1143"/>
      <c r="BR44" s="1143"/>
      <c r="BS44" s="1143"/>
      <c r="BT44" s="1143"/>
      <c r="BU44" s="1143"/>
      <c r="BV44" s="1143"/>
      <c r="BW44" s="1143"/>
      <c r="BX44" s="1143"/>
      <c r="BY44" s="1143"/>
      <c r="BZ44" s="1143"/>
      <c r="CA44" s="1143"/>
      <c r="CB44" s="1143"/>
      <c r="CC44" s="1143"/>
      <c r="CD44" s="1143"/>
      <c r="CE44" s="1143"/>
      <c r="CF44" s="1143"/>
      <c r="CG44" s="1143"/>
      <c r="CH44" s="1143"/>
      <c r="CI44" s="1143"/>
      <c r="CJ44" s="1143"/>
      <c r="CK44" s="1143"/>
      <c r="CL44" s="1143"/>
      <c r="CM44" s="1143"/>
      <c r="CN44" s="1143"/>
      <c r="CO44" s="1143"/>
      <c r="CP44" s="1143"/>
      <c r="CQ44" s="1143"/>
      <c r="CR44" s="1143"/>
      <c r="CS44" s="1143"/>
      <c r="CT44" s="1143"/>
      <c r="CU44" s="1143"/>
      <c r="CV44" s="1143"/>
      <c r="CW44" s="1143"/>
      <c r="CX44" s="1143"/>
      <c r="CY44" s="1143"/>
      <c r="CZ44" s="1143"/>
      <c r="DA44" s="1143"/>
      <c r="DB44" s="1143"/>
      <c r="DC44" s="1144"/>
    </row>
    <row r="45" spans="2:109" ht="13.2">
      <c r="B45" s="84"/>
      <c r="AN45" s="1142"/>
      <c r="AO45" s="1143"/>
      <c r="AP45" s="1143"/>
      <c r="AQ45" s="1143"/>
      <c r="AR45" s="1143"/>
      <c r="AS45" s="1143"/>
      <c r="AT45" s="1143"/>
      <c r="AU45" s="1143"/>
      <c r="AV45" s="1143"/>
      <c r="AW45" s="1143"/>
      <c r="AX45" s="1143"/>
      <c r="AY45" s="1143"/>
      <c r="AZ45" s="1143"/>
      <c r="BA45" s="1143"/>
      <c r="BB45" s="1143"/>
      <c r="BC45" s="1143"/>
      <c r="BD45" s="1143"/>
      <c r="BE45" s="1143"/>
      <c r="BF45" s="1143"/>
      <c r="BG45" s="1143"/>
      <c r="BH45" s="1143"/>
      <c r="BI45" s="1143"/>
      <c r="BJ45" s="1143"/>
      <c r="BK45" s="1143"/>
      <c r="BL45" s="1143"/>
      <c r="BM45" s="1143"/>
      <c r="BN45" s="1143"/>
      <c r="BO45" s="1143"/>
      <c r="BP45" s="1143"/>
      <c r="BQ45" s="1143"/>
      <c r="BR45" s="1143"/>
      <c r="BS45" s="1143"/>
      <c r="BT45" s="1143"/>
      <c r="BU45" s="1143"/>
      <c r="BV45" s="1143"/>
      <c r="BW45" s="1143"/>
      <c r="BX45" s="1143"/>
      <c r="BY45" s="1143"/>
      <c r="BZ45" s="1143"/>
      <c r="CA45" s="1143"/>
      <c r="CB45" s="1143"/>
      <c r="CC45" s="1143"/>
      <c r="CD45" s="1143"/>
      <c r="CE45" s="1143"/>
      <c r="CF45" s="1143"/>
      <c r="CG45" s="1143"/>
      <c r="CH45" s="1143"/>
      <c r="CI45" s="1143"/>
      <c r="CJ45" s="1143"/>
      <c r="CK45" s="1143"/>
      <c r="CL45" s="1143"/>
      <c r="CM45" s="1143"/>
      <c r="CN45" s="1143"/>
      <c r="CO45" s="1143"/>
      <c r="CP45" s="1143"/>
      <c r="CQ45" s="1143"/>
      <c r="CR45" s="1143"/>
      <c r="CS45" s="1143"/>
      <c r="CT45" s="1143"/>
      <c r="CU45" s="1143"/>
      <c r="CV45" s="1143"/>
      <c r="CW45" s="1143"/>
      <c r="CX45" s="1143"/>
      <c r="CY45" s="1143"/>
      <c r="CZ45" s="1143"/>
      <c r="DA45" s="1143"/>
      <c r="DB45" s="1143"/>
      <c r="DC45" s="1144"/>
    </row>
    <row r="46" spans="2:109" ht="13.2">
      <c r="B46" s="84"/>
      <c r="AN46" s="1142"/>
      <c r="AO46" s="1143"/>
      <c r="AP46" s="1143"/>
      <c r="AQ46" s="1143"/>
      <c r="AR46" s="1143"/>
      <c r="AS46" s="1143"/>
      <c r="AT46" s="1143"/>
      <c r="AU46" s="1143"/>
      <c r="AV46" s="1143"/>
      <c r="AW46" s="1143"/>
      <c r="AX46" s="1143"/>
      <c r="AY46" s="1143"/>
      <c r="AZ46" s="1143"/>
      <c r="BA46" s="1143"/>
      <c r="BB46" s="1143"/>
      <c r="BC46" s="1143"/>
      <c r="BD46" s="1143"/>
      <c r="BE46" s="1143"/>
      <c r="BF46" s="1143"/>
      <c r="BG46" s="1143"/>
      <c r="BH46" s="1143"/>
      <c r="BI46" s="1143"/>
      <c r="BJ46" s="1143"/>
      <c r="BK46" s="1143"/>
      <c r="BL46" s="1143"/>
      <c r="BM46" s="1143"/>
      <c r="BN46" s="1143"/>
      <c r="BO46" s="1143"/>
      <c r="BP46" s="1143"/>
      <c r="BQ46" s="1143"/>
      <c r="BR46" s="1143"/>
      <c r="BS46" s="1143"/>
      <c r="BT46" s="1143"/>
      <c r="BU46" s="1143"/>
      <c r="BV46" s="1143"/>
      <c r="BW46" s="1143"/>
      <c r="BX46" s="1143"/>
      <c r="BY46" s="1143"/>
      <c r="BZ46" s="1143"/>
      <c r="CA46" s="1143"/>
      <c r="CB46" s="1143"/>
      <c r="CC46" s="1143"/>
      <c r="CD46" s="1143"/>
      <c r="CE46" s="1143"/>
      <c r="CF46" s="1143"/>
      <c r="CG46" s="1143"/>
      <c r="CH46" s="1143"/>
      <c r="CI46" s="1143"/>
      <c r="CJ46" s="1143"/>
      <c r="CK46" s="1143"/>
      <c r="CL46" s="1143"/>
      <c r="CM46" s="1143"/>
      <c r="CN46" s="1143"/>
      <c r="CO46" s="1143"/>
      <c r="CP46" s="1143"/>
      <c r="CQ46" s="1143"/>
      <c r="CR46" s="1143"/>
      <c r="CS46" s="1143"/>
      <c r="CT46" s="1143"/>
      <c r="CU46" s="1143"/>
      <c r="CV46" s="1143"/>
      <c r="CW46" s="1143"/>
      <c r="CX46" s="1143"/>
      <c r="CY46" s="1143"/>
      <c r="CZ46" s="1143"/>
      <c r="DA46" s="1143"/>
      <c r="DB46" s="1143"/>
      <c r="DC46" s="1144"/>
    </row>
    <row r="47" spans="2:109" ht="13.2">
      <c r="B47" s="84"/>
      <c r="AN47" s="1145"/>
      <c r="AO47" s="1146"/>
      <c r="AP47" s="1146"/>
      <c r="AQ47" s="1146"/>
      <c r="AR47" s="1146"/>
      <c r="AS47" s="1146"/>
      <c r="AT47" s="1146"/>
      <c r="AU47" s="1146"/>
      <c r="AV47" s="1146"/>
      <c r="AW47" s="1146"/>
      <c r="AX47" s="1146"/>
      <c r="AY47" s="1146"/>
      <c r="AZ47" s="1146"/>
      <c r="BA47" s="1146"/>
      <c r="BB47" s="1146"/>
      <c r="BC47" s="1146"/>
      <c r="BD47" s="1146"/>
      <c r="BE47" s="1146"/>
      <c r="BF47" s="1146"/>
      <c r="BG47" s="1146"/>
      <c r="BH47" s="1146"/>
      <c r="BI47" s="1146"/>
      <c r="BJ47" s="1146"/>
      <c r="BK47" s="1146"/>
      <c r="BL47" s="1146"/>
      <c r="BM47" s="1146"/>
      <c r="BN47" s="1146"/>
      <c r="BO47" s="1146"/>
      <c r="BP47" s="1146"/>
      <c r="BQ47" s="1146"/>
      <c r="BR47" s="1146"/>
      <c r="BS47" s="1146"/>
      <c r="BT47" s="1146"/>
      <c r="BU47" s="1146"/>
      <c r="BV47" s="1146"/>
      <c r="BW47" s="1146"/>
      <c r="BX47" s="1146"/>
      <c r="BY47" s="1146"/>
      <c r="BZ47" s="1146"/>
      <c r="CA47" s="1146"/>
      <c r="CB47" s="1146"/>
      <c r="CC47" s="1146"/>
      <c r="CD47" s="1146"/>
      <c r="CE47" s="1146"/>
      <c r="CF47" s="1146"/>
      <c r="CG47" s="1146"/>
      <c r="CH47" s="1146"/>
      <c r="CI47" s="1146"/>
      <c r="CJ47" s="1146"/>
      <c r="CK47" s="1146"/>
      <c r="CL47" s="1146"/>
      <c r="CM47" s="1146"/>
      <c r="CN47" s="1146"/>
      <c r="CO47" s="1146"/>
      <c r="CP47" s="1146"/>
      <c r="CQ47" s="1146"/>
      <c r="CR47" s="1146"/>
      <c r="CS47" s="1146"/>
      <c r="CT47" s="1146"/>
      <c r="CU47" s="1146"/>
      <c r="CV47" s="1146"/>
      <c r="CW47" s="1146"/>
      <c r="CX47" s="1146"/>
      <c r="CY47" s="1146"/>
      <c r="CZ47" s="1146"/>
      <c r="DA47" s="1146"/>
      <c r="DB47" s="1146"/>
      <c r="DC47" s="1147"/>
    </row>
    <row r="48" spans="2:109" ht="13.2">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ht="13.2">
      <c r="B49" s="84"/>
      <c r="AN49" s="50" t="s">
        <v>
174</v>
      </c>
    </row>
    <row r="50" spans="1:109" ht="13.2">
      <c r="B50" s="84"/>
      <c r="G50" s="1136"/>
      <c r="H50" s="1136"/>
      <c r="I50" s="1136"/>
      <c r="J50" s="1136"/>
      <c r="K50" s="332"/>
      <c r="L50" s="332"/>
      <c r="M50" s="336"/>
      <c r="N50" s="336"/>
      <c r="AN50" s="1137"/>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38" t="s">
        <v>
446</v>
      </c>
      <c r="BQ50" s="1138"/>
      <c r="BR50" s="1138"/>
      <c r="BS50" s="1138"/>
      <c r="BT50" s="1138"/>
      <c r="BU50" s="1138"/>
      <c r="BV50" s="1138"/>
      <c r="BW50" s="1138"/>
      <c r="BX50" s="1138" t="s">
        <v>
526</v>
      </c>
      <c r="BY50" s="1138"/>
      <c r="BZ50" s="1138"/>
      <c r="CA50" s="1138"/>
      <c r="CB50" s="1138"/>
      <c r="CC50" s="1138"/>
      <c r="CD50" s="1138"/>
      <c r="CE50" s="1138"/>
      <c r="CF50" s="1138" t="s">
        <v>
527</v>
      </c>
      <c r="CG50" s="1138"/>
      <c r="CH50" s="1138"/>
      <c r="CI50" s="1138"/>
      <c r="CJ50" s="1138"/>
      <c r="CK50" s="1138"/>
      <c r="CL50" s="1138"/>
      <c r="CM50" s="1138"/>
      <c r="CN50" s="1138" t="s">
        <v>
528</v>
      </c>
      <c r="CO50" s="1138"/>
      <c r="CP50" s="1138"/>
      <c r="CQ50" s="1138"/>
      <c r="CR50" s="1138"/>
      <c r="CS50" s="1138"/>
      <c r="CT50" s="1138"/>
      <c r="CU50" s="1138"/>
      <c r="CV50" s="1138" t="s">
        <v>
529</v>
      </c>
      <c r="CW50" s="1138"/>
      <c r="CX50" s="1138"/>
      <c r="CY50" s="1138"/>
      <c r="CZ50" s="1138"/>
      <c r="DA50" s="1138"/>
      <c r="DB50" s="1138"/>
      <c r="DC50" s="1138"/>
    </row>
    <row r="51" spans="1:109" ht="13.5" customHeight="1">
      <c r="B51" s="84"/>
      <c r="G51" s="1148"/>
      <c r="H51" s="1148"/>
      <c r="I51" s="1149"/>
      <c r="J51" s="1149"/>
      <c r="K51" s="1150"/>
      <c r="L51" s="1150"/>
      <c r="M51" s="1150"/>
      <c r="N51" s="1150"/>
      <c r="AM51" s="328"/>
      <c r="AN51" s="1151" t="s">
        <v>
551</v>
      </c>
      <c r="AO51" s="1151"/>
      <c r="AP51" s="1151"/>
      <c r="AQ51" s="1151"/>
      <c r="AR51" s="1151"/>
      <c r="AS51" s="1151"/>
      <c r="AT51" s="1151"/>
      <c r="AU51" s="1151"/>
      <c r="AV51" s="1151"/>
      <c r="AW51" s="1151"/>
      <c r="AX51" s="1151"/>
      <c r="AY51" s="1151"/>
      <c r="AZ51" s="1151"/>
      <c r="BA51" s="1151"/>
      <c r="BB51" s="1151" t="s">
        <v>
552</v>
      </c>
      <c r="BC51" s="1151"/>
      <c r="BD51" s="1151"/>
      <c r="BE51" s="1151"/>
      <c r="BF51" s="1151"/>
      <c r="BG51" s="1151"/>
      <c r="BH51" s="1151"/>
      <c r="BI51" s="1151"/>
      <c r="BJ51" s="1151"/>
      <c r="BK51" s="1151"/>
      <c r="BL51" s="1151"/>
      <c r="BM51" s="1151"/>
      <c r="BN51" s="1151"/>
      <c r="BO51" s="1151"/>
      <c r="BP51" s="1152"/>
      <c r="BQ51" s="1152"/>
      <c r="BR51" s="1152"/>
      <c r="BS51" s="1152"/>
      <c r="BT51" s="1152"/>
      <c r="BU51" s="1152"/>
      <c r="BV51" s="1152"/>
      <c r="BW51" s="1152"/>
      <c r="BX51" s="1152"/>
      <c r="BY51" s="1152"/>
      <c r="BZ51" s="1152"/>
      <c r="CA51" s="1152"/>
      <c r="CB51" s="1152"/>
      <c r="CC51" s="1152"/>
      <c r="CD51" s="1152"/>
      <c r="CE51" s="1152"/>
      <c r="CF51" s="1152"/>
      <c r="CG51" s="1152"/>
      <c r="CH51" s="1152"/>
      <c r="CI51" s="1152"/>
      <c r="CJ51" s="1152"/>
      <c r="CK51" s="1152"/>
      <c r="CL51" s="1152"/>
      <c r="CM51" s="1152"/>
      <c r="CN51" s="1152"/>
      <c r="CO51" s="1152"/>
      <c r="CP51" s="1152"/>
      <c r="CQ51" s="1152"/>
      <c r="CR51" s="1152"/>
      <c r="CS51" s="1152"/>
      <c r="CT51" s="1152"/>
      <c r="CU51" s="1152"/>
      <c r="CV51" s="1152"/>
      <c r="CW51" s="1152"/>
      <c r="CX51" s="1152"/>
      <c r="CY51" s="1152"/>
      <c r="CZ51" s="1152"/>
      <c r="DA51" s="1152"/>
      <c r="DB51" s="1152"/>
      <c r="DC51" s="1152"/>
    </row>
    <row r="52" spans="1:109" ht="13.2">
      <c r="B52" s="84"/>
      <c r="G52" s="1148"/>
      <c r="H52" s="1148"/>
      <c r="I52" s="1149"/>
      <c r="J52" s="1149"/>
      <c r="K52" s="1150"/>
      <c r="L52" s="1150"/>
      <c r="M52" s="1150"/>
      <c r="N52" s="1150"/>
      <c r="AM52" s="328"/>
      <c r="AN52" s="1151"/>
      <c r="AO52" s="1151"/>
      <c r="AP52" s="1151"/>
      <c r="AQ52" s="1151"/>
      <c r="AR52" s="1151"/>
      <c r="AS52" s="1151"/>
      <c r="AT52" s="1151"/>
      <c r="AU52" s="1151"/>
      <c r="AV52" s="1151"/>
      <c r="AW52" s="1151"/>
      <c r="AX52" s="1151"/>
      <c r="AY52" s="1151"/>
      <c r="AZ52" s="1151"/>
      <c r="BA52" s="1151"/>
      <c r="BB52" s="1151"/>
      <c r="BC52" s="1151"/>
      <c r="BD52" s="1151"/>
      <c r="BE52" s="1151"/>
      <c r="BF52" s="1151"/>
      <c r="BG52" s="1151"/>
      <c r="BH52" s="1151"/>
      <c r="BI52" s="1151"/>
      <c r="BJ52" s="1151"/>
      <c r="BK52" s="1151"/>
      <c r="BL52" s="1151"/>
      <c r="BM52" s="1151"/>
      <c r="BN52" s="1151"/>
      <c r="BO52" s="1151"/>
      <c r="BP52" s="1152"/>
      <c r="BQ52" s="1152"/>
      <c r="BR52" s="1152"/>
      <c r="BS52" s="1152"/>
      <c r="BT52" s="1152"/>
      <c r="BU52" s="1152"/>
      <c r="BV52" s="1152"/>
      <c r="BW52" s="1152"/>
      <c r="BX52" s="1152"/>
      <c r="BY52" s="1152"/>
      <c r="BZ52" s="1152"/>
      <c r="CA52" s="1152"/>
      <c r="CB52" s="1152"/>
      <c r="CC52" s="1152"/>
      <c r="CD52" s="1152"/>
      <c r="CE52" s="1152"/>
      <c r="CF52" s="1152"/>
      <c r="CG52" s="1152"/>
      <c r="CH52" s="1152"/>
      <c r="CI52" s="1152"/>
      <c r="CJ52" s="1152"/>
      <c r="CK52" s="1152"/>
      <c r="CL52" s="1152"/>
      <c r="CM52" s="1152"/>
      <c r="CN52" s="1152"/>
      <c r="CO52" s="1152"/>
      <c r="CP52" s="1152"/>
      <c r="CQ52" s="1152"/>
      <c r="CR52" s="1152"/>
      <c r="CS52" s="1152"/>
      <c r="CT52" s="1152"/>
      <c r="CU52" s="1152"/>
      <c r="CV52" s="1152"/>
      <c r="CW52" s="1152"/>
      <c r="CX52" s="1152"/>
      <c r="CY52" s="1152"/>
      <c r="CZ52" s="1152"/>
      <c r="DA52" s="1152"/>
      <c r="DB52" s="1152"/>
      <c r="DC52" s="1152"/>
    </row>
    <row r="53" spans="1:109" ht="13.2">
      <c r="A53" s="317"/>
      <c r="B53" s="84"/>
      <c r="G53" s="1148"/>
      <c r="H53" s="1148"/>
      <c r="I53" s="1136"/>
      <c r="J53" s="1136"/>
      <c r="K53" s="1150"/>
      <c r="L53" s="1150"/>
      <c r="M53" s="1150"/>
      <c r="N53" s="1150"/>
      <c r="AM53" s="328"/>
      <c r="AN53" s="1151"/>
      <c r="AO53" s="1151"/>
      <c r="AP53" s="1151"/>
      <c r="AQ53" s="1151"/>
      <c r="AR53" s="1151"/>
      <c r="AS53" s="1151"/>
      <c r="AT53" s="1151"/>
      <c r="AU53" s="1151"/>
      <c r="AV53" s="1151"/>
      <c r="AW53" s="1151"/>
      <c r="AX53" s="1151"/>
      <c r="AY53" s="1151"/>
      <c r="AZ53" s="1151"/>
      <c r="BA53" s="1151"/>
      <c r="BB53" s="1151" t="s">
        <v>
553</v>
      </c>
      <c r="BC53" s="1151"/>
      <c r="BD53" s="1151"/>
      <c r="BE53" s="1151"/>
      <c r="BF53" s="1151"/>
      <c r="BG53" s="1151"/>
      <c r="BH53" s="1151"/>
      <c r="BI53" s="1151"/>
      <c r="BJ53" s="1151"/>
      <c r="BK53" s="1151"/>
      <c r="BL53" s="1151"/>
      <c r="BM53" s="1151"/>
      <c r="BN53" s="1151"/>
      <c r="BO53" s="1151"/>
      <c r="BP53" s="1152">
        <v>
67.400000000000006</v>
      </c>
      <c r="BQ53" s="1152"/>
      <c r="BR53" s="1152"/>
      <c r="BS53" s="1152"/>
      <c r="BT53" s="1152"/>
      <c r="BU53" s="1152"/>
      <c r="BV53" s="1152"/>
      <c r="BW53" s="1152"/>
      <c r="BX53" s="1152">
        <v>
67</v>
      </c>
      <c r="BY53" s="1152"/>
      <c r="BZ53" s="1152"/>
      <c r="CA53" s="1152"/>
      <c r="CB53" s="1152"/>
      <c r="CC53" s="1152"/>
      <c r="CD53" s="1152"/>
      <c r="CE53" s="1152"/>
      <c r="CF53" s="1152">
        <v>
66.5</v>
      </c>
      <c r="CG53" s="1152"/>
      <c r="CH53" s="1152"/>
      <c r="CI53" s="1152"/>
      <c r="CJ53" s="1152"/>
      <c r="CK53" s="1152"/>
      <c r="CL53" s="1152"/>
      <c r="CM53" s="1152"/>
      <c r="CN53" s="1152">
        <v>
61.5</v>
      </c>
      <c r="CO53" s="1152"/>
      <c r="CP53" s="1152"/>
      <c r="CQ53" s="1152"/>
      <c r="CR53" s="1152"/>
      <c r="CS53" s="1152"/>
      <c r="CT53" s="1152"/>
      <c r="CU53" s="1152"/>
      <c r="CV53" s="1152">
        <v>
58.9</v>
      </c>
      <c r="CW53" s="1152"/>
      <c r="CX53" s="1152"/>
      <c r="CY53" s="1152"/>
      <c r="CZ53" s="1152"/>
      <c r="DA53" s="1152"/>
      <c r="DB53" s="1152"/>
      <c r="DC53" s="1152"/>
    </row>
    <row r="54" spans="1:109" ht="13.2">
      <c r="A54" s="317"/>
      <c r="B54" s="84"/>
      <c r="G54" s="1148"/>
      <c r="H54" s="1148"/>
      <c r="I54" s="1136"/>
      <c r="J54" s="1136"/>
      <c r="K54" s="1150"/>
      <c r="L54" s="1150"/>
      <c r="M54" s="1150"/>
      <c r="N54" s="1150"/>
      <c r="AM54" s="328"/>
      <c r="AN54" s="1151"/>
      <c r="AO54" s="1151"/>
      <c r="AP54" s="1151"/>
      <c r="AQ54" s="1151"/>
      <c r="AR54" s="1151"/>
      <c r="AS54" s="1151"/>
      <c r="AT54" s="1151"/>
      <c r="AU54" s="1151"/>
      <c r="AV54" s="1151"/>
      <c r="AW54" s="1151"/>
      <c r="AX54" s="1151"/>
      <c r="AY54" s="1151"/>
      <c r="AZ54" s="1151"/>
      <c r="BA54" s="1151"/>
      <c r="BB54" s="1151"/>
      <c r="BC54" s="1151"/>
      <c r="BD54" s="1151"/>
      <c r="BE54" s="1151"/>
      <c r="BF54" s="1151"/>
      <c r="BG54" s="1151"/>
      <c r="BH54" s="1151"/>
      <c r="BI54" s="1151"/>
      <c r="BJ54" s="1151"/>
      <c r="BK54" s="1151"/>
      <c r="BL54" s="1151"/>
      <c r="BM54" s="1151"/>
      <c r="BN54" s="1151"/>
      <c r="BO54" s="1151"/>
      <c r="BP54" s="1152"/>
      <c r="BQ54" s="1152"/>
      <c r="BR54" s="1152"/>
      <c r="BS54" s="1152"/>
      <c r="BT54" s="1152"/>
      <c r="BU54" s="1152"/>
      <c r="BV54" s="1152"/>
      <c r="BW54" s="1152"/>
      <c r="BX54" s="1152"/>
      <c r="BY54" s="1152"/>
      <c r="BZ54" s="1152"/>
      <c r="CA54" s="1152"/>
      <c r="CB54" s="1152"/>
      <c r="CC54" s="1152"/>
      <c r="CD54" s="1152"/>
      <c r="CE54" s="1152"/>
      <c r="CF54" s="1152"/>
      <c r="CG54" s="1152"/>
      <c r="CH54" s="1152"/>
      <c r="CI54" s="1152"/>
      <c r="CJ54" s="1152"/>
      <c r="CK54" s="1152"/>
      <c r="CL54" s="1152"/>
      <c r="CM54" s="1152"/>
      <c r="CN54" s="1152"/>
      <c r="CO54" s="1152"/>
      <c r="CP54" s="1152"/>
      <c r="CQ54" s="1152"/>
      <c r="CR54" s="1152"/>
      <c r="CS54" s="1152"/>
      <c r="CT54" s="1152"/>
      <c r="CU54" s="1152"/>
      <c r="CV54" s="1152"/>
      <c r="CW54" s="1152"/>
      <c r="CX54" s="1152"/>
      <c r="CY54" s="1152"/>
      <c r="CZ54" s="1152"/>
      <c r="DA54" s="1152"/>
      <c r="DB54" s="1152"/>
      <c r="DC54" s="1152"/>
    </row>
    <row r="55" spans="1:109" ht="13.2">
      <c r="A55" s="317"/>
      <c r="B55" s="84"/>
      <c r="G55" s="1136"/>
      <c r="H55" s="1136"/>
      <c r="I55" s="1136"/>
      <c r="J55" s="1136"/>
      <c r="K55" s="1150"/>
      <c r="L55" s="1150"/>
      <c r="M55" s="1150"/>
      <c r="N55" s="1150"/>
      <c r="AN55" s="1138" t="s">
        <v>
68</v>
      </c>
      <c r="AO55" s="1138"/>
      <c r="AP55" s="1138"/>
      <c r="AQ55" s="1138"/>
      <c r="AR55" s="1138"/>
      <c r="AS55" s="1138"/>
      <c r="AT55" s="1138"/>
      <c r="AU55" s="1138"/>
      <c r="AV55" s="1138"/>
      <c r="AW55" s="1138"/>
      <c r="AX55" s="1138"/>
      <c r="AY55" s="1138"/>
      <c r="AZ55" s="1138"/>
      <c r="BA55" s="1138"/>
      <c r="BB55" s="1151" t="s">
        <v>
552</v>
      </c>
      <c r="BC55" s="1151"/>
      <c r="BD55" s="1151"/>
      <c r="BE55" s="1151"/>
      <c r="BF55" s="1151"/>
      <c r="BG55" s="1151"/>
      <c r="BH55" s="1151"/>
      <c r="BI55" s="1151"/>
      <c r="BJ55" s="1151"/>
      <c r="BK55" s="1151"/>
      <c r="BL55" s="1151"/>
      <c r="BM55" s="1151"/>
      <c r="BN55" s="1151"/>
      <c r="BO55" s="1151"/>
      <c r="BP55" s="1152">
        <v>
0</v>
      </c>
      <c r="BQ55" s="1152"/>
      <c r="BR55" s="1152"/>
      <c r="BS55" s="1152"/>
      <c r="BT55" s="1152"/>
      <c r="BU55" s="1152"/>
      <c r="BV55" s="1152"/>
      <c r="BW55" s="1152"/>
      <c r="BX55" s="1152">
        <v>
0</v>
      </c>
      <c r="BY55" s="1152"/>
      <c r="BZ55" s="1152"/>
      <c r="CA55" s="1152"/>
      <c r="CB55" s="1152"/>
      <c r="CC55" s="1152"/>
      <c r="CD55" s="1152"/>
      <c r="CE55" s="1152"/>
      <c r="CF55" s="1152">
        <v>
0</v>
      </c>
      <c r="CG55" s="1152"/>
      <c r="CH55" s="1152"/>
      <c r="CI55" s="1152"/>
      <c r="CJ55" s="1152"/>
      <c r="CK55" s="1152"/>
      <c r="CL55" s="1152"/>
      <c r="CM55" s="1152"/>
      <c r="CN55" s="1152">
        <v>
0</v>
      </c>
      <c r="CO55" s="1152"/>
      <c r="CP55" s="1152"/>
      <c r="CQ55" s="1152"/>
      <c r="CR55" s="1152"/>
      <c r="CS55" s="1152"/>
      <c r="CT55" s="1152"/>
      <c r="CU55" s="1152"/>
      <c r="CV55" s="1152">
        <v>
0</v>
      </c>
      <c r="CW55" s="1152"/>
      <c r="CX55" s="1152"/>
      <c r="CY55" s="1152"/>
      <c r="CZ55" s="1152"/>
      <c r="DA55" s="1152"/>
      <c r="DB55" s="1152"/>
      <c r="DC55" s="1152"/>
    </row>
    <row r="56" spans="1:109" ht="13.2">
      <c r="A56" s="317"/>
      <c r="B56" s="84"/>
      <c r="G56" s="1136"/>
      <c r="H56" s="1136"/>
      <c r="I56" s="1136"/>
      <c r="J56" s="1136"/>
      <c r="K56" s="1150"/>
      <c r="L56" s="1150"/>
      <c r="M56" s="1150"/>
      <c r="N56" s="1150"/>
      <c r="AN56" s="1138"/>
      <c r="AO56" s="1138"/>
      <c r="AP56" s="1138"/>
      <c r="AQ56" s="1138"/>
      <c r="AR56" s="1138"/>
      <c r="AS56" s="1138"/>
      <c r="AT56" s="1138"/>
      <c r="AU56" s="1138"/>
      <c r="AV56" s="1138"/>
      <c r="AW56" s="1138"/>
      <c r="AX56" s="1138"/>
      <c r="AY56" s="1138"/>
      <c r="AZ56" s="1138"/>
      <c r="BA56" s="1138"/>
      <c r="BB56" s="1151"/>
      <c r="BC56" s="1151"/>
      <c r="BD56" s="1151"/>
      <c r="BE56" s="1151"/>
      <c r="BF56" s="1151"/>
      <c r="BG56" s="1151"/>
      <c r="BH56" s="1151"/>
      <c r="BI56" s="1151"/>
      <c r="BJ56" s="1151"/>
      <c r="BK56" s="1151"/>
      <c r="BL56" s="1151"/>
      <c r="BM56" s="1151"/>
      <c r="BN56" s="1151"/>
      <c r="BO56" s="1151"/>
      <c r="BP56" s="1152"/>
      <c r="BQ56" s="1152"/>
      <c r="BR56" s="1152"/>
      <c r="BS56" s="1152"/>
      <c r="BT56" s="1152"/>
      <c r="BU56" s="1152"/>
      <c r="BV56" s="1152"/>
      <c r="BW56" s="1152"/>
      <c r="BX56" s="1152"/>
      <c r="BY56" s="1152"/>
      <c r="BZ56" s="1152"/>
      <c r="CA56" s="1152"/>
      <c r="CB56" s="1152"/>
      <c r="CC56" s="1152"/>
      <c r="CD56" s="1152"/>
      <c r="CE56" s="1152"/>
      <c r="CF56" s="1152"/>
      <c r="CG56" s="1152"/>
      <c r="CH56" s="1152"/>
      <c r="CI56" s="1152"/>
      <c r="CJ56" s="1152"/>
      <c r="CK56" s="1152"/>
      <c r="CL56" s="1152"/>
      <c r="CM56" s="1152"/>
      <c r="CN56" s="1152"/>
      <c r="CO56" s="1152"/>
      <c r="CP56" s="1152"/>
      <c r="CQ56" s="1152"/>
      <c r="CR56" s="1152"/>
      <c r="CS56" s="1152"/>
      <c r="CT56" s="1152"/>
      <c r="CU56" s="1152"/>
      <c r="CV56" s="1152"/>
      <c r="CW56" s="1152"/>
      <c r="CX56" s="1152"/>
      <c r="CY56" s="1152"/>
      <c r="CZ56" s="1152"/>
      <c r="DA56" s="1152"/>
      <c r="DB56" s="1152"/>
      <c r="DC56" s="1152"/>
    </row>
    <row r="57" spans="1:109" s="317" customFormat="1" ht="13.2">
      <c r="B57" s="323"/>
      <c r="G57" s="1136"/>
      <c r="H57" s="1136"/>
      <c r="I57" s="1153"/>
      <c r="J57" s="1153"/>
      <c r="K57" s="1150"/>
      <c r="L57" s="1150"/>
      <c r="M57" s="1150"/>
      <c r="N57" s="1150"/>
      <c r="AM57" s="50"/>
      <c r="AN57" s="1138"/>
      <c r="AO57" s="1138"/>
      <c r="AP57" s="1138"/>
      <c r="AQ57" s="1138"/>
      <c r="AR57" s="1138"/>
      <c r="AS57" s="1138"/>
      <c r="AT57" s="1138"/>
      <c r="AU57" s="1138"/>
      <c r="AV57" s="1138"/>
      <c r="AW57" s="1138"/>
      <c r="AX57" s="1138"/>
      <c r="AY57" s="1138"/>
      <c r="AZ57" s="1138"/>
      <c r="BA57" s="1138"/>
      <c r="BB57" s="1151" t="s">
        <v>
553</v>
      </c>
      <c r="BC57" s="1151"/>
      <c r="BD57" s="1151"/>
      <c r="BE57" s="1151"/>
      <c r="BF57" s="1151"/>
      <c r="BG57" s="1151"/>
      <c r="BH57" s="1151"/>
      <c r="BI57" s="1151"/>
      <c r="BJ57" s="1151"/>
      <c r="BK57" s="1151"/>
      <c r="BL57" s="1151"/>
      <c r="BM57" s="1151"/>
      <c r="BN57" s="1151"/>
      <c r="BO57" s="1151"/>
      <c r="BP57" s="1152">
        <v>
56.9</v>
      </c>
      <c r="BQ57" s="1152"/>
      <c r="BR57" s="1152"/>
      <c r="BS57" s="1152"/>
      <c r="BT57" s="1152"/>
      <c r="BU57" s="1152"/>
      <c r="BV57" s="1152"/>
      <c r="BW57" s="1152"/>
      <c r="BX57" s="1152">
        <v>
57.7</v>
      </c>
      <c r="BY57" s="1152"/>
      <c r="BZ57" s="1152"/>
      <c r="CA57" s="1152"/>
      <c r="CB57" s="1152"/>
      <c r="CC57" s="1152"/>
      <c r="CD57" s="1152"/>
      <c r="CE57" s="1152"/>
      <c r="CF57" s="1152">
        <v>
56.3</v>
      </c>
      <c r="CG57" s="1152"/>
      <c r="CH57" s="1152"/>
      <c r="CI57" s="1152"/>
      <c r="CJ57" s="1152"/>
      <c r="CK57" s="1152"/>
      <c r="CL57" s="1152"/>
      <c r="CM57" s="1152"/>
      <c r="CN57" s="1152">
        <v>
56.4</v>
      </c>
      <c r="CO57" s="1152"/>
      <c r="CP57" s="1152"/>
      <c r="CQ57" s="1152"/>
      <c r="CR57" s="1152"/>
      <c r="CS57" s="1152"/>
      <c r="CT57" s="1152"/>
      <c r="CU57" s="1152"/>
      <c r="CV57" s="1152">
        <v>
56</v>
      </c>
      <c r="CW57" s="1152"/>
      <c r="CX57" s="1152"/>
      <c r="CY57" s="1152"/>
      <c r="CZ57" s="1152"/>
      <c r="DA57" s="1152"/>
      <c r="DB57" s="1152"/>
      <c r="DC57" s="1152"/>
      <c r="DD57" s="341"/>
      <c r="DE57" s="323"/>
    </row>
    <row r="58" spans="1:109" s="317" customFormat="1" ht="13.2">
      <c r="A58" s="50"/>
      <c r="B58" s="323"/>
      <c r="G58" s="1136"/>
      <c r="H58" s="1136"/>
      <c r="I58" s="1153"/>
      <c r="J58" s="1153"/>
      <c r="K58" s="1150"/>
      <c r="L58" s="1150"/>
      <c r="M58" s="1150"/>
      <c r="N58" s="1150"/>
      <c r="AM58" s="50"/>
      <c r="AN58" s="1138"/>
      <c r="AO58" s="1138"/>
      <c r="AP58" s="1138"/>
      <c r="AQ58" s="1138"/>
      <c r="AR58" s="1138"/>
      <c r="AS58" s="1138"/>
      <c r="AT58" s="1138"/>
      <c r="AU58" s="1138"/>
      <c r="AV58" s="1138"/>
      <c r="AW58" s="1138"/>
      <c r="AX58" s="1138"/>
      <c r="AY58" s="1138"/>
      <c r="AZ58" s="1138"/>
      <c r="BA58" s="1138"/>
      <c r="BB58" s="1151"/>
      <c r="BC58" s="1151"/>
      <c r="BD58" s="1151"/>
      <c r="BE58" s="1151"/>
      <c r="BF58" s="1151"/>
      <c r="BG58" s="1151"/>
      <c r="BH58" s="1151"/>
      <c r="BI58" s="1151"/>
      <c r="BJ58" s="1151"/>
      <c r="BK58" s="1151"/>
      <c r="BL58" s="1151"/>
      <c r="BM58" s="1151"/>
      <c r="BN58" s="1151"/>
      <c r="BO58" s="1151"/>
      <c r="BP58" s="1152"/>
      <c r="BQ58" s="1152"/>
      <c r="BR58" s="1152"/>
      <c r="BS58" s="1152"/>
      <c r="BT58" s="1152"/>
      <c r="BU58" s="1152"/>
      <c r="BV58" s="1152"/>
      <c r="BW58" s="1152"/>
      <c r="BX58" s="1152"/>
      <c r="BY58" s="1152"/>
      <c r="BZ58" s="1152"/>
      <c r="CA58" s="1152"/>
      <c r="CB58" s="1152"/>
      <c r="CC58" s="1152"/>
      <c r="CD58" s="1152"/>
      <c r="CE58" s="1152"/>
      <c r="CF58" s="1152"/>
      <c r="CG58" s="1152"/>
      <c r="CH58" s="1152"/>
      <c r="CI58" s="1152"/>
      <c r="CJ58" s="1152"/>
      <c r="CK58" s="1152"/>
      <c r="CL58" s="1152"/>
      <c r="CM58" s="1152"/>
      <c r="CN58" s="1152"/>
      <c r="CO58" s="1152"/>
      <c r="CP58" s="1152"/>
      <c r="CQ58" s="1152"/>
      <c r="CR58" s="1152"/>
      <c r="CS58" s="1152"/>
      <c r="CT58" s="1152"/>
      <c r="CU58" s="1152"/>
      <c r="CV58" s="1152"/>
      <c r="CW58" s="1152"/>
      <c r="CX58" s="1152"/>
      <c r="CY58" s="1152"/>
      <c r="CZ58" s="1152"/>
      <c r="DA58" s="1152"/>
      <c r="DB58" s="1152"/>
      <c r="DC58" s="1152"/>
      <c r="DD58" s="341"/>
      <c r="DE58" s="323"/>
    </row>
    <row r="59" spans="1:109" s="317" customFormat="1" ht="13.2">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ht="13.2">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ht="13.2">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ht="13.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6.2">
      <c r="B63" s="92" t="s">
        <v>
334</v>
      </c>
    </row>
    <row r="64" spans="1:109" ht="13.2">
      <c r="B64" s="84"/>
      <c r="G64" s="326"/>
      <c r="N64" s="339"/>
      <c r="AM64" s="326"/>
      <c r="AN64" s="326" t="s">
        <v>
550</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ht="13.2">
      <c r="B65" s="84"/>
      <c r="AN65" s="1139" t="s">
        <v>
157</v>
      </c>
      <c r="AO65" s="1140"/>
      <c r="AP65" s="1140"/>
      <c r="AQ65" s="1140"/>
      <c r="AR65" s="1140"/>
      <c r="AS65" s="1140"/>
      <c r="AT65" s="1140"/>
      <c r="AU65" s="1140"/>
      <c r="AV65" s="1140"/>
      <c r="AW65" s="1140"/>
      <c r="AX65" s="1140"/>
      <c r="AY65" s="1140"/>
      <c r="AZ65" s="1140"/>
      <c r="BA65" s="1140"/>
      <c r="BB65" s="1140"/>
      <c r="BC65" s="1140"/>
      <c r="BD65" s="1140"/>
      <c r="BE65" s="1140"/>
      <c r="BF65" s="1140"/>
      <c r="BG65" s="1140"/>
      <c r="BH65" s="1140"/>
      <c r="BI65" s="1140"/>
      <c r="BJ65" s="1140"/>
      <c r="BK65" s="1140"/>
      <c r="BL65" s="1140"/>
      <c r="BM65" s="1140"/>
      <c r="BN65" s="1140"/>
      <c r="BO65" s="1140"/>
      <c r="BP65" s="1140"/>
      <c r="BQ65" s="1140"/>
      <c r="BR65" s="1140"/>
      <c r="BS65" s="1140"/>
      <c r="BT65" s="1140"/>
      <c r="BU65" s="1140"/>
      <c r="BV65" s="1140"/>
      <c r="BW65" s="1140"/>
      <c r="BX65" s="1140"/>
      <c r="BY65" s="1140"/>
      <c r="BZ65" s="1140"/>
      <c r="CA65" s="1140"/>
      <c r="CB65" s="1140"/>
      <c r="CC65" s="1140"/>
      <c r="CD65" s="1140"/>
      <c r="CE65" s="1140"/>
      <c r="CF65" s="1140"/>
      <c r="CG65" s="1140"/>
      <c r="CH65" s="1140"/>
      <c r="CI65" s="1140"/>
      <c r="CJ65" s="1140"/>
      <c r="CK65" s="1140"/>
      <c r="CL65" s="1140"/>
      <c r="CM65" s="1140"/>
      <c r="CN65" s="1140"/>
      <c r="CO65" s="1140"/>
      <c r="CP65" s="1140"/>
      <c r="CQ65" s="1140"/>
      <c r="CR65" s="1140"/>
      <c r="CS65" s="1140"/>
      <c r="CT65" s="1140"/>
      <c r="CU65" s="1140"/>
      <c r="CV65" s="1140"/>
      <c r="CW65" s="1140"/>
      <c r="CX65" s="1140"/>
      <c r="CY65" s="1140"/>
      <c r="CZ65" s="1140"/>
      <c r="DA65" s="1140"/>
      <c r="DB65" s="1140"/>
      <c r="DC65" s="1141"/>
    </row>
    <row r="66" spans="2:107" ht="13.2">
      <c r="B66" s="84"/>
      <c r="AN66" s="1142"/>
      <c r="AO66" s="1143"/>
      <c r="AP66" s="1143"/>
      <c r="AQ66" s="1143"/>
      <c r="AR66" s="1143"/>
      <c r="AS66" s="1143"/>
      <c r="AT66" s="1143"/>
      <c r="AU66" s="1143"/>
      <c r="AV66" s="1143"/>
      <c r="AW66" s="1143"/>
      <c r="AX66" s="1143"/>
      <c r="AY66" s="1143"/>
      <c r="AZ66" s="1143"/>
      <c r="BA66" s="1143"/>
      <c r="BB66" s="1143"/>
      <c r="BC66" s="1143"/>
      <c r="BD66" s="1143"/>
      <c r="BE66" s="1143"/>
      <c r="BF66" s="1143"/>
      <c r="BG66" s="1143"/>
      <c r="BH66" s="1143"/>
      <c r="BI66" s="1143"/>
      <c r="BJ66" s="1143"/>
      <c r="BK66" s="1143"/>
      <c r="BL66" s="1143"/>
      <c r="BM66" s="1143"/>
      <c r="BN66" s="1143"/>
      <c r="BO66" s="1143"/>
      <c r="BP66" s="1143"/>
      <c r="BQ66" s="1143"/>
      <c r="BR66" s="1143"/>
      <c r="BS66" s="1143"/>
      <c r="BT66" s="1143"/>
      <c r="BU66" s="1143"/>
      <c r="BV66" s="1143"/>
      <c r="BW66" s="1143"/>
      <c r="BX66" s="1143"/>
      <c r="BY66" s="1143"/>
      <c r="BZ66" s="1143"/>
      <c r="CA66" s="1143"/>
      <c r="CB66" s="1143"/>
      <c r="CC66" s="1143"/>
      <c r="CD66" s="1143"/>
      <c r="CE66" s="1143"/>
      <c r="CF66" s="1143"/>
      <c r="CG66" s="1143"/>
      <c r="CH66" s="1143"/>
      <c r="CI66" s="1143"/>
      <c r="CJ66" s="1143"/>
      <c r="CK66" s="1143"/>
      <c r="CL66" s="1143"/>
      <c r="CM66" s="1143"/>
      <c r="CN66" s="1143"/>
      <c r="CO66" s="1143"/>
      <c r="CP66" s="1143"/>
      <c r="CQ66" s="1143"/>
      <c r="CR66" s="1143"/>
      <c r="CS66" s="1143"/>
      <c r="CT66" s="1143"/>
      <c r="CU66" s="1143"/>
      <c r="CV66" s="1143"/>
      <c r="CW66" s="1143"/>
      <c r="CX66" s="1143"/>
      <c r="CY66" s="1143"/>
      <c r="CZ66" s="1143"/>
      <c r="DA66" s="1143"/>
      <c r="DB66" s="1143"/>
      <c r="DC66" s="1144"/>
    </row>
    <row r="67" spans="2:107" ht="13.2">
      <c r="B67" s="84"/>
      <c r="AN67" s="1142"/>
      <c r="AO67" s="1143"/>
      <c r="AP67" s="1143"/>
      <c r="AQ67" s="1143"/>
      <c r="AR67" s="1143"/>
      <c r="AS67" s="1143"/>
      <c r="AT67" s="1143"/>
      <c r="AU67" s="1143"/>
      <c r="AV67" s="1143"/>
      <c r="AW67" s="1143"/>
      <c r="AX67" s="1143"/>
      <c r="AY67" s="1143"/>
      <c r="AZ67" s="1143"/>
      <c r="BA67" s="1143"/>
      <c r="BB67" s="1143"/>
      <c r="BC67" s="1143"/>
      <c r="BD67" s="1143"/>
      <c r="BE67" s="1143"/>
      <c r="BF67" s="1143"/>
      <c r="BG67" s="1143"/>
      <c r="BH67" s="1143"/>
      <c r="BI67" s="1143"/>
      <c r="BJ67" s="1143"/>
      <c r="BK67" s="1143"/>
      <c r="BL67" s="1143"/>
      <c r="BM67" s="1143"/>
      <c r="BN67" s="1143"/>
      <c r="BO67" s="1143"/>
      <c r="BP67" s="1143"/>
      <c r="BQ67" s="1143"/>
      <c r="BR67" s="1143"/>
      <c r="BS67" s="1143"/>
      <c r="BT67" s="1143"/>
      <c r="BU67" s="1143"/>
      <c r="BV67" s="1143"/>
      <c r="BW67" s="1143"/>
      <c r="BX67" s="1143"/>
      <c r="BY67" s="1143"/>
      <c r="BZ67" s="1143"/>
      <c r="CA67" s="1143"/>
      <c r="CB67" s="1143"/>
      <c r="CC67" s="1143"/>
      <c r="CD67" s="1143"/>
      <c r="CE67" s="1143"/>
      <c r="CF67" s="1143"/>
      <c r="CG67" s="1143"/>
      <c r="CH67" s="1143"/>
      <c r="CI67" s="1143"/>
      <c r="CJ67" s="1143"/>
      <c r="CK67" s="1143"/>
      <c r="CL67" s="1143"/>
      <c r="CM67" s="1143"/>
      <c r="CN67" s="1143"/>
      <c r="CO67" s="1143"/>
      <c r="CP67" s="1143"/>
      <c r="CQ67" s="1143"/>
      <c r="CR67" s="1143"/>
      <c r="CS67" s="1143"/>
      <c r="CT67" s="1143"/>
      <c r="CU67" s="1143"/>
      <c r="CV67" s="1143"/>
      <c r="CW67" s="1143"/>
      <c r="CX67" s="1143"/>
      <c r="CY67" s="1143"/>
      <c r="CZ67" s="1143"/>
      <c r="DA67" s="1143"/>
      <c r="DB67" s="1143"/>
      <c r="DC67" s="1144"/>
    </row>
    <row r="68" spans="2:107" ht="13.2">
      <c r="B68" s="84"/>
      <c r="AN68" s="1142"/>
      <c r="AO68" s="1143"/>
      <c r="AP68" s="1143"/>
      <c r="AQ68" s="1143"/>
      <c r="AR68" s="1143"/>
      <c r="AS68" s="1143"/>
      <c r="AT68" s="1143"/>
      <c r="AU68" s="1143"/>
      <c r="AV68" s="1143"/>
      <c r="AW68" s="1143"/>
      <c r="AX68" s="1143"/>
      <c r="AY68" s="1143"/>
      <c r="AZ68" s="1143"/>
      <c r="BA68" s="1143"/>
      <c r="BB68" s="1143"/>
      <c r="BC68" s="1143"/>
      <c r="BD68" s="1143"/>
      <c r="BE68" s="1143"/>
      <c r="BF68" s="1143"/>
      <c r="BG68" s="1143"/>
      <c r="BH68" s="1143"/>
      <c r="BI68" s="1143"/>
      <c r="BJ68" s="1143"/>
      <c r="BK68" s="1143"/>
      <c r="BL68" s="1143"/>
      <c r="BM68" s="1143"/>
      <c r="BN68" s="1143"/>
      <c r="BO68" s="1143"/>
      <c r="BP68" s="1143"/>
      <c r="BQ68" s="1143"/>
      <c r="BR68" s="1143"/>
      <c r="BS68" s="1143"/>
      <c r="BT68" s="1143"/>
      <c r="BU68" s="1143"/>
      <c r="BV68" s="1143"/>
      <c r="BW68" s="1143"/>
      <c r="BX68" s="1143"/>
      <c r="BY68" s="1143"/>
      <c r="BZ68" s="1143"/>
      <c r="CA68" s="1143"/>
      <c r="CB68" s="1143"/>
      <c r="CC68" s="1143"/>
      <c r="CD68" s="1143"/>
      <c r="CE68" s="1143"/>
      <c r="CF68" s="1143"/>
      <c r="CG68" s="1143"/>
      <c r="CH68" s="1143"/>
      <c r="CI68" s="1143"/>
      <c r="CJ68" s="1143"/>
      <c r="CK68" s="1143"/>
      <c r="CL68" s="1143"/>
      <c r="CM68" s="1143"/>
      <c r="CN68" s="1143"/>
      <c r="CO68" s="1143"/>
      <c r="CP68" s="1143"/>
      <c r="CQ68" s="1143"/>
      <c r="CR68" s="1143"/>
      <c r="CS68" s="1143"/>
      <c r="CT68" s="1143"/>
      <c r="CU68" s="1143"/>
      <c r="CV68" s="1143"/>
      <c r="CW68" s="1143"/>
      <c r="CX68" s="1143"/>
      <c r="CY68" s="1143"/>
      <c r="CZ68" s="1143"/>
      <c r="DA68" s="1143"/>
      <c r="DB68" s="1143"/>
      <c r="DC68" s="1144"/>
    </row>
    <row r="69" spans="2:107" ht="13.2">
      <c r="B69" s="84"/>
      <c r="AN69" s="1145"/>
      <c r="AO69" s="1146"/>
      <c r="AP69" s="1146"/>
      <c r="AQ69" s="1146"/>
      <c r="AR69" s="1146"/>
      <c r="AS69" s="1146"/>
      <c r="AT69" s="1146"/>
      <c r="AU69" s="1146"/>
      <c r="AV69" s="1146"/>
      <c r="AW69" s="1146"/>
      <c r="AX69" s="1146"/>
      <c r="AY69" s="1146"/>
      <c r="AZ69" s="1146"/>
      <c r="BA69" s="1146"/>
      <c r="BB69" s="1146"/>
      <c r="BC69" s="1146"/>
      <c r="BD69" s="1146"/>
      <c r="BE69" s="1146"/>
      <c r="BF69" s="1146"/>
      <c r="BG69" s="1146"/>
      <c r="BH69" s="1146"/>
      <c r="BI69" s="1146"/>
      <c r="BJ69" s="1146"/>
      <c r="BK69" s="1146"/>
      <c r="BL69" s="1146"/>
      <c r="BM69" s="1146"/>
      <c r="BN69" s="1146"/>
      <c r="BO69" s="1146"/>
      <c r="BP69" s="1146"/>
      <c r="BQ69" s="1146"/>
      <c r="BR69" s="1146"/>
      <c r="BS69" s="1146"/>
      <c r="BT69" s="1146"/>
      <c r="BU69" s="1146"/>
      <c r="BV69" s="1146"/>
      <c r="BW69" s="1146"/>
      <c r="BX69" s="1146"/>
      <c r="BY69" s="1146"/>
      <c r="BZ69" s="1146"/>
      <c r="CA69" s="1146"/>
      <c r="CB69" s="1146"/>
      <c r="CC69" s="1146"/>
      <c r="CD69" s="1146"/>
      <c r="CE69" s="1146"/>
      <c r="CF69" s="1146"/>
      <c r="CG69" s="1146"/>
      <c r="CH69" s="1146"/>
      <c r="CI69" s="1146"/>
      <c r="CJ69" s="1146"/>
      <c r="CK69" s="1146"/>
      <c r="CL69" s="1146"/>
      <c r="CM69" s="1146"/>
      <c r="CN69" s="1146"/>
      <c r="CO69" s="1146"/>
      <c r="CP69" s="1146"/>
      <c r="CQ69" s="1146"/>
      <c r="CR69" s="1146"/>
      <c r="CS69" s="1146"/>
      <c r="CT69" s="1146"/>
      <c r="CU69" s="1146"/>
      <c r="CV69" s="1146"/>
      <c r="CW69" s="1146"/>
      <c r="CX69" s="1146"/>
      <c r="CY69" s="1146"/>
      <c r="CZ69" s="1146"/>
      <c r="DA69" s="1146"/>
      <c r="DB69" s="1146"/>
      <c r="DC69" s="1147"/>
    </row>
    <row r="70" spans="2:107" ht="13.2">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ht="13.2">
      <c r="B71" s="84"/>
      <c r="G71" s="327"/>
      <c r="I71" s="330"/>
      <c r="J71" s="331"/>
      <c r="K71" s="331"/>
      <c r="L71" s="335"/>
      <c r="M71" s="331"/>
      <c r="N71" s="335"/>
      <c r="AM71" s="327"/>
      <c r="AN71" s="50" t="s">
        <v>
174</v>
      </c>
    </row>
    <row r="72" spans="2:107" ht="13.2">
      <c r="B72" s="84"/>
      <c r="G72" s="1136"/>
      <c r="H72" s="1136"/>
      <c r="I72" s="1136"/>
      <c r="J72" s="1136"/>
      <c r="K72" s="332"/>
      <c r="L72" s="332"/>
      <c r="M72" s="336"/>
      <c r="N72" s="336"/>
      <c r="AN72" s="1137"/>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38" t="s">
        <v>
446</v>
      </c>
      <c r="BQ72" s="1138"/>
      <c r="BR72" s="1138"/>
      <c r="BS72" s="1138"/>
      <c r="BT72" s="1138"/>
      <c r="BU72" s="1138"/>
      <c r="BV72" s="1138"/>
      <c r="BW72" s="1138"/>
      <c r="BX72" s="1138" t="s">
        <v>
526</v>
      </c>
      <c r="BY72" s="1138"/>
      <c r="BZ72" s="1138"/>
      <c r="CA72" s="1138"/>
      <c r="CB72" s="1138"/>
      <c r="CC72" s="1138"/>
      <c r="CD72" s="1138"/>
      <c r="CE72" s="1138"/>
      <c r="CF72" s="1138" t="s">
        <v>
527</v>
      </c>
      <c r="CG72" s="1138"/>
      <c r="CH72" s="1138"/>
      <c r="CI72" s="1138"/>
      <c r="CJ72" s="1138"/>
      <c r="CK72" s="1138"/>
      <c r="CL72" s="1138"/>
      <c r="CM72" s="1138"/>
      <c r="CN72" s="1138" t="s">
        <v>
528</v>
      </c>
      <c r="CO72" s="1138"/>
      <c r="CP72" s="1138"/>
      <c r="CQ72" s="1138"/>
      <c r="CR72" s="1138"/>
      <c r="CS72" s="1138"/>
      <c r="CT72" s="1138"/>
      <c r="CU72" s="1138"/>
      <c r="CV72" s="1138" t="s">
        <v>
529</v>
      </c>
      <c r="CW72" s="1138"/>
      <c r="CX72" s="1138"/>
      <c r="CY72" s="1138"/>
      <c r="CZ72" s="1138"/>
      <c r="DA72" s="1138"/>
      <c r="DB72" s="1138"/>
      <c r="DC72" s="1138"/>
    </row>
    <row r="73" spans="2:107" ht="13.2">
      <c r="B73" s="84"/>
      <c r="G73" s="1148"/>
      <c r="H73" s="1148"/>
      <c r="I73" s="1148"/>
      <c r="J73" s="1148"/>
      <c r="K73" s="1154"/>
      <c r="L73" s="1154"/>
      <c r="M73" s="1154"/>
      <c r="N73" s="1154"/>
      <c r="AM73" s="328"/>
      <c r="AN73" s="1151" t="s">
        <v>
551</v>
      </c>
      <c r="AO73" s="1151"/>
      <c r="AP73" s="1151"/>
      <c r="AQ73" s="1151"/>
      <c r="AR73" s="1151"/>
      <c r="AS73" s="1151"/>
      <c r="AT73" s="1151"/>
      <c r="AU73" s="1151"/>
      <c r="AV73" s="1151"/>
      <c r="AW73" s="1151"/>
      <c r="AX73" s="1151"/>
      <c r="AY73" s="1151"/>
      <c r="AZ73" s="1151"/>
      <c r="BA73" s="1151"/>
      <c r="BB73" s="1151" t="s">
        <v>
552</v>
      </c>
      <c r="BC73" s="1151"/>
      <c r="BD73" s="1151"/>
      <c r="BE73" s="1151"/>
      <c r="BF73" s="1151"/>
      <c r="BG73" s="1151"/>
      <c r="BH73" s="1151"/>
      <c r="BI73" s="1151"/>
      <c r="BJ73" s="1151"/>
      <c r="BK73" s="1151"/>
      <c r="BL73" s="1151"/>
      <c r="BM73" s="1151"/>
      <c r="BN73" s="1151"/>
      <c r="BO73" s="1151"/>
      <c r="BP73" s="1152"/>
      <c r="BQ73" s="1152"/>
      <c r="BR73" s="1152"/>
      <c r="BS73" s="1152"/>
      <c r="BT73" s="1152"/>
      <c r="BU73" s="1152"/>
      <c r="BV73" s="1152"/>
      <c r="BW73" s="1152"/>
      <c r="BX73" s="1152"/>
      <c r="BY73" s="1152"/>
      <c r="BZ73" s="1152"/>
      <c r="CA73" s="1152"/>
      <c r="CB73" s="1152"/>
      <c r="CC73" s="1152"/>
      <c r="CD73" s="1152"/>
      <c r="CE73" s="1152"/>
      <c r="CF73" s="1152"/>
      <c r="CG73" s="1152"/>
      <c r="CH73" s="1152"/>
      <c r="CI73" s="1152"/>
      <c r="CJ73" s="1152"/>
      <c r="CK73" s="1152"/>
      <c r="CL73" s="1152"/>
      <c r="CM73" s="1152"/>
      <c r="CN73" s="1152"/>
      <c r="CO73" s="1152"/>
      <c r="CP73" s="1152"/>
      <c r="CQ73" s="1152"/>
      <c r="CR73" s="1152"/>
      <c r="CS73" s="1152"/>
      <c r="CT73" s="1152"/>
      <c r="CU73" s="1152"/>
      <c r="CV73" s="1152"/>
      <c r="CW73" s="1152"/>
      <c r="CX73" s="1152"/>
      <c r="CY73" s="1152"/>
      <c r="CZ73" s="1152"/>
      <c r="DA73" s="1152"/>
      <c r="DB73" s="1152"/>
      <c r="DC73" s="1152"/>
    </row>
    <row r="74" spans="2:107" ht="13.2">
      <c r="B74" s="84"/>
      <c r="G74" s="1148"/>
      <c r="H74" s="1148"/>
      <c r="I74" s="1148"/>
      <c r="J74" s="1148"/>
      <c r="K74" s="1154"/>
      <c r="L74" s="1154"/>
      <c r="M74" s="1154"/>
      <c r="N74" s="1154"/>
      <c r="AM74" s="328"/>
      <c r="AN74" s="1151"/>
      <c r="AO74" s="1151"/>
      <c r="AP74" s="1151"/>
      <c r="AQ74" s="1151"/>
      <c r="AR74" s="1151"/>
      <c r="AS74" s="1151"/>
      <c r="AT74" s="1151"/>
      <c r="AU74" s="1151"/>
      <c r="AV74" s="1151"/>
      <c r="AW74" s="1151"/>
      <c r="AX74" s="1151"/>
      <c r="AY74" s="1151"/>
      <c r="AZ74" s="1151"/>
      <c r="BA74" s="1151"/>
      <c r="BB74" s="1151"/>
      <c r="BC74" s="1151"/>
      <c r="BD74" s="1151"/>
      <c r="BE74" s="1151"/>
      <c r="BF74" s="1151"/>
      <c r="BG74" s="1151"/>
      <c r="BH74" s="1151"/>
      <c r="BI74" s="1151"/>
      <c r="BJ74" s="1151"/>
      <c r="BK74" s="1151"/>
      <c r="BL74" s="1151"/>
      <c r="BM74" s="1151"/>
      <c r="BN74" s="1151"/>
      <c r="BO74" s="1151"/>
      <c r="BP74" s="1152"/>
      <c r="BQ74" s="1152"/>
      <c r="BR74" s="1152"/>
      <c r="BS74" s="1152"/>
      <c r="BT74" s="1152"/>
      <c r="BU74" s="1152"/>
      <c r="BV74" s="1152"/>
      <c r="BW74" s="1152"/>
      <c r="BX74" s="1152"/>
      <c r="BY74" s="1152"/>
      <c r="BZ74" s="1152"/>
      <c r="CA74" s="1152"/>
      <c r="CB74" s="1152"/>
      <c r="CC74" s="1152"/>
      <c r="CD74" s="1152"/>
      <c r="CE74" s="1152"/>
      <c r="CF74" s="1152"/>
      <c r="CG74" s="1152"/>
      <c r="CH74" s="1152"/>
      <c r="CI74" s="1152"/>
      <c r="CJ74" s="1152"/>
      <c r="CK74" s="1152"/>
      <c r="CL74" s="1152"/>
      <c r="CM74" s="1152"/>
      <c r="CN74" s="1152"/>
      <c r="CO74" s="1152"/>
      <c r="CP74" s="1152"/>
      <c r="CQ74" s="1152"/>
      <c r="CR74" s="1152"/>
      <c r="CS74" s="1152"/>
      <c r="CT74" s="1152"/>
      <c r="CU74" s="1152"/>
      <c r="CV74" s="1152"/>
      <c r="CW74" s="1152"/>
      <c r="CX74" s="1152"/>
      <c r="CY74" s="1152"/>
      <c r="CZ74" s="1152"/>
      <c r="DA74" s="1152"/>
      <c r="DB74" s="1152"/>
      <c r="DC74" s="1152"/>
    </row>
    <row r="75" spans="2:107" ht="13.2">
      <c r="B75" s="84"/>
      <c r="G75" s="1148"/>
      <c r="H75" s="1148"/>
      <c r="I75" s="1136"/>
      <c r="J75" s="1136"/>
      <c r="K75" s="1150"/>
      <c r="L75" s="1150"/>
      <c r="M75" s="1150"/>
      <c r="N75" s="1150"/>
      <c r="AM75" s="328"/>
      <c r="AN75" s="1151"/>
      <c r="AO75" s="1151"/>
      <c r="AP75" s="1151"/>
      <c r="AQ75" s="1151"/>
      <c r="AR75" s="1151"/>
      <c r="AS75" s="1151"/>
      <c r="AT75" s="1151"/>
      <c r="AU75" s="1151"/>
      <c r="AV75" s="1151"/>
      <c r="AW75" s="1151"/>
      <c r="AX75" s="1151"/>
      <c r="AY75" s="1151"/>
      <c r="AZ75" s="1151"/>
      <c r="BA75" s="1151"/>
      <c r="BB75" s="1151" t="s">
        <v>
412</v>
      </c>
      <c r="BC75" s="1151"/>
      <c r="BD75" s="1151"/>
      <c r="BE75" s="1151"/>
      <c r="BF75" s="1151"/>
      <c r="BG75" s="1151"/>
      <c r="BH75" s="1151"/>
      <c r="BI75" s="1151"/>
      <c r="BJ75" s="1151"/>
      <c r="BK75" s="1151"/>
      <c r="BL75" s="1151"/>
      <c r="BM75" s="1151"/>
      <c r="BN75" s="1151"/>
      <c r="BO75" s="1151"/>
      <c r="BP75" s="1152">
        <v>
-1.7</v>
      </c>
      <c r="BQ75" s="1152"/>
      <c r="BR75" s="1152"/>
      <c r="BS75" s="1152"/>
      <c r="BT75" s="1152"/>
      <c r="BU75" s="1152"/>
      <c r="BV75" s="1152"/>
      <c r="BW75" s="1152"/>
      <c r="BX75" s="1152">
        <v>
-2.4</v>
      </c>
      <c r="BY75" s="1152"/>
      <c r="BZ75" s="1152"/>
      <c r="CA75" s="1152"/>
      <c r="CB75" s="1152"/>
      <c r="CC75" s="1152"/>
      <c r="CD75" s="1152"/>
      <c r="CE75" s="1152"/>
      <c r="CF75" s="1152">
        <v>
-2.8</v>
      </c>
      <c r="CG75" s="1152"/>
      <c r="CH75" s="1152"/>
      <c r="CI75" s="1152"/>
      <c r="CJ75" s="1152"/>
      <c r="CK75" s="1152"/>
      <c r="CL75" s="1152"/>
      <c r="CM75" s="1152"/>
      <c r="CN75" s="1152">
        <v>
-3.5</v>
      </c>
      <c r="CO75" s="1152"/>
      <c r="CP75" s="1152"/>
      <c r="CQ75" s="1152"/>
      <c r="CR75" s="1152"/>
      <c r="CS75" s="1152"/>
      <c r="CT75" s="1152"/>
      <c r="CU75" s="1152"/>
      <c r="CV75" s="1152">
        <v>
-4</v>
      </c>
      <c r="CW75" s="1152"/>
      <c r="CX75" s="1152"/>
      <c r="CY75" s="1152"/>
      <c r="CZ75" s="1152"/>
      <c r="DA75" s="1152"/>
      <c r="DB75" s="1152"/>
      <c r="DC75" s="1152"/>
    </row>
    <row r="76" spans="2:107" ht="13.2">
      <c r="B76" s="84"/>
      <c r="G76" s="1148"/>
      <c r="H76" s="1148"/>
      <c r="I76" s="1136"/>
      <c r="J76" s="1136"/>
      <c r="K76" s="1150"/>
      <c r="L76" s="1150"/>
      <c r="M76" s="1150"/>
      <c r="N76" s="1150"/>
      <c r="AM76" s="328"/>
      <c r="AN76" s="1151"/>
      <c r="AO76" s="1151"/>
      <c r="AP76" s="1151"/>
      <c r="AQ76" s="1151"/>
      <c r="AR76" s="1151"/>
      <c r="AS76" s="1151"/>
      <c r="AT76" s="1151"/>
      <c r="AU76" s="1151"/>
      <c r="AV76" s="1151"/>
      <c r="AW76" s="1151"/>
      <c r="AX76" s="1151"/>
      <c r="AY76" s="1151"/>
      <c r="AZ76" s="1151"/>
      <c r="BA76" s="1151"/>
      <c r="BB76" s="1151"/>
      <c r="BC76" s="1151"/>
      <c r="BD76" s="1151"/>
      <c r="BE76" s="1151"/>
      <c r="BF76" s="1151"/>
      <c r="BG76" s="1151"/>
      <c r="BH76" s="1151"/>
      <c r="BI76" s="1151"/>
      <c r="BJ76" s="1151"/>
      <c r="BK76" s="1151"/>
      <c r="BL76" s="1151"/>
      <c r="BM76" s="1151"/>
      <c r="BN76" s="1151"/>
      <c r="BO76" s="1151"/>
      <c r="BP76" s="1152"/>
      <c r="BQ76" s="1152"/>
      <c r="BR76" s="1152"/>
      <c r="BS76" s="1152"/>
      <c r="BT76" s="1152"/>
      <c r="BU76" s="1152"/>
      <c r="BV76" s="1152"/>
      <c r="BW76" s="1152"/>
      <c r="BX76" s="1152"/>
      <c r="BY76" s="1152"/>
      <c r="BZ76" s="1152"/>
      <c r="CA76" s="1152"/>
      <c r="CB76" s="1152"/>
      <c r="CC76" s="1152"/>
      <c r="CD76" s="1152"/>
      <c r="CE76" s="1152"/>
      <c r="CF76" s="1152"/>
      <c r="CG76" s="1152"/>
      <c r="CH76" s="1152"/>
      <c r="CI76" s="1152"/>
      <c r="CJ76" s="1152"/>
      <c r="CK76" s="1152"/>
      <c r="CL76" s="1152"/>
      <c r="CM76" s="1152"/>
      <c r="CN76" s="1152"/>
      <c r="CO76" s="1152"/>
      <c r="CP76" s="1152"/>
      <c r="CQ76" s="1152"/>
      <c r="CR76" s="1152"/>
      <c r="CS76" s="1152"/>
      <c r="CT76" s="1152"/>
      <c r="CU76" s="1152"/>
      <c r="CV76" s="1152"/>
      <c r="CW76" s="1152"/>
      <c r="CX76" s="1152"/>
      <c r="CY76" s="1152"/>
      <c r="CZ76" s="1152"/>
      <c r="DA76" s="1152"/>
      <c r="DB76" s="1152"/>
      <c r="DC76" s="1152"/>
    </row>
    <row r="77" spans="2:107" ht="13.2">
      <c r="B77" s="84"/>
      <c r="G77" s="1136"/>
      <c r="H77" s="1136"/>
      <c r="I77" s="1136"/>
      <c r="J77" s="1136"/>
      <c r="K77" s="1154"/>
      <c r="L77" s="1154"/>
      <c r="M77" s="1154"/>
      <c r="N77" s="1154"/>
      <c r="AN77" s="1138" t="s">
        <v>
68</v>
      </c>
      <c r="AO77" s="1138"/>
      <c r="AP77" s="1138"/>
      <c r="AQ77" s="1138"/>
      <c r="AR77" s="1138"/>
      <c r="AS77" s="1138"/>
      <c r="AT77" s="1138"/>
      <c r="AU77" s="1138"/>
      <c r="AV77" s="1138"/>
      <c r="AW77" s="1138"/>
      <c r="AX77" s="1138"/>
      <c r="AY77" s="1138"/>
      <c r="AZ77" s="1138"/>
      <c r="BA77" s="1138"/>
      <c r="BB77" s="1151" t="s">
        <v>
552</v>
      </c>
      <c r="BC77" s="1151"/>
      <c r="BD77" s="1151"/>
      <c r="BE77" s="1151"/>
      <c r="BF77" s="1151"/>
      <c r="BG77" s="1151"/>
      <c r="BH77" s="1151"/>
      <c r="BI77" s="1151"/>
      <c r="BJ77" s="1151"/>
      <c r="BK77" s="1151"/>
      <c r="BL77" s="1151"/>
      <c r="BM77" s="1151"/>
      <c r="BN77" s="1151"/>
      <c r="BO77" s="1151"/>
      <c r="BP77" s="1152">
        <v>
0</v>
      </c>
      <c r="BQ77" s="1152"/>
      <c r="BR77" s="1152"/>
      <c r="BS77" s="1152"/>
      <c r="BT77" s="1152"/>
      <c r="BU77" s="1152"/>
      <c r="BV77" s="1152"/>
      <c r="BW77" s="1152"/>
      <c r="BX77" s="1152">
        <v>
0</v>
      </c>
      <c r="BY77" s="1152"/>
      <c r="BZ77" s="1152"/>
      <c r="CA77" s="1152"/>
      <c r="CB77" s="1152"/>
      <c r="CC77" s="1152"/>
      <c r="CD77" s="1152"/>
      <c r="CE77" s="1152"/>
      <c r="CF77" s="1152">
        <v>
0</v>
      </c>
      <c r="CG77" s="1152"/>
      <c r="CH77" s="1152"/>
      <c r="CI77" s="1152"/>
      <c r="CJ77" s="1152"/>
      <c r="CK77" s="1152"/>
      <c r="CL77" s="1152"/>
      <c r="CM77" s="1152"/>
      <c r="CN77" s="1152">
        <v>
0</v>
      </c>
      <c r="CO77" s="1152"/>
      <c r="CP77" s="1152"/>
      <c r="CQ77" s="1152"/>
      <c r="CR77" s="1152"/>
      <c r="CS77" s="1152"/>
      <c r="CT77" s="1152"/>
      <c r="CU77" s="1152"/>
      <c r="CV77" s="1152">
        <v>
0</v>
      </c>
      <c r="CW77" s="1152"/>
      <c r="CX77" s="1152"/>
      <c r="CY77" s="1152"/>
      <c r="CZ77" s="1152"/>
      <c r="DA77" s="1152"/>
      <c r="DB77" s="1152"/>
      <c r="DC77" s="1152"/>
    </row>
    <row r="78" spans="2:107" ht="13.2">
      <c r="B78" s="84"/>
      <c r="G78" s="1136"/>
      <c r="H78" s="1136"/>
      <c r="I78" s="1136"/>
      <c r="J78" s="1136"/>
      <c r="K78" s="1154"/>
      <c r="L78" s="1154"/>
      <c r="M78" s="1154"/>
      <c r="N78" s="1154"/>
      <c r="AN78" s="1138"/>
      <c r="AO78" s="1138"/>
      <c r="AP78" s="1138"/>
      <c r="AQ78" s="1138"/>
      <c r="AR78" s="1138"/>
      <c r="AS78" s="1138"/>
      <c r="AT78" s="1138"/>
      <c r="AU78" s="1138"/>
      <c r="AV78" s="1138"/>
      <c r="AW78" s="1138"/>
      <c r="AX78" s="1138"/>
      <c r="AY78" s="1138"/>
      <c r="AZ78" s="1138"/>
      <c r="BA78" s="1138"/>
      <c r="BB78" s="1151"/>
      <c r="BC78" s="1151"/>
      <c r="BD78" s="1151"/>
      <c r="BE78" s="1151"/>
      <c r="BF78" s="1151"/>
      <c r="BG78" s="1151"/>
      <c r="BH78" s="1151"/>
      <c r="BI78" s="1151"/>
      <c r="BJ78" s="1151"/>
      <c r="BK78" s="1151"/>
      <c r="BL78" s="1151"/>
      <c r="BM78" s="1151"/>
      <c r="BN78" s="1151"/>
      <c r="BO78" s="1151"/>
      <c r="BP78" s="1152"/>
      <c r="BQ78" s="1152"/>
      <c r="BR78" s="1152"/>
      <c r="BS78" s="1152"/>
      <c r="BT78" s="1152"/>
      <c r="BU78" s="1152"/>
      <c r="BV78" s="1152"/>
      <c r="BW78" s="1152"/>
      <c r="BX78" s="1152"/>
      <c r="BY78" s="1152"/>
      <c r="BZ78" s="1152"/>
      <c r="CA78" s="1152"/>
      <c r="CB78" s="1152"/>
      <c r="CC78" s="1152"/>
      <c r="CD78" s="1152"/>
      <c r="CE78" s="1152"/>
      <c r="CF78" s="1152"/>
      <c r="CG78" s="1152"/>
      <c r="CH78" s="1152"/>
      <c r="CI78" s="1152"/>
      <c r="CJ78" s="1152"/>
      <c r="CK78" s="1152"/>
      <c r="CL78" s="1152"/>
      <c r="CM78" s="1152"/>
      <c r="CN78" s="1152"/>
      <c r="CO78" s="1152"/>
      <c r="CP78" s="1152"/>
      <c r="CQ78" s="1152"/>
      <c r="CR78" s="1152"/>
      <c r="CS78" s="1152"/>
      <c r="CT78" s="1152"/>
      <c r="CU78" s="1152"/>
      <c r="CV78" s="1152"/>
      <c r="CW78" s="1152"/>
      <c r="CX78" s="1152"/>
      <c r="CY78" s="1152"/>
      <c r="CZ78" s="1152"/>
      <c r="DA78" s="1152"/>
      <c r="DB78" s="1152"/>
      <c r="DC78" s="1152"/>
    </row>
    <row r="79" spans="2:107" ht="13.2">
      <c r="B79" s="84"/>
      <c r="G79" s="1136"/>
      <c r="H79" s="1136"/>
      <c r="I79" s="1153"/>
      <c r="J79" s="1153"/>
      <c r="K79" s="1155"/>
      <c r="L79" s="1155"/>
      <c r="M79" s="1155"/>
      <c r="N79" s="1155"/>
      <c r="AN79" s="1138"/>
      <c r="AO79" s="1138"/>
      <c r="AP79" s="1138"/>
      <c r="AQ79" s="1138"/>
      <c r="AR79" s="1138"/>
      <c r="AS79" s="1138"/>
      <c r="AT79" s="1138"/>
      <c r="AU79" s="1138"/>
      <c r="AV79" s="1138"/>
      <c r="AW79" s="1138"/>
      <c r="AX79" s="1138"/>
      <c r="AY79" s="1138"/>
      <c r="AZ79" s="1138"/>
      <c r="BA79" s="1138"/>
      <c r="BB79" s="1151" t="s">
        <v>
412</v>
      </c>
      <c r="BC79" s="1151"/>
      <c r="BD79" s="1151"/>
      <c r="BE79" s="1151"/>
      <c r="BF79" s="1151"/>
      <c r="BG79" s="1151"/>
      <c r="BH79" s="1151"/>
      <c r="BI79" s="1151"/>
      <c r="BJ79" s="1151"/>
      <c r="BK79" s="1151"/>
      <c r="BL79" s="1151"/>
      <c r="BM79" s="1151"/>
      <c r="BN79" s="1151"/>
      <c r="BO79" s="1151"/>
      <c r="BP79" s="1152">
        <v>
-3.2</v>
      </c>
      <c r="BQ79" s="1152"/>
      <c r="BR79" s="1152"/>
      <c r="BS79" s="1152"/>
      <c r="BT79" s="1152"/>
      <c r="BU79" s="1152"/>
      <c r="BV79" s="1152"/>
      <c r="BW79" s="1152"/>
      <c r="BX79" s="1152">
        <v>
-3.4</v>
      </c>
      <c r="BY79" s="1152"/>
      <c r="BZ79" s="1152"/>
      <c r="CA79" s="1152"/>
      <c r="CB79" s="1152"/>
      <c r="CC79" s="1152"/>
      <c r="CD79" s="1152"/>
      <c r="CE79" s="1152"/>
      <c r="CF79" s="1152">
        <v>
-3.5</v>
      </c>
      <c r="CG79" s="1152"/>
      <c r="CH79" s="1152"/>
      <c r="CI79" s="1152"/>
      <c r="CJ79" s="1152"/>
      <c r="CK79" s="1152"/>
      <c r="CL79" s="1152"/>
      <c r="CM79" s="1152"/>
      <c r="CN79" s="1152">
        <v>
-3.4</v>
      </c>
      <c r="CO79" s="1152"/>
      <c r="CP79" s="1152"/>
      <c r="CQ79" s="1152"/>
      <c r="CR79" s="1152"/>
      <c r="CS79" s="1152"/>
      <c r="CT79" s="1152"/>
      <c r="CU79" s="1152"/>
      <c r="CV79" s="1152">
        <v>
-3.2</v>
      </c>
      <c r="CW79" s="1152"/>
      <c r="CX79" s="1152"/>
      <c r="CY79" s="1152"/>
      <c r="CZ79" s="1152"/>
      <c r="DA79" s="1152"/>
      <c r="DB79" s="1152"/>
      <c r="DC79" s="1152"/>
    </row>
    <row r="80" spans="2:107" ht="13.2">
      <c r="B80" s="84"/>
      <c r="G80" s="1136"/>
      <c r="H80" s="1136"/>
      <c r="I80" s="1153"/>
      <c r="J80" s="1153"/>
      <c r="K80" s="1155"/>
      <c r="L80" s="1155"/>
      <c r="M80" s="1155"/>
      <c r="N80" s="1155"/>
      <c r="AN80" s="1138"/>
      <c r="AO80" s="1138"/>
      <c r="AP80" s="1138"/>
      <c r="AQ80" s="1138"/>
      <c r="AR80" s="1138"/>
      <c r="AS80" s="1138"/>
      <c r="AT80" s="1138"/>
      <c r="AU80" s="1138"/>
      <c r="AV80" s="1138"/>
      <c r="AW80" s="1138"/>
      <c r="AX80" s="1138"/>
      <c r="AY80" s="1138"/>
      <c r="AZ80" s="1138"/>
      <c r="BA80" s="1138"/>
      <c r="BB80" s="1151"/>
      <c r="BC80" s="1151"/>
      <c r="BD80" s="1151"/>
      <c r="BE80" s="1151"/>
      <c r="BF80" s="1151"/>
      <c r="BG80" s="1151"/>
      <c r="BH80" s="1151"/>
      <c r="BI80" s="1151"/>
      <c r="BJ80" s="1151"/>
      <c r="BK80" s="1151"/>
      <c r="BL80" s="1151"/>
      <c r="BM80" s="1151"/>
      <c r="BN80" s="1151"/>
      <c r="BO80" s="1151"/>
      <c r="BP80" s="1152"/>
      <c r="BQ80" s="1152"/>
      <c r="BR80" s="1152"/>
      <c r="BS80" s="1152"/>
      <c r="BT80" s="1152"/>
      <c r="BU80" s="1152"/>
      <c r="BV80" s="1152"/>
      <c r="BW80" s="1152"/>
      <c r="BX80" s="1152"/>
      <c r="BY80" s="1152"/>
      <c r="BZ80" s="1152"/>
      <c r="CA80" s="1152"/>
      <c r="CB80" s="1152"/>
      <c r="CC80" s="1152"/>
      <c r="CD80" s="1152"/>
      <c r="CE80" s="1152"/>
      <c r="CF80" s="1152"/>
      <c r="CG80" s="1152"/>
      <c r="CH80" s="1152"/>
      <c r="CI80" s="1152"/>
      <c r="CJ80" s="1152"/>
      <c r="CK80" s="1152"/>
      <c r="CL80" s="1152"/>
      <c r="CM80" s="1152"/>
      <c r="CN80" s="1152"/>
      <c r="CO80" s="1152"/>
      <c r="CP80" s="1152"/>
      <c r="CQ80" s="1152"/>
      <c r="CR80" s="1152"/>
      <c r="CS80" s="1152"/>
      <c r="CT80" s="1152"/>
      <c r="CU80" s="1152"/>
      <c r="CV80" s="1152"/>
      <c r="CW80" s="1152"/>
      <c r="CX80" s="1152"/>
      <c r="CY80" s="1152"/>
      <c r="CZ80" s="1152"/>
      <c r="DA80" s="1152"/>
      <c r="DB80" s="1152"/>
      <c r="DC80" s="1152"/>
    </row>
    <row r="81" spans="2:109" ht="13.2">
      <c r="B81" s="84"/>
    </row>
    <row r="82" spans="2:109" ht="16.2">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ht="13.2">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ht="13.2">
      <c r="DD84" s="94"/>
      <c r="DE84" s="94"/>
    </row>
    <row r="85" spans="2:109" ht="13.2">
      <c r="DD85" s="94"/>
      <c r="DE85" s="94"/>
    </row>
  </sheetData>
  <sheetProtection algorithmName="SHA-512" hashValue="c+1tyT3WHg9E5Xd0M8vuGlHAmu4KVMPr9dn46tkQlqva0gEBkhv7K8UYTKfQfaWmQvDxTd26Tfmtz8HJ0bE3XQ==" saltValue="EPtxOMuu6mSVuloC5TXAs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6"/>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cols>
    <col min="1" max="34" width="2.44140625" style="81" customWidth="1"/>
    <col min="35" max="122" width="2.44140625" style="82" customWidth="1"/>
    <col min="123" max="123" width="2.44140625" style="82" hidden="1" customWidth="1"/>
    <col min="124" max="16384" width="2.44140625" style="82" hidden="1"/>
  </cols>
  <sheetData>
    <row r="1" spans="1:34" ht="13.5"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2">
      <c r="S2" s="82"/>
      <c r="AH2" s="82"/>
    </row>
    <row r="3" spans="1:34" ht="13.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ht="13.2"/>
    <row r="5" spans="1:34" ht="13.2"/>
    <row r="6" spans="1:34" ht="13.2"/>
    <row r="7" spans="1:34" ht="13.2"/>
    <row r="8" spans="1:34" ht="13.2"/>
    <row r="9" spans="1:34" ht="13.2">
      <c r="AH9" s="82"/>
    </row>
    <row r="10" spans="1:34" ht="13.2"/>
    <row r="11" spans="1:34" ht="13.2"/>
    <row r="12" spans="1:34" ht="13.2"/>
    <row r="13" spans="1:34" ht="13.2"/>
    <row r="14" spans="1:34" ht="13.2"/>
    <row r="15" spans="1:34" ht="13.2"/>
    <row r="16" spans="1:34" ht="13.2"/>
    <row r="17" spans="12:34" ht="13.2">
      <c r="AH17" s="82"/>
    </row>
    <row r="18" spans="12:34" ht="13.2"/>
    <row r="19" spans="12:34" ht="13.2"/>
    <row r="20" spans="12:34" ht="13.2">
      <c r="AH20" s="82"/>
    </row>
    <row r="21" spans="12:34" ht="13.2">
      <c r="AH21" s="82"/>
    </row>
    <row r="22" spans="12:34" ht="13.2"/>
    <row r="23" spans="12:34" ht="13.2"/>
    <row r="24" spans="12:34" ht="13.2">
      <c r="Q24" s="82"/>
    </row>
    <row r="25" spans="12:34" ht="13.2"/>
    <row r="26" spans="12:34" ht="13.2"/>
    <row r="27" spans="12:34" ht="13.2"/>
    <row r="28" spans="12:34" ht="13.2">
      <c r="O28" s="82"/>
      <c r="T28" s="82"/>
      <c r="AH28" s="82"/>
    </row>
    <row r="29" spans="12:34" ht="13.2"/>
    <row r="30" spans="12:34" ht="13.2"/>
    <row r="31" spans="12:34" ht="13.2">
      <c r="Q31" s="82"/>
    </row>
    <row r="32" spans="12:34" ht="13.2">
      <c r="L32" s="82"/>
    </row>
    <row r="33" spans="2:34" ht="13.2">
      <c r="C33" s="82"/>
      <c r="E33" s="82"/>
      <c r="G33" s="82"/>
      <c r="I33" s="82"/>
      <c r="X33" s="82"/>
    </row>
    <row r="34" spans="2:34" ht="13.2">
      <c r="B34" s="82"/>
      <c r="P34" s="82"/>
      <c r="R34" s="82"/>
      <c r="T34" s="82"/>
    </row>
    <row r="35" spans="2:34" ht="13.2">
      <c r="D35" s="82"/>
      <c r="W35" s="82"/>
      <c r="AC35" s="82"/>
      <c r="AD35" s="82"/>
      <c r="AE35" s="82"/>
      <c r="AF35" s="82"/>
      <c r="AG35" s="82"/>
      <c r="AH35" s="82"/>
    </row>
    <row r="36" spans="2:34" ht="13.2">
      <c r="H36" s="82"/>
      <c r="J36" s="82"/>
      <c r="K36" s="82"/>
      <c r="M36" s="82"/>
      <c r="Y36" s="82"/>
      <c r="Z36" s="82"/>
      <c r="AA36" s="82"/>
      <c r="AB36" s="82"/>
      <c r="AC36" s="82"/>
      <c r="AD36" s="82"/>
      <c r="AE36" s="82"/>
      <c r="AF36" s="82"/>
      <c r="AG36" s="82"/>
      <c r="AH36" s="82"/>
    </row>
    <row r="37" spans="2:34" ht="13.2">
      <c r="AH37" s="82"/>
    </row>
    <row r="38" spans="2:34" ht="13.2">
      <c r="AG38" s="82"/>
      <c r="AH38" s="82"/>
    </row>
    <row r="39" spans="2:34" ht="13.2"/>
    <row r="40" spans="2:34" ht="13.2">
      <c r="X40" s="82"/>
    </row>
    <row r="41" spans="2:34" ht="13.2">
      <c r="R41" s="82"/>
    </row>
    <row r="42" spans="2:34" ht="13.2">
      <c r="W42" s="82"/>
    </row>
    <row r="43" spans="2:34" ht="13.2">
      <c r="Y43" s="82"/>
      <c r="Z43" s="82"/>
      <c r="AA43" s="82"/>
      <c r="AB43" s="82"/>
      <c r="AC43" s="82"/>
      <c r="AD43" s="82"/>
      <c r="AE43" s="82"/>
      <c r="AF43" s="82"/>
      <c r="AG43" s="82"/>
      <c r="AH43" s="82"/>
    </row>
    <row r="44" spans="2:34" ht="13.2">
      <c r="AH44" s="82"/>
    </row>
    <row r="45" spans="2:34" ht="13.2">
      <c r="X45" s="82"/>
    </row>
    <row r="46" spans="2:34" ht="13.2"/>
    <row r="47" spans="2:34" ht="13.2"/>
    <row r="48" spans="2:34" ht="13.2">
      <c r="W48" s="82"/>
      <c r="Y48" s="82"/>
      <c r="Z48" s="82"/>
      <c r="AA48" s="82"/>
      <c r="AB48" s="82"/>
      <c r="AC48" s="82"/>
      <c r="AD48" s="82"/>
      <c r="AE48" s="82"/>
      <c r="AF48" s="82"/>
      <c r="AG48" s="82"/>
      <c r="AH48" s="82"/>
    </row>
    <row r="49" spans="28:34" ht="13.2"/>
    <row r="50" spans="28:34" ht="13.2">
      <c r="AE50" s="82"/>
      <c r="AF50" s="82"/>
      <c r="AG50" s="82"/>
      <c r="AH50" s="82"/>
    </row>
    <row r="51" spans="28:34" ht="13.2">
      <c r="AC51" s="82"/>
      <c r="AD51" s="82"/>
      <c r="AE51" s="82"/>
      <c r="AF51" s="82"/>
      <c r="AG51" s="82"/>
      <c r="AH51" s="82"/>
    </row>
    <row r="52" spans="28:34" ht="13.2"/>
    <row r="53" spans="28:34" ht="13.2">
      <c r="AF53" s="82"/>
      <c r="AG53" s="82"/>
      <c r="AH53" s="82"/>
    </row>
    <row r="54" spans="28:34" ht="13.2">
      <c r="AH54" s="82"/>
    </row>
    <row r="55" spans="28:34" ht="13.2"/>
    <row r="56" spans="28:34" ht="13.2">
      <c r="AB56" s="82"/>
      <c r="AC56" s="82"/>
      <c r="AD56" s="82"/>
      <c r="AE56" s="82"/>
      <c r="AF56" s="82"/>
      <c r="AG56" s="82"/>
      <c r="AH56" s="82"/>
    </row>
    <row r="57" spans="28:34" ht="13.2">
      <c r="AH57" s="82"/>
    </row>
    <row r="58" spans="28:34" ht="13.2">
      <c r="AH58" s="82"/>
    </row>
    <row r="59" spans="28:34" ht="13.2"/>
    <row r="60" spans="28:34" ht="13.2"/>
    <row r="61" spans="28:34" ht="13.2"/>
    <row r="62" spans="28:34" ht="13.2"/>
    <row r="63" spans="28:34" ht="13.2">
      <c r="AH63" s="82"/>
    </row>
    <row r="64" spans="28:34" ht="13.2">
      <c r="AG64" s="82"/>
      <c r="AH64" s="82"/>
    </row>
    <row r="65" spans="28:34" ht="13.2"/>
    <row r="66" spans="28:34" ht="13.2"/>
    <row r="67" spans="28:34" ht="13.2"/>
    <row r="68" spans="28:34" ht="13.2">
      <c r="AB68" s="82"/>
      <c r="AC68" s="82"/>
      <c r="AD68" s="82"/>
      <c r="AE68" s="82"/>
      <c r="AF68" s="82"/>
      <c r="AG68" s="82"/>
      <c r="AH68" s="82"/>
    </row>
    <row r="69" spans="28:34" ht="13.2">
      <c r="AF69" s="82"/>
      <c r="AG69" s="82"/>
      <c r="AH69" s="82"/>
    </row>
    <row r="70" spans="28:34" ht="13.2"/>
    <row r="71" spans="28:34" ht="13.2"/>
    <row r="72" spans="28:34" ht="13.2"/>
    <row r="73" spans="28:34" ht="13.2"/>
    <row r="74" spans="28:34" ht="13.2"/>
    <row r="75" spans="28:34" ht="13.2">
      <c r="AH75" s="82"/>
    </row>
    <row r="76" spans="28:34" ht="13.2">
      <c r="AF76" s="82"/>
      <c r="AG76" s="82"/>
      <c r="AH76" s="82"/>
    </row>
    <row r="77" spans="28:34" ht="13.2">
      <c r="AG77" s="82"/>
      <c r="AH77" s="82"/>
    </row>
    <row r="78" spans="28:34" ht="13.2"/>
    <row r="79" spans="28:34" ht="13.2"/>
    <row r="80" spans="28:34" ht="13.2"/>
    <row r="81" spans="25:34" ht="13.2"/>
    <row r="82" spans="25:34" ht="13.2">
      <c r="Y82" s="82"/>
    </row>
    <row r="83" spans="25:34" ht="13.2">
      <c r="Y83" s="82"/>
      <c r="Z83" s="82"/>
      <c r="AA83" s="82"/>
      <c r="AB83" s="82"/>
      <c r="AC83" s="82"/>
      <c r="AD83" s="82"/>
      <c r="AE83" s="82"/>
      <c r="AF83" s="82"/>
      <c r="AG83" s="82"/>
      <c r="AH83" s="82"/>
    </row>
    <row r="84" spans="25:34" ht="13.2"/>
    <row r="85" spans="25:34" ht="13.2"/>
    <row r="86" spans="25:34" ht="13.2"/>
    <row r="87" spans="25:34" ht="13.2"/>
    <row r="88" spans="25:34" ht="13.2">
      <c r="AH88" s="82"/>
    </row>
    <row r="89" spans="25:34" ht="13.2"/>
    <row r="90" spans="25:34" ht="13.2"/>
    <row r="91" spans="25:34" ht="13.2"/>
    <row r="92" spans="25:34" ht="13.5" customHeight="1"/>
    <row r="93" spans="25:34" ht="13.5" customHeight="1"/>
    <row r="94" spans="25:34" ht="13.5" customHeight="1">
      <c r="AF94" s="82"/>
      <c r="AG94" s="82"/>
      <c r="AH94" s="82"/>
    </row>
    <row r="95" spans="25:34" ht="13.5" customHeight="1">
      <c r="AH95" s="82"/>
    </row>
    <row r="96" spans="25:34" ht="13.5" customHeight="1"/>
    <row r="97" spans="33:34" ht="13.5" customHeight="1"/>
    <row r="98" spans="33:34" ht="13.5" customHeight="1"/>
    <row r="99" spans="33:34" ht="13.5" customHeight="1"/>
    <row r="100" spans="33:34" ht="13.5" customHeight="1"/>
    <row r="101" spans="33:34" ht="13.5" customHeight="1">
      <c r="AH101" s="82"/>
    </row>
    <row r="102" spans="33:34" ht="13.5" customHeight="1"/>
    <row r="103" spans="33:34" ht="13.5" customHeight="1"/>
    <row r="104" spans="33:34" ht="13.5" customHeight="1">
      <c r="AG104" s="82"/>
      <c r="AH104" s="8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82"/>
    </row>
    <row r="117" spans="34:122" ht="13.5" customHeight="1"/>
    <row r="118" spans="34:122" ht="13.5" customHeight="1"/>
    <row r="119" spans="34:122" ht="13.5" customHeight="1"/>
    <row r="120" spans="34:122" ht="13.5" customHeight="1">
      <c r="AH120" s="82"/>
    </row>
    <row r="121" spans="34:122" ht="13.5" customHeight="1">
      <c r="AH121" s="82"/>
    </row>
    <row r="122" spans="34:122" ht="13.5" customHeight="1"/>
    <row r="123" spans="34:122" ht="13.5" customHeight="1"/>
    <row r="124" spans="34:122" ht="13.5" customHeight="1"/>
    <row r="125" spans="34:122" ht="13.5" customHeight="1">
      <c r="DR125" s="82" t="s">
        <v>
107</v>
      </c>
    </row>
  </sheetData>
  <sheetProtection algorithmName="SHA-512" hashValue="erRFBWW5Ocy85wWo30bJ9pN6NJdBB7vzlCsaWsUvfHHMDYe3R1WL6TqXv1KPzHoPzKFNJSi3yimOvpmIS8Qnjw==" saltValue="zjCFrWRC+8TC27FszECIRA==" spinCount="100000" sheet="1" objects="1" scenarios="1"/>
  <phoneticPr fontId="36"/>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cols>
    <col min="1" max="34" width="2.44140625" style="81" customWidth="1"/>
    <col min="35" max="122" width="2.44140625" style="82" customWidth="1"/>
    <col min="123" max="123" width="2.44140625" style="82" hidden="1" customWidth="1"/>
    <col min="124" max="16384" width="2.44140625" style="82" hidden="1"/>
  </cols>
  <sheetData>
    <row r="1" spans="2:34"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ht="13.2">
      <c r="S2" s="82"/>
      <c r="AH2" s="82"/>
    </row>
    <row r="3" spans="2:34" ht="13.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ht="13.2"/>
    <row r="5" spans="2:34" ht="13.2"/>
    <row r="6" spans="2:34" ht="13.2"/>
    <row r="7" spans="2:34" ht="13.2"/>
    <row r="8" spans="2:34" ht="13.2"/>
    <row r="9" spans="2:34" ht="13.2">
      <c r="AH9" s="82"/>
    </row>
    <row r="10" spans="2:34" ht="13.2"/>
    <row r="11" spans="2:34" ht="13.2"/>
    <row r="12" spans="2:34" ht="13.2"/>
    <row r="13" spans="2:34" ht="13.2"/>
    <row r="14" spans="2:34" ht="13.2"/>
    <row r="15" spans="2:34" ht="13.2"/>
    <row r="16" spans="2:34" ht="13.2"/>
    <row r="17" spans="12:34" ht="13.2">
      <c r="AH17" s="82"/>
    </row>
    <row r="18" spans="12:34" ht="13.2"/>
    <row r="19" spans="12:34" ht="13.2"/>
    <row r="20" spans="12:34" ht="13.2">
      <c r="AH20" s="82"/>
    </row>
    <row r="21" spans="12:34" ht="13.2">
      <c r="AH21" s="82"/>
    </row>
    <row r="22" spans="12:34" ht="13.2"/>
    <row r="23" spans="12:34" ht="13.2"/>
    <row r="24" spans="12:34" ht="13.2">
      <c r="Q24" s="82"/>
    </row>
    <row r="25" spans="12:34" ht="13.2"/>
    <row r="26" spans="12:34" ht="13.2"/>
    <row r="27" spans="12:34" ht="13.2"/>
    <row r="28" spans="12:34" ht="13.2">
      <c r="O28" s="82"/>
      <c r="T28" s="82"/>
      <c r="AH28" s="82"/>
    </row>
    <row r="29" spans="12:34" ht="13.2"/>
    <row r="30" spans="12:34" ht="13.2"/>
    <row r="31" spans="12:34" ht="13.2">
      <c r="Q31" s="82"/>
    </row>
    <row r="32" spans="12:34" ht="13.2">
      <c r="L32" s="82"/>
    </row>
    <row r="33" spans="2:34" ht="13.2">
      <c r="C33" s="82"/>
      <c r="E33" s="82"/>
      <c r="G33" s="82"/>
      <c r="I33" s="82"/>
      <c r="X33" s="82"/>
    </row>
    <row r="34" spans="2:34" ht="13.2">
      <c r="B34" s="82"/>
      <c r="P34" s="82"/>
      <c r="R34" s="82"/>
      <c r="T34" s="82"/>
    </row>
    <row r="35" spans="2:34" ht="13.2">
      <c r="D35" s="82"/>
      <c r="W35" s="82"/>
      <c r="AC35" s="82"/>
      <c r="AD35" s="82"/>
      <c r="AE35" s="82"/>
      <c r="AF35" s="82"/>
      <c r="AG35" s="82"/>
      <c r="AH35" s="82"/>
    </row>
    <row r="36" spans="2:34" ht="13.2">
      <c r="H36" s="82"/>
      <c r="J36" s="82"/>
      <c r="K36" s="82"/>
      <c r="M36" s="82"/>
      <c r="Y36" s="82"/>
      <c r="Z36" s="82"/>
      <c r="AA36" s="82"/>
      <c r="AB36" s="82"/>
      <c r="AC36" s="82"/>
      <c r="AD36" s="82"/>
      <c r="AE36" s="82"/>
      <c r="AF36" s="82"/>
      <c r="AG36" s="82"/>
      <c r="AH36" s="82"/>
    </row>
    <row r="37" spans="2:34" ht="13.2">
      <c r="AH37" s="82"/>
    </row>
    <row r="38" spans="2:34" ht="13.2">
      <c r="AG38" s="82"/>
      <c r="AH38" s="82"/>
    </row>
    <row r="39" spans="2:34" ht="13.2"/>
    <row r="40" spans="2:34" ht="13.2">
      <c r="X40" s="82"/>
    </row>
    <row r="41" spans="2:34" ht="13.2">
      <c r="R41" s="82"/>
    </row>
    <row r="42" spans="2:34" ht="13.2">
      <c r="W42" s="82"/>
    </row>
    <row r="43" spans="2:34" ht="13.2">
      <c r="Y43" s="82"/>
      <c r="Z43" s="82"/>
      <c r="AA43" s="82"/>
      <c r="AB43" s="82"/>
      <c r="AC43" s="82"/>
      <c r="AD43" s="82"/>
      <c r="AE43" s="82"/>
      <c r="AF43" s="82"/>
      <c r="AG43" s="82"/>
      <c r="AH43" s="82"/>
    </row>
    <row r="44" spans="2:34" ht="13.2">
      <c r="AH44" s="82"/>
    </row>
    <row r="45" spans="2:34" ht="13.2">
      <c r="X45" s="82"/>
    </row>
    <row r="46" spans="2:34" ht="13.2"/>
    <row r="47" spans="2:34" ht="13.2"/>
    <row r="48" spans="2:34" ht="13.2">
      <c r="W48" s="82"/>
      <c r="Y48" s="82"/>
      <c r="Z48" s="82"/>
      <c r="AA48" s="82"/>
      <c r="AB48" s="82"/>
      <c r="AC48" s="82"/>
      <c r="AD48" s="82"/>
      <c r="AE48" s="82"/>
      <c r="AF48" s="82"/>
      <c r="AG48" s="82"/>
      <c r="AH48" s="82"/>
    </row>
    <row r="49" spans="28:34" ht="13.2"/>
    <row r="50" spans="28:34" ht="13.2">
      <c r="AE50" s="82"/>
      <c r="AF50" s="82"/>
      <c r="AG50" s="82"/>
      <c r="AH50" s="82"/>
    </row>
    <row r="51" spans="28:34" ht="13.2">
      <c r="AC51" s="82"/>
      <c r="AD51" s="82"/>
      <c r="AE51" s="82"/>
      <c r="AF51" s="82"/>
      <c r="AG51" s="82"/>
      <c r="AH51" s="82"/>
    </row>
    <row r="52" spans="28:34" ht="13.2"/>
    <row r="53" spans="28:34" ht="13.2">
      <c r="AF53" s="82"/>
      <c r="AG53" s="82"/>
      <c r="AH53" s="82"/>
    </row>
    <row r="54" spans="28:34" ht="13.2">
      <c r="AH54" s="82"/>
    </row>
    <row r="55" spans="28:34" ht="13.2"/>
    <row r="56" spans="28:34" ht="13.2">
      <c r="AB56" s="82"/>
      <c r="AC56" s="82"/>
      <c r="AD56" s="82"/>
      <c r="AE56" s="82"/>
      <c r="AF56" s="82"/>
      <c r="AG56" s="82"/>
      <c r="AH56" s="82"/>
    </row>
    <row r="57" spans="28:34" ht="13.2">
      <c r="AH57" s="82"/>
    </row>
    <row r="58" spans="28:34" ht="13.2">
      <c r="AH58" s="82"/>
    </row>
    <row r="59" spans="28:34" ht="13.2">
      <c r="AG59" s="82"/>
      <c r="AH59" s="82"/>
    </row>
    <row r="60" spans="28:34" ht="13.2"/>
    <row r="61" spans="28:34" ht="13.2"/>
    <row r="62" spans="28:34" ht="13.2"/>
    <row r="63" spans="28:34" ht="13.2">
      <c r="AH63" s="82"/>
    </row>
    <row r="64" spans="28:34" ht="13.2">
      <c r="AG64" s="82"/>
      <c r="AH64" s="82"/>
    </row>
    <row r="65" spans="28:34" ht="13.2"/>
    <row r="66" spans="28:34" ht="13.2"/>
    <row r="67" spans="28:34" ht="13.2"/>
    <row r="68" spans="28:34" ht="13.2">
      <c r="AB68" s="82"/>
      <c r="AC68" s="82"/>
      <c r="AD68" s="82"/>
      <c r="AE68" s="82"/>
      <c r="AF68" s="82"/>
      <c r="AG68" s="82"/>
      <c r="AH68" s="82"/>
    </row>
    <row r="69" spans="28:34" ht="13.2">
      <c r="AF69" s="82"/>
      <c r="AG69" s="82"/>
      <c r="AH69" s="82"/>
    </row>
    <row r="70" spans="28:34" ht="13.2"/>
    <row r="71" spans="28:34" ht="13.2"/>
    <row r="72" spans="28:34" ht="13.2"/>
    <row r="73" spans="28:34" ht="13.2"/>
    <row r="74" spans="28:34" ht="13.2"/>
    <row r="75" spans="28:34" ht="13.2">
      <c r="AH75" s="82"/>
    </row>
    <row r="76" spans="28:34" ht="13.2">
      <c r="AF76" s="82"/>
      <c r="AG76" s="82"/>
      <c r="AH76" s="82"/>
    </row>
    <row r="77" spans="28:34" ht="13.2">
      <c r="AG77" s="82"/>
      <c r="AH77" s="82"/>
    </row>
    <row r="78" spans="28:34" ht="13.2"/>
    <row r="79" spans="28:34" ht="13.2"/>
    <row r="80" spans="28:34" ht="13.2"/>
    <row r="81" spans="25:34" ht="13.2"/>
    <row r="82" spans="25:34" ht="13.2">
      <c r="Y82" s="82"/>
    </row>
    <row r="83" spans="25:34" ht="13.2">
      <c r="Y83" s="82"/>
      <c r="Z83" s="82"/>
      <c r="AA83" s="82"/>
      <c r="AB83" s="82"/>
      <c r="AC83" s="82"/>
      <c r="AD83" s="82"/>
      <c r="AE83" s="82"/>
      <c r="AF83" s="82"/>
      <c r="AG83" s="82"/>
      <c r="AH83" s="82"/>
    </row>
    <row r="84" spans="25:34" ht="13.2"/>
    <row r="85" spans="25:34" ht="13.2"/>
    <row r="86" spans="25:34" ht="13.2"/>
    <row r="87" spans="25:34" ht="13.2"/>
    <row r="88" spans="25:34" ht="13.2">
      <c r="AH88" s="82"/>
    </row>
    <row r="89" spans="25:34" ht="13.2"/>
    <row r="90" spans="25:34" ht="13.2"/>
    <row r="91" spans="25:34" ht="13.2"/>
    <row r="92" spans="25:34" ht="13.5" customHeight="1"/>
    <row r="93" spans="25:34" ht="13.5" customHeight="1"/>
    <row r="94" spans="25:34" ht="13.5" customHeight="1">
      <c r="AF94" s="82"/>
      <c r="AG94" s="82"/>
      <c r="AH94" s="82"/>
    </row>
    <row r="95" spans="25:34" ht="13.5" customHeight="1">
      <c r="AH95" s="82"/>
    </row>
    <row r="96" spans="25:34" ht="13.5" customHeight="1"/>
    <row r="97" spans="33:34" ht="13.5" customHeight="1"/>
    <row r="98" spans="33:34" ht="13.5" customHeight="1"/>
    <row r="99" spans="33:34" ht="13.5" customHeight="1"/>
    <row r="100" spans="33:34" ht="13.5" customHeight="1"/>
    <row r="101" spans="33:34" ht="13.5" customHeight="1">
      <c r="AH101" s="82"/>
    </row>
    <row r="102" spans="33:34" ht="13.5" customHeight="1"/>
    <row r="103" spans="33:34" ht="13.5" customHeight="1"/>
    <row r="104" spans="33:34" ht="13.5" customHeight="1">
      <c r="AG104" s="82"/>
      <c r="AH104" s="8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82"/>
    </row>
    <row r="117" spans="34:122" ht="13.5" customHeight="1"/>
    <row r="118" spans="34:122" ht="13.5" customHeight="1"/>
    <row r="119" spans="34:122" ht="13.5" customHeight="1"/>
    <row r="120" spans="34:122" ht="13.5" customHeight="1">
      <c r="AH120" s="82"/>
    </row>
    <row r="121" spans="34:122" ht="13.5" customHeight="1">
      <c r="AH121" s="82"/>
    </row>
    <row r="122" spans="34:122" ht="13.5" customHeight="1"/>
    <row r="123" spans="34:122" ht="13.5" customHeight="1"/>
    <row r="124" spans="34:122" ht="13.5" customHeight="1"/>
    <row r="125" spans="34:122" ht="13.5" customHeight="1">
      <c r="DR125" s="82" t="s">
        <v>
107</v>
      </c>
    </row>
  </sheetData>
  <sheetProtection algorithmName="SHA-512" hashValue="r/FmIlE3B/gENmiFyee1j8rr5gjrId9OMkeeWaueqJLm6iw1est6lHa/rFFayZWenDCv1Bm7y3YhiGJwkwiiwA==" saltValue="oXSZyqmTw7srRsNT8YGaOg==" spinCount="100000" sheet="1" objects="1" scenarios="1"/>
  <phoneticPr fontId="36"/>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
306</v>
      </c>
      <c r="DI1" s="578"/>
      <c r="DJ1" s="578"/>
      <c r="DK1" s="578"/>
      <c r="DL1" s="578"/>
      <c r="DM1" s="578"/>
      <c r="DN1" s="579"/>
      <c r="DO1" s="1"/>
      <c r="DP1" s="577" t="s">
        <v>
307</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c r="B2" s="40" t="s">
        <v>
116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65" t="s">
        <v>
124</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
309</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
310</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c r="B4" s="365" t="s">
        <v>
9</v>
      </c>
      <c r="C4" s="366"/>
      <c r="D4" s="366"/>
      <c r="E4" s="366"/>
      <c r="F4" s="366"/>
      <c r="G4" s="366"/>
      <c r="H4" s="366"/>
      <c r="I4" s="366"/>
      <c r="J4" s="366"/>
      <c r="K4" s="366"/>
      <c r="L4" s="366"/>
      <c r="M4" s="366"/>
      <c r="N4" s="366"/>
      <c r="O4" s="366"/>
      <c r="P4" s="366"/>
      <c r="Q4" s="408"/>
      <c r="R4" s="365" t="s">
        <v>
313</v>
      </c>
      <c r="S4" s="366"/>
      <c r="T4" s="366"/>
      <c r="U4" s="366"/>
      <c r="V4" s="366"/>
      <c r="W4" s="366"/>
      <c r="X4" s="366"/>
      <c r="Y4" s="408"/>
      <c r="Z4" s="365" t="s">
        <v>
316</v>
      </c>
      <c r="AA4" s="366"/>
      <c r="AB4" s="366"/>
      <c r="AC4" s="408"/>
      <c r="AD4" s="365" t="s">
        <v>
260</v>
      </c>
      <c r="AE4" s="366"/>
      <c r="AF4" s="366"/>
      <c r="AG4" s="366"/>
      <c r="AH4" s="366"/>
      <c r="AI4" s="366"/>
      <c r="AJ4" s="366"/>
      <c r="AK4" s="408"/>
      <c r="AL4" s="365" t="s">
        <v>
316</v>
      </c>
      <c r="AM4" s="366"/>
      <c r="AN4" s="366"/>
      <c r="AO4" s="408"/>
      <c r="AP4" s="580" t="s">
        <v>
319</v>
      </c>
      <c r="AQ4" s="580"/>
      <c r="AR4" s="580"/>
      <c r="AS4" s="580"/>
      <c r="AT4" s="580"/>
      <c r="AU4" s="580"/>
      <c r="AV4" s="580"/>
      <c r="AW4" s="580"/>
      <c r="AX4" s="580"/>
      <c r="AY4" s="580"/>
      <c r="AZ4" s="580"/>
      <c r="BA4" s="580"/>
      <c r="BB4" s="580"/>
      <c r="BC4" s="580"/>
      <c r="BD4" s="580"/>
      <c r="BE4" s="580"/>
      <c r="BF4" s="580"/>
      <c r="BG4" s="580" t="s">
        <v>
295</v>
      </c>
      <c r="BH4" s="580"/>
      <c r="BI4" s="580"/>
      <c r="BJ4" s="580"/>
      <c r="BK4" s="580"/>
      <c r="BL4" s="580"/>
      <c r="BM4" s="580"/>
      <c r="BN4" s="580"/>
      <c r="BO4" s="580" t="s">
        <v>
316</v>
      </c>
      <c r="BP4" s="580"/>
      <c r="BQ4" s="580"/>
      <c r="BR4" s="580"/>
      <c r="BS4" s="580" t="s">
        <v>
320</v>
      </c>
      <c r="BT4" s="580"/>
      <c r="BU4" s="580"/>
      <c r="BV4" s="580"/>
      <c r="BW4" s="580"/>
      <c r="BX4" s="580"/>
      <c r="BY4" s="580"/>
      <c r="BZ4" s="580"/>
      <c r="CA4" s="580"/>
      <c r="CB4" s="580"/>
      <c r="CD4" s="365" t="s">
        <v>
321</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c r="B5" s="581" t="s">
        <v>
315</v>
      </c>
      <c r="C5" s="582"/>
      <c r="D5" s="582"/>
      <c r="E5" s="582"/>
      <c r="F5" s="582"/>
      <c r="G5" s="582"/>
      <c r="H5" s="582"/>
      <c r="I5" s="582"/>
      <c r="J5" s="582"/>
      <c r="K5" s="582"/>
      <c r="L5" s="582"/>
      <c r="M5" s="582"/>
      <c r="N5" s="582"/>
      <c r="O5" s="582"/>
      <c r="P5" s="582"/>
      <c r="Q5" s="583"/>
      <c r="R5" s="584">
        <v>
36083700</v>
      </c>
      <c r="S5" s="585"/>
      <c r="T5" s="585"/>
      <c r="U5" s="585"/>
      <c r="V5" s="585"/>
      <c r="W5" s="585"/>
      <c r="X5" s="585"/>
      <c r="Y5" s="586"/>
      <c r="Z5" s="587">
        <v>
22.4</v>
      </c>
      <c r="AA5" s="587"/>
      <c r="AB5" s="587"/>
      <c r="AC5" s="587"/>
      <c r="AD5" s="588">
        <v>
36083700</v>
      </c>
      <c r="AE5" s="588"/>
      <c r="AF5" s="588"/>
      <c r="AG5" s="588"/>
      <c r="AH5" s="588"/>
      <c r="AI5" s="588"/>
      <c r="AJ5" s="588"/>
      <c r="AK5" s="588"/>
      <c r="AL5" s="589">
        <v>
42.4</v>
      </c>
      <c r="AM5" s="590"/>
      <c r="AN5" s="590"/>
      <c r="AO5" s="591"/>
      <c r="AP5" s="581" t="s">
        <v>
323</v>
      </c>
      <c r="AQ5" s="582"/>
      <c r="AR5" s="582"/>
      <c r="AS5" s="582"/>
      <c r="AT5" s="582"/>
      <c r="AU5" s="582"/>
      <c r="AV5" s="582"/>
      <c r="AW5" s="582"/>
      <c r="AX5" s="582"/>
      <c r="AY5" s="582"/>
      <c r="AZ5" s="582"/>
      <c r="BA5" s="582"/>
      <c r="BB5" s="582"/>
      <c r="BC5" s="582"/>
      <c r="BD5" s="582"/>
      <c r="BE5" s="582"/>
      <c r="BF5" s="583"/>
      <c r="BG5" s="592">
        <v>
36083700</v>
      </c>
      <c r="BH5" s="593"/>
      <c r="BI5" s="593"/>
      <c r="BJ5" s="593"/>
      <c r="BK5" s="593"/>
      <c r="BL5" s="593"/>
      <c r="BM5" s="593"/>
      <c r="BN5" s="594"/>
      <c r="BO5" s="595">
        <v>
100</v>
      </c>
      <c r="BP5" s="595"/>
      <c r="BQ5" s="595"/>
      <c r="BR5" s="595"/>
      <c r="BS5" s="596" t="s">
        <v>
208</v>
      </c>
      <c r="BT5" s="596"/>
      <c r="BU5" s="596"/>
      <c r="BV5" s="596"/>
      <c r="BW5" s="596"/>
      <c r="BX5" s="596"/>
      <c r="BY5" s="596"/>
      <c r="BZ5" s="596"/>
      <c r="CA5" s="596"/>
      <c r="CB5" s="597"/>
      <c r="CD5" s="365" t="s">
        <v>
319</v>
      </c>
      <c r="CE5" s="366"/>
      <c r="CF5" s="366"/>
      <c r="CG5" s="366"/>
      <c r="CH5" s="366"/>
      <c r="CI5" s="366"/>
      <c r="CJ5" s="366"/>
      <c r="CK5" s="366"/>
      <c r="CL5" s="366"/>
      <c r="CM5" s="366"/>
      <c r="CN5" s="366"/>
      <c r="CO5" s="366"/>
      <c r="CP5" s="366"/>
      <c r="CQ5" s="408"/>
      <c r="CR5" s="365" t="s">
        <v>
326</v>
      </c>
      <c r="CS5" s="366"/>
      <c r="CT5" s="366"/>
      <c r="CU5" s="366"/>
      <c r="CV5" s="366"/>
      <c r="CW5" s="366"/>
      <c r="CX5" s="366"/>
      <c r="CY5" s="408"/>
      <c r="CZ5" s="365" t="s">
        <v>
316</v>
      </c>
      <c r="DA5" s="366"/>
      <c r="DB5" s="366"/>
      <c r="DC5" s="408"/>
      <c r="DD5" s="365" t="s">
        <v>
327</v>
      </c>
      <c r="DE5" s="366"/>
      <c r="DF5" s="366"/>
      <c r="DG5" s="366"/>
      <c r="DH5" s="366"/>
      <c r="DI5" s="366"/>
      <c r="DJ5" s="366"/>
      <c r="DK5" s="366"/>
      <c r="DL5" s="366"/>
      <c r="DM5" s="366"/>
      <c r="DN5" s="366"/>
      <c r="DO5" s="366"/>
      <c r="DP5" s="408"/>
      <c r="DQ5" s="365" t="s">
        <v>
329</v>
      </c>
      <c r="DR5" s="366"/>
      <c r="DS5" s="366"/>
      <c r="DT5" s="366"/>
      <c r="DU5" s="366"/>
      <c r="DV5" s="366"/>
      <c r="DW5" s="366"/>
      <c r="DX5" s="366"/>
      <c r="DY5" s="366"/>
      <c r="DZ5" s="366"/>
      <c r="EA5" s="366"/>
      <c r="EB5" s="366"/>
      <c r="EC5" s="408"/>
    </row>
    <row r="6" spans="2:143" ht="11.25" customHeight="1">
      <c r="B6" s="598" t="s">
        <v>
330</v>
      </c>
      <c r="C6" s="599"/>
      <c r="D6" s="599"/>
      <c r="E6" s="599"/>
      <c r="F6" s="599"/>
      <c r="G6" s="599"/>
      <c r="H6" s="599"/>
      <c r="I6" s="599"/>
      <c r="J6" s="599"/>
      <c r="K6" s="599"/>
      <c r="L6" s="599"/>
      <c r="M6" s="599"/>
      <c r="N6" s="599"/>
      <c r="O6" s="599"/>
      <c r="P6" s="599"/>
      <c r="Q6" s="600"/>
      <c r="R6" s="592">
        <v>
443735</v>
      </c>
      <c r="S6" s="593"/>
      <c r="T6" s="593"/>
      <c r="U6" s="593"/>
      <c r="V6" s="593"/>
      <c r="W6" s="593"/>
      <c r="X6" s="593"/>
      <c r="Y6" s="594"/>
      <c r="Z6" s="595">
        <v>
0.3</v>
      </c>
      <c r="AA6" s="595"/>
      <c r="AB6" s="595"/>
      <c r="AC6" s="595"/>
      <c r="AD6" s="596">
        <v>
443735</v>
      </c>
      <c r="AE6" s="596"/>
      <c r="AF6" s="596"/>
      <c r="AG6" s="596"/>
      <c r="AH6" s="596"/>
      <c r="AI6" s="596"/>
      <c r="AJ6" s="596"/>
      <c r="AK6" s="596"/>
      <c r="AL6" s="601">
        <v>
0.5</v>
      </c>
      <c r="AM6" s="602"/>
      <c r="AN6" s="602"/>
      <c r="AO6" s="603"/>
      <c r="AP6" s="598" t="s">
        <v>
114</v>
      </c>
      <c r="AQ6" s="599"/>
      <c r="AR6" s="599"/>
      <c r="AS6" s="599"/>
      <c r="AT6" s="599"/>
      <c r="AU6" s="599"/>
      <c r="AV6" s="599"/>
      <c r="AW6" s="599"/>
      <c r="AX6" s="599"/>
      <c r="AY6" s="599"/>
      <c r="AZ6" s="599"/>
      <c r="BA6" s="599"/>
      <c r="BB6" s="599"/>
      <c r="BC6" s="599"/>
      <c r="BD6" s="599"/>
      <c r="BE6" s="599"/>
      <c r="BF6" s="600"/>
      <c r="BG6" s="592">
        <v>
36083700</v>
      </c>
      <c r="BH6" s="593"/>
      <c r="BI6" s="593"/>
      <c r="BJ6" s="593"/>
      <c r="BK6" s="593"/>
      <c r="BL6" s="593"/>
      <c r="BM6" s="593"/>
      <c r="BN6" s="594"/>
      <c r="BO6" s="595">
        <v>
100</v>
      </c>
      <c r="BP6" s="595"/>
      <c r="BQ6" s="595"/>
      <c r="BR6" s="595"/>
      <c r="BS6" s="596" t="s">
        <v>
208</v>
      </c>
      <c r="BT6" s="596"/>
      <c r="BU6" s="596"/>
      <c r="BV6" s="596"/>
      <c r="BW6" s="596"/>
      <c r="BX6" s="596"/>
      <c r="BY6" s="596"/>
      <c r="BZ6" s="596"/>
      <c r="CA6" s="596"/>
      <c r="CB6" s="597"/>
      <c r="CD6" s="581" t="s">
        <v>
331</v>
      </c>
      <c r="CE6" s="582"/>
      <c r="CF6" s="582"/>
      <c r="CG6" s="582"/>
      <c r="CH6" s="582"/>
      <c r="CI6" s="582"/>
      <c r="CJ6" s="582"/>
      <c r="CK6" s="582"/>
      <c r="CL6" s="582"/>
      <c r="CM6" s="582"/>
      <c r="CN6" s="582"/>
      <c r="CO6" s="582"/>
      <c r="CP6" s="582"/>
      <c r="CQ6" s="583"/>
      <c r="CR6" s="592">
        <v>
828573</v>
      </c>
      <c r="CS6" s="593"/>
      <c r="CT6" s="593"/>
      <c r="CU6" s="593"/>
      <c r="CV6" s="593"/>
      <c r="CW6" s="593"/>
      <c r="CX6" s="593"/>
      <c r="CY6" s="594"/>
      <c r="CZ6" s="589">
        <v>
0.5</v>
      </c>
      <c r="DA6" s="590"/>
      <c r="DB6" s="590"/>
      <c r="DC6" s="604"/>
      <c r="DD6" s="605" t="s">
        <v>
208</v>
      </c>
      <c r="DE6" s="593"/>
      <c r="DF6" s="593"/>
      <c r="DG6" s="593"/>
      <c r="DH6" s="593"/>
      <c r="DI6" s="593"/>
      <c r="DJ6" s="593"/>
      <c r="DK6" s="593"/>
      <c r="DL6" s="593"/>
      <c r="DM6" s="593"/>
      <c r="DN6" s="593"/>
      <c r="DO6" s="593"/>
      <c r="DP6" s="594"/>
      <c r="DQ6" s="605">
        <v>
828573</v>
      </c>
      <c r="DR6" s="593"/>
      <c r="DS6" s="593"/>
      <c r="DT6" s="593"/>
      <c r="DU6" s="593"/>
      <c r="DV6" s="593"/>
      <c r="DW6" s="593"/>
      <c r="DX6" s="593"/>
      <c r="DY6" s="593"/>
      <c r="DZ6" s="593"/>
      <c r="EA6" s="593"/>
      <c r="EB6" s="593"/>
      <c r="EC6" s="606"/>
    </row>
    <row r="7" spans="2:143" ht="11.25" customHeight="1">
      <c r="B7" s="598" t="s">
        <v>
47</v>
      </c>
      <c r="C7" s="599"/>
      <c r="D7" s="599"/>
      <c r="E7" s="599"/>
      <c r="F7" s="599"/>
      <c r="G7" s="599"/>
      <c r="H7" s="599"/>
      <c r="I7" s="599"/>
      <c r="J7" s="599"/>
      <c r="K7" s="599"/>
      <c r="L7" s="599"/>
      <c r="M7" s="599"/>
      <c r="N7" s="599"/>
      <c r="O7" s="599"/>
      <c r="P7" s="599"/>
      <c r="Q7" s="600"/>
      <c r="R7" s="592">
        <v>
93919</v>
      </c>
      <c r="S7" s="593"/>
      <c r="T7" s="593"/>
      <c r="U7" s="593"/>
      <c r="V7" s="593"/>
      <c r="W7" s="593"/>
      <c r="X7" s="593"/>
      <c r="Y7" s="594"/>
      <c r="Z7" s="595">
        <v>
0.1</v>
      </c>
      <c r="AA7" s="595"/>
      <c r="AB7" s="595"/>
      <c r="AC7" s="595"/>
      <c r="AD7" s="596">
        <v>
93919</v>
      </c>
      <c r="AE7" s="596"/>
      <c r="AF7" s="596"/>
      <c r="AG7" s="596"/>
      <c r="AH7" s="596"/>
      <c r="AI7" s="596"/>
      <c r="AJ7" s="596"/>
      <c r="AK7" s="596"/>
      <c r="AL7" s="601">
        <v>
0.1</v>
      </c>
      <c r="AM7" s="602"/>
      <c r="AN7" s="602"/>
      <c r="AO7" s="603"/>
      <c r="AP7" s="598" t="s">
        <v>
332</v>
      </c>
      <c r="AQ7" s="599"/>
      <c r="AR7" s="599"/>
      <c r="AS7" s="599"/>
      <c r="AT7" s="599"/>
      <c r="AU7" s="599"/>
      <c r="AV7" s="599"/>
      <c r="AW7" s="599"/>
      <c r="AX7" s="599"/>
      <c r="AY7" s="599"/>
      <c r="AZ7" s="599"/>
      <c r="BA7" s="599"/>
      <c r="BB7" s="599"/>
      <c r="BC7" s="599"/>
      <c r="BD7" s="599"/>
      <c r="BE7" s="599"/>
      <c r="BF7" s="600"/>
      <c r="BG7" s="592">
        <v>
33977756</v>
      </c>
      <c r="BH7" s="593"/>
      <c r="BI7" s="593"/>
      <c r="BJ7" s="593"/>
      <c r="BK7" s="593"/>
      <c r="BL7" s="593"/>
      <c r="BM7" s="593"/>
      <c r="BN7" s="594"/>
      <c r="BO7" s="595">
        <v>
94.2</v>
      </c>
      <c r="BP7" s="595"/>
      <c r="BQ7" s="595"/>
      <c r="BR7" s="595"/>
      <c r="BS7" s="596" t="s">
        <v>
208</v>
      </c>
      <c r="BT7" s="596"/>
      <c r="BU7" s="596"/>
      <c r="BV7" s="596"/>
      <c r="BW7" s="596"/>
      <c r="BX7" s="596"/>
      <c r="BY7" s="596"/>
      <c r="BZ7" s="596"/>
      <c r="CA7" s="596"/>
      <c r="CB7" s="597"/>
      <c r="CD7" s="598" t="s">
        <v>
335</v>
      </c>
      <c r="CE7" s="599"/>
      <c r="CF7" s="599"/>
      <c r="CG7" s="599"/>
      <c r="CH7" s="599"/>
      <c r="CI7" s="599"/>
      <c r="CJ7" s="599"/>
      <c r="CK7" s="599"/>
      <c r="CL7" s="599"/>
      <c r="CM7" s="599"/>
      <c r="CN7" s="599"/>
      <c r="CO7" s="599"/>
      <c r="CP7" s="599"/>
      <c r="CQ7" s="600"/>
      <c r="CR7" s="592">
        <v>
18038747</v>
      </c>
      <c r="CS7" s="593"/>
      <c r="CT7" s="593"/>
      <c r="CU7" s="593"/>
      <c r="CV7" s="593"/>
      <c r="CW7" s="593"/>
      <c r="CX7" s="593"/>
      <c r="CY7" s="594"/>
      <c r="CZ7" s="595">
        <v>
11.7</v>
      </c>
      <c r="DA7" s="595"/>
      <c r="DB7" s="595"/>
      <c r="DC7" s="595"/>
      <c r="DD7" s="605">
        <v>
2249175</v>
      </c>
      <c r="DE7" s="593"/>
      <c r="DF7" s="593"/>
      <c r="DG7" s="593"/>
      <c r="DH7" s="593"/>
      <c r="DI7" s="593"/>
      <c r="DJ7" s="593"/>
      <c r="DK7" s="593"/>
      <c r="DL7" s="593"/>
      <c r="DM7" s="593"/>
      <c r="DN7" s="593"/>
      <c r="DO7" s="593"/>
      <c r="DP7" s="594"/>
      <c r="DQ7" s="605">
        <v>
16325861</v>
      </c>
      <c r="DR7" s="593"/>
      <c r="DS7" s="593"/>
      <c r="DT7" s="593"/>
      <c r="DU7" s="593"/>
      <c r="DV7" s="593"/>
      <c r="DW7" s="593"/>
      <c r="DX7" s="593"/>
      <c r="DY7" s="593"/>
      <c r="DZ7" s="593"/>
      <c r="EA7" s="593"/>
      <c r="EB7" s="593"/>
      <c r="EC7" s="606"/>
    </row>
    <row r="8" spans="2:143" ht="11.25" customHeight="1">
      <c r="B8" s="598" t="s">
        <v>
336</v>
      </c>
      <c r="C8" s="599"/>
      <c r="D8" s="599"/>
      <c r="E8" s="599"/>
      <c r="F8" s="599"/>
      <c r="G8" s="599"/>
      <c r="H8" s="599"/>
      <c r="I8" s="599"/>
      <c r="J8" s="599"/>
      <c r="K8" s="599"/>
      <c r="L8" s="599"/>
      <c r="M8" s="599"/>
      <c r="N8" s="599"/>
      <c r="O8" s="599"/>
      <c r="P8" s="599"/>
      <c r="Q8" s="600"/>
      <c r="R8" s="592">
        <v>
675222</v>
      </c>
      <c r="S8" s="593"/>
      <c r="T8" s="593"/>
      <c r="U8" s="593"/>
      <c r="V8" s="593"/>
      <c r="W8" s="593"/>
      <c r="X8" s="593"/>
      <c r="Y8" s="594"/>
      <c r="Z8" s="595">
        <v>
0.4</v>
      </c>
      <c r="AA8" s="595"/>
      <c r="AB8" s="595"/>
      <c r="AC8" s="595"/>
      <c r="AD8" s="596">
        <v>
675222</v>
      </c>
      <c r="AE8" s="596"/>
      <c r="AF8" s="596"/>
      <c r="AG8" s="596"/>
      <c r="AH8" s="596"/>
      <c r="AI8" s="596"/>
      <c r="AJ8" s="596"/>
      <c r="AK8" s="596"/>
      <c r="AL8" s="601">
        <v>
0.8</v>
      </c>
      <c r="AM8" s="602"/>
      <c r="AN8" s="602"/>
      <c r="AO8" s="603"/>
      <c r="AP8" s="598" t="s">
        <v>
129</v>
      </c>
      <c r="AQ8" s="599"/>
      <c r="AR8" s="599"/>
      <c r="AS8" s="599"/>
      <c r="AT8" s="599"/>
      <c r="AU8" s="599"/>
      <c r="AV8" s="599"/>
      <c r="AW8" s="599"/>
      <c r="AX8" s="599"/>
      <c r="AY8" s="599"/>
      <c r="AZ8" s="599"/>
      <c r="BA8" s="599"/>
      <c r="BB8" s="599"/>
      <c r="BC8" s="599"/>
      <c r="BD8" s="599"/>
      <c r="BE8" s="599"/>
      <c r="BF8" s="600"/>
      <c r="BG8" s="592">
        <v>
712231</v>
      </c>
      <c r="BH8" s="593"/>
      <c r="BI8" s="593"/>
      <c r="BJ8" s="593"/>
      <c r="BK8" s="593"/>
      <c r="BL8" s="593"/>
      <c r="BM8" s="593"/>
      <c r="BN8" s="594"/>
      <c r="BO8" s="595">
        <v>
2</v>
      </c>
      <c r="BP8" s="595"/>
      <c r="BQ8" s="595"/>
      <c r="BR8" s="595"/>
      <c r="BS8" s="596" t="s">
        <v>
208</v>
      </c>
      <c r="BT8" s="596"/>
      <c r="BU8" s="596"/>
      <c r="BV8" s="596"/>
      <c r="BW8" s="596"/>
      <c r="BX8" s="596"/>
      <c r="BY8" s="596"/>
      <c r="BZ8" s="596"/>
      <c r="CA8" s="596"/>
      <c r="CB8" s="597"/>
      <c r="CD8" s="598" t="s">
        <v>
339</v>
      </c>
      <c r="CE8" s="599"/>
      <c r="CF8" s="599"/>
      <c r="CG8" s="599"/>
      <c r="CH8" s="599"/>
      <c r="CI8" s="599"/>
      <c r="CJ8" s="599"/>
      <c r="CK8" s="599"/>
      <c r="CL8" s="599"/>
      <c r="CM8" s="599"/>
      <c r="CN8" s="599"/>
      <c r="CO8" s="599"/>
      <c r="CP8" s="599"/>
      <c r="CQ8" s="600"/>
      <c r="CR8" s="592">
        <v>
75765394</v>
      </c>
      <c r="CS8" s="593"/>
      <c r="CT8" s="593"/>
      <c r="CU8" s="593"/>
      <c r="CV8" s="593"/>
      <c r="CW8" s="593"/>
      <c r="CX8" s="593"/>
      <c r="CY8" s="594"/>
      <c r="CZ8" s="595">
        <v>
49.1</v>
      </c>
      <c r="DA8" s="595"/>
      <c r="DB8" s="595"/>
      <c r="DC8" s="595"/>
      <c r="DD8" s="605">
        <v>
2425431</v>
      </c>
      <c r="DE8" s="593"/>
      <c r="DF8" s="593"/>
      <c r="DG8" s="593"/>
      <c r="DH8" s="593"/>
      <c r="DI8" s="593"/>
      <c r="DJ8" s="593"/>
      <c r="DK8" s="593"/>
      <c r="DL8" s="593"/>
      <c r="DM8" s="593"/>
      <c r="DN8" s="593"/>
      <c r="DO8" s="593"/>
      <c r="DP8" s="594"/>
      <c r="DQ8" s="605">
        <v>
35846356</v>
      </c>
      <c r="DR8" s="593"/>
      <c r="DS8" s="593"/>
      <c r="DT8" s="593"/>
      <c r="DU8" s="593"/>
      <c r="DV8" s="593"/>
      <c r="DW8" s="593"/>
      <c r="DX8" s="593"/>
      <c r="DY8" s="593"/>
      <c r="DZ8" s="593"/>
      <c r="EA8" s="593"/>
      <c r="EB8" s="593"/>
      <c r="EC8" s="606"/>
    </row>
    <row r="9" spans="2:143" ht="11.25" customHeight="1">
      <c r="B9" s="598" t="s">
        <v>
338</v>
      </c>
      <c r="C9" s="599"/>
      <c r="D9" s="599"/>
      <c r="E9" s="599"/>
      <c r="F9" s="599"/>
      <c r="G9" s="599"/>
      <c r="H9" s="599"/>
      <c r="I9" s="599"/>
      <c r="J9" s="599"/>
      <c r="K9" s="599"/>
      <c r="L9" s="599"/>
      <c r="M9" s="599"/>
      <c r="N9" s="599"/>
      <c r="O9" s="599"/>
      <c r="P9" s="599"/>
      <c r="Q9" s="600"/>
      <c r="R9" s="592">
        <v>
826088</v>
      </c>
      <c r="S9" s="593"/>
      <c r="T9" s="593"/>
      <c r="U9" s="593"/>
      <c r="V9" s="593"/>
      <c r="W9" s="593"/>
      <c r="X9" s="593"/>
      <c r="Y9" s="594"/>
      <c r="Z9" s="595">
        <v>
0.5</v>
      </c>
      <c r="AA9" s="595"/>
      <c r="AB9" s="595"/>
      <c r="AC9" s="595"/>
      <c r="AD9" s="596">
        <v>
826088</v>
      </c>
      <c r="AE9" s="596"/>
      <c r="AF9" s="596"/>
      <c r="AG9" s="596"/>
      <c r="AH9" s="596"/>
      <c r="AI9" s="596"/>
      <c r="AJ9" s="596"/>
      <c r="AK9" s="596"/>
      <c r="AL9" s="601">
        <v>
1</v>
      </c>
      <c r="AM9" s="602"/>
      <c r="AN9" s="602"/>
      <c r="AO9" s="603"/>
      <c r="AP9" s="598" t="s">
        <v>
340</v>
      </c>
      <c r="AQ9" s="599"/>
      <c r="AR9" s="599"/>
      <c r="AS9" s="599"/>
      <c r="AT9" s="599"/>
      <c r="AU9" s="599"/>
      <c r="AV9" s="599"/>
      <c r="AW9" s="599"/>
      <c r="AX9" s="599"/>
      <c r="AY9" s="599"/>
      <c r="AZ9" s="599"/>
      <c r="BA9" s="599"/>
      <c r="BB9" s="599"/>
      <c r="BC9" s="599"/>
      <c r="BD9" s="599"/>
      <c r="BE9" s="599"/>
      <c r="BF9" s="600"/>
      <c r="BG9" s="592">
        <v>
33265525</v>
      </c>
      <c r="BH9" s="593"/>
      <c r="BI9" s="593"/>
      <c r="BJ9" s="593"/>
      <c r="BK9" s="593"/>
      <c r="BL9" s="593"/>
      <c r="BM9" s="593"/>
      <c r="BN9" s="594"/>
      <c r="BO9" s="595">
        <v>
92.2</v>
      </c>
      <c r="BP9" s="595"/>
      <c r="BQ9" s="595"/>
      <c r="BR9" s="595"/>
      <c r="BS9" s="596" t="s">
        <v>
208</v>
      </c>
      <c r="BT9" s="596"/>
      <c r="BU9" s="596"/>
      <c r="BV9" s="596"/>
      <c r="BW9" s="596"/>
      <c r="BX9" s="596"/>
      <c r="BY9" s="596"/>
      <c r="BZ9" s="596"/>
      <c r="CA9" s="596"/>
      <c r="CB9" s="597"/>
      <c r="CD9" s="598" t="s">
        <v>
343</v>
      </c>
      <c r="CE9" s="599"/>
      <c r="CF9" s="599"/>
      <c r="CG9" s="599"/>
      <c r="CH9" s="599"/>
      <c r="CI9" s="599"/>
      <c r="CJ9" s="599"/>
      <c r="CK9" s="599"/>
      <c r="CL9" s="599"/>
      <c r="CM9" s="599"/>
      <c r="CN9" s="599"/>
      <c r="CO9" s="599"/>
      <c r="CP9" s="599"/>
      <c r="CQ9" s="600"/>
      <c r="CR9" s="592">
        <v>
12268151</v>
      </c>
      <c r="CS9" s="593"/>
      <c r="CT9" s="593"/>
      <c r="CU9" s="593"/>
      <c r="CV9" s="593"/>
      <c r="CW9" s="593"/>
      <c r="CX9" s="593"/>
      <c r="CY9" s="594"/>
      <c r="CZ9" s="595">
        <v>
7.9</v>
      </c>
      <c r="DA9" s="595"/>
      <c r="DB9" s="595"/>
      <c r="DC9" s="595"/>
      <c r="DD9" s="605">
        <v>
126996</v>
      </c>
      <c r="DE9" s="593"/>
      <c r="DF9" s="593"/>
      <c r="DG9" s="593"/>
      <c r="DH9" s="593"/>
      <c r="DI9" s="593"/>
      <c r="DJ9" s="593"/>
      <c r="DK9" s="593"/>
      <c r="DL9" s="593"/>
      <c r="DM9" s="593"/>
      <c r="DN9" s="593"/>
      <c r="DO9" s="593"/>
      <c r="DP9" s="594"/>
      <c r="DQ9" s="605">
        <v>
8143668</v>
      </c>
      <c r="DR9" s="593"/>
      <c r="DS9" s="593"/>
      <c r="DT9" s="593"/>
      <c r="DU9" s="593"/>
      <c r="DV9" s="593"/>
      <c r="DW9" s="593"/>
      <c r="DX9" s="593"/>
      <c r="DY9" s="593"/>
      <c r="DZ9" s="593"/>
      <c r="EA9" s="593"/>
      <c r="EB9" s="593"/>
      <c r="EC9" s="606"/>
    </row>
    <row r="10" spans="2:143" ht="11.25" customHeight="1">
      <c r="B10" s="598" t="s">
        <v>
135</v>
      </c>
      <c r="C10" s="599"/>
      <c r="D10" s="599"/>
      <c r="E10" s="599"/>
      <c r="F10" s="599"/>
      <c r="G10" s="599"/>
      <c r="H10" s="599"/>
      <c r="I10" s="599"/>
      <c r="J10" s="599"/>
      <c r="K10" s="599"/>
      <c r="L10" s="599"/>
      <c r="M10" s="599"/>
      <c r="N10" s="599"/>
      <c r="O10" s="599"/>
      <c r="P10" s="599"/>
      <c r="Q10" s="600"/>
      <c r="R10" s="592" t="s">
        <v>
208</v>
      </c>
      <c r="S10" s="593"/>
      <c r="T10" s="593"/>
      <c r="U10" s="593"/>
      <c r="V10" s="593"/>
      <c r="W10" s="593"/>
      <c r="X10" s="593"/>
      <c r="Y10" s="594"/>
      <c r="Z10" s="595" t="s">
        <v>
208</v>
      </c>
      <c r="AA10" s="595"/>
      <c r="AB10" s="595"/>
      <c r="AC10" s="595"/>
      <c r="AD10" s="596" t="s">
        <v>
208</v>
      </c>
      <c r="AE10" s="596"/>
      <c r="AF10" s="596"/>
      <c r="AG10" s="596"/>
      <c r="AH10" s="596"/>
      <c r="AI10" s="596"/>
      <c r="AJ10" s="596"/>
      <c r="AK10" s="596"/>
      <c r="AL10" s="601" t="s">
        <v>
208</v>
      </c>
      <c r="AM10" s="602"/>
      <c r="AN10" s="602"/>
      <c r="AO10" s="603"/>
      <c r="AP10" s="598" t="s">
        <v>
197</v>
      </c>
      <c r="AQ10" s="599"/>
      <c r="AR10" s="599"/>
      <c r="AS10" s="599"/>
      <c r="AT10" s="599"/>
      <c r="AU10" s="599"/>
      <c r="AV10" s="599"/>
      <c r="AW10" s="599"/>
      <c r="AX10" s="599"/>
      <c r="AY10" s="599"/>
      <c r="AZ10" s="599"/>
      <c r="BA10" s="599"/>
      <c r="BB10" s="599"/>
      <c r="BC10" s="599"/>
      <c r="BD10" s="599"/>
      <c r="BE10" s="599"/>
      <c r="BF10" s="600"/>
      <c r="BG10" s="592" t="s">
        <v>
208</v>
      </c>
      <c r="BH10" s="593"/>
      <c r="BI10" s="593"/>
      <c r="BJ10" s="593"/>
      <c r="BK10" s="593"/>
      <c r="BL10" s="593"/>
      <c r="BM10" s="593"/>
      <c r="BN10" s="594"/>
      <c r="BO10" s="595" t="s">
        <v>
208</v>
      </c>
      <c r="BP10" s="595"/>
      <c r="BQ10" s="595"/>
      <c r="BR10" s="595"/>
      <c r="BS10" s="596" t="s">
        <v>
208</v>
      </c>
      <c r="BT10" s="596"/>
      <c r="BU10" s="596"/>
      <c r="BV10" s="596"/>
      <c r="BW10" s="596"/>
      <c r="BX10" s="596"/>
      <c r="BY10" s="596"/>
      <c r="BZ10" s="596"/>
      <c r="CA10" s="596"/>
      <c r="CB10" s="597"/>
      <c r="CD10" s="598" t="s">
        <v>
48</v>
      </c>
      <c r="CE10" s="599"/>
      <c r="CF10" s="599"/>
      <c r="CG10" s="599"/>
      <c r="CH10" s="599"/>
      <c r="CI10" s="599"/>
      <c r="CJ10" s="599"/>
      <c r="CK10" s="599"/>
      <c r="CL10" s="599"/>
      <c r="CM10" s="599"/>
      <c r="CN10" s="599"/>
      <c r="CO10" s="599"/>
      <c r="CP10" s="599"/>
      <c r="CQ10" s="600"/>
      <c r="CR10" s="592">
        <v>
63808</v>
      </c>
      <c r="CS10" s="593"/>
      <c r="CT10" s="593"/>
      <c r="CU10" s="593"/>
      <c r="CV10" s="593"/>
      <c r="CW10" s="593"/>
      <c r="CX10" s="593"/>
      <c r="CY10" s="594"/>
      <c r="CZ10" s="595">
        <v>
0</v>
      </c>
      <c r="DA10" s="595"/>
      <c r="DB10" s="595"/>
      <c r="DC10" s="595"/>
      <c r="DD10" s="605" t="s">
        <v>
208</v>
      </c>
      <c r="DE10" s="593"/>
      <c r="DF10" s="593"/>
      <c r="DG10" s="593"/>
      <c r="DH10" s="593"/>
      <c r="DI10" s="593"/>
      <c r="DJ10" s="593"/>
      <c r="DK10" s="593"/>
      <c r="DL10" s="593"/>
      <c r="DM10" s="593"/>
      <c r="DN10" s="593"/>
      <c r="DO10" s="593"/>
      <c r="DP10" s="594"/>
      <c r="DQ10" s="605">
        <v>
51313</v>
      </c>
      <c r="DR10" s="593"/>
      <c r="DS10" s="593"/>
      <c r="DT10" s="593"/>
      <c r="DU10" s="593"/>
      <c r="DV10" s="593"/>
      <c r="DW10" s="593"/>
      <c r="DX10" s="593"/>
      <c r="DY10" s="593"/>
      <c r="DZ10" s="593"/>
      <c r="EA10" s="593"/>
      <c r="EB10" s="593"/>
      <c r="EC10" s="606"/>
    </row>
    <row r="11" spans="2:143" ht="11.25" customHeight="1">
      <c r="B11" s="598" t="s">
        <v>
112</v>
      </c>
      <c r="C11" s="599"/>
      <c r="D11" s="599"/>
      <c r="E11" s="599"/>
      <c r="F11" s="599"/>
      <c r="G11" s="599"/>
      <c r="H11" s="599"/>
      <c r="I11" s="599"/>
      <c r="J11" s="599"/>
      <c r="K11" s="599"/>
      <c r="L11" s="599"/>
      <c r="M11" s="599"/>
      <c r="N11" s="599"/>
      <c r="O11" s="599"/>
      <c r="P11" s="599"/>
      <c r="Q11" s="600"/>
      <c r="R11" s="592">
        <v>
7708939</v>
      </c>
      <c r="S11" s="593"/>
      <c r="T11" s="593"/>
      <c r="U11" s="593"/>
      <c r="V11" s="593"/>
      <c r="W11" s="593"/>
      <c r="X11" s="593"/>
      <c r="Y11" s="594"/>
      <c r="Z11" s="601">
        <v>
4.8</v>
      </c>
      <c r="AA11" s="602"/>
      <c r="AB11" s="602"/>
      <c r="AC11" s="607"/>
      <c r="AD11" s="605">
        <v>
7708939</v>
      </c>
      <c r="AE11" s="593"/>
      <c r="AF11" s="593"/>
      <c r="AG11" s="593"/>
      <c r="AH11" s="593"/>
      <c r="AI11" s="593"/>
      <c r="AJ11" s="593"/>
      <c r="AK11" s="594"/>
      <c r="AL11" s="601">
        <v>
9.1</v>
      </c>
      <c r="AM11" s="602"/>
      <c r="AN11" s="602"/>
      <c r="AO11" s="603"/>
      <c r="AP11" s="598" t="s">
        <v>
345</v>
      </c>
      <c r="AQ11" s="599"/>
      <c r="AR11" s="599"/>
      <c r="AS11" s="599"/>
      <c r="AT11" s="599"/>
      <c r="AU11" s="599"/>
      <c r="AV11" s="599"/>
      <c r="AW11" s="599"/>
      <c r="AX11" s="599"/>
      <c r="AY11" s="599"/>
      <c r="AZ11" s="599"/>
      <c r="BA11" s="599"/>
      <c r="BB11" s="599"/>
      <c r="BC11" s="599"/>
      <c r="BD11" s="599"/>
      <c r="BE11" s="599"/>
      <c r="BF11" s="600"/>
      <c r="BG11" s="592" t="s">
        <v>
208</v>
      </c>
      <c r="BH11" s="593"/>
      <c r="BI11" s="593"/>
      <c r="BJ11" s="593"/>
      <c r="BK11" s="593"/>
      <c r="BL11" s="593"/>
      <c r="BM11" s="593"/>
      <c r="BN11" s="594"/>
      <c r="BO11" s="595" t="s">
        <v>
208</v>
      </c>
      <c r="BP11" s="595"/>
      <c r="BQ11" s="595"/>
      <c r="BR11" s="595"/>
      <c r="BS11" s="596" t="s">
        <v>
208</v>
      </c>
      <c r="BT11" s="596"/>
      <c r="BU11" s="596"/>
      <c r="BV11" s="596"/>
      <c r="BW11" s="596"/>
      <c r="BX11" s="596"/>
      <c r="BY11" s="596"/>
      <c r="BZ11" s="596"/>
      <c r="CA11" s="596"/>
      <c r="CB11" s="597"/>
      <c r="CD11" s="598" t="s">
        <v>
348</v>
      </c>
      <c r="CE11" s="599"/>
      <c r="CF11" s="599"/>
      <c r="CG11" s="599"/>
      <c r="CH11" s="599"/>
      <c r="CI11" s="599"/>
      <c r="CJ11" s="599"/>
      <c r="CK11" s="599"/>
      <c r="CL11" s="599"/>
      <c r="CM11" s="599"/>
      <c r="CN11" s="599"/>
      <c r="CO11" s="599"/>
      <c r="CP11" s="599"/>
      <c r="CQ11" s="600"/>
      <c r="CR11" s="592">
        <v>
1316</v>
      </c>
      <c r="CS11" s="593"/>
      <c r="CT11" s="593"/>
      <c r="CU11" s="593"/>
      <c r="CV11" s="593"/>
      <c r="CW11" s="593"/>
      <c r="CX11" s="593"/>
      <c r="CY11" s="594"/>
      <c r="CZ11" s="595">
        <v>
0</v>
      </c>
      <c r="DA11" s="595"/>
      <c r="DB11" s="595"/>
      <c r="DC11" s="595"/>
      <c r="DD11" s="605" t="s">
        <v>
208</v>
      </c>
      <c r="DE11" s="593"/>
      <c r="DF11" s="593"/>
      <c r="DG11" s="593"/>
      <c r="DH11" s="593"/>
      <c r="DI11" s="593"/>
      <c r="DJ11" s="593"/>
      <c r="DK11" s="593"/>
      <c r="DL11" s="593"/>
      <c r="DM11" s="593"/>
      <c r="DN11" s="593"/>
      <c r="DO11" s="593"/>
      <c r="DP11" s="594"/>
      <c r="DQ11" s="605">
        <v>
1245</v>
      </c>
      <c r="DR11" s="593"/>
      <c r="DS11" s="593"/>
      <c r="DT11" s="593"/>
      <c r="DU11" s="593"/>
      <c r="DV11" s="593"/>
      <c r="DW11" s="593"/>
      <c r="DX11" s="593"/>
      <c r="DY11" s="593"/>
      <c r="DZ11" s="593"/>
      <c r="EA11" s="593"/>
      <c r="EB11" s="593"/>
      <c r="EC11" s="606"/>
    </row>
    <row r="12" spans="2:143" ht="11.25" customHeight="1">
      <c r="B12" s="598" t="s">
        <v>
150</v>
      </c>
      <c r="C12" s="599"/>
      <c r="D12" s="599"/>
      <c r="E12" s="599"/>
      <c r="F12" s="599"/>
      <c r="G12" s="599"/>
      <c r="H12" s="599"/>
      <c r="I12" s="599"/>
      <c r="J12" s="599"/>
      <c r="K12" s="599"/>
      <c r="L12" s="599"/>
      <c r="M12" s="599"/>
      <c r="N12" s="599"/>
      <c r="O12" s="599"/>
      <c r="P12" s="599"/>
      <c r="Q12" s="600"/>
      <c r="R12" s="592" t="s">
        <v>
208</v>
      </c>
      <c r="S12" s="593"/>
      <c r="T12" s="593"/>
      <c r="U12" s="593"/>
      <c r="V12" s="593"/>
      <c r="W12" s="593"/>
      <c r="X12" s="593"/>
      <c r="Y12" s="594"/>
      <c r="Z12" s="595" t="s">
        <v>
208</v>
      </c>
      <c r="AA12" s="595"/>
      <c r="AB12" s="595"/>
      <c r="AC12" s="595"/>
      <c r="AD12" s="596" t="s">
        <v>
208</v>
      </c>
      <c r="AE12" s="596"/>
      <c r="AF12" s="596"/>
      <c r="AG12" s="596"/>
      <c r="AH12" s="596"/>
      <c r="AI12" s="596"/>
      <c r="AJ12" s="596"/>
      <c r="AK12" s="596"/>
      <c r="AL12" s="601" t="s">
        <v>
208</v>
      </c>
      <c r="AM12" s="602"/>
      <c r="AN12" s="602"/>
      <c r="AO12" s="603"/>
      <c r="AP12" s="598" t="s">
        <v>
349</v>
      </c>
      <c r="AQ12" s="599"/>
      <c r="AR12" s="599"/>
      <c r="AS12" s="599"/>
      <c r="AT12" s="599"/>
      <c r="AU12" s="599"/>
      <c r="AV12" s="599"/>
      <c r="AW12" s="599"/>
      <c r="AX12" s="599"/>
      <c r="AY12" s="599"/>
      <c r="AZ12" s="599"/>
      <c r="BA12" s="599"/>
      <c r="BB12" s="599"/>
      <c r="BC12" s="599"/>
      <c r="BD12" s="599"/>
      <c r="BE12" s="599"/>
      <c r="BF12" s="600"/>
      <c r="BG12" s="592" t="s">
        <v>
208</v>
      </c>
      <c r="BH12" s="593"/>
      <c r="BI12" s="593"/>
      <c r="BJ12" s="593"/>
      <c r="BK12" s="593"/>
      <c r="BL12" s="593"/>
      <c r="BM12" s="593"/>
      <c r="BN12" s="594"/>
      <c r="BO12" s="595" t="s">
        <v>
208</v>
      </c>
      <c r="BP12" s="595"/>
      <c r="BQ12" s="595"/>
      <c r="BR12" s="595"/>
      <c r="BS12" s="596" t="s">
        <v>
208</v>
      </c>
      <c r="BT12" s="596"/>
      <c r="BU12" s="596"/>
      <c r="BV12" s="596"/>
      <c r="BW12" s="596"/>
      <c r="BX12" s="596"/>
      <c r="BY12" s="596"/>
      <c r="BZ12" s="596"/>
      <c r="CA12" s="596"/>
      <c r="CB12" s="597"/>
      <c r="CD12" s="598" t="s">
        <v>
98</v>
      </c>
      <c r="CE12" s="599"/>
      <c r="CF12" s="599"/>
      <c r="CG12" s="599"/>
      <c r="CH12" s="599"/>
      <c r="CI12" s="599"/>
      <c r="CJ12" s="599"/>
      <c r="CK12" s="599"/>
      <c r="CL12" s="599"/>
      <c r="CM12" s="599"/>
      <c r="CN12" s="599"/>
      <c r="CO12" s="599"/>
      <c r="CP12" s="599"/>
      <c r="CQ12" s="600"/>
      <c r="CR12" s="592">
        <v>
1247278</v>
      </c>
      <c r="CS12" s="593"/>
      <c r="CT12" s="593"/>
      <c r="CU12" s="593"/>
      <c r="CV12" s="593"/>
      <c r="CW12" s="593"/>
      <c r="CX12" s="593"/>
      <c r="CY12" s="594"/>
      <c r="CZ12" s="595">
        <v>
0.8</v>
      </c>
      <c r="DA12" s="595"/>
      <c r="DB12" s="595"/>
      <c r="DC12" s="595"/>
      <c r="DD12" s="605">
        <v>
73537</v>
      </c>
      <c r="DE12" s="593"/>
      <c r="DF12" s="593"/>
      <c r="DG12" s="593"/>
      <c r="DH12" s="593"/>
      <c r="DI12" s="593"/>
      <c r="DJ12" s="593"/>
      <c r="DK12" s="593"/>
      <c r="DL12" s="593"/>
      <c r="DM12" s="593"/>
      <c r="DN12" s="593"/>
      <c r="DO12" s="593"/>
      <c r="DP12" s="594"/>
      <c r="DQ12" s="605">
        <v>
630098</v>
      </c>
      <c r="DR12" s="593"/>
      <c r="DS12" s="593"/>
      <c r="DT12" s="593"/>
      <c r="DU12" s="593"/>
      <c r="DV12" s="593"/>
      <c r="DW12" s="593"/>
      <c r="DX12" s="593"/>
      <c r="DY12" s="593"/>
      <c r="DZ12" s="593"/>
      <c r="EA12" s="593"/>
      <c r="EB12" s="593"/>
      <c r="EC12" s="606"/>
    </row>
    <row r="13" spans="2:143" ht="11.25" customHeight="1">
      <c r="B13" s="598" t="s">
        <v>
350</v>
      </c>
      <c r="C13" s="599"/>
      <c r="D13" s="599"/>
      <c r="E13" s="599"/>
      <c r="F13" s="599"/>
      <c r="G13" s="599"/>
      <c r="H13" s="599"/>
      <c r="I13" s="599"/>
      <c r="J13" s="599"/>
      <c r="K13" s="599"/>
      <c r="L13" s="599"/>
      <c r="M13" s="599"/>
      <c r="N13" s="599"/>
      <c r="O13" s="599"/>
      <c r="P13" s="599"/>
      <c r="Q13" s="600"/>
      <c r="R13" s="592" t="s">
        <v>
208</v>
      </c>
      <c r="S13" s="593"/>
      <c r="T13" s="593"/>
      <c r="U13" s="593"/>
      <c r="V13" s="593"/>
      <c r="W13" s="593"/>
      <c r="X13" s="593"/>
      <c r="Y13" s="594"/>
      <c r="Z13" s="595" t="s">
        <v>
208</v>
      </c>
      <c r="AA13" s="595"/>
      <c r="AB13" s="595"/>
      <c r="AC13" s="595"/>
      <c r="AD13" s="596" t="s">
        <v>
208</v>
      </c>
      <c r="AE13" s="596"/>
      <c r="AF13" s="596"/>
      <c r="AG13" s="596"/>
      <c r="AH13" s="596"/>
      <c r="AI13" s="596"/>
      <c r="AJ13" s="596"/>
      <c r="AK13" s="596"/>
      <c r="AL13" s="601" t="s">
        <v>
208</v>
      </c>
      <c r="AM13" s="602"/>
      <c r="AN13" s="602"/>
      <c r="AO13" s="603"/>
      <c r="AP13" s="598" t="s">
        <v>
352</v>
      </c>
      <c r="AQ13" s="599"/>
      <c r="AR13" s="599"/>
      <c r="AS13" s="599"/>
      <c r="AT13" s="599"/>
      <c r="AU13" s="599"/>
      <c r="AV13" s="599"/>
      <c r="AW13" s="599"/>
      <c r="AX13" s="599"/>
      <c r="AY13" s="599"/>
      <c r="AZ13" s="599"/>
      <c r="BA13" s="599"/>
      <c r="BB13" s="599"/>
      <c r="BC13" s="599"/>
      <c r="BD13" s="599"/>
      <c r="BE13" s="599"/>
      <c r="BF13" s="600"/>
      <c r="BG13" s="592" t="s">
        <v>
208</v>
      </c>
      <c r="BH13" s="593"/>
      <c r="BI13" s="593"/>
      <c r="BJ13" s="593"/>
      <c r="BK13" s="593"/>
      <c r="BL13" s="593"/>
      <c r="BM13" s="593"/>
      <c r="BN13" s="594"/>
      <c r="BO13" s="595" t="s">
        <v>
208</v>
      </c>
      <c r="BP13" s="595"/>
      <c r="BQ13" s="595"/>
      <c r="BR13" s="595"/>
      <c r="BS13" s="596" t="s">
        <v>
208</v>
      </c>
      <c r="BT13" s="596"/>
      <c r="BU13" s="596"/>
      <c r="BV13" s="596"/>
      <c r="BW13" s="596"/>
      <c r="BX13" s="596"/>
      <c r="BY13" s="596"/>
      <c r="BZ13" s="596"/>
      <c r="CA13" s="596"/>
      <c r="CB13" s="597"/>
      <c r="CD13" s="598" t="s">
        <v>
353</v>
      </c>
      <c r="CE13" s="599"/>
      <c r="CF13" s="599"/>
      <c r="CG13" s="599"/>
      <c r="CH13" s="599"/>
      <c r="CI13" s="599"/>
      <c r="CJ13" s="599"/>
      <c r="CK13" s="599"/>
      <c r="CL13" s="599"/>
      <c r="CM13" s="599"/>
      <c r="CN13" s="599"/>
      <c r="CO13" s="599"/>
      <c r="CP13" s="599"/>
      <c r="CQ13" s="600"/>
      <c r="CR13" s="592">
        <v>
18970869</v>
      </c>
      <c r="CS13" s="593"/>
      <c r="CT13" s="593"/>
      <c r="CU13" s="593"/>
      <c r="CV13" s="593"/>
      <c r="CW13" s="593"/>
      <c r="CX13" s="593"/>
      <c r="CY13" s="594"/>
      <c r="CZ13" s="595">
        <v>
12.3</v>
      </c>
      <c r="DA13" s="595"/>
      <c r="DB13" s="595"/>
      <c r="DC13" s="595"/>
      <c r="DD13" s="605">
        <v>
10839192</v>
      </c>
      <c r="DE13" s="593"/>
      <c r="DF13" s="593"/>
      <c r="DG13" s="593"/>
      <c r="DH13" s="593"/>
      <c r="DI13" s="593"/>
      <c r="DJ13" s="593"/>
      <c r="DK13" s="593"/>
      <c r="DL13" s="593"/>
      <c r="DM13" s="593"/>
      <c r="DN13" s="593"/>
      <c r="DO13" s="593"/>
      <c r="DP13" s="594"/>
      <c r="DQ13" s="605">
        <v>
9444092</v>
      </c>
      <c r="DR13" s="593"/>
      <c r="DS13" s="593"/>
      <c r="DT13" s="593"/>
      <c r="DU13" s="593"/>
      <c r="DV13" s="593"/>
      <c r="DW13" s="593"/>
      <c r="DX13" s="593"/>
      <c r="DY13" s="593"/>
      <c r="DZ13" s="593"/>
      <c r="EA13" s="593"/>
      <c r="EB13" s="593"/>
      <c r="EC13" s="606"/>
    </row>
    <row r="14" spans="2:143" ht="11.25" customHeight="1">
      <c r="B14" s="598" t="s">
        <v>
355</v>
      </c>
      <c r="C14" s="599"/>
      <c r="D14" s="599"/>
      <c r="E14" s="599"/>
      <c r="F14" s="599"/>
      <c r="G14" s="599"/>
      <c r="H14" s="599"/>
      <c r="I14" s="599"/>
      <c r="J14" s="599"/>
      <c r="K14" s="599"/>
      <c r="L14" s="599"/>
      <c r="M14" s="599"/>
      <c r="N14" s="599"/>
      <c r="O14" s="599"/>
      <c r="P14" s="599"/>
      <c r="Q14" s="600"/>
      <c r="R14" s="592">
        <v>
1</v>
      </c>
      <c r="S14" s="593"/>
      <c r="T14" s="593"/>
      <c r="U14" s="593"/>
      <c r="V14" s="593"/>
      <c r="W14" s="593"/>
      <c r="X14" s="593"/>
      <c r="Y14" s="594"/>
      <c r="Z14" s="595">
        <v>
0</v>
      </c>
      <c r="AA14" s="595"/>
      <c r="AB14" s="595"/>
      <c r="AC14" s="595"/>
      <c r="AD14" s="596">
        <v>
1</v>
      </c>
      <c r="AE14" s="596"/>
      <c r="AF14" s="596"/>
      <c r="AG14" s="596"/>
      <c r="AH14" s="596"/>
      <c r="AI14" s="596"/>
      <c r="AJ14" s="596"/>
      <c r="AK14" s="596"/>
      <c r="AL14" s="601">
        <v>
0</v>
      </c>
      <c r="AM14" s="602"/>
      <c r="AN14" s="602"/>
      <c r="AO14" s="603"/>
      <c r="AP14" s="598" t="s">
        <v>
223</v>
      </c>
      <c r="AQ14" s="599"/>
      <c r="AR14" s="599"/>
      <c r="AS14" s="599"/>
      <c r="AT14" s="599"/>
      <c r="AU14" s="599"/>
      <c r="AV14" s="599"/>
      <c r="AW14" s="599"/>
      <c r="AX14" s="599"/>
      <c r="AY14" s="599"/>
      <c r="AZ14" s="599"/>
      <c r="BA14" s="599"/>
      <c r="BB14" s="599"/>
      <c r="BC14" s="599"/>
      <c r="BD14" s="599"/>
      <c r="BE14" s="599"/>
      <c r="BF14" s="600"/>
      <c r="BG14" s="592">
        <v>
120739</v>
      </c>
      <c r="BH14" s="593"/>
      <c r="BI14" s="593"/>
      <c r="BJ14" s="593"/>
      <c r="BK14" s="593"/>
      <c r="BL14" s="593"/>
      <c r="BM14" s="593"/>
      <c r="BN14" s="594"/>
      <c r="BO14" s="595">
        <v>
0.3</v>
      </c>
      <c r="BP14" s="595"/>
      <c r="BQ14" s="595"/>
      <c r="BR14" s="595"/>
      <c r="BS14" s="596" t="s">
        <v>
208</v>
      </c>
      <c r="BT14" s="596"/>
      <c r="BU14" s="596"/>
      <c r="BV14" s="596"/>
      <c r="BW14" s="596"/>
      <c r="BX14" s="596"/>
      <c r="BY14" s="596"/>
      <c r="BZ14" s="596"/>
      <c r="CA14" s="596"/>
      <c r="CB14" s="597"/>
      <c r="CD14" s="598" t="s">
        <v>
356</v>
      </c>
      <c r="CE14" s="599"/>
      <c r="CF14" s="599"/>
      <c r="CG14" s="599"/>
      <c r="CH14" s="599"/>
      <c r="CI14" s="599"/>
      <c r="CJ14" s="599"/>
      <c r="CK14" s="599"/>
      <c r="CL14" s="599"/>
      <c r="CM14" s="599"/>
      <c r="CN14" s="599"/>
      <c r="CO14" s="599"/>
      <c r="CP14" s="599"/>
      <c r="CQ14" s="600"/>
      <c r="CR14" s="592">
        <v>
807366</v>
      </c>
      <c r="CS14" s="593"/>
      <c r="CT14" s="593"/>
      <c r="CU14" s="593"/>
      <c r="CV14" s="593"/>
      <c r="CW14" s="593"/>
      <c r="CX14" s="593"/>
      <c r="CY14" s="594"/>
      <c r="CZ14" s="595">
        <v>
0.5</v>
      </c>
      <c r="DA14" s="595"/>
      <c r="DB14" s="595"/>
      <c r="DC14" s="595"/>
      <c r="DD14" s="605">
        <v>
218101</v>
      </c>
      <c r="DE14" s="593"/>
      <c r="DF14" s="593"/>
      <c r="DG14" s="593"/>
      <c r="DH14" s="593"/>
      <c r="DI14" s="593"/>
      <c r="DJ14" s="593"/>
      <c r="DK14" s="593"/>
      <c r="DL14" s="593"/>
      <c r="DM14" s="593"/>
      <c r="DN14" s="593"/>
      <c r="DO14" s="593"/>
      <c r="DP14" s="594"/>
      <c r="DQ14" s="605">
        <v>
647216</v>
      </c>
      <c r="DR14" s="593"/>
      <c r="DS14" s="593"/>
      <c r="DT14" s="593"/>
      <c r="DU14" s="593"/>
      <c r="DV14" s="593"/>
      <c r="DW14" s="593"/>
      <c r="DX14" s="593"/>
      <c r="DY14" s="593"/>
      <c r="DZ14" s="593"/>
      <c r="EA14" s="593"/>
      <c r="EB14" s="593"/>
      <c r="EC14" s="606"/>
    </row>
    <row r="15" spans="2:143" ht="11.25" customHeight="1">
      <c r="B15" s="598" t="s">
        <v>
324</v>
      </c>
      <c r="C15" s="599"/>
      <c r="D15" s="599"/>
      <c r="E15" s="599"/>
      <c r="F15" s="599"/>
      <c r="G15" s="599"/>
      <c r="H15" s="599"/>
      <c r="I15" s="599"/>
      <c r="J15" s="599"/>
      <c r="K15" s="599"/>
      <c r="L15" s="599"/>
      <c r="M15" s="599"/>
      <c r="N15" s="599"/>
      <c r="O15" s="599"/>
      <c r="P15" s="599"/>
      <c r="Q15" s="600"/>
      <c r="R15" s="592" t="s">
        <v>
208</v>
      </c>
      <c r="S15" s="593"/>
      <c r="T15" s="593"/>
      <c r="U15" s="593"/>
      <c r="V15" s="593"/>
      <c r="W15" s="593"/>
      <c r="X15" s="593"/>
      <c r="Y15" s="594"/>
      <c r="Z15" s="595" t="s">
        <v>
208</v>
      </c>
      <c r="AA15" s="595"/>
      <c r="AB15" s="595"/>
      <c r="AC15" s="595"/>
      <c r="AD15" s="596" t="s">
        <v>
208</v>
      </c>
      <c r="AE15" s="596"/>
      <c r="AF15" s="596"/>
      <c r="AG15" s="596"/>
      <c r="AH15" s="596"/>
      <c r="AI15" s="596"/>
      <c r="AJ15" s="596"/>
      <c r="AK15" s="596"/>
      <c r="AL15" s="601" t="s">
        <v>
208</v>
      </c>
      <c r="AM15" s="602"/>
      <c r="AN15" s="602"/>
      <c r="AO15" s="603"/>
      <c r="AP15" s="598" t="s">
        <v>
357</v>
      </c>
      <c r="AQ15" s="599"/>
      <c r="AR15" s="599"/>
      <c r="AS15" s="599"/>
      <c r="AT15" s="599"/>
      <c r="AU15" s="599"/>
      <c r="AV15" s="599"/>
      <c r="AW15" s="599"/>
      <c r="AX15" s="599"/>
      <c r="AY15" s="599"/>
      <c r="AZ15" s="599"/>
      <c r="BA15" s="599"/>
      <c r="BB15" s="599"/>
      <c r="BC15" s="599"/>
      <c r="BD15" s="599"/>
      <c r="BE15" s="599"/>
      <c r="BF15" s="600"/>
      <c r="BG15" s="592">
        <v>
1985205</v>
      </c>
      <c r="BH15" s="593"/>
      <c r="BI15" s="593"/>
      <c r="BJ15" s="593"/>
      <c r="BK15" s="593"/>
      <c r="BL15" s="593"/>
      <c r="BM15" s="593"/>
      <c r="BN15" s="594"/>
      <c r="BO15" s="595">
        <v>
5.5</v>
      </c>
      <c r="BP15" s="595"/>
      <c r="BQ15" s="595"/>
      <c r="BR15" s="595"/>
      <c r="BS15" s="596" t="s">
        <v>
208</v>
      </c>
      <c r="BT15" s="596"/>
      <c r="BU15" s="596"/>
      <c r="BV15" s="596"/>
      <c r="BW15" s="596"/>
      <c r="BX15" s="596"/>
      <c r="BY15" s="596"/>
      <c r="BZ15" s="596"/>
      <c r="CA15" s="596"/>
      <c r="CB15" s="597"/>
      <c r="CD15" s="598" t="s">
        <v>
358</v>
      </c>
      <c r="CE15" s="599"/>
      <c r="CF15" s="599"/>
      <c r="CG15" s="599"/>
      <c r="CH15" s="599"/>
      <c r="CI15" s="599"/>
      <c r="CJ15" s="599"/>
      <c r="CK15" s="599"/>
      <c r="CL15" s="599"/>
      <c r="CM15" s="599"/>
      <c r="CN15" s="599"/>
      <c r="CO15" s="599"/>
      <c r="CP15" s="599"/>
      <c r="CQ15" s="600"/>
      <c r="CR15" s="592">
        <v>
24886345</v>
      </c>
      <c r="CS15" s="593"/>
      <c r="CT15" s="593"/>
      <c r="CU15" s="593"/>
      <c r="CV15" s="593"/>
      <c r="CW15" s="593"/>
      <c r="CX15" s="593"/>
      <c r="CY15" s="594"/>
      <c r="CZ15" s="595">
        <v>
16.100000000000001</v>
      </c>
      <c r="DA15" s="595"/>
      <c r="DB15" s="595"/>
      <c r="DC15" s="595"/>
      <c r="DD15" s="605">
        <v>
14052572</v>
      </c>
      <c r="DE15" s="593"/>
      <c r="DF15" s="593"/>
      <c r="DG15" s="593"/>
      <c r="DH15" s="593"/>
      <c r="DI15" s="593"/>
      <c r="DJ15" s="593"/>
      <c r="DK15" s="593"/>
      <c r="DL15" s="593"/>
      <c r="DM15" s="593"/>
      <c r="DN15" s="593"/>
      <c r="DO15" s="593"/>
      <c r="DP15" s="594"/>
      <c r="DQ15" s="605">
        <v>
22518756</v>
      </c>
      <c r="DR15" s="593"/>
      <c r="DS15" s="593"/>
      <c r="DT15" s="593"/>
      <c r="DU15" s="593"/>
      <c r="DV15" s="593"/>
      <c r="DW15" s="593"/>
      <c r="DX15" s="593"/>
      <c r="DY15" s="593"/>
      <c r="DZ15" s="593"/>
      <c r="EA15" s="593"/>
      <c r="EB15" s="593"/>
      <c r="EC15" s="606"/>
    </row>
    <row r="16" spans="2:143" ht="11.25" customHeight="1">
      <c r="B16" s="598" t="s">
        <v>
359</v>
      </c>
      <c r="C16" s="599"/>
      <c r="D16" s="599"/>
      <c r="E16" s="599"/>
      <c r="F16" s="599"/>
      <c r="G16" s="599"/>
      <c r="H16" s="599"/>
      <c r="I16" s="599"/>
      <c r="J16" s="599"/>
      <c r="K16" s="599"/>
      <c r="L16" s="599"/>
      <c r="M16" s="599"/>
      <c r="N16" s="599"/>
      <c r="O16" s="599"/>
      <c r="P16" s="599"/>
      <c r="Q16" s="600"/>
      <c r="R16" s="592">
        <v>
96837</v>
      </c>
      <c r="S16" s="593"/>
      <c r="T16" s="593"/>
      <c r="U16" s="593"/>
      <c r="V16" s="593"/>
      <c r="W16" s="593"/>
      <c r="X16" s="593"/>
      <c r="Y16" s="594"/>
      <c r="Z16" s="595">
        <v>
0.1</v>
      </c>
      <c r="AA16" s="595"/>
      <c r="AB16" s="595"/>
      <c r="AC16" s="595"/>
      <c r="AD16" s="596">
        <v>
96837</v>
      </c>
      <c r="AE16" s="596"/>
      <c r="AF16" s="596"/>
      <c r="AG16" s="596"/>
      <c r="AH16" s="596"/>
      <c r="AI16" s="596"/>
      <c r="AJ16" s="596"/>
      <c r="AK16" s="596"/>
      <c r="AL16" s="601">
        <v>
0.1</v>
      </c>
      <c r="AM16" s="602"/>
      <c r="AN16" s="602"/>
      <c r="AO16" s="603"/>
      <c r="AP16" s="598" t="s">
        <v>
360</v>
      </c>
      <c r="AQ16" s="599"/>
      <c r="AR16" s="599"/>
      <c r="AS16" s="599"/>
      <c r="AT16" s="599"/>
      <c r="AU16" s="599"/>
      <c r="AV16" s="599"/>
      <c r="AW16" s="599"/>
      <c r="AX16" s="599"/>
      <c r="AY16" s="599"/>
      <c r="AZ16" s="599"/>
      <c r="BA16" s="599"/>
      <c r="BB16" s="599"/>
      <c r="BC16" s="599"/>
      <c r="BD16" s="599"/>
      <c r="BE16" s="599"/>
      <c r="BF16" s="600"/>
      <c r="BG16" s="592" t="s">
        <v>
208</v>
      </c>
      <c r="BH16" s="593"/>
      <c r="BI16" s="593"/>
      <c r="BJ16" s="593"/>
      <c r="BK16" s="593"/>
      <c r="BL16" s="593"/>
      <c r="BM16" s="593"/>
      <c r="BN16" s="594"/>
      <c r="BO16" s="595" t="s">
        <v>
208</v>
      </c>
      <c r="BP16" s="595"/>
      <c r="BQ16" s="595"/>
      <c r="BR16" s="595"/>
      <c r="BS16" s="596" t="s">
        <v>
208</v>
      </c>
      <c r="BT16" s="596"/>
      <c r="BU16" s="596"/>
      <c r="BV16" s="596"/>
      <c r="BW16" s="596"/>
      <c r="BX16" s="596"/>
      <c r="BY16" s="596"/>
      <c r="BZ16" s="596"/>
      <c r="CA16" s="596"/>
      <c r="CB16" s="597"/>
      <c r="CD16" s="598" t="s">
        <v>
361</v>
      </c>
      <c r="CE16" s="599"/>
      <c r="CF16" s="599"/>
      <c r="CG16" s="599"/>
      <c r="CH16" s="599"/>
      <c r="CI16" s="599"/>
      <c r="CJ16" s="599"/>
      <c r="CK16" s="599"/>
      <c r="CL16" s="599"/>
      <c r="CM16" s="599"/>
      <c r="CN16" s="599"/>
      <c r="CO16" s="599"/>
      <c r="CP16" s="599"/>
      <c r="CQ16" s="600"/>
      <c r="CR16" s="592" t="s">
        <v>
208</v>
      </c>
      <c r="CS16" s="593"/>
      <c r="CT16" s="593"/>
      <c r="CU16" s="593"/>
      <c r="CV16" s="593"/>
      <c r="CW16" s="593"/>
      <c r="CX16" s="593"/>
      <c r="CY16" s="594"/>
      <c r="CZ16" s="595" t="s">
        <v>
208</v>
      </c>
      <c r="DA16" s="595"/>
      <c r="DB16" s="595"/>
      <c r="DC16" s="595"/>
      <c r="DD16" s="605" t="s">
        <v>
208</v>
      </c>
      <c r="DE16" s="593"/>
      <c r="DF16" s="593"/>
      <c r="DG16" s="593"/>
      <c r="DH16" s="593"/>
      <c r="DI16" s="593"/>
      <c r="DJ16" s="593"/>
      <c r="DK16" s="593"/>
      <c r="DL16" s="593"/>
      <c r="DM16" s="593"/>
      <c r="DN16" s="593"/>
      <c r="DO16" s="593"/>
      <c r="DP16" s="594"/>
      <c r="DQ16" s="605" t="s">
        <v>
208</v>
      </c>
      <c r="DR16" s="593"/>
      <c r="DS16" s="593"/>
      <c r="DT16" s="593"/>
      <c r="DU16" s="593"/>
      <c r="DV16" s="593"/>
      <c r="DW16" s="593"/>
      <c r="DX16" s="593"/>
      <c r="DY16" s="593"/>
      <c r="DZ16" s="593"/>
      <c r="EA16" s="593"/>
      <c r="EB16" s="593"/>
      <c r="EC16" s="606"/>
    </row>
    <row r="17" spans="2:133" ht="11.25" customHeight="1">
      <c r="B17" s="598" t="s">
        <v>
363</v>
      </c>
      <c r="C17" s="599"/>
      <c r="D17" s="599"/>
      <c r="E17" s="599"/>
      <c r="F17" s="599"/>
      <c r="G17" s="599"/>
      <c r="H17" s="599"/>
      <c r="I17" s="599"/>
      <c r="J17" s="599"/>
      <c r="K17" s="599"/>
      <c r="L17" s="599"/>
      <c r="M17" s="599"/>
      <c r="N17" s="599"/>
      <c r="O17" s="599"/>
      <c r="P17" s="599"/>
      <c r="Q17" s="600"/>
      <c r="R17" s="592" t="s">
        <v>
208</v>
      </c>
      <c r="S17" s="593"/>
      <c r="T17" s="593"/>
      <c r="U17" s="593"/>
      <c r="V17" s="593"/>
      <c r="W17" s="593"/>
      <c r="X17" s="593"/>
      <c r="Y17" s="594"/>
      <c r="Z17" s="595" t="s">
        <v>
208</v>
      </c>
      <c r="AA17" s="595"/>
      <c r="AB17" s="595"/>
      <c r="AC17" s="595"/>
      <c r="AD17" s="596" t="s">
        <v>
208</v>
      </c>
      <c r="AE17" s="596"/>
      <c r="AF17" s="596"/>
      <c r="AG17" s="596"/>
      <c r="AH17" s="596"/>
      <c r="AI17" s="596"/>
      <c r="AJ17" s="596"/>
      <c r="AK17" s="596"/>
      <c r="AL17" s="601" t="s">
        <v>
208</v>
      </c>
      <c r="AM17" s="602"/>
      <c r="AN17" s="602"/>
      <c r="AO17" s="603"/>
      <c r="AP17" s="598" t="s">
        <v>
364</v>
      </c>
      <c r="AQ17" s="599"/>
      <c r="AR17" s="599"/>
      <c r="AS17" s="599"/>
      <c r="AT17" s="599"/>
      <c r="AU17" s="599"/>
      <c r="AV17" s="599"/>
      <c r="AW17" s="599"/>
      <c r="AX17" s="599"/>
      <c r="AY17" s="599"/>
      <c r="AZ17" s="599"/>
      <c r="BA17" s="599"/>
      <c r="BB17" s="599"/>
      <c r="BC17" s="599"/>
      <c r="BD17" s="599"/>
      <c r="BE17" s="599"/>
      <c r="BF17" s="600"/>
      <c r="BG17" s="592" t="s">
        <v>
208</v>
      </c>
      <c r="BH17" s="593"/>
      <c r="BI17" s="593"/>
      <c r="BJ17" s="593"/>
      <c r="BK17" s="593"/>
      <c r="BL17" s="593"/>
      <c r="BM17" s="593"/>
      <c r="BN17" s="594"/>
      <c r="BO17" s="595" t="s">
        <v>
208</v>
      </c>
      <c r="BP17" s="595"/>
      <c r="BQ17" s="595"/>
      <c r="BR17" s="595"/>
      <c r="BS17" s="596" t="s">
        <v>
208</v>
      </c>
      <c r="BT17" s="596"/>
      <c r="BU17" s="596"/>
      <c r="BV17" s="596"/>
      <c r="BW17" s="596"/>
      <c r="BX17" s="596"/>
      <c r="BY17" s="596"/>
      <c r="BZ17" s="596"/>
      <c r="CA17" s="596"/>
      <c r="CB17" s="597"/>
      <c r="CD17" s="598" t="s">
        <v>
366</v>
      </c>
      <c r="CE17" s="599"/>
      <c r="CF17" s="599"/>
      <c r="CG17" s="599"/>
      <c r="CH17" s="599"/>
      <c r="CI17" s="599"/>
      <c r="CJ17" s="599"/>
      <c r="CK17" s="599"/>
      <c r="CL17" s="599"/>
      <c r="CM17" s="599"/>
      <c r="CN17" s="599"/>
      <c r="CO17" s="599"/>
      <c r="CP17" s="599"/>
      <c r="CQ17" s="600"/>
      <c r="CR17" s="592">
        <v>
1467923</v>
      </c>
      <c r="CS17" s="593"/>
      <c r="CT17" s="593"/>
      <c r="CU17" s="593"/>
      <c r="CV17" s="593"/>
      <c r="CW17" s="593"/>
      <c r="CX17" s="593"/>
      <c r="CY17" s="594"/>
      <c r="CZ17" s="595">
        <v>
1</v>
      </c>
      <c r="DA17" s="595"/>
      <c r="DB17" s="595"/>
      <c r="DC17" s="595"/>
      <c r="DD17" s="605" t="s">
        <v>
208</v>
      </c>
      <c r="DE17" s="593"/>
      <c r="DF17" s="593"/>
      <c r="DG17" s="593"/>
      <c r="DH17" s="593"/>
      <c r="DI17" s="593"/>
      <c r="DJ17" s="593"/>
      <c r="DK17" s="593"/>
      <c r="DL17" s="593"/>
      <c r="DM17" s="593"/>
      <c r="DN17" s="593"/>
      <c r="DO17" s="593"/>
      <c r="DP17" s="594"/>
      <c r="DQ17" s="605">
        <v>
1467923</v>
      </c>
      <c r="DR17" s="593"/>
      <c r="DS17" s="593"/>
      <c r="DT17" s="593"/>
      <c r="DU17" s="593"/>
      <c r="DV17" s="593"/>
      <c r="DW17" s="593"/>
      <c r="DX17" s="593"/>
      <c r="DY17" s="593"/>
      <c r="DZ17" s="593"/>
      <c r="EA17" s="593"/>
      <c r="EB17" s="593"/>
      <c r="EC17" s="606"/>
    </row>
    <row r="18" spans="2:133" ht="11.25" customHeight="1">
      <c r="B18" s="598" t="s">
        <v>
367</v>
      </c>
      <c r="C18" s="599"/>
      <c r="D18" s="599"/>
      <c r="E18" s="599"/>
      <c r="F18" s="599"/>
      <c r="G18" s="599"/>
      <c r="H18" s="599"/>
      <c r="I18" s="599"/>
      <c r="J18" s="599"/>
      <c r="K18" s="599"/>
      <c r="L18" s="599"/>
      <c r="M18" s="599"/>
      <c r="N18" s="599"/>
      <c r="O18" s="599"/>
      <c r="P18" s="599"/>
      <c r="Q18" s="600"/>
      <c r="R18" s="592">
        <v>
185106</v>
      </c>
      <c r="S18" s="593"/>
      <c r="T18" s="593"/>
      <c r="U18" s="593"/>
      <c r="V18" s="593"/>
      <c r="W18" s="593"/>
      <c r="X18" s="593"/>
      <c r="Y18" s="594"/>
      <c r="Z18" s="595">
        <v>
0.1</v>
      </c>
      <c r="AA18" s="595"/>
      <c r="AB18" s="595"/>
      <c r="AC18" s="595"/>
      <c r="AD18" s="596">
        <v>
185106</v>
      </c>
      <c r="AE18" s="596"/>
      <c r="AF18" s="596"/>
      <c r="AG18" s="596"/>
      <c r="AH18" s="596"/>
      <c r="AI18" s="596"/>
      <c r="AJ18" s="596"/>
      <c r="AK18" s="596"/>
      <c r="AL18" s="601">
        <v>
0.2</v>
      </c>
      <c r="AM18" s="602"/>
      <c r="AN18" s="602"/>
      <c r="AO18" s="603"/>
      <c r="AP18" s="598" t="s">
        <v>
109</v>
      </c>
      <c r="AQ18" s="599"/>
      <c r="AR18" s="599"/>
      <c r="AS18" s="599"/>
      <c r="AT18" s="599"/>
      <c r="AU18" s="599"/>
      <c r="AV18" s="599"/>
      <c r="AW18" s="599"/>
      <c r="AX18" s="599"/>
      <c r="AY18" s="599"/>
      <c r="AZ18" s="599"/>
      <c r="BA18" s="599"/>
      <c r="BB18" s="599"/>
      <c r="BC18" s="599"/>
      <c r="BD18" s="599"/>
      <c r="BE18" s="599"/>
      <c r="BF18" s="600"/>
      <c r="BG18" s="592" t="s">
        <v>
208</v>
      </c>
      <c r="BH18" s="593"/>
      <c r="BI18" s="593"/>
      <c r="BJ18" s="593"/>
      <c r="BK18" s="593"/>
      <c r="BL18" s="593"/>
      <c r="BM18" s="593"/>
      <c r="BN18" s="594"/>
      <c r="BO18" s="595" t="s">
        <v>
208</v>
      </c>
      <c r="BP18" s="595"/>
      <c r="BQ18" s="595"/>
      <c r="BR18" s="595"/>
      <c r="BS18" s="596" t="s">
        <v>
208</v>
      </c>
      <c r="BT18" s="596"/>
      <c r="BU18" s="596"/>
      <c r="BV18" s="596"/>
      <c r="BW18" s="596"/>
      <c r="BX18" s="596"/>
      <c r="BY18" s="596"/>
      <c r="BZ18" s="596"/>
      <c r="CA18" s="596"/>
      <c r="CB18" s="597"/>
      <c r="CD18" s="598" t="s">
        <v>
368</v>
      </c>
      <c r="CE18" s="599"/>
      <c r="CF18" s="599"/>
      <c r="CG18" s="599"/>
      <c r="CH18" s="599"/>
      <c r="CI18" s="599"/>
      <c r="CJ18" s="599"/>
      <c r="CK18" s="599"/>
      <c r="CL18" s="599"/>
      <c r="CM18" s="599"/>
      <c r="CN18" s="599"/>
      <c r="CO18" s="599"/>
      <c r="CP18" s="599"/>
      <c r="CQ18" s="600"/>
      <c r="CR18" s="592" t="s">
        <v>
208</v>
      </c>
      <c r="CS18" s="593"/>
      <c r="CT18" s="593"/>
      <c r="CU18" s="593"/>
      <c r="CV18" s="593"/>
      <c r="CW18" s="593"/>
      <c r="CX18" s="593"/>
      <c r="CY18" s="594"/>
      <c r="CZ18" s="595" t="s">
        <v>
208</v>
      </c>
      <c r="DA18" s="595"/>
      <c r="DB18" s="595"/>
      <c r="DC18" s="595"/>
      <c r="DD18" s="605" t="s">
        <v>
208</v>
      </c>
      <c r="DE18" s="593"/>
      <c r="DF18" s="593"/>
      <c r="DG18" s="593"/>
      <c r="DH18" s="593"/>
      <c r="DI18" s="593"/>
      <c r="DJ18" s="593"/>
      <c r="DK18" s="593"/>
      <c r="DL18" s="593"/>
      <c r="DM18" s="593"/>
      <c r="DN18" s="593"/>
      <c r="DO18" s="593"/>
      <c r="DP18" s="594"/>
      <c r="DQ18" s="605" t="s">
        <v>
208</v>
      </c>
      <c r="DR18" s="593"/>
      <c r="DS18" s="593"/>
      <c r="DT18" s="593"/>
      <c r="DU18" s="593"/>
      <c r="DV18" s="593"/>
      <c r="DW18" s="593"/>
      <c r="DX18" s="593"/>
      <c r="DY18" s="593"/>
      <c r="DZ18" s="593"/>
      <c r="EA18" s="593"/>
      <c r="EB18" s="593"/>
      <c r="EC18" s="606"/>
    </row>
    <row r="19" spans="2:133" ht="11.25" customHeight="1">
      <c r="B19" s="598" t="s">
        <v>
369</v>
      </c>
      <c r="C19" s="599"/>
      <c r="D19" s="599"/>
      <c r="E19" s="599"/>
      <c r="F19" s="599"/>
      <c r="G19" s="599"/>
      <c r="H19" s="599"/>
      <c r="I19" s="599"/>
      <c r="J19" s="599"/>
      <c r="K19" s="599"/>
      <c r="L19" s="599"/>
      <c r="M19" s="599"/>
      <c r="N19" s="599"/>
      <c r="O19" s="599"/>
      <c r="P19" s="599"/>
      <c r="Q19" s="600"/>
      <c r="R19" s="592">
        <v>
155989</v>
      </c>
      <c r="S19" s="593"/>
      <c r="T19" s="593"/>
      <c r="U19" s="593"/>
      <c r="V19" s="593"/>
      <c r="W19" s="593"/>
      <c r="X19" s="593"/>
      <c r="Y19" s="594"/>
      <c r="Z19" s="595">
        <v>
0.1</v>
      </c>
      <c r="AA19" s="595"/>
      <c r="AB19" s="595"/>
      <c r="AC19" s="595"/>
      <c r="AD19" s="596">
        <v>
155989</v>
      </c>
      <c r="AE19" s="596"/>
      <c r="AF19" s="596"/>
      <c r="AG19" s="596"/>
      <c r="AH19" s="596"/>
      <c r="AI19" s="596"/>
      <c r="AJ19" s="596"/>
      <c r="AK19" s="596"/>
      <c r="AL19" s="601">
        <v>
0.2</v>
      </c>
      <c r="AM19" s="602"/>
      <c r="AN19" s="602"/>
      <c r="AO19" s="603"/>
      <c r="AP19" s="598" t="s">
        <v>
258</v>
      </c>
      <c r="AQ19" s="599"/>
      <c r="AR19" s="599"/>
      <c r="AS19" s="599"/>
      <c r="AT19" s="599"/>
      <c r="AU19" s="599"/>
      <c r="AV19" s="599"/>
      <c r="AW19" s="599"/>
      <c r="AX19" s="599"/>
      <c r="AY19" s="599"/>
      <c r="AZ19" s="599"/>
      <c r="BA19" s="599"/>
      <c r="BB19" s="599"/>
      <c r="BC19" s="599"/>
      <c r="BD19" s="599"/>
      <c r="BE19" s="599"/>
      <c r="BF19" s="600"/>
      <c r="BG19" s="592" t="s">
        <v>
208</v>
      </c>
      <c r="BH19" s="593"/>
      <c r="BI19" s="593"/>
      <c r="BJ19" s="593"/>
      <c r="BK19" s="593"/>
      <c r="BL19" s="593"/>
      <c r="BM19" s="593"/>
      <c r="BN19" s="594"/>
      <c r="BO19" s="595" t="s">
        <v>
208</v>
      </c>
      <c r="BP19" s="595"/>
      <c r="BQ19" s="595"/>
      <c r="BR19" s="595"/>
      <c r="BS19" s="596" t="s">
        <v>
208</v>
      </c>
      <c r="BT19" s="596"/>
      <c r="BU19" s="596"/>
      <c r="BV19" s="596"/>
      <c r="BW19" s="596"/>
      <c r="BX19" s="596"/>
      <c r="BY19" s="596"/>
      <c r="BZ19" s="596"/>
      <c r="CA19" s="596"/>
      <c r="CB19" s="597"/>
      <c r="CD19" s="598" t="s">
        <v>
370</v>
      </c>
      <c r="CE19" s="599"/>
      <c r="CF19" s="599"/>
      <c r="CG19" s="599"/>
      <c r="CH19" s="599"/>
      <c r="CI19" s="599"/>
      <c r="CJ19" s="599"/>
      <c r="CK19" s="599"/>
      <c r="CL19" s="599"/>
      <c r="CM19" s="599"/>
      <c r="CN19" s="599"/>
      <c r="CO19" s="599"/>
      <c r="CP19" s="599"/>
      <c r="CQ19" s="600"/>
      <c r="CR19" s="592" t="s">
        <v>
208</v>
      </c>
      <c r="CS19" s="593"/>
      <c r="CT19" s="593"/>
      <c r="CU19" s="593"/>
      <c r="CV19" s="593"/>
      <c r="CW19" s="593"/>
      <c r="CX19" s="593"/>
      <c r="CY19" s="594"/>
      <c r="CZ19" s="595" t="s">
        <v>
208</v>
      </c>
      <c r="DA19" s="595"/>
      <c r="DB19" s="595"/>
      <c r="DC19" s="595"/>
      <c r="DD19" s="605" t="s">
        <v>
208</v>
      </c>
      <c r="DE19" s="593"/>
      <c r="DF19" s="593"/>
      <c r="DG19" s="593"/>
      <c r="DH19" s="593"/>
      <c r="DI19" s="593"/>
      <c r="DJ19" s="593"/>
      <c r="DK19" s="593"/>
      <c r="DL19" s="593"/>
      <c r="DM19" s="593"/>
      <c r="DN19" s="593"/>
      <c r="DO19" s="593"/>
      <c r="DP19" s="594"/>
      <c r="DQ19" s="605" t="s">
        <v>
208</v>
      </c>
      <c r="DR19" s="593"/>
      <c r="DS19" s="593"/>
      <c r="DT19" s="593"/>
      <c r="DU19" s="593"/>
      <c r="DV19" s="593"/>
      <c r="DW19" s="593"/>
      <c r="DX19" s="593"/>
      <c r="DY19" s="593"/>
      <c r="DZ19" s="593"/>
      <c r="EA19" s="593"/>
      <c r="EB19" s="593"/>
      <c r="EC19" s="606"/>
    </row>
    <row r="20" spans="2:133" ht="11.25" customHeight="1">
      <c r="B20" s="598" t="s">
        <v>
85</v>
      </c>
      <c r="C20" s="599"/>
      <c r="D20" s="599"/>
      <c r="E20" s="599"/>
      <c r="F20" s="599"/>
      <c r="G20" s="599"/>
      <c r="H20" s="599"/>
      <c r="I20" s="599"/>
      <c r="J20" s="599"/>
      <c r="K20" s="599"/>
      <c r="L20" s="599"/>
      <c r="M20" s="599"/>
      <c r="N20" s="599"/>
      <c r="O20" s="599"/>
      <c r="P20" s="599"/>
      <c r="Q20" s="600"/>
      <c r="R20" s="592">
        <v>
27335</v>
      </c>
      <c r="S20" s="593"/>
      <c r="T20" s="593"/>
      <c r="U20" s="593"/>
      <c r="V20" s="593"/>
      <c r="W20" s="593"/>
      <c r="X20" s="593"/>
      <c r="Y20" s="594"/>
      <c r="Z20" s="595">
        <v>
0</v>
      </c>
      <c r="AA20" s="595"/>
      <c r="AB20" s="595"/>
      <c r="AC20" s="595"/>
      <c r="AD20" s="596">
        <v>
27335</v>
      </c>
      <c r="AE20" s="596"/>
      <c r="AF20" s="596"/>
      <c r="AG20" s="596"/>
      <c r="AH20" s="596"/>
      <c r="AI20" s="596"/>
      <c r="AJ20" s="596"/>
      <c r="AK20" s="596"/>
      <c r="AL20" s="601">
        <v>
0</v>
      </c>
      <c r="AM20" s="602"/>
      <c r="AN20" s="602"/>
      <c r="AO20" s="603"/>
      <c r="AP20" s="598" t="s">
        <v>
170</v>
      </c>
      <c r="AQ20" s="599"/>
      <c r="AR20" s="599"/>
      <c r="AS20" s="599"/>
      <c r="AT20" s="599"/>
      <c r="AU20" s="599"/>
      <c r="AV20" s="599"/>
      <c r="AW20" s="599"/>
      <c r="AX20" s="599"/>
      <c r="AY20" s="599"/>
      <c r="AZ20" s="599"/>
      <c r="BA20" s="599"/>
      <c r="BB20" s="599"/>
      <c r="BC20" s="599"/>
      <c r="BD20" s="599"/>
      <c r="BE20" s="599"/>
      <c r="BF20" s="600"/>
      <c r="BG20" s="592" t="s">
        <v>
208</v>
      </c>
      <c r="BH20" s="593"/>
      <c r="BI20" s="593"/>
      <c r="BJ20" s="593"/>
      <c r="BK20" s="593"/>
      <c r="BL20" s="593"/>
      <c r="BM20" s="593"/>
      <c r="BN20" s="594"/>
      <c r="BO20" s="595" t="s">
        <v>
208</v>
      </c>
      <c r="BP20" s="595"/>
      <c r="BQ20" s="595"/>
      <c r="BR20" s="595"/>
      <c r="BS20" s="596" t="s">
        <v>
208</v>
      </c>
      <c r="BT20" s="596"/>
      <c r="BU20" s="596"/>
      <c r="BV20" s="596"/>
      <c r="BW20" s="596"/>
      <c r="BX20" s="596"/>
      <c r="BY20" s="596"/>
      <c r="BZ20" s="596"/>
      <c r="CA20" s="596"/>
      <c r="CB20" s="597"/>
      <c r="CD20" s="598" t="s">
        <v>
198</v>
      </c>
      <c r="CE20" s="599"/>
      <c r="CF20" s="599"/>
      <c r="CG20" s="599"/>
      <c r="CH20" s="599"/>
      <c r="CI20" s="599"/>
      <c r="CJ20" s="599"/>
      <c r="CK20" s="599"/>
      <c r="CL20" s="599"/>
      <c r="CM20" s="599"/>
      <c r="CN20" s="599"/>
      <c r="CO20" s="599"/>
      <c r="CP20" s="599"/>
      <c r="CQ20" s="600"/>
      <c r="CR20" s="592">
        <v>
154345770</v>
      </c>
      <c r="CS20" s="593"/>
      <c r="CT20" s="593"/>
      <c r="CU20" s="593"/>
      <c r="CV20" s="593"/>
      <c r="CW20" s="593"/>
      <c r="CX20" s="593"/>
      <c r="CY20" s="594"/>
      <c r="CZ20" s="595">
        <v>
100</v>
      </c>
      <c r="DA20" s="595"/>
      <c r="DB20" s="595"/>
      <c r="DC20" s="595"/>
      <c r="DD20" s="605">
        <v>
29985004</v>
      </c>
      <c r="DE20" s="593"/>
      <c r="DF20" s="593"/>
      <c r="DG20" s="593"/>
      <c r="DH20" s="593"/>
      <c r="DI20" s="593"/>
      <c r="DJ20" s="593"/>
      <c r="DK20" s="593"/>
      <c r="DL20" s="593"/>
      <c r="DM20" s="593"/>
      <c r="DN20" s="593"/>
      <c r="DO20" s="593"/>
      <c r="DP20" s="594"/>
      <c r="DQ20" s="605">
        <v>
95905101</v>
      </c>
      <c r="DR20" s="593"/>
      <c r="DS20" s="593"/>
      <c r="DT20" s="593"/>
      <c r="DU20" s="593"/>
      <c r="DV20" s="593"/>
      <c r="DW20" s="593"/>
      <c r="DX20" s="593"/>
      <c r="DY20" s="593"/>
      <c r="DZ20" s="593"/>
      <c r="EA20" s="593"/>
      <c r="EB20" s="593"/>
      <c r="EC20" s="606"/>
    </row>
    <row r="21" spans="2:133" ht="11.25" customHeight="1">
      <c r="B21" s="598" t="s">
        <v>
371</v>
      </c>
      <c r="C21" s="599"/>
      <c r="D21" s="599"/>
      <c r="E21" s="599"/>
      <c r="F21" s="599"/>
      <c r="G21" s="599"/>
      <c r="H21" s="599"/>
      <c r="I21" s="599"/>
      <c r="J21" s="599"/>
      <c r="K21" s="599"/>
      <c r="L21" s="599"/>
      <c r="M21" s="599"/>
      <c r="N21" s="599"/>
      <c r="O21" s="599"/>
      <c r="P21" s="599"/>
      <c r="Q21" s="600"/>
      <c r="R21" s="592">
        <v>
1782</v>
      </c>
      <c r="S21" s="593"/>
      <c r="T21" s="593"/>
      <c r="U21" s="593"/>
      <c r="V21" s="593"/>
      <c r="W21" s="593"/>
      <c r="X21" s="593"/>
      <c r="Y21" s="594"/>
      <c r="Z21" s="595">
        <v>
0</v>
      </c>
      <c r="AA21" s="595"/>
      <c r="AB21" s="595"/>
      <c r="AC21" s="595"/>
      <c r="AD21" s="596">
        <v>
1782</v>
      </c>
      <c r="AE21" s="596"/>
      <c r="AF21" s="596"/>
      <c r="AG21" s="596"/>
      <c r="AH21" s="596"/>
      <c r="AI21" s="596"/>
      <c r="AJ21" s="596"/>
      <c r="AK21" s="596"/>
      <c r="AL21" s="601">
        <v>
0</v>
      </c>
      <c r="AM21" s="602"/>
      <c r="AN21" s="602"/>
      <c r="AO21" s="603"/>
      <c r="AP21" s="608" t="s">
        <v>
372</v>
      </c>
      <c r="AQ21" s="609"/>
      <c r="AR21" s="609"/>
      <c r="AS21" s="609"/>
      <c r="AT21" s="609"/>
      <c r="AU21" s="609"/>
      <c r="AV21" s="609"/>
      <c r="AW21" s="609"/>
      <c r="AX21" s="609"/>
      <c r="AY21" s="609"/>
      <c r="AZ21" s="609"/>
      <c r="BA21" s="609"/>
      <c r="BB21" s="609"/>
      <c r="BC21" s="609"/>
      <c r="BD21" s="609"/>
      <c r="BE21" s="609"/>
      <c r="BF21" s="610"/>
      <c r="BG21" s="592" t="s">
        <v>
208</v>
      </c>
      <c r="BH21" s="593"/>
      <c r="BI21" s="593"/>
      <c r="BJ21" s="593"/>
      <c r="BK21" s="593"/>
      <c r="BL21" s="593"/>
      <c r="BM21" s="593"/>
      <c r="BN21" s="594"/>
      <c r="BO21" s="595" t="s">
        <v>
208</v>
      </c>
      <c r="BP21" s="595"/>
      <c r="BQ21" s="595"/>
      <c r="BR21" s="595"/>
      <c r="BS21" s="596" t="s">
        <v>
208</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c r="B22" s="620" t="s">
        <v>
152</v>
      </c>
      <c r="C22" s="621"/>
      <c r="D22" s="621"/>
      <c r="E22" s="621"/>
      <c r="F22" s="621"/>
      <c r="G22" s="621"/>
      <c r="H22" s="621"/>
      <c r="I22" s="621"/>
      <c r="J22" s="621"/>
      <c r="K22" s="621"/>
      <c r="L22" s="621"/>
      <c r="M22" s="621"/>
      <c r="N22" s="621"/>
      <c r="O22" s="621"/>
      <c r="P22" s="621"/>
      <c r="Q22" s="622"/>
      <c r="R22" s="592" t="s">
        <v>
208</v>
      </c>
      <c r="S22" s="593"/>
      <c r="T22" s="593"/>
      <c r="U22" s="593"/>
      <c r="V22" s="593"/>
      <c r="W22" s="593"/>
      <c r="X22" s="593"/>
      <c r="Y22" s="594"/>
      <c r="Z22" s="595" t="s">
        <v>
208</v>
      </c>
      <c r="AA22" s="595"/>
      <c r="AB22" s="595"/>
      <c r="AC22" s="595"/>
      <c r="AD22" s="596" t="s">
        <v>
208</v>
      </c>
      <c r="AE22" s="596"/>
      <c r="AF22" s="596"/>
      <c r="AG22" s="596"/>
      <c r="AH22" s="596"/>
      <c r="AI22" s="596"/>
      <c r="AJ22" s="596"/>
      <c r="AK22" s="596"/>
      <c r="AL22" s="601" t="s">
        <v>
208</v>
      </c>
      <c r="AM22" s="602"/>
      <c r="AN22" s="602"/>
      <c r="AO22" s="603"/>
      <c r="AP22" s="608" t="s">
        <v>
374</v>
      </c>
      <c r="AQ22" s="609"/>
      <c r="AR22" s="609"/>
      <c r="AS22" s="609"/>
      <c r="AT22" s="609"/>
      <c r="AU22" s="609"/>
      <c r="AV22" s="609"/>
      <c r="AW22" s="609"/>
      <c r="AX22" s="609"/>
      <c r="AY22" s="609"/>
      <c r="AZ22" s="609"/>
      <c r="BA22" s="609"/>
      <c r="BB22" s="609"/>
      <c r="BC22" s="609"/>
      <c r="BD22" s="609"/>
      <c r="BE22" s="609"/>
      <c r="BF22" s="610"/>
      <c r="BG22" s="592" t="s">
        <v>
208</v>
      </c>
      <c r="BH22" s="593"/>
      <c r="BI22" s="593"/>
      <c r="BJ22" s="593"/>
      <c r="BK22" s="593"/>
      <c r="BL22" s="593"/>
      <c r="BM22" s="593"/>
      <c r="BN22" s="594"/>
      <c r="BO22" s="595" t="s">
        <v>
208</v>
      </c>
      <c r="BP22" s="595"/>
      <c r="BQ22" s="595"/>
      <c r="BR22" s="595"/>
      <c r="BS22" s="596" t="s">
        <v>
208</v>
      </c>
      <c r="BT22" s="596"/>
      <c r="BU22" s="596"/>
      <c r="BV22" s="596"/>
      <c r="BW22" s="596"/>
      <c r="BX22" s="596"/>
      <c r="BY22" s="596"/>
      <c r="BZ22" s="596"/>
      <c r="CA22" s="596"/>
      <c r="CB22" s="597"/>
      <c r="CD22" s="365" t="s">
        <v>
375</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c r="B23" s="598" t="s">
        <v>
346</v>
      </c>
      <c r="C23" s="599"/>
      <c r="D23" s="599"/>
      <c r="E23" s="599"/>
      <c r="F23" s="599"/>
      <c r="G23" s="599"/>
      <c r="H23" s="599"/>
      <c r="I23" s="599"/>
      <c r="J23" s="599"/>
      <c r="K23" s="599"/>
      <c r="L23" s="599"/>
      <c r="M23" s="599"/>
      <c r="N23" s="599"/>
      <c r="O23" s="599"/>
      <c r="P23" s="599"/>
      <c r="Q23" s="600"/>
      <c r="R23" s="592" t="s">
        <v>
208</v>
      </c>
      <c r="S23" s="593"/>
      <c r="T23" s="593"/>
      <c r="U23" s="593"/>
      <c r="V23" s="593"/>
      <c r="W23" s="593"/>
      <c r="X23" s="593"/>
      <c r="Y23" s="594"/>
      <c r="Z23" s="595" t="s">
        <v>
208</v>
      </c>
      <c r="AA23" s="595"/>
      <c r="AB23" s="595"/>
      <c r="AC23" s="595"/>
      <c r="AD23" s="596" t="s">
        <v>
208</v>
      </c>
      <c r="AE23" s="596"/>
      <c r="AF23" s="596"/>
      <c r="AG23" s="596"/>
      <c r="AH23" s="596"/>
      <c r="AI23" s="596"/>
      <c r="AJ23" s="596"/>
      <c r="AK23" s="596"/>
      <c r="AL23" s="601" t="s">
        <v>
208</v>
      </c>
      <c r="AM23" s="602"/>
      <c r="AN23" s="602"/>
      <c r="AO23" s="603"/>
      <c r="AP23" s="608" t="s">
        <v>
60</v>
      </c>
      <c r="AQ23" s="609"/>
      <c r="AR23" s="609"/>
      <c r="AS23" s="609"/>
      <c r="AT23" s="609"/>
      <c r="AU23" s="609"/>
      <c r="AV23" s="609"/>
      <c r="AW23" s="609"/>
      <c r="AX23" s="609"/>
      <c r="AY23" s="609"/>
      <c r="AZ23" s="609"/>
      <c r="BA23" s="609"/>
      <c r="BB23" s="609"/>
      <c r="BC23" s="609"/>
      <c r="BD23" s="609"/>
      <c r="BE23" s="609"/>
      <c r="BF23" s="610"/>
      <c r="BG23" s="592" t="s">
        <v>
208</v>
      </c>
      <c r="BH23" s="593"/>
      <c r="BI23" s="593"/>
      <c r="BJ23" s="593"/>
      <c r="BK23" s="593"/>
      <c r="BL23" s="593"/>
      <c r="BM23" s="593"/>
      <c r="BN23" s="594"/>
      <c r="BO23" s="595" t="s">
        <v>
208</v>
      </c>
      <c r="BP23" s="595"/>
      <c r="BQ23" s="595"/>
      <c r="BR23" s="595"/>
      <c r="BS23" s="596" t="s">
        <v>
208</v>
      </c>
      <c r="BT23" s="596"/>
      <c r="BU23" s="596"/>
      <c r="BV23" s="596"/>
      <c r="BW23" s="596"/>
      <c r="BX23" s="596"/>
      <c r="BY23" s="596"/>
      <c r="BZ23" s="596"/>
      <c r="CA23" s="596"/>
      <c r="CB23" s="597"/>
      <c r="CD23" s="365" t="s">
        <v>
319</v>
      </c>
      <c r="CE23" s="366"/>
      <c r="CF23" s="366"/>
      <c r="CG23" s="366"/>
      <c r="CH23" s="366"/>
      <c r="CI23" s="366"/>
      <c r="CJ23" s="366"/>
      <c r="CK23" s="366"/>
      <c r="CL23" s="366"/>
      <c r="CM23" s="366"/>
      <c r="CN23" s="366"/>
      <c r="CO23" s="366"/>
      <c r="CP23" s="366"/>
      <c r="CQ23" s="408"/>
      <c r="CR23" s="365" t="s">
        <v>
291</v>
      </c>
      <c r="CS23" s="366"/>
      <c r="CT23" s="366"/>
      <c r="CU23" s="366"/>
      <c r="CV23" s="366"/>
      <c r="CW23" s="366"/>
      <c r="CX23" s="366"/>
      <c r="CY23" s="408"/>
      <c r="CZ23" s="365" t="s">
        <v>
377</v>
      </c>
      <c r="DA23" s="366"/>
      <c r="DB23" s="366"/>
      <c r="DC23" s="408"/>
      <c r="DD23" s="365" t="s">
        <v>
304</v>
      </c>
      <c r="DE23" s="366"/>
      <c r="DF23" s="366"/>
      <c r="DG23" s="366"/>
      <c r="DH23" s="366"/>
      <c r="DI23" s="366"/>
      <c r="DJ23" s="366"/>
      <c r="DK23" s="408"/>
      <c r="DL23" s="623" t="s">
        <v>
379</v>
      </c>
      <c r="DM23" s="624"/>
      <c r="DN23" s="624"/>
      <c r="DO23" s="624"/>
      <c r="DP23" s="624"/>
      <c r="DQ23" s="624"/>
      <c r="DR23" s="624"/>
      <c r="DS23" s="624"/>
      <c r="DT23" s="624"/>
      <c r="DU23" s="624"/>
      <c r="DV23" s="625"/>
      <c r="DW23" s="365" t="s">
        <v>
380</v>
      </c>
      <c r="DX23" s="366"/>
      <c r="DY23" s="366"/>
      <c r="DZ23" s="366"/>
      <c r="EA23" s="366"/>
      <c r="EB23" s="366"/>
      <c r="EC23" s="408"/>
    </row>
    <row r="24" spans="2:133" ht="11.25" customHeight="1">
      <c r="B24" s="598" t="s">
        <v>
301</v>
      </c>
      <c r="C24" s="599"/>
      <c r="D24" s="599"/>
      <c r="E24" s="599"/>
      <c r="F24" s="599"/>
      <c r="G24" s="599"/>
      <c r="H24" s="599"/>
      <c r="I24" s="599"/>
      <c r="J24" s="599"/>
      <c r="K24" s="599"/>
      <c r="L24" s="599"/>
      <c r="M24" s="599"/>
      <c r="N24" s="599"/>
      <c r="O24" s="599"/>
      <c r="P24" s="599"/>
      <c r="Q24" s="600"/>
      <c r="R24" s="592" t="s">
        <v>
208</v>
      </c>
      <c r="S24" s="593"/>
      <c r="T24" s="593"/>
      <c r="U24" s="593"/>
      <c r="V24" s="593"/>
      <c r="W24" s="593"/>
      <c r="X24" s="593"/>
      <c r="Y24" s="594"/>
      <c r="Z24" s="595" t="s">
        <v>
208</v>
      </c>
      <c r="AA24" s="595"/>
      <c r="AB24" s="595"/>
      <c r="AC24" s="595"/>
      <c r="AD24" s="596" t="s">
        <v>
208</v>
      </c>
      <c r="AE24" s="596"/>
      <c r="AF24" s="596"/>
      <c r="AG24" s="596"/>
      <c r="AH24" s="596"/>
      <c r="AI24" s="596"/>
      <c r="AJ24" s="596"/>
      <c r="AK24" s="596"/>
      <c r="AL24" s="601" t="s">
        <v>
208</v>
      </c>
      <c r="AM24" s="602"/>
      <c r="AN24" s="602"/>
      <c r="AO24" s="603"/>
      <c r="AP24" s="608" t="s">
        <v>
381</v>
      </c>
      <c r="AQ24" s="609"/>
      <c r="AR24" s="609"/>
      <c r="AS24" s="609"/>
      <c r="AT24" s="609"/>
      <c r="AU24" s="609"/>
      <c r="AV24" s="609"/>
      <c r="AW24" s="609"/>
      <c r="AX24" s="609"/>
      <c r="AY24" s="609"/>
      <c r="AZ24" s="609"/>
      <c r="BA24" s="609"/>
      <c r="BB24" s="609"/>
      <c r="BC24" s="609"/>
      <c r="BD24" s="609"/>
      <c r="BE24" s="609"/>
      <c r="BF24" s="610"/>
      <c r="BG24" s="592" t="s">
        <v>
208</v>
      </c>
      <c r="BH24" s="593"/>
      <c r="BI24" s="593"/>
      <c r="BJ24" s="593"/>
      <c r="BK24" s="593"/>
      <c r="BL24" s="593"/>
      <c r="BM24" s="593"/>
      <c r="BN24" s="594"/>
      <c r="BO24" s="595" t="s">
        <v>
208</v>
      </c>
      <c r="BP24" s="595"/>
      <c r="BQ24" s="595"/>
      <c r="BR24" s="595"/>
      <c r="BS24" s="596" t="s">
        <v>
208</v>
      </c>
      <c r="BT24" s="596"/>
      <c r="BU24" s="596"/>
      <c r="BV24" s="596"/>
      <c r="BW24" s="596"/>
      <c r="BX24" s="596"/>
      <c r="BY24" s="596"/>
      <c r="BZ24" s="596"/>
      <c r="CA24" s="596"/>
      <c r="CB24" s="597"/>
      <c r="CD24" s="581" t="s">
        <v>
382</v>
      </c>
      <c r="CE24" s="582"/>
      <c r="CF24" s="582"/>
      <c r="CG24" s="582"/>
      <c r="CH24" s="582"/>
      <c r="CI24" s="582"/>
      <c r="CJ24" s="582"/>
      <c r="CK24" s="582"/>
      <c r="CL24" s="582"/>
      <c r="CM24" s="582"/>
      <c r="CN24" s="582"/>
      <c r="CO24" s="582"/>
      <c r="CP24" s="582"/>
      <c r="CQ24" s="583"/>
      <c r="CR24" s="584">
        <v>
72044076</v>
      </c>
      <c r="CS24" s="585"/>
      <c r="CT24" s="585"/>
      <c r="CU24" s="585"/>
      <c r="CV24" s="585"/>
      <c r="CW24" s="585"/>
      <c r="CX24" s="585"/>
      <c r="CY24" s="586"/>
      <c r="CZ24" s="589">
        <v>
46.7</v>
      </c>
      <c r="DA24" s="590"/>
      <c r="DB24" s="590"/>
      <c r="DC24" s="604"/>
      <c r="DD24" s="626">
        <v>
35846808</v>
      </c>
      <c r="DE24" s="585"/>
      <c r="DF24" s="585"/>
      <c r="DG24" s="585"/>
      <c r="DH24" s="585"/>
      <c r="DI24" s="585"/>
      <c r="DJ24" s="585"/>
      <c r="DK24" s="586"/>
      <c r="DL24" s="626">
        <v>
35071344</v>
      </c>
      <c r="DM24" s="585"/>
      <c r="DN24" s="585"/>
      <c r="DO24" s="585"/>
      <c r="DP24" s="585"/>
      <c r="DQ24" s="585"/>
      <c r="DR24" s="585"/>
      <c r="DS24" s="585"/>
      <c r="DT24" s="585"/>
      <c r="DU24" s="585"/>
      <c r="DV24" s="586"/>
      <c r="DW24" s="589">
        <v>
41.2</v>
      </c>
      <c r="DX24" s="590"/>
      <c r="DY24" s="590"/>
      <c r="DZ24" s="590"/>
      <c r="EA24" s="590"/>
      <c r="EB24" s="590"/>
      <c r="EC24" s="591"/>
    </row>
    <row r="25" spans="2:133" ht="11.25" customHeight="1">
      <c r="B25" s="598" t="s">
        <v>
297</v>
      </c>
      <c r="C25" s="599"/>
      <c r="D25" s="599"/>
      <c r="E25" s="599"/>
      <c r="F25" s="599"/>
      <c r="G25" s="599"/>
      <c r="H25" s="599"/>
      <c r="I25" s="599"/>
      <c r="J25" s="599"/>
      <c r="K25" s="599"/>
      <c r="L25" s="599"/>
      <c r="M25" s="599"/>
      <c r="N25" s="599"/>
      <c r="O25" s="599"/>
      <c r="P25" s="599"/>
      <c r="Q25" s="600"/>
      <c r="R25" s="592" t="s">
        <v>
208</v>
      </c>
      <c r="S25" s="593"/>
      <c r="T25" s="593"/>
      <c r="U25" s="593"/>
      <c r="V25" s="593"/>
      <c r="W25" s="593"/>
      <c r="X25" s="593"/>
      <c r="Y25" s="594"/>
      <c r="Z25" s="595" t="s">
        <v>
208</v>
      </c>
      <c r="AA25" s="595"/>
      <c r="AB25" s="595"/>
      <c r="AC25" s="595"/>
      <c r="AD25" s="596" t="s">
        <v>
208</v>
      </c>
      <c r="AE25" s="596"/>
      <c r="AF25" s="596"/>
      <c r="AG25" s="596"/>
      <c r="AH25" s="596"/>
      <c r="AI25" s="596"/>
      <c r="AJ25" s="596"/>
      <c r="AK25" s="596"/>
      <c r="AL25" s="601" t="s">
        <v>
208</v>
      </c>
      <c r="AM25" s="602"/>
      <c r="AN25" s="602"/>
      <c r="AO25" s="603"/>
      <c r="AP25" s="608" t="s">
        <v>
276</v>
      </c>
      <c r="AQ25" s="609"/>
      <c r="AR25" s="609"/>
      <c r="AS25" s="609"/>
      <c r="AT25" s="609"/>
      <c r="AU25" s="609"/>
      <c r="AV25" s="609"/>
      <c r="AW25" s="609"/>
      <c r="AX25" s="609"/>
      <c r="AY25" s="609"/>
      <c r="AZ25" s="609"/>
      <c r="BA25" s="609"/>
      <c r="BB25" s="609"/>
      <c r="BC25" s="609"/>
      <c r="BD25" s="609"/>
      <c r="BE25" s="609"/>
      <c r="BF25" s="610"/>
      <c r="BG25" s="592" t="s">
        <v>
208</v>
      </c>
      <c r="BH25" s="593"/>
      <c r="BI25" s="593"/>
      <c r="BJ25" s="593"/>
      <c r="BK25" s="593"/>
      <c r="BL25" s="593"/>
      <c r="BM25" s="593"/>
      <c r="BN25" s="594"/>
      <c r="BO25" s="595" t="s">
        <v>
208</v>
      </c>
      <c r="BP25" s="595"/>
      <c r="BQ25" s="595"/>
      <c r="BR25" s="595"/>
      <c r="BS25" s="596" t="s">
        <v>
208</v>
      </c>
      <c r="BT25" s="596"/>
      <c r="BU25" s="596"/>
      <c r="BV25" s="596"/>
      <c r="BW25" s="596"/>
      <c r="BX25" s="596"/>
      <c r="BY25" s="596"/>
      <c r="BZ25" s="596"/>
      <c r="CA25" s="596"/>
      <c r="CB25" s="597"/>
      <c r="CD25" s="598" t="s">
        <v>
206</v>
      </c>
      <c r="CE25" s="599"/>
      <c r="CF25" s="599"/>
      <c r="CG25" s="599"/>
      <c r="CH25" s="599"/>
      <c r="CI25" s="599"/>
      <c r="CJ25" s="599"/>
      <c r="CK25" s="599"/>
      <c r="CL25" s="599"/>
      <c r="CM25" s="599"/>
      <c r="CN25" s="599"/>
      <c r="CO25" s="599"/>
      <c r="CP25" s="599"/>
      <c r="CQ25" s="600"/>
      <c r="CR25" s="592">
        <v>
19701936</v>
      </c>
      <c r="CS25" s="627"/>
      <c r="CT25" s="627"/>
      <c r="CU25" s="627"/>
      <c r="CV25" s="627"/>
      <c r="CW25" s="627"/>
      <c r="CX25" s="627"/>
      <c r="CY25" s="628"/>
      <c r="CZ25" s="601">
        <v>
12.8</v>
      </c>
      <c r="DA25" s="629"/>
      <c r="DB25" s="629"/>
      <c r="DC25" s="630"/>
      <c r="DD25" s="605">
        <v>
18573026</v>
      </c>
      <c r="DE25" s="627"/>
      <c r="DF25" s="627"/>
      <c r="DG25" s="627"/>
      <c r="DH25" s="627"/>
      <c r="DI25" s="627"/>
      <c r="DJ25" s="627"/>
      <c r="DK25" s="628"/>
      <c r="DL25" s="605">
        <v>
17929174</v>
      </c>
      <c r="DM25" s="627"/>
      <c r="DN25" s="627"/>
      <c r="DO25" s="627"/>
      <c r="DP25" s="627"/>
      <c r="DQ25" s="627"/>
      <c r="DR25" s="627"/>
      <c r="DS25" s="627"/>
      <c r="DT25" s="627"/>
      <c r="DU25" s="627"/>
      <c r="DV25" s="628"/>
      <c r="DW25" s="601">
        <v>
21.1</v>
      </c>
      <c r="DX25" s="629"/>
      <c r="DY25" s="629"/>
      <c r="DZ25" s="629"/>
      <c r="EA25" s="629"/>
      <c r="EB25" s="629"/>
      <c r="EC25" s="631"/>
    </row>
    <row r="26" spans="2:133" ht="11.25" customHeight="1">
      <c r="B26" s="598" t="s">
        <v>
385</v>
      </c>
      <c r="C26" s="599"/>
      <c r="D26" s="599"/>
      <c r="E26" s="599"/>
      <c r="F26" s="599"/>
      <c r="G26" s="599"/>
      <c r="H26" s="599"/>
      <c r="I26" s="599"/>
      <c r="J26" s="599"/>
      <c r="K26" s="599"/>
      <c r="L26" s="599"/>
      <c r="M26" s="599"/>
      <c r="N26" s="599"/>
      <c r="O26" s="599"/>
      <c r="P26" s="599"/>
      <c r="Q26" s="600"/>
      <c r="R26" s="592" t="s">
        <v>
208</v>
      </c>
      <c r="S26" s="593"/>
      <c r="T26" s="593"/>
      <c r="U26" s="593"/>
      <c r="V26" s="593"/>
      <c r="W26" s="593"/>
      <c r="X26" s="593"/>
      <c r="Y26" s="594"/>
      <c r="Z26" s="595" t="s">
        <v>
208</v>
      </c>
      <c r="AA26" s="595"/>
      <c r="AB26" s="595"/>
      <c r="AC26" s="595"/>
      <c r="AD26" s="596" t="s">
        <v>
208</v>
      </c>
      <c r="AE26" s="596"/>
      <c r="AF26" s="596"/>
      <c r="AG26" s="596"/>
      <c r="AH26" s="596"/>
      <c r="AI26" s="596"/>
      <c r="AJ26" s="596"/>
      <c r="AK26" s="596"/>
      <c r="AL26" s="601" t="s">
        <v>
208</v>
      </c>
      <c r="AM26" s="602"/>
      <c r="AN26" s="602"/>
      <c r="AO26" s="603"/>
      <c r="AP26" s="608" t="s">
        <v>
387</v>
      </c>
      <c r="AQ26" s="632"/>
      <c r="AR26" s="632"/>
      <c r="AS26" s="632"/>
      <c r="AT26" s="632"/>
      <c r="AU26" s="632"/>
      <c r="AV26" s="632"/>
      <c r="AW26" s="632"/>
      <c r="AX26" s="632"/>
      <c r="AY26" s="632"/>
      <c r="AZ26" s="632"/>
      <c r="BA26" s="632"/>
      <c r="BB26" s="632"/>
      <c r="BC26" s="632"/>
      <c r="BD26" s="632"/>
      <c r="BE26" s="632"/>
      <c r="BF26" s="610"/>
      <c r="BG26" s="592" t="s">
        <v>
208</v>
      </c>
      <c r="BH26" s="593"/>
      <c r="BI26" s="593"/>
      <c r="BJ26" s="593"/>
      <c r="BK26" s="593"/>
      <c r="BL26" s="593"/>
      <c r="BM26" s="593"/>
      <c r="BN26" s="594"/>
      <c r="BO26" s="595" t="s">
        <v>
208</v>
      </c>
      <c r="BP26" s="595"/>
      <c r="BQ26" s="595"/>
      <c r="BR26" s="595"/>
      <c r="BS26" s="596" t="s">
        <v>
208</v>
      </c>
      <c r="BT26" s="596"/>
      <c r="BU26" s="596"/>
      <c r="BV26" s="596"/>
      <c r="BW26" s="596"/>
      <c r="BX26" s="596"/>
      <c r="BY26" s="596"/>
      <c r="BZ26" s="596"/>
      <c r="CA26" s="596"/>
      <c r="CB26" s="597"/>
      <c r="CD26" s="598" t="s">
        <v>
130</v>
      </c>
      <c r="CE26" s="599"/>
      <c r="CF26" s="599"/>
      <c r="CG26" s="599"/>
      <c r="CH26" s="599"/>
      <c r="CI26" s="599"/>
      <c r="CJ26" s="599"/>
      <c r="CK26" s="599"/>
      <c r="CL26" s="599"/>
      <c r="CM26" s="599"/>
      <c r="CN26" s="599"/>
      <c r="CO26" s="599"/>
      <c r="CP26" s="599"/>
      <c r="CQ26" s="600"/>
      <c r="CR26" s="592">
        <v>
13533492</v>
      </c>
      <c r="CS26" s="593"/>
      <c r="CT26" s="593"/>
      <c r="CU26" s="593"/>
      <c r="CV26" s="593"/>
      <c r="CW26" s="593"/>
      <c r="CX26" s="593"/>
      <c r="CY26" s="594"/>
      <c r="CZ26" s="601">
        <v>
8.8000000000000007</v>
      </c>
      <c r="DA26" s="629"/>
      <c r="DB26" s="629"/>
      <c r="DC26" s="630"/>
      <c r="DD26" s="605">
        <v>
12602305</v>
      </c>
      <c r="DE26" s="593"/>
      <c r="DF26" s="593"/>
      <c r="DG26" s="593"/>
      <c r="DH26" s="593"/>
      <c r="DI26" s="593"/>
      <c r="DJ26" s="593"/>
      <c r="DK26" s="594"/>
      <c r="DL26" s="605" t="s">
        <v>
208</v>
      </c>
      <c r="DM26" s="593"/>
      <c r="DN26" s="593"/>
      <c r="DO26" s="593"/>
      <c r="DP26" s="593"/>
      <c r="DQ26" s="593"/>
      <c r="DR26" s="593"/>
      <c r="DS26" s="593"/>
      <c r="DT26" s="593"/>
      <c r="DU26" s="593"/>
      <c r="DV26" s="594"/>
      <c r="DW26" s="601" t="s">
        <v>
208</v>
      </c>
      <c r="DX26" s="629"/>
      <c r="DY26" s="629"/>
      <c r="DZ26" s="629"/>
      <c r="EA26" s="629"/>
      <c r="EB26" s="629"/>
      <c r="EC26" s="631"/>
    </row>
    <row r="27" spans="2:133" ht="11.25" customHeight="1">
      <c r="B27" s="598" t="s">
        <v>
90</v>
      </c>
      <c r="C27" s="599"/>
      <c r="D27" s="599"/>
      <c r="E27" s="599"/>
      <c r="F27" s="599"/>
      <c r="G27" s="599"/>
      <c r="H27" s="599"/>
      <c r="I27" s="599"/>
      <c r="J27" s="599"/>
      <c r="K27" s="599"/>
      <c r="L27" s="599"/>
      <c r="M27" s="599"/>
      <c r="N27" s="599"/>
      <c r="O27" s="599"/>
      <c r="P27" s="599"/>
      <c r="Q27" s="600"/>
      <c r="R27" s="592">
        <v>
46113547</v>
      </c>
      <c r="S27" s="593"/>
      <c r="T27" s="593"/>
      <c r="U27" s="593"/>
      <c r="V27" s="593"/>
      <c r="W27" s="593"/>
      <c r="X27" s="593"/>
      <c r="Y27" s="594"/>
      <c r="Z27" s="595">
        <v>
28.7</v>
      </c>
      <c r="AA27" s="595"/>
      <c r="AB27" s="595"/>
      <c r="AC27" s="595"/>
      <c r="AD27" s="596">
        <v>
46113547</v>
      </c>
      <c r="AE27" s="596"/>
      <c r="AF27" s="596"/>
      <c r="AG27" s="596"/>
      <c r="AH27" s="596"/>
      <c r="AI27" s="596"/>
      <c r="AJ27" s="596"/>
      <c r="AK27" s="596"/>
      <c r="AL27" s="601">
        <v>
54.2</v>
      </c>
      <c r="AM27" s="602"/>
      <c r="AN27" s="602"/>
      <c r="AO27" s="603"/>
      <c r="AP27" s="598" t="s">
        <v>
388</v>
      </c>
      <c r="AQ27" s="599"/>
      <c r="AR27" s="599"/>
      <c r="AS27" s="599"/>
      <c r="AT27" s="599"/>
      <c r="AU27" s="599"/>
      <c r="AV27" s="599"/>
      <c r="AW27" s="599"/>
      <c r="AX27" s="599"/>
      <c r="AY27" s="599"/>
      <c r="AZ27" s="599"/>
      <c r="BA27" s="599"/>
      <c r="BB27" s="599"/>
      <c r="BC27" s="599"/>
      <c r="BD27" s="599"/>
      <c r="BE27" s="599"/>
      <c r="BF27" s="600"/>
      <c r="BG27" s="592">
        <v>
36083700</v>
      </c>
      <c r="BH27" s="593"/>
      <c r="BI27" s="593"/>
      <c r="BJ27" s="593"/>
      <c r="BK27" s="593"/>
      <c r="BL27" s="593"/>
      <c r="BM27" s="593"/>
      <c r="BN27" s="594"/>
      <c r="BO27" s="595">
        <v>
100</v>
      </c>
      <c r="BP27" s="595"/>
      <c r="BQ27" s="595"/>
      <c r="BR27" s="595"/>
      <c r="BS27" s="596" t="s">
        <v>
208</v>
      </c>
      <c r="BT27" s="596"/>
      <c r="BU27" s="596"/>
      <c r="BV27" s="596"/>
      <c r="BW27" s="596"/>
      <c r="BX27" s="596"/>
      <c r="BY27" s="596"/>
      <c r="BZ27" s="596"/>
      <c r="CA27" s="596"/>
      <c r="CB27" s="597"/>
      <c r="CD27" s="598" t="s">
        <v>
230</v>
      </c>
      <c r="CE27" s="599"/>
      <c r="CF27" s="599"/>
      <c r="CG27" s="599"/>
      <c r="CH27" s="599"/>
      <c r="CI27" s="599"/>
      <c r="CJ27" s="599"/>
      <c r="CK27" s="599"/>
      <c r="CL27" s="599"/>
      <c r="CM27" s="599"/>
      <c r="CN27" s="599"/>
      <c r="CO27" s="599"/>
      <c r="CP27" s="599"/>
      <c r="CQ27" s="600"/>
      <c r="CR27" s="592">
        <v>
50874241</v>
      </c>
      <c r="CS27" s="627"/>
      <c r="CT27" s="627"/>
      <c r="CU27" s="627"/>
      <c r="CV27" s="627"/>
      <c r="CW27" s="627"/>
      <c r="CX27" s="627"/>
      <c r="CY27" s="628"/>
      <c r="CZ27" s="601">
        <v>
33</v>
      </c>
      <c r="DA27" s="629"/>
      <c r="DB27" s="629"/>
      <c r="DC27" s="630"/>
      <c r="DD27" s="605">
        <v>
15805883</v>
      </c>
      <c r="DE27" s="627"/>
      <c r="DF27" s="627"/>
      <c r="DG27" s="627"/>
      <c r="DH27" s="627"/>
      <c r="DI27" s="627"/>
      <c r="DJ27" s="627"/>
      <c r="DK27" s="628"/>
      <c r="DL27" s="605">
        <v>
15674271</v>
      </c>
      <c r="DM27" s="627"/>
      <c r="DN27" s="627"/>
      <c r="DO27" s="627"/>
      <c r="DP27" s="627"/>
      <c r="DQ27" s="627"/>
      <c r="DR27" s="627"/>
      <c r="DS27" s="627"/>
      <c r="DT27" s="627"/>
      <c r="DU27" s="627"/>
      <c r="DV27" s="628"/>
      <c r="DW27" s="601">
        <v>
18.399999999999999</v>
      </c>
      <c r="DX27" s="629"/>
      <c r="DY27" s="629"/>
      <c r="DZ27" s="629"/>
      <c r="EA27" s="629"/>
      <c r="EB27" s="629"/>
      <c r="EC27" s="631"/>
    </row>
    <row r="28" spans="2:133" ht="11.25" customHeight="1">
      <c r="B28" s="598" t="s">
        <v>
390</v>
      </c>
      <c r="C28" s="599"/>
      <c r="D28" s="599"/>
      <c r="E28" s="599"/>
      <c r="F28" s="599"/>
      <c r="G28" s="599"/>
      <c r="H28" s="599"/>
      <c r="I28" s="599"/>
      <c r="J28" s="599"/>
      <c r="K28" s="599"/>
      <c r="L28" s="599"/>
      <c r="M28" s="599"/>
      <c r="N28" s="599"/>
      <c r="O28" s="599"/>
      <c r="P28" s="599"/>
      <c r="Q28" s="600"/>
      <c r="R28" s="592">
        <v>
30398</v>
      </c>
      <c r="S28" s="593"/>
      <c r="T28" s="593"/>
      <c r="U28" s="593"/>
      <c r="V28" s="593"/>
      <c r="W28" s="593"/>
      <c r="X28" s="593"/>
      <c r="Y28" s="594"/>
      <c r="Z28" s="595">
        <v>
0</v>
      </c>
      <c r="AA28" s="595"/>
      <c r="AB28" s="595"/>
      <c r="AC28" s="595"/>
      <c r="AD28" s="596">
        <v>
30398</v>
      </c>
      <c r="AE28" s="596"/>
      <c r="AF28" s="596"/>
      <c r="AG28" s="596"/>
      <c r="AH28" s="596"/>
      <c r="AI28" s="596"/>
      <c r="AJ28" s="596"/>
      <c r="AK28" s="596"/>
      <c r="AL28" s="601">
        <v>
0</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
383</v>
      </c>
      <c r="CE28" s="599"/>
      <c r="CF28" s="599"/>
      <c r="CG28" s="599"/>
      <c r="CH28" s="599"/>
      <c r="CI28" s="599"/>
      <c r="CJ28" s="599"/>
      <c r="CK28" s="599"/>
      <c r="CL28" s="599"/>
      <c r="CM28" s="599"/>
      <c r="CN28" s="599"/>
      <c r="CO28" s="599"/>
      <c r="CP28" s="599"/>
      <c r="CQ28" s="600"/>
      <c r="CR28" s="592">
        <v>
1467899</v>
      </c>
      <c r="CS28" s="593"/>
      <c r="CT28" s="593"/>
      <c r="CU28" s="593"/>
      <c r="CV28" s="593"/>
      <c r="CW28" s="593"/>
      <c r="CX28" s="593"/>
      <c r="CY28" s="594"/>
      <c r="CZ28" s="601">
        <v>
1</v>
      </c>
      <c r="DA28" s="629"/>
      <c r="DB28" s="629"/>
      <c r="DC28" s="630"/>
      <c r="DD28" s="605">
        <v>
1467899</v>
      </c>
      <c r="DE28" s="593"/>
      <c r="DF28" s="593"/>
      <c r="DG28" s="593"/>
      <c r="DH28" s="593"/>
      <c r="DI28" s="593"/>
      <c r="DJ28" s="593"/>
      <c r="DK28" s="594"/>
      <c r="DL28" s="605">
        <v>
1467899</v>
      </c>
      <c r="DM28" s="593"/>
      <c r="DN28" s="593"/>
      <c r="DO28" s="593"/>
      <c r="DP28" s="593"/>
      <c r="DQ28" s="593"/>
      <c r="DR28" s="593"/>
      <c r="DS28" s="593"/>
      <c r="DT28" s="593"/>
      <c r="DU28" s="593"/>
      <c r="DV28" s="594"/>
      <c r="DW28" s="601">
        <v>
1.7</v>
      </c>
      <c r="DX28" s="629"/>
      <c r="DY28" s="629"/>
      <c r="DZ28" s="629"/>
      <c r="EA28" s="629"/>
      <c r="EB28" s="629"/>
      <c r="EC28" s="631"/>
    </row>
    <row r="29" spans="2:133" ht="11.25" customHeight="1">
      <c r="B29" s="598" t="s">
        <v>
162</v>
      </c>
      <c r="C29" s="599"/>
      <c r="D29" s="599"/>
      <c r="E29" s="599"/>
      <c r="F29" s="599"/>
      <c r="G29" s="599"/>
      <c r="H29" s="599"/>
      <c r="I29" s="599"/>
      <c r="J29" s="599"/>
      <c r="K29" s="599"/>
      <c r="L29" s="599"/>
      <c r="M29" s="599"/>
      <c r="N29" s="599"/>
      <c r="O29" s="599"/>
      <c r="P29" s="599"/>
      <c r="Q29" s="600"/>
      <c r="R29" s="592">
        <v>
901807</v>
      </c>
      <c r="S29" s="593"/>
      <c r="T29" s="593"/>
      <c r="U29" s="593"/>
      <c r="V29" s="593"/>
      <c r="W29" s="593"/>
      <c r="X29" s="593"/>
      <c r="Y29" s="594"/>
      <c r="Z29" s="595">
        <v>
0.6</v>
      </c>
      <c r="AA29" s="595"/>
      <c r="AB29" s="595"/>
      <c r="AC29" s="595"/>
      <c r="AD29" s="596" t="s">
        <v>
208</v>
      </c>
      <c r="AE29" s="596"/>
      <c r="AF29" s="596"/>
      <c r="AG29" s="596"/>
      <c r="AH29" s="596"/>
      <c r="AI29" s="596"/>
      <c r="AJ29" s="596"/>
      <c r="AK29" s="596"/>
      <c r="AL29" s="601" t="s">
        <v>
208</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
184</v>
      </c>
      <c r="CE29" s="565"/>
      <c r="CF29" s="598" t="s">
        <v>
27</v>
      </c>
      <c r="CG29" s="599"/>
      <c r="CH29" s="599"/>
      <c r="CI29" s="599"/>
      <c r="CJ29" s="599"/>
      <c r="CK29" s="599"/>
      <c r="CL29" s="599"/>
      <c r="CM29" s="599"/>
      <c r="CN29" s="599"/>
      <c r="CO29" s="599"/>
      <c r="CP29" s="599"/>
      <c r="CQ29" s="600"/>
      <c r="CR29" s="592">
        <v>
1467897</v>
      </c>
      <c r="CS29" s="627"/>
      <c r="CT29" s="627"/>
      <c r="CU29" s="627"/>
      <c r="CV29" s="627"/>
      <c r="CW29" s="627"/>
      <c r="CX29" s="627"/>
      <c r="CY29" s="628"/>
      <c r="CZ29" s="601">
        <v>
1</v>
      </c>
      <c r="DA29" s="629"/>
      <c r="DB29" s="629"/>
      <c r="DC29" s="630"/>
      <c r="DD29" s="605">
        <v>
1467897</v>
      </c>
      <c r="DE29" s="627"/>
      <c r="DF29" s="627"/>
      <c r="DG29" s="627"/>
      <c r="DH29" s="627"/>
      <c r="DI29" s="627"/>
      <c r="DJ29" s="627"/>
      <c r="DK29" s="628"/>
      <c r="DL29" s="605">
        <v>
1467897</v>
      </c>
      <c r="DM29" s="627"/>
      <c r="DN29" s="627"/>
      <c r="DO29" s="627"/>
      <c r="DP29" s="627"/>
      <c r="DQ29" s="627"/>
      <c r="DR29" s="627"/>
      <c r="DS29" s="627"/>
      <c r="DT29" s="627"/>
      <c r="DU29" s="627"/>
      <c r="DV29" s="628"/>
      <c r="DW29" s="601">
        <v>
1.7</v>
      </c>
      <c r="DX29" s="629"/>
      <c r="DY29" s="629"/>
      <c r="DZ29" s="629"/>
      <c r="EA29" s="629"/>
      <c r="EB29" s="629"/>
      <c r="EC29" s="631"/>
    </row>
    <row r="30" spans="2:133" ht="11.25" customHeight="1">
      <c r="B30" s="598" t="s">
        <v>
317</v>
      </c>
      <c r="C30" s="599"/>
      <c r="D30" s="599"/>
      <c r="E30" s="599"/>
      <c r="F30" s="599"/>
      <c r="G30" s="599"/>
      <c r="H30" s="599"/>
      <c r="I30" s="599"/>
      <c r="J30" s="599"/>
      <c r="K30" s="599"/>
      <c r="L30" s="599"/>
      <c r="M30" s="599"/>
      <c r="N30" s="599"/>
      <c r="O30" s="599"/>
      <c r="P30" s="599"/>
      <c r="Q30" s="600"/>
      <c r="R30" s="592">
        <v>
1359553</v>
      </c>
      <c r="S30" s="593"/>
      <c r="T30" s="593"/>
      <c r="U30" s="593"/>
      <c r="V30" s="593"/>
      <c r="W30" s="593"/>
      <c r="X30" s="593"/>
      <c r="Y30" s="594"/>
      <c r="Z30" s="595">
        <v>
0.8</v>
      </c>
      <c r="AA30" s="595"/>
      <c r="AB30" s="595"/>
      <c r="AC30" s="595"/>
      <c r="AD30" s="596">
        <v>
807066</v>
      </c>
      <c r="AE30" s="596"/>
      <c r="AF30" s="596"/>
      <c r="AG30" s="596"/>
      <c r="AH30" s="596"/>
      <c r="AI30" s="596"/>
      <c r="AJ30" s="596"/>
      <c r="AK30" s="596"/>
      <c r="AL30" s="601">
        <v>
0.9</v>
      </c>
      <c r="AM30" s="602"/>
      <c r="AN30" s="602"/>
      <c r="AO30" s="603"/>
      <c r="AP30" s="365" t="s">
        <v>
319</v>
      </c>
      <c r="AQ30" s="366"/>
      <c r="AR30" s="366"/>
      <c r="AS30" s="366"/>
      <c r="AT30" s="366"/>
      <c r="AU30" s="366"/>
      <c r="AV30" s="366"/>
      <c r="AW30" s="366"/>
      <c r="AX30" s="366"/>
      <c r="AY30" s="366"/>
      <c r="AZ30" s="366"/>
      <c r="BA30" s="366"/>
      <c r="BB30" s="366"/>
      <c r="BC30" s="366"/>
      <c r="BD30" s="366"/>
      <c r="BE30" s="366"/>
      <c r="BF30" s="408"/>
      <c r="BG30" s="365" t="s">
        <v>
392</v>
      </c>
      <c r="BH30" s="633"/>
      <c r="BI30" s="633"/>
      <c r="BJ30" s="633"/>
      <c r="BK30" s="633"/>
      <c r="BL30" s="633"/>
      <c r="BM30" s="633"/>
      <c r="BN30" s="633"/>
      <c r="BO30" s="633"/>
      <c r="BP30" s="633"/>
      <c r="BQ30" s="634"/>
      <c r="BR30" s="365" t="s">
        <v>
393</v>
      </c>
      <c r="BS30" s="633"/>
      <c r="BT30" s="633"/>
      <c r="BU30" s="633"/>
      <c r="BV30" s="633"/>
      <c r="BW30" s="633"/>
      <c r="BX30" s="633"/>
      <c r="BY30" s="633"/>
      <c r="BZ30" s="633"/>
      <c r="CA30" s="633"/>
      <c r="CB30" s="634"/>
      <c r="CD30" s="573"/>
      <c r="CE30" s="568"/>
      <c r="CF30" s="598" t="s">
        <v>
394</v>
      </c>
      <c r="CG30" s="599"/>
      <c r="CH30" s="599"/>
      <c r="CI30" s="599"/>
      <c r="CJ30" s="599"/>
      <c r="CK30" s="599"/>
      <c r="CL30" s="599"/>
      <c r="CM30" s="599"/>
      <c r="CN30" s="599"/>
      <c r="CO30" s="599"/>
      <c r="CP30" s="599"/>
      <c r="CQ30" s="600"/>
      <c r="CR30" s="592">
        <v>
1319662</v>
      </c>
      <c r="CS30" s="593"/>
      <c r="CT30" s="593"/>
      <c r="CU30" s="593"/>
      <c r="CV30" s="593"/>
      <c r="CW30" s="593"/>
      <c r="CX30" s="593"/>
      <c r="CY30" s="594"/>
      <c r="CZ30" s="601">
        <v>
0.9</v>
      </c>
      <c r="DA30" s="629"/>
      <c r="DB30" s="629"/>
      <c r="DC30" s="630"/>
      <c r="DD30" s="605">
        <v>
1319662</v>
      </c>
      <c r="DE30" s="593"/>
      <c r="DF30" s="593"/>
      <c r="DG30" s="593"/>
      <c r="DH30" s="593"/>
      <c r="DI30" s="593"/>
      <c r="DJ30" s="593"/>
      <c r="DK30" s="594"/>
      <c r="DL30" s="605">
        <v>
1319662</v>
      </c>
      <c r="DM30" s="593"/>
      <c r="DN30" s="593"/>
      <c r="DO30" s="593"/>
      <c r="DP30" s="593"/>
      <c r="DQ30" s="593"/>
      <c r="DR30" s="593"/>
      <c r="DS30" s="593"/>
      <c r="DT30" s="593"/>
      <c r="DU30" s="593"/>
      <c r="DV30" s="594"/>
      <c r="DW30" s="601">
        <v>
1.6</v>
      </c>
      <c r="DX30" s="629"/>
      <c r="DY30" s="629"/>
      <c r="DZ30" s="629"/>
      <c r="EA30" s="629"/>
      <c r="EB30" s="629"/>
      <c r="EC30" s="631"/>
    </row>
    <row r="31" spans="2:133" ht="11.25" customHeight="1">
      <c r="B31" s="598" t="s">
        <v>
24</v>
      </c>
      <c r="C31" s="599"/>
      <c r="D31" s="599"/>
      <c r="E31" s="599"/>
      <c r="F31" s="599"/>
      <c r="G31" s="599"/>
      <c r="H31" s="599"/>
      <c r="I31" s="599"/>
      <c r="J31" s="599"/>
      <c r="K31" s="599"/>
      <c r="L31" s="599"/>
      <c r="M31" s="599"/>
      <c r="N31" s="599"/>
      <c r="O31" s="599"/>
      <c r="P31" s="599"/>
      <c r="Q31" s="600"/>
      <c r="R31" s="592">
        <v>
562383</v>
      </c>
      <c r="S31" s="593"/>
      <c r="T31" s="593"/>
      <c r="U31" s="593"/>
      <c r="V31" s="593"/>
      <c r="W31" s="593"/>
      <c r="X31" s="593"/>
      <c r="Y31" s="594"/>
      <c r="Z31" s="595">
        <v>
0.3</v>
      </c>
      <c r="AA31" s="595"/>
      <c r="AB31" s="595"/>
      <c r="AC31" s="595"/>
      <c r="AD31" s="596" t="s">
        <v>
208</v>
      </c>
      <c r="AE31" s="596"/>
      <c r="AF31" s="596"/>
      <c r="AG31" s="596"/>
      <c r="AH31" s="596"/>
      <c r="AI31" s="596"/>
      <c r="AJ31" s="596"/>
      <c r="AK31" s="596"/>
      <c r="AL31" s="601" t="s">
        <v>
208</v>
      </c>
      <c r="AM31" s="602"/>
      <c r="AN31" s="602"/>
      <c r="AO31" s="603"/>
      <c r="AP31" s="546" t="s">
        <v>
8</v>
      </c>
      <c r="AQ31" s="547"/>
      <c r="AR31" s="547"/>
      <c r="AS31" s="547"/>
      <c r="AT31" s="683" t="s">
        <v>
395</v>
      </c>
      <c r="AU31" s="45"/>
      <c r="AV31" s="45"/>
      <c r="AW31" s="45"/>
      <c r="AX31" s="581" t="s">
        <v>
277</v>
      </c>
      <c r="AY31" s="582"/>
      <c r="AZ31" s="582"/>
      <c r="BA31" s="582"/>
      <c r="BB31" s="582"/>
      <c r="BC31" s="582"/>
      <c r="BD31" s="582"/>
      <c r="BE31" s="582"/>
      <c r="BF31" s="583"/>
      <c r="BG31" s="635">
        <v>
99</v>
      </c>
      <c r="BH31" s="636"/>
      <c r="BI31" s="636"/>
      <c r="BJ31" s="636"/>
      <c r="BK31" s="636"/>
      <c r="BL31" s="636"/>
      <c r="BM31" s="590">
        <v>
97.3</v>
      </c>
      <c r="BN31" s="636"/>
      <c r="BO31" s="636"/>
      <c r="BP31" s="636"/>
      <c r="BQ31" s="637"/>
      <c r="BR31" s="635">
        <v>
98.7</v>
      </c>
      <c r="BS31" s="636"/>
      <c r="BT31" s="636"/>
      <c r="BU31" s="636"/>
      <c r="BV31" s="636"/>
      <c r="BW31" s="636"/>
      <c r="BX31" s="590">
        <v>
96.7</v>
      </c>
      <c r="BY31" s="636"/>
      <c r="BZ31" s="636"/>
      <c r="CA31" s="636"/>
      <c r="CB31" s="637"/>
      <c r="CD31" s="573"/>
      <c r="CE31" s="568"/>
      <c r="CF31" s="598" t="s">
        <v>
318</v>
      </c>
      <c r="CG31" s="599"/>
      <c r="CH31" s="599"/>
      <c r="CI31" s="599"/>
      <c r="CJ31" s="599"/>
      <c r="CK31" s="599"/>
      <c r="CL31" s="599"/>
      <c r="CM31" s="599"/>
      <c r="CN31" s="599"/>
      <c r="CO31" s="599"/>
      <c r="CP31" s="599"/>
      <c r="CQ31" s="600"/>
      <c r="CR31" s="592">
        <v>
148235</v>
      </c>
      <c r="CS31" s="627"/>
      <c r="CT31" s="627"/>
      <c r="CU31" s="627"/>
      <c r="CV31" s="627"/>
      <c r="CW31" s="627"/>
      <c r="CX31" s="627"/>
      <c r="CY31" s="628"/>
      <c r="CZ31" s="601">
        <v>
0.1</v>
      </c>
      <c r="DA31" s="629"/>
      <c r="DB31" s="629"/>
      <c r="DC31" s="630"/>
      <c r="DD31" s="605">
        <v>
148235</v>
      </c>
      <c r="DE31" s="627"/>
      <c r="DF31" s="627"/>
      <c r="DG31" s="627"/>
      <c r="DH31" s="627"/>
      <c r="DI31" s="627"/>
      <c r="DJ31" s="627"/>
      <c r="DK31" s="628"/>
      <c r="DL31" s="605">
        <v>
148235</v>
      </c>
      <c r="DM31" s="627"/>
      <c r="DN31" s="627"/>
      <c r="DO31" s="627"/>
      <c r="DP31" s="627"/>
      <c r="DQ31" s="627"/>
      <c r="DR31" s="627"/>
      <c r="DS31" s="627"/>
      <c r="DT31" s="627"/>
      <c r="DU31" s="627"/>
      <c r="DV31" s="628"/>
      <c r="DW31" s="601">
        <v>
0.2</v>
      </c>
      <c r="DX31" s="629"/>
      <c r="DY31" s="629"/>
      <c r="DZ31" s="629"/>
      <c r="EA31" s="629"/>
      <c r="EB31" s="629"/>
      <c r="EC31" s="631"/>
    </row>
    <row r="32" spans="2:133" ht="11.25" customHeight="1">
      <c r="B32" s="598" t="s">
        <v>
347</v>
      </c>
      <c r="C32" s="599"/>
      <c r="D32" s="599"/>
      <c r="E32" s="599"/>
      <c r="F32" s="599"/>
      <c r="G32" s="599"/>
      <c r="H32" s="599"/>
      <c r="I32" s="599"/>
      <c r="J32" s="599"/>
      <c r="K32" s="599"/>
      <c r="L32" s="599"/>
      <c r="M32" s="599"/>
      <c r="N32" s="599"/>
      <c r="O32" s="599"/>
      <c r="P32" s="599"/>
      <c r="Q32" s="600"/>
      <c r="R32" s="592">
        <v>
40482528</v>
      </c>
      <c r="S32" s="593"/>
      <c r="T32" s="593"/>
      <c r="U32" s="593"/>
      <c r="V32" s="593"/>
      <c r="W32" s="593"/>
      <c r="X32" s="593"/>
      <c r="Y32" s="594"/>
      <c r="Z32" s="595">
        <v>
25.2</v>
      </c>
      <c r="AA32" s="595"/>
      <c r="AB32" s="595"/>
      <c r="AC32" s="595"/>
      <c r="AD32" s="596" t="s">
        <v>
208</v>
      </c>
      <c r="AE32" s="596"/>
      <c r="AF32" s="596"/>
      <c r="AG32" s="596"/>
      <c r="AH32" s="596"/>
      <c r="AI32" s="596"/>
      <c r="AJ32" s="596"/>
      <c r="AK32" s="596"/>
      <c r="AL32" s="601" t="s">
        <v>
208</v>
      </c>
      <c r="AM32" s="602"/>
      <c r="AN32" s="602"/>
      <c r="AO32" s="603"/>
      <c r="AP32" s="681"/>
      <c r="AQ32" s="682"/>
      <c r="AR32" s="682"/>
      <c r="AS32" s="682"/>
      <c r="AT32" s="684"/>
      <c r="AU32" s="38" t="s">
        <v>
253</v>
      </c>
      <c r="AV32" s="38"/>
      <c r="AW32" s="38"/>
      <c r="AX32" s="598" t="s">
        <v>
292</v>
      </c>
      <c r="AY32" s="599"/>
      <c r="AZ32" s="599"/>
      <c r="BA32" s="599"/>
      <c r="BB32" s="599"/>
      <c r="BC32" s="599"/>
      <c r="BD32" s="599"/>
      <c r="BE32" s="599"/>
      <c r="BF32" s="600"/>
      <c r="BG32" s="638">
        <v>
99</v>
      </c>
      <c r="BH32" s="627"/>
      <c r="BI32" s="627"/>
      <c r="BJ32" s="627"/>
      <c r="BK32" s="627"/>
      <c r="BL32" s="627"/>
      <c r="BM32" s="602">
        <v>
97.1</v>
      </c>
      <c r="BN32" s="639"/>
      <c r="BO32" s="639"/>
      <c r="BP32" s="639"/>
      <c r="BQ32" s="640"/>
      <c r="BR32" s="638">
        <v>
98.6</v>
      </c>
      <c r="BS32" s="627"/>
      <c r="BT32" s="627"/>
      <c r="BU32" s="627"/>
      <c r="BV32" s="627"/>
      <c r="BW32" s="627"/>
      <c r="BX32" s="602">
        <v>
96.6</v>
      </c>
      <c r="BY32" s="639"/>
      <c r="BZ32" s="639"/>
      <c r="CA32" s="639"/>
      <c r="CB32" s="640"/>
      <c r="CD32" s="574"/>
      <c r="CE32" s="576"/>
      <c r="CF32" s="598" t="s">
        <v>
397</v>
      </c>
      <c r="CG32" s="599"/>
      <c r="CH32" s="599"/>
      <c r="CI32" s="599"/>
      <c r="CJ32" s="599"/>
      <c r="CK32" s="599"/>
      <c r="CL32" s="599"/>
      <c r="CM32" s="599"/>
      <c r="CN32" s="599"/>
      <c r="CO32" s="599"/>
      <c r="CP32" s="599"/>
      <c r="CQ32" s="600"/>
      <c r="CR32" s="592">
        <v>
2</v>
      </c>
      <c r="CS32" s="593"/>
      <c r="CT32" s="593"/>
      <c r="CU32" s="593"/>
      <c r="CV32" s="593"/>
      <c r="CW32" s="593"/>
      <c r="CX32" s="593"/>
      <c r="CY32" s="594"/>
      <c r="CZ32" s="601">
        <v>
0</v>
      </c>
      <c r="DA32" s="629"/>
      <c r="DB32" s="629"/>
      <c r="DC32" s="630"/>
      <c r="DD32" s="605">
        <v>
2</v>
      </c>
      <c r="DE32" s="593"/>
      <c r="DF32" s="593"/>
      <c r="DG32" s="593"/>
      <c r="DH32" s="593"/>
      <c r="DI32" s="593"/>
      <c r="DJ32" s="593"/>
      <c r="DK32" s="594"/>
      <c r="DL32" s="605">
        <v>
2</v>
      </c>
      <c r="DM32" s="593"/>
      <c r="DN32" s="593"/>
      <c r="DO32" s="593"/>
      <c r="DP32" s="593"/>
      <c r="DQ32" s="593"/>
      <c r="DR32" s="593"/>
      <c r="DS32" s="593"/>
      <c r="DT32" s="593"/>
      <c r="DU32" s="593"/>
      <c r="DV32" s="594"/>
      <c r="DW32" s="601">
        <v>
0</v>
      </c>
      <c r="DX32" s="629"/>
      <c r="DY32" s="629"/>
      <c r="DZ32" s="629"/>
      <c r="EA32" s="629"/>
      <c r="EB32" s="629"/>
      <c r="EC32" s="631"/>
    </row>
    <row r="33" spans="2:133" ht="11.25" customHeight="1">
      <c r="B33" s="620" t="s">
        <v>
59</v>
      </c>
      <c r="C33" s="621"/>
      <c r="D33" s="621"/>
      <c r="E33" s="621"/>
      <c r="F33" s="621"/>
      <c r="G33" s="621"/>
      <c r="H33" s="621"/>
      <c r="I33" s="621"/>
      <c r="J33" s="621"/>
      <c r="K33" s="621"/>
      <c r="L33" s="621"/>
      <c r="M33" s="621"/>
      <c r="N33" s="621"/>
      <c r="O33" s="621"/>
      <c r="P33" s="621"/>
      <c r="Q33" s="622"/>
      <c r="R33" s="592">
        <v>
41022235</v>
      </c>
      <c r="S33" s="593"/>
      <c r="T33" s="593"/>
      <c r="U33" s="593"/>
      <c r="V33" s="593"/>
      <c r="W33" s="593"/>
      <c r="X33" s="593"/>
      <c r="Y33" s="594"/>
      <c r="Z33" s="595">
        <v>
25.5</v>
      </c>
      <c r="AA33" s="595"/>
      <c r="AB33" s="595"/>
      <c r="AC33" s="595"/>
      <c r="AD33" s="596">
        <v>
37990013</v>
      </c>
      <c r="AE33" s="596"/>
      <c r="AF33" s="596"/>
      <c r="AG33" s="596"/>
      <c r="AH33" s="596"/>
      <c r="AI33" s="596"/>
      <c r="AJ33" s="596"/>
      <c r="AK33" s="596"/>
      <c r="AL33" s="601">
        <v>
44.6</v>
      </c>
      <c r="AM33" s="602"/>
      <c r="AN33" s="602"/>
      <c r="AO33" s="603"/>
      <c r="AP33" s="549"/>
      <c r="AQ33" s="550"/>
      <c r="AR33" s="550"/>
      <c r="AS33" s="550"/>
      <c r="AT33" s="685"/>
      <c r="AU33" s="46"/>
      <c r="AV33" s="46"/>
      <c r="AW33" s="46"/>
      <c r="AX33" s="611" t="s">
        <v>
166</v>
      </c>
      <c r="AY33" s="612"/>
      <c r="AZ33" s="612"/>
      <c r="BA33" s="612"/>
      <c r="BB33" s="612"/>
      <c r="BC33" s="612"/>
      <c r="BD33" s="612"/>
      <c r="BE33" s="612"/>
      <c r="BF33" s="613"/>
      <c r="BG33" s="641" t="s">
        <v>
208</v>
      </c>
      <c r="BH33" s="642"/>
      <c r="BI33" s="642"/>
      <c r="BJ33" s="642"/>
      <c r="BK33" s="642"/>
      <c r="BL33" s="642"/>
      <c r="BM33" s="643" t="s">
        <v>
208</v>
      </c>
      <c r="BN33" s="642"/>
      <c r="BO33" s="642"/>
      <c r="BP33" s="642"/>
      <c r="BQ33" s="644"/>
      <c r="BR33" s="641" t="s">
        <v>
208</v>
      </c>
      <c r="BS33" s="642"/>
      <c r="BT33" s="642"/>
      <c r="BU33" s="642"/>
      <c r="BV33" s="642"/>
      <c r="BW33" s="642"/>
      <c r="BX33" s="643" t="s">
        <v>
208</v>
      </c>
      <c r="BY33" s="642"/>
      <c r="BZ33" s="642"/>
      <c r="CA33" s="642"/>
      <c r="CB33" s="644"/>
      <c r="CD33" s="598" t="s">
        <v>
398</v>
      </c>
      <c r="CE33" s="599"/>
      <c r="CF33" s="599"/>
      <c r="CG33" s="599"/>
      <c r="CH33" s="599"/>
      <c r="CI33" s="599"/>
      <c r="CJ33" s="599"/>
      <c r="CK33" s="599"/>
      <c r="CL33" s="599"/>
      <c r="CM33" s="599"/>
      <c r="CN33" s="599"/>
      <c r="CO33" s="599"/>
      <c r="CP33" s="599"/>
      <c r="CQ33" s="600"/>
      <c r="CR33" s="592">
        <v>
52316690</v>
      </c>
      <c r="CS33" s="627"/>
      <c r="CT33" s="627"/>
      <c r="CU33" s="627"/>
      <c r="CV33" s="627"/>
      <c r="CW33" s="627"/>
      <c r="CX33" s="627"/>
      <c r="CY33" s="628"/>
      <c r="CZ33" s="601">
        <v>
33.9</v>
      </c>
      <c r="DA33" s="629"/>
      <c r="DB33" s="629"/>
      <c r="DC33" s="630"/>
      <c r="DD33" s="605">
        <v>
41266028</v>
      </c>
      <c r="DE33" s="627"/>
      <c r="DF33" s="627"/>
      <c r="DG33" s="627"/>
      <c r="DH33" s="627"/>
      <c r="DI33" s="627"/>
      <c r="DJ33" s="627"/>
      <c r="DK33" s="628"/>
      <c r="DL33" s="605">
        <v>
26780961</v>
      </c>
      <c r="DM33" s="627"/>
      <c r="DN33" s="627"/>
      <c r="DO33" s="627"/>
      <c r="DP33" s="627"/>
      <c r="DQ33" s="627"/>
      <c r="DR33" s="627"/>
      <c r="DS33" s="627"/>
      <c r="DT33" s="627"/>
      <c r="DU33" s="627"/>
      <c r="DV33" s="628"/>
      <c r="DW33" s="601">
        <v>
31.5</v>
      </c>
      <c r="DX33" s="629"/>
      <c r="DY33" s="629"/>
      <c r="DZ33" s="629"/>
      <c r="EA33" s="629"/>
      <c r="EB33" s="629"/>
      <c r="EC33" s="631"/>
    </row>
    <row r="34" spans="2:133" ht="11.25" customHeight="1">
      <c r="B34" s="598" t="s">
        <v>
402</v>
      </c>
      <c r="C34" s="599"/>
      <c r="D34" s="599"/>
      <c r="E34" s="599"/>
      <c r="F34" s="599"/>
      <c r="G34" s="599"/>
      <c r="H34" s="599"/>
      <c r="I34" s="599"/>
      <c r="J34" s="599"/>
      <c r="K34" s="599"/>
      <c r="L34" s="599"/>
      <c r="M34" s="599"/>
      <c r="N34" s="599"/>
      <c r="O34" s="599"/>
      <c r="P34" s="599"/>
      <c r="Q34" s="600"/>
      <c r="R34" s="592">
        <v>
13842949</v>
      </c>
      <c r="S34" s="593"/>
      <c r="T34" s="593"/>
      <c r="U34" s="593"/>
      <c r="V34" s="593"/>
      <c r="W34" s="593"/>
      <c r="X34" s="593"/>
      <c r="Y34" s="594"/>
      <c r="Z34" s="595">
        <v>
8.6</v>
      </c>
      <c r="AA34" s="595"/>
      <c r="AB34" s="595"/>
      <c r="AC34" s="595"/>
      <c r="AD34" s="596" t="s">
        <v>
208</v>
      </c>
      <c r="AE34" s="596"/>
      <c r="AF34" s="596"/>
      <c r="AG34" s="596"/>
      <c r="AH34" s="596"/>
      <c r="AI34" s="596"/>
      <c r="AJ34" s="596"/>
      <c r="AK34" s="596"/>
      <c r="AL34" s="601" t="s">
        <v>
208</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
403</v>
      </c>
      <c r="CE34" s="599"/>
      <c r="CF34" s="599"/>
      <c r="CG34" s="599"/>
      <c r="CH34" s="599"/>
      <c r="CI34" s="599"/>
      <c r="CJ34" s="599"/>
      <c r="CK34" s="599"/>
      <c r="CL34" s="599"/>
      <c r="CM34" s="599"/>
      <c r="CN34" s="599"/>
      <c r="CO34" s="599"/>
      <c r="CP34" s="599"/>
      <c r="CQ34" s="600"/>
      <c r="CR34" s="592">
        <v>
23699299</v>
      </c>
      <c r="CS34" s="593"/>
      <c r="CT34" s="593"/>
      <c r="CU34" s="593"/>
      <c r="CV34" s="593"/>
      <c r="CW34" s="593"/>
      <c r="CX34" s="593"/>
      <c r="CY34" s="594"/>
      <c r="CZ34" s="601">
        <v>
15.4</v>
      </c>
      <c r="DA34" s="629"/>
      <c r="DB34" s="629"/>
      <c r="DC34" s="630"/>
      <c r="DD34" s="605">
        <v>
17176758</v>
      </c>
      <c r="DE34" s="593"/>
      <c r="DF34" s="593"/>
      <c r="DG34" s="593"/>
      <c r="DH34" s="593"/>
      <c r="DI34" s="593"/>
      <c r="DJ34" s="593"/>
      <c r="DK34" s="594"/>
      <c r="DL34" s="605">
        <v>
15928031</v>
      </c>
      <c r="DM34" s="593"/>
      <c r="DN34" s="593"/>
      <c r="DO34" s="593"/>
      <c r="DP34" s="593"/>
      <c r="DQ34" s="593"/>
      <c r="DR34" s="593"/>
      <c r="DS34" s="593"/>
      <c r="DT34" s="593"/>
      <c r="DU34" s="593"/>
      <c r="DV34" s="594"/>
      <c r="DW34" s="601">
        <v>
18.7</v>
      </c>
      <c r="DX34" s="629"/>
      <c r="DY34" s="629"/>
      <c r="DZ34" s="629"/>
      <c r="EA34" s="629"/>
      <c r="EB34" s="629"/>
      <c r="EC34" s="631"/>
    </row>
    <row r="35" spans="2:133" ht="11.25" customHeight="1">
      <c r="B35" s="598" t="s">
        <v>
227</v>
      </c>
      <c r="C35" s="599"/>
      <c r="D35" s="599"/>
      <c r="E35" s="599"/>
      <c r="F35" s="599"/>
      <c r="G35" s="599"/>
      <c r="H35" s="599"/>
      <c r="I35" s="599"/>
      <c r="J35" s="599"/>
      <c r="K35" s="599"/>
      <c r="L35" s="599"/>
      <c r="M35" s="599"/>
      <c r="N35" s="599"/>
      <c r="O35" s="599"/>
      <c r="P35" s="599"/>
      <c r="Q35" s="600"/>
      <c r="R35" s="592">
        <v>
244141</v>
      </c>
      <c r="S35" s="593"/>
      <c r="T35" s="593"/>
      <c r="U35" s="593"/>
      <c r="V35" s="593"/>
      <c r="W35" s="593"/>
      <c r="X35" s="593"/>
      <c r="Y35" s="594"/>
      <c r="Z35" s="595">
        <v>
0.2</v>
      </c>
      <c r="AA35" s="595"/>
      <c r="AB35" s="595"/>
      <c r="AC35" s="595"/>
      <c r="AD35" s="596">
        <v>
150231</v>
      </c>
      <c r="AE35" s="596"/>
      <c r="AF35" s="596"/>
      <c r="AG35" s="596"/>
      <c r="AH35" s="596"/>
      <c r="AI35" s="596"/>
      <c r="AJ35" s="596"/>
      <c r="AK35" s="596"/>
      <c r="AL35" s="601">
        <v>
0.2</v>
      </c>
      <c r="AM35" s="602"/>
      <c r="AN35" s="602"/>
      <c r="AO35" s="603"/>
      <c r="AP35" s="15"/>
      <c r="AQ35" s="365" t="s">
        <v>
405</v>
      </c>
      <c r="AR35" s="366"/>
      <c r="AS35" s="366"/>
      <c r="AT35" s="366"/>
      <c r="AU35" s="366"/>
      <c r="AV35" s="366"/>
      <c r="AW35" s="366"/>
      <c r="AX35" s="366"/>
      <c r="AY35" s="366"/>
      <c r="AZ35" s="366"/>
      <c r="BA35" s="366"/>
      <c r="BB35" s="366"/>
      <c r="BC35" s="366"/>
      <c r="BD35" s="366"/>
      <c r="BE35" s="366"/>
      <c r="BF35" s="408"/>
      <c r="BG35" s="365" t="s">
        <v>
215</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
406</v>
      </c>
      <c r="CE35" s="599"/>
      <c r="CF35" s="599"/>
      <c r="CG35" s="599"/>
      <c r="CH35" s="599"/>
      <c r="CI35" s="599"/>
      <c r="CJ35" s="599"/>
      <c r="CK35" s="599"/>
      <c r="CL35" s="599"/>
      <c r="CM35" s="599"/>
      <c r="CN35" s="599"/>
      <c r="CO35" s="599"/>
      <c r="CP35" s="599"/>
      <c r="CQ35" s="600"/>
      <c r="CR35" s="592">
        <v>
1165214</v>
      </c>
      <c r="CS35" s="627"/>
      <c r="CT35" s="627"/>
      <c r="CU35" s="627"/>
      <c r="CV35" s="627"/>
      <c r="CW35" s="627"/>
      <c r="CX35" s="627"/>
      <c r="CY35" s="628"/>
      <c r="CZ35" s="601">
        <v>
0.8</v>
      </c>
      <c r="DA35" s="629"/>
      <c r="DB35" s="629"/>
      <c r="DC35" s="630"/>
      <c r="DD35" s="605">
        <v>
942358</v>
      </c>
      <c r="DE35" s="627"/>
      <c r="DF35" s="627"/>
      <c r="DG35" s="627"/>
      <c r="DH35" s="627"/>
      <c r="DI35" s="627"/>
      <c r="DJ35" s="627"/>
      <c r="DK35" s="628"/>
      <c r="DL35" s="605">
        <v>
927054</v>
      </c>
      <c r="DM35" s="627"/>
      <c r="DN35" s="627"/>
      <c r="DO35" s="627"/>
      <c r="DP35" s="627"/>
      <c r="DQ35" s="627"/>
      <c r="DR35" s="627"/>
      <c r="DS35" s="627"/>
      <c r="DT35" s="627"/>
      <c r="DU35" s="627"/>
      <c r="DV35" s="628"/>
      <c r="DW35" s="601">
        <v>
1.1000000000000001</v>
      </c>
      <c r="DX35" s="629"/>
      <c r="DY35" s="629"/>
      <c r="DZ35" s="629"/>
      <c r="EA35" s="629"/>
      <c r="EB35" s="629"/>
      <c r="EC35" s="631"/>
    </row>
    <row r="36" spans="2:133" ht="11.25" customHeight="1">
      <c r="B36" s="598" t="s">
        <v>
151</v>
      </c>
      <c r="C36" s="599"/>
      <c r="D36" s="599"/>
      <c r="E36" s="599"/>
      <c r="F36" s="599"/>
      <c r="G36" s="599"/>
      <c r="H36" s="599"/>
      <c r="I36" s="599"/>
      <c r="J36" s="599"/>
      <c r="K36" s="599"/>
      <c r="L36" s="599"/>
      <c r="M36" s="599"/>
      <c r="N36" s="599"/>
      <c r="O36" s="599"/>
      <c r="P36" s="599"/>
      <c r="Q36" s="600"/>
      <c r="R36" s="592">
        <v>
94264</v>
      </c>
      <c r="S36" s="593"/>
      <c r="T36" s="593"/>
      <c r="U36" s="593"/>
      <c r="V36" s="593"/>
      <c r="W36" s="593"/>
      <c r="X36" s="593"/>
      <c r="Y36" s="594"/>
      <c r="Z36" s="595">
        <v>
0.1</v>
      </c>
      <c r="AA36" s="595"/>
      <c r="AB36" s="595"/>
      <c r="AC36" s="595"/>
      <c r="AD36" s="596" t="s">
        <v>
208</v>
      </c>
      <c r="AE36" s="596"/>
      <c r="AF36" s="596"/>
      <c r="AG36" s="596"/>
      <c r="AH36" s="596"/>
      <c r="AI36" s="596"/>
      <c r="AJ36" s="596"/>
      <c r="AK36" s="596"/>
      <c r="AL36" s="601" t="s">
        <v>
208</v>
      </c>
      <c r="AM36" s="602"/>
      <c r="AN36" s="602"/>
      <c r="AO36" s="603"/>
      <c r="AP36" s="15"/>
      <c r="AQ36" s="645" t="s">
        <v>
388</v>
      </c>
      <c r="AR36" s="646"/>
      <c r="AS36" s="646"/>
      <c r="AT36" s="646"/>
      <c r="AU36" s="646"/>
      <c r="AV36" s="646"/>
      <c r="AW36" s="646"/>
      <c r="AX36" s="646"/>
      <c r="AY36" s="647"/>
      <c r="AZ36" s="584">
        <v>
10452080</v>
      </c>
      <c r="BA36" s="585"/>
      <c r="BB36" s="585"/>
      <c r="BC36" s="585"/>
      <c r="BD36" s="585"/>
      <c r="BE36" s="585"/>
      <c r="BF36" s="648"/>
      <c r="BG36" s="581" t="s">
        <v>
409</v>
      </c>
      <c r="BH36" s="582"/>
      <c r="BI36" s="582"/>
      <c r="BJ36" s="582"/>
      <c r="BK36" s="582"/>
      <c r="BL36" s="582"/>
      <c r="BM36" s="582"/>
      <c r="BN36" s="582"/>
      <c r="BO36" s="582"/>
      <c r="BP36" s="582"/>
      <c r="BQ36" s="582"/>
      <c r="BR36" s="582"/>
      <c r="BS36" s="582"/>
      <c r="BT36" s="582"/>
      <c r="BU36" s="583"/>
      <c r="BV36" s="584">
        <v>
360608</v>
      </c>
      <c r="BW36" s="585"/>
      <c r="BX36" s="585"/>
      <c r="BY36" s="585"/>
      <c r="BZ36" s="585"/>
      <c r="CA36" s="585"/>
      <c r="CB36" s="648"/>
      <c r="CD36" s="598" t="s">
        <v>
34</v>
      </c>
      <c r="CE36" s="599"/>
      <c r="CF36" s="599"/>
      <c r="CG36" s="599"/>
      <c r="CH36" s="599"/>
      <c r="CI36" s="599"/>
      <c r="CJ36" s="599"/>
      <c r="CK36" s="599"/>
      <c r="CL36" s="599"/>
      <c r="CM36" s="599"/>
      <c r="CN36" s="599"/>
      <c r="CO36" s="599"/>
      <c r="CP36" s="599"/>
      <c r="CQ36" s="600"/>
      <c r="CR36" s="592">
        <v>
6672527</v>
      </c>
      <c r="CS36" s="593"/>
      <c r="CT36" s="593"/>
      <c r="CU36" s="593"/>
      <c r="CV36" s="593"/>
      <c r="CW36" s="593"/>
      <c r="CX36" s="593"/>
      <c r="CY36" s="594"/>
      <c r="CZ36" s="601">
        <v>
4.3</v>
      </c>
      <c r="DA36" s="629"/>
      <c r="DB36" s="629"/>
      <c r="DC36" s="630"/>
      <c r="DD36" s="605">
        <v>
4337605</v>
      </c>
      <c r="DE36" s="593"/>
      <c r="DF36" s="593"/>
      <c r="DG36" s="593"/>
      <c r="DH36" s="593"/>
      <c r="DI36" s="593"/>
      <c r="DJ36" s="593"/>
      <c r="DK36" s="594"/>
      <c r="DL36" s="605">
        <v>
2555500</v>
      </c>
      <c r="DM36" s="593"/>
      <c r="DN36" s="593"/>
      <c r="DO36" s="593"/>
      <c r="DP36" s="593"/>
      <c r="DQ36" s="593"/>
      <c r="DR36" s="593"/>
      <c r="DS36" s="593"/>
      <c r="DT36" s="593"/>
      <c r="DU36" s="593"/>
      <c r="DV36" s="594"/>
      <c r="DW36" s="601">
        <v>
3</v>
      </c>
      <c r="DX36" s="629"/>
      <c r="DY36" s="629"/>
      <c r="DZ36" s="629"/>
      <c r="EA36" s="629"/>
      <c r="EB36" s="629"/>
      <c r="EC36" s="631"/>
    </row>
    <row r="37" spans="2:133" ht="11.25" customHeight="1">
      <c r="B37" s="598" t="s">
        <v>
410</v>
      </c>
      <c r="C37" s="599"/>
      <c r="D37" s="599"/>
      <c r="E37" s="599"/>
      <c r="F37" s="599"/>
      <c r="G37" s="599"/>
      <c r="H37" s="599"/>
      <c r="I37" s="599"/>
      <c r="J37" s="599"/>
      <c r="K37" s="599"/>
      <c r="L37" s="599"/>
      <c r="M37" s="599"/>
      <c r="N37" s="599"/>
      <c r="O37" s="599"/>
      <c r="P37" s="599"/>
      <c r="Q37" s="600"/>
      <c r="R37" s="592">
        <v>
7919918</v>
      </c>
      <c r="S37" s="593"/>
      <c r="T37" s="593"/>
      <c r="U37" s="593"/>
      <c r="V37" s="593"/>
      <c r="W37" s="593"/>
      <c r="X37" s="593"/>
      <c r="Y37" s="594"/>
      <c r="Z37" s="595">
        <v>
4.9000000000000004</v>
      </c>
      <c r="AA37" s="595"/>
      <c r="AB37" s="595"/>
      <c r="AC37" s="595"/>
      <c r="AD37" s="596" t="s">
        <v>
208</v>
      </c>
      <c r="AE37" s="596"/>
      <c r="AF37" s="596"/>
      <c r="AG37" s="596"/>
      <c r="AH37" s="596"/>
      <c r="AI37" s="596"/>
      <c r="AJ37" s="596"/>
      <c r="AK37" s="596"/>
      <c r="AL37" s="601" t="s">
        <v>
208</v>
      </c>
      <c r="AM37" s="602"/>
      <c r="AN37" s="602"/>
      <c r="AO37" s="603"/>
      <c r="AQ37" s="649" t="s">
        <v>
311</v>
      </c>
      <c r="AR37" s="650"/>
      <c r="AS37" s="650"/>
      <c r="AT37" s="650"/>
      <c r="AU37" s="650"/>
      <c r="AV37" s="650"/>
      <c r="AW37" s="650"/>
      <c r="AX37" s="650"/>
      <c r="AY37" s="651"/>
      <c r="AZ37" s="592" t="s">
        <v>
208</v>
      </c>
      <c r="BA37" s="593"/>
      <c r="BB37" s="593"/>
      <c r="BC37" s="593"/>
      <c r="BD37" s="627"/>
      <c r="BE37" s="627"/>
      <c r="BF37" s="640"/>
      <c r="BG37" s="598" t="s">
        <v>
413</v>
      </c>
      <c r="BH37" s="599"/>
      <c r="BI37" s="599"/>
      <c r="BJ37" s="599"/>
      <c r="BK37" s="599"/>
      <c r="BL37" s="599"/>
      <c r="BM37" s="599"/>
      <c r="BN37" s="599"/>
      <c r="BO37" s="599"/>
      <c r="BP37" s="599"/>
      <c r="BQ37" s="599"/>
      <c r="BR37" s="599"/>
      <c r="BS37" s="599"/>
      <c r="BT37" s="599"/>
      <c r="BU37" s="600"/>
      <c r="BV37" s="592">
        <v>
360608</v>
      </c>
      <c r="BW37" s="593"/>
      <c r="BX37" s="593"/>
      <c r="BY37" s="593"/>
      <c r="BZ37" s="593"/>
      <c r="CA37" s="593"/>
      <c r="CB37" s="606"/>
      <c r="CD37" s="598" t="s">
        <v>
165</v>
      </c>
      <c r="CE37" s="599"/>
      <c r="CF37" s="599"/>
      <c r="CG37" s="599"/>
      <c r="CH37" s="599"/>
      <c r="CI37" s="599"/>
      <c r="CJ37" s="599"/>
      <c r="CK37" s="599"/>
      <c r="CL37" s="599"/>
      <c r="CM37" s="599"/>
      <c r="CN37" s="599"/>
      <c r="CO37" s="599"/>
      <c r="CP37" s="599"/>
      <c r="CQ37" s="600"/>
      <c r="CR37" s="592">
        <v>
1350033</v>
      </c>
      <c r="CS37" s="627"/>
      <c r="CT37" s="627"/>
      <c r="CU37" s="627"/>
      <c r="CV37" s="627"/>
      <c r="CW37" s="627"/>
      <c r="CX37" s="627"/>
      <c r="CY37" s="628"/>
      <c r="CZ37" s="601">
        <v>
0.9</v>
      </c>
      <c r="DA37" s="629"/>
      <c r="DB37" s="629"/>
      <c r="DC37" s="630"/>
      <c r="DD37" s="605">
        <v>
1349658</v>
      </c>
      <c r="DE37" s="627"/>
      <c r="DF37" s="627"/>
      <c r="DG37" s="627"/>
      <c r="DH37" s="627"/>
      <c r="DI37" s="627"/>
      <c r="DJ37" s="627"/>
      <c r="DK37" s="628"/>
      <c r="DL37" s="605">
        <v>
997684</v>
      </c>
      <c r="DM37" s="627"/>
      <c r="DN37" s="627"/>
      <c r="DO37" s="627"/>
      <c r="DP37" s="627"/>
      <c r="DQ37" s="627"/>
      <c r="DR37" s="627"/>
      <c r="DS37" s="627"/>
      <c r="DT37" s="627"/>
      <c r="DU37" s="627"/>
      <c r="DV37" s="628"/>
      <c r="DW37" s="601">
        <v>
1.2</v>
      </c>
      <c r="DX37" s="629"/>
      <c r="DY37" s="629"/>
      <c r="DZ37" s="629"/>
      <c r="EA37" s="629"/>
      <c r="EB37" s="629"/>
      <c r="EC37" s="631"/>
    </row>
    <row r="38" spans="2:133" ht="11.25" customHeight="1">
      <c r="B38" s="598" t="s">
        <v>
293</v>
      </c>
      <c r="C38" s="599"/>
      <c r="D38" s="599"/>
      <c r="E38" s="599"/>
      <c r="F38" s="599"/>
      <c r="G38" s="599"/>
      <c r="H38" s="599"/>
      <c r="I38" s="599"/>
      <c r="J38" s="599"/>
      <c r="K38" s="599"/>
      <c r="L38" s="599"/>
      <c r="M38" s="599"/>
      <c r="N38" s="599"/>
      <c r="O38" s="599"/>
      <c r="P38" s="599"/>
      <c r="Q38" s="600"/>
      <c r="R38" s="592">
        <v>
5692729</v>
      </c>
      <c r="S38" s="593"/>
      <c r="T38" s="593"/>
      <c r="U38" s="593"/>
      <c r="V38" s="593"/>
      <c r="W38" s="593"/>
      <c r="X38" s="593"/>
      <c r="Y38" s="594"/>
      <c r="Z38" s="595">
        <v>
3.5</v>
      </c>
      <c r="AA38" s="595"/>
      <c r="AB38" s="595"/>
      <c r="AC38" s="595"/>
      <c r="AD38" s="596" t="s">
        <v>
208</v>
      </c>
      <c r="AE38" s="596"/>
      <c r="AF38" s="596"/>
      <c r="AG38" s="596"/>
      <c r="AH38" s="596"/>
      <c r="AI38" s="596"/>
      <c r="AJ38" s="596"/>
      <c r="AK38" s="596"/>
      <c r="AL38" s="601" t="s">
        <v>
208</v>
      </c>
      <c r="AM38" s="602"/>
      <c r="AN38" s="602"/>
      <c r="AO38" s="603"/>
      <c r="AQ38" s="649" t="s">
        <v>
414</v>
      </c>
      <c r="AR38" s="650"/>
      <c r="AS38" s="650"/>
      <c r="AT38" s="650"/>
      <c r="AU38" s="650"/>
      <c r="AV38" s="650"/>
      <c r="AW38" s="650"/>
      <c r="AX38" s="650"/>
      <c r="AY38" s="651"/>
      <c r="AZ38" s="592" t="s">
        <v>
208</v>
      </c>
      <c r="BA38" s="593"/>
      <c r="BB38" s="593"/>
      <c r="BC38" s="593"/>
      <c r="BD38" s="627"/>
      <c r="BE38" s="627"/>
      <c r="BF38" s="640"/>
      <c r="BG38" s="598" t="s">
        <v>
415</v>
      </c>
      <c r="BH38" s="599"/>
      <c r="BI38" s="599"/>
      <c r="BJ38" s="599"/>
      <c r="BK38" s="599"/>
      <c r="BL38" s="599"/>
      <c r="BM38" s="599"/>
      <c r="BN38" s="599"/>
      <c r="BO38" s="599"/>
      <c r="BP38" s="599"/>
      <c r="BQ38" s="599"/>
      <c r="BR38" s="599"/>
      <c r="BS38" s="599"/>
      <c r="BT38" s="599"/>
      <c r="BU38" s="600"/>
      <c r="BV38" s="592">
        <v>
57668</v>
      </c>
      <c r="BW38" s="593"/>
      <c r="BX38" s="593"/>
      <c r="BY38" s="593"/>
      <c r="BZ38" s="593"/>
      <c r="CA38" s="593"/>
      <c r="CB38" s="606"/>
      <c r="CD38" s="598" t="s">
        <v>
416</v>
      </c>
      <c r="CE38" s="599"/>
      <c r="CF38" s="599"/>
      <c r="CG38" s="599"/>
      <c r="CH38" s="599"/>
      <c r="CI38" s="599"/>
      <c r="CJ38" s="599"/>
      <c r="CK38" s="599"/>
      <c r="CL38" s="599"/>
      <c r="CM38" s="599"/>
      <c r="CN38" s="599"/>
      <c r="CO38" s="599"/>
      <c r="CP38" s="599"/>
      <c r="CQ38" s="600"/>
      <c r="CR38" s="592">
        <v>
10452080</v>
      </c>
      <c r="CS38" s="593"/>
      <c r="CT38" s="593"/>
      <c r="CU38" s="593"/>
      <c r="CV38" s="593"/>
      <c r="CW38" s="593"/>
      <c r="CX38" s="593"/>
      <c r="CY38" s="594"/>
      <c r="CZ38" s="601">
        <v>
6.8</v>
      </c>
      <c r="DA38" s="629"/>
      <c r="DB38" s="629"/>
      <c r="DC38" s="630"/>
      <c r="DD38" s="605">
        <v>
8560917</v>
      </c>
      <c r="DE38" s="593"/>
      <c r="DF38" s="593"/>
      <c r="DG38" s="593"/>
      <c r="DH38" s="593"/>
      <c r="DI38" s="593"/>
      <c r="DJ38" s="593"/>
      <c r="DK38" s="594"/>
      <c r="DL38" s="605">
        <v>
7368546</v>
      </c>
      <c r="DM38" s="593"/>
      <c r="DN38" s="593"/>
      <c r="DO38" s="593"/>
      <c r="DP38" s="593"/>
      <c r="DQ38" s="593"/>
      <c r="DR38" s="593"/>
      <c r="DS38" s="593"/>
      <c r="DT38" s="593"/>
      <c r="DU38" s="593"/>
      <c r="DV38" s="594"/>
      <c r="DW38" s="601">
        <v>
8.6999999999999993</v>
      </c>
      <c r="DX38" s="629"/>
      <c r="DY38" s="629"/>
      <c r="DZ38" s="629"/>
      <c r="EA38" s="629"/>
      <c r="EB38" s="629"/>
      <c r="EC38" s="631"/>
    </row>
    <row r="39" spans="2:133" ht="11.25" customHeight="1">
      <c r="B39" s="598" t="s">
        <v>
399</v>
      </c>
      <c r="C39" s="599"/>
      <c r="D39" s="599"/>
      <c r="E39" s="599"/>
      <c r="F39" s="599"/>
      <c r="G39" s="599"/>
      <c r="H39" s="599"/>
      <c r="I39" s="599"/>
      <c r="J39" s="599"/>
      <c r="K39" s="599"/>
      <c r="L39" s="599"/>
      <c r="M39" s="599"/>
      <c r="N39" s="599"/>
      <c r="O39" s="599"/>
      <c r="P39" s="599"/>
      <c r="Q39" s="600"/>
      <c r="R39" s="592">
        <v>
1460983</v>
      </c>
      <c r="S39" s="593"/>
      <c r="T39" s="593"/>
      <c r="U39" s="593"/>
      <c r="V39" s="593"/>
      <c r="W39" s="593"/>
      <c r="X39" s="593"/>
      <c r="Y39" s="594"/>
      <c r="Z39" s="595">
        <v>
0.9</v>
      </c>
      <c r="AA39" s="595"/>
      <c r="AB39" s="595"/>
      <c r="AC39" s="595"/>
      <c r="AD39" s="596">
        <v>
5239</v>
      </c>
      <c r="AE39" s="596"/>
      <c r="AF39" s="596"/>
      <c r="AG39" s="596"/>
      <c r="AH39" s="596"/>
      <c r="AI39" s="596"/>
      <c r="AJ39" s="596"/>
      <c r="AK39" s="596"/>
      <c r="AL39" s="601">
        <v>
0</v>
      </c>
      <c r="AM39" s="602"/>
      <c r="AN39" s="602"/>
      <c r="AO39" s="603"/>
      <c r="AQ39" s="649" t="s">
        <v>
20</v>
      </c>
      <c r="AR39" s="650"/>
      <c r="AS39" s="650"/>
      <c r="AT39" s="650"/>
      <c r="AU39" s="650"/>
      <c r="AV39" s="650"/>
      <c r="AW39" s="650"/>
      <c r="AX39" s="650"/>
      <c r="AY39" s="651"/>
      <c r="AZ39" s="592" t="s">
        <v>
208</v>
      </c>
      <c r="BA39" s="593"/>
      <c r="BB39" s="593"/>
      <c r="BC39" s="593"/>
      <c r="BD39" s="627"/>
      <c r="BE39" s="627"/>
      <c r="BF39" s="640"/>
      <c r="BG39" s="598" t="s">
        <v>
342</v>
      </c>
      <c r="BH39" s="599"/>
      <c r="BI39" s="599"/>
      <c r="BJ39" s="599"/>
      <c r="BK39" s="599"/>
      <c r="BL39" s="599"/>
      <c r="BM39" s="599"/>
      <c r="BN39" s="599"/>
      <c r="BO39" s="599"/>
      <c r="BP39" s="599"/>
      <c r="BQ39" s="599"/>
      <c r="BR39" s="599"/>
      <c r="BS39" s="599"/>
      <c r="BT39" s="599"/>
      <c r="BU39" s="600"/>
      <c r="BV39" s="592">
        <v>
73517</v>
      </c>
      <c r="BW39" s="593"/>
      <c r="BX39" s="593"/>
      <c r="BY39" s="593"/>
      <c r="BZ39" s="593"/>
      <c r="CA39" s="593"/>
      <c r="CB39" s="606"/>
      <c r="CD39" s="598" t="s">
        <v>
420</v>
      </c>
      <c r="CE39" s="599"/>
      <c r="CF39" s="599"/>
      <c r="CG39" s="599"/>
      <c r="CH39" s="599"/>
      <c r="CI39" s="599"/>
      <c r="CJ39" s="599"/>
      <c r="CK39" s="599"/>
      <c r="CL39" s="599"/>
      <c r="CM39" s="599"/>
      <c r="CN39" s="599"/>
      <c r="CO39" s="599"/>
      <c r="CP39" s="599"/>
      <c r="CQ39" s="600"/>
      <c r="CR39" s="592">
        <v>
10319403</v>
      </c>
      <c r="CS39" s="627"/>
      <c r="CT39" s="627"/>
      <c r="CU39" s="627"/>
      <c r="CV39" s="627"/>
      <c r="CW39" s="627"/>
      <c r="CX39" s="627"/>
      <c r="CY39" s="628"/>
      <c r="CZ39" s="601">
        <v>
6.7</v>
      </c>
      <c r="DA39" s="629"/>
      <c r="DB39" s="629"/>
      <c r="DC39" s="630"/>
      <c r="DD39" s="605">
        <v>
10240223</v>
      </c>
      <c r="DE39" s="627"/>
      <c r="DF39" s="627"/>
      <c r="DG39" s="627"/>
      <c r="DH39" s="627"/>
      <c r="DI39" s="627"/>
      <c r="DJ39" s="627"/>
      <c r="DK39" s="628"/>
      <c r="DL39" s="605" t="s">
        <v>
208</v>
      </c>
      <c r="DM39" s="627"/>
      <c r="DN39" s="627"/>
      <c r="DO39" s="627"/>
      <c r="DP39" s="627"/>
      <c r="DQ39" s="627"/>
      <c r="DR39" s="627"/>
      <c r="DS39" s="627"/>
      <c r="DT39" s="627"/>
      <c r="DU39" s="627"/>
      <c r="DV39" s="628"/>
      <c r="DW39" s="601" t="s">
        <v>
208</v>
      </c>
      <c r="DX39" s="629"/>
      <c r="DY39" s="629"/>
      <c r="DZ39" s="629"/>
      <c r="EA39" s="629"/>
      <c r="EB39" s="629"/>
      <c r="EC39" s="631"/>
    </row>
    <row r="40" spans="2:133" ht="11.25" customHeight="1">
      <c r="B40" s="598" t="s">
        <v>
421</v>
      </c>
      <c r="C40" s="599"/>
      <c r="D40" s="599"/>
      <c r="E40" s="599"/>
      <c r="F40" s="599"/>
      <c r="G40" s="599"/>
      <c r="H40" s="599"/>
      <c r="I40" s="599"/>
      <c r="J40" s="599"/>
      <c r="K40" s="599"/>
      <c r="L40" s="599"/>
      <c r="M40" s="599"/>
      <c r="N40" s="599"/>
      <c r="O40" s="599"/>
      <c r="P40" s="599"/>
      <c r="Q40" s="600"/>
      <c r="R40" s="592">
        <v>
1098000</v>
      </c>
      <c r="S40" s="593"/>
      <c r="T40" s="593"/>
      <c r="U40" s="593"/>
      <c r="V40" s="593"/>
      <c r="W40" s="593"/>
      <c r="X40" s="593"/>
      <c r="Y40" s="594"/>
      <c r="Z40" s="595">
        <v>
0.7</v>
      </c>
      <c r="AA40" s="595"/>
      <c r="AB40" s="595"/>
      <c r="AC40" s="595"/>
      <c r="AD40" s="596" t="s">
        <v>
208</v>
      </c>
      <c r="AE40" s="596"/>
      <c r="AF40" s="596"/>
      <c r="AG40" s="596"/>
      <c r="AH40" s="596"/>
      <c r="AI40" s="596"/>
      <c r="AJ40" s="596"/>
      <c r="AK40" s="596"/>
      <c r="AL40" s="601" t="s">
        <v>
208</v>
      </c>
      <c r="AM40" s="602"/>
      <c r="AN40" s="602"/>
      <c r="AO40" s="603"/>
      <c r="AQ40" s="649" t="s">
        <v>
22</v>
      </c>
      <c r="AR40" s="650"/>
      <c r="AS40" s="650"/>
      <c r="AT40" s="650"/>
      <c r="AU40" s="650"/>
      <c r="AV40" s="650"/>
      <c r="AW40" s="650"/>
      <c r="AX40" s="650"/>
      <c r="AY40" s="651"/>
      <c r="AZ40" s="592" t="s">
        <v>
208</v>
      </c>
      <c r="BA40" s="593"/>
      <c r="BB40" s="593"/>
      <c r="BC40" s="593"/>
      <c r="BD40" s="627"/>
      <c r="BE40" s="627"/>
      <c r="BF40" s="640"/>
      <c r="BG40" s="681" t="s">
        <v>
422</v>
      </c>
      <c r="BH40" s="682"/>
      <c r="BI40" s="682"/>
      <c r="BJ40" s="682"/>
      <c r="BK40" s="682"/>
      <c r="BL40" s="49"/>
      <c r="BM40" s="599" t="s">
        <v>
423</v>
      </c>
      <c r="BN40" s="599"/>
      <c r="BO40" s="599"/>
      <c r="BP40" s="599"/>
      <c r="BQ40" s="599"/>
      <c r="BR40" s="599"/>
      <c r="BS40" s="599"/>
      <c r="BT40" s="599"/>
      <c r="BU40" s="600"/>
      <c r="BV40" s="592">
        <v>
116</v>
      </c>
      <c r="BW40" s="593"/>
      <c r="BX40" s="593"/>
      <c r="BY40" s="593"/>
      <c r="BZ40" s="593"/>
      <c r="CA40" s="593"/>
      <c r="CB40" s="606"/>
      <c r="CD40" s="598" t="s">
        <v>
373</v>
      </c>
      <c r="CE40" s="599"/>
      <c r="CF40" s="599"/>
      <c r="CG40" s="599"/>
      <c r="CH40" s="599"/>
      <c r="CI40" s="599"/>
      <c r="CJ40" s="599"/>
      <c r="CK40" s="599"/>
      <c r="CL40" s="599"/>
      <c r="CM40" s="599"/>
      <c r="CN40" s="599"/>
      <c r="CO40" s="599"/>
      <c r="CP40" s="599"/>
      <c r="CQ40" s="600"/>
      <c r="CR40" s="592">
        <v>
8167</v>
      </c>
      <c r="CS40" s="593"/>
      <c r="CT40" s="593"/>
      <c r="CU40" s="593"/>
      <c r="CV40" s="593"/>
      <c r="CW40" s="593"/>
      <c r="CX40" s="593"/>
      <c r="CY40" s="594"/>
      <c r="CZ40" s="601">
        <v>
0</v>
      </c>
      <c r="DA40" s="629"/>
      <c r="DB40" s="629"/>
      <c r="DC40" s="630"/>
      <c r="DD40" s="605">
        <v>
8167</v>
      </c>
      <c r="DE40" s="593"/>
      <c r="DF40" s="593"/>
      <c r="DG40" s="593"/>
      <c r="DH40" s="593"/>
      <c r="DI40" s="593"/>
      <c r="DJ40" s="593"/>
      <c r="DK40" s="594"/>
      <c r="DL40" s="605">
        <v>
1830</v>
      </c>
      <c r="DM40" s="593"/>
      <c r="DN40" s="593"/>
      <c r="DO40" s="593"/>
      <c r="DP40" s="593"/>
      <c r="DQ40" s="593"/>
      <c r="DR40" s="593"/>
      <c r="DS40" s="593"/>
      <c r="DT40" s="593"/>
      <c r="DU40" s="593"/>
      <c r="DV40" s="594"/>
      <c r="DW40" s="601">
        <v>
0</v>
      </c>
      <c r="DX40" s="629"/>
      <c r="DY40" s="629"/>
      <c r="DZ40" s="629"/>
      <c r="EA40" s="629"/>
      <c r="EB40" s="629"/>
      <c r="EC40" s="631"/>
    </row>
    <row r="41" spans="2:133" ht="11.25" customHeight="1">
      <c r="B41" s="598" t="s">
        <v>
424</v>
      </c>
      <c r="C41" s="599"/>
      <c r="D41" s="599"/>
      <c r="E41" s="599"/>
      <c r="F41" s="599"/>
      <c r="G41" s="599"/>
      <c r="H41" s="599"/>
      <c r="I41" s="599"/>
      <c r="J41" s="599"/>
      <c r="K41" s="599"/>
      <c r="L41" s="599"/>
      <c r="M41" s="599"/>
      <c r="N41" s="599"/>
      <c r="O41" s="599"/>
      <c r="P41" s="599"/>
      <c r="Q41" s="600"/>
      <c r="R41" s="592" t="s">
        <v>
208</v>
      </c>
      <c r="S41" s="593"/>
      <c r="T41" s="593"/>
      <c r="U41" s="593"/>
      <c r="V41" s="593"/>
      <c r="W41" s="593"/>
      <c r="X41" s="593"/>
      <c r="Y41" s="594"/>
      <c r="Z41" s="595" t="s">
        <v>
208</v>
      </c>
      <c r="AA41" s="595"/>
      <c r="AB41" s="595"/>
      <c r="AC41" s="595"/>
      <c r="AD41" s="596" t="s">
        <v>
208</v>
      </c>
      <c r="AE41" s="596"/>
      <c r="AF41" s="596"/>
      <c r="AG41" s="596"/>
      <c r="AH41" s="596"/>
      <c r="AI41" s="596"/>
      <c r="AJ41" s="596"/>
      <c r="AK41" s="596"/>
      <c r="AL41" s="601" t="s">
        <v>
208</v>
      </c>
      <c r="AM41" s="602"/>
      <c r="AN41" s="602"/>
      <c r="AO41" s="603"/>
      <c r="AQ41" s="649" t="s">
        <v>
425</v>
      </c>
      <c r="AR41" s="650"/>
      <c r="AS41" s="650"/>
      <c r="AT41" s="650"/>
      <c r="AU41" s="650"/>
      <c r="AV41" s="650"/>
      <c r="AW41" s="650"/>
      <c r="AX41" s="650"/>
      <c r="AY41" s="651"/>
      <c r="AZ41" s="592">
        <v>
3514411</v>
      </c>
      <c r="BA41" s="593"/>
      <c r="BB41" s="593"/>
      <c r="BC41" s="593"/>
      <c r="BD41" s="627"/>
      <c r="BE41" s="627"/>
      <c r="BF41" s="640"/>
      <c r="BG41" s="681"/>
      <c r="BH41" s="682"/>
      <c r="BI41" s="682"/>
      <c r="BJ41" s="682"/>
      <c r="BK41" s="682"/>
      <c r="BL41" s="49"/>
      <c r="BM41" s="599" t="s">
        <v>
347</v>
      </c>
      <c r="BN41" s="599"/>
      <c r="BO41" s="599"/>
      <c r="BP41" s="599"/>
      <c r="BQ41" s="599"/>
      <c r="BR41" s="599"/>
      <c r="BS41" s="599"/>
      <c r="BT41" s="599"/>
      <c r="BU41" s="600"/>
      <c r="BV41" s="592">
        <v>
2</v>
      </c>
      <c r="BW41" s="593"/>
      <c r="BX41" s="593"/>
      <c r="BY41" s="593"/>
      <c r="BZ41" s="593"/>
      <c r="CA41" s="593"/>
      <c r="CB41" s="606"/>
      <c r="CD41" s="598" t="s">
        <v>
288</v>
      </c>
      <c r="CE41" s="599"/>
      <c r="CF41" s="599"/>
      <c r="CG41" s="599"/>
      <c r="CH41" s="599"/>
      <c r="CI41" s="599"/>
      <c r="CJ41" s="599"/>
      <c r="CK41" s="599"/>
      <c r="CL41" s="599"/>
      <c r="CM41" s="599"/>
      <c r="CN41" s="599"/>
      <c r="CO41" s="599"/>
      <c r="CP41" s="599"/>
      <c r="CQ41" s="600"/>
      <c r="CR41" s="592" t="s">
        <v>
208</v>
      </c>
      <c r="CS41" s="627"/>
      <c r="CT41" s="627"/>
      <c r="CU41" s="627"/>
      <c r="CV41" s="627"/>
      <c r="CW41" s="627"/>
      <c r="CX41" s="627"/>
      <c r="CY41" s="628"/>
      <c r="CZ41" s="601" t="s">
        <v>
208</v>
      </c>
      <c r="DA41" s="629"/>
      <c r="DB41" s="629"/>
      <c r="DC41" s="630"/>
      <c r="DD41" s="605" t="s">
        <v>
208</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c r="B42" s="598" t="s">
        <v>
426</v>
      </c>
      <c r="C42" s="599"/>
      <c r="D42" s="599"/>
      <c r="E42" s="599"/>
      <c r="F42" s="599"/>
      <c r="G42" s="599"/>
      <c r="H42" s="599"/>
      <c r="I42" s="599"/>
      <c r="J42" s="599"/>
      <c r="K42" s="599"/>
      <c r="L42" s="599"/>
      <c r="M42" s="599"/>
      <c r="N42" s="599"/>
      <c r="O42" s="599"/>
      <c r="P42" s="599"/>
      <c r="Q42" s="600"/>
      <c r="R42" s="592" t="s">
        <v>
208</v>
      </c>
      <c r="S42" s="593"/>
      <c r="T42" s="593"/>
      <c r="U42" s="593"/>
      <c r="V42" s="593"/>
      <c r="W42" s="593"/>
      <c r="X42" s="593"/>
      <c r="Y42" s="594"/>
      <c r="Z42" s="595" t="s">
        <v>
208</v>
      </c>
      <c r="AA42" s="595"/>
      <c r="AB42" s="595"/>
      <c r="AC42" s="595"/>
      <c r="AD42" s="596" t="s">
        <v>
208</v>
      </c>
      <c r="AE42" s="596"/>
      <c r="AF42" s="596"/>
      <c r="AG42" s="596"/>
      <c r="AH42" s="596"/>
      <c r="AI42" s="596"/>
      <c r="AJ42" s="596"/>
      <c r="AK42" s="596"/>
      <c r="AL42" s="601" t="s">
        <v>
208</v>
      </c>
      <c r="AM42" s="602"/>
      <c r="AN42" s="602"/>
      <c r="AO42" s="603"/>
      <c r="AQ42" s="658" t="s">
        <v>
427</v>
      </c>
      <c r="AR42" s="659"/>
      <c r="AS42" s="659"/>
      <c r="AT42" s="659"/>
      <c r="AU42" s="659"/>
      <c r="AV42" s="659"/>
      <c r="AW42" s="659"/>
      <c r="AX42" s="659"/>
      <c r="AY42" s="660"/>
      <c r="AZ42" s="661">
        <v>
6937669</v>
      </c>
      <c r="BA42" s="662"/>
      <c r="BB42" s="662"/>
      <c r="BC42" s="662"/>
      <c r="BD42" s="642"/>
      <c r="BE42" s="642"/>
      <c r="BF42" s="644"/>
      <c r="BG42" s="549"/>
      <c r="BH42" s="550"/>
      <c r="BI42" s="550"/>
      <c r="BJ42" s="550"/>
      <c r="BK42" s="550"/>
      <c r="BL42" s="19"/>
      <c r="BM42" s="612" t="s">
        <v>
210</v>
      </c>
      <c r="BN42" s="612"/>
      <c r="BO42" s="612"/>
      <c r="BP42" s="612"/>
      <c r="BQ42" s="612"/>
      <c r="BR42" s="612"/>
      <c r="BS42" s="612"/>
      <c r="BT42" s="612"/>
      <c r="BU42" s="613"/>
      <c r="BV42" s="661">
        <v>
278</v>
      </c>
      <c r="BW42" s="662"/>
      <c r="BX42" s="662"/>
      <c r="BY42" s="662"/>
      <c r="BZ42" s="662"/>
      <c r="CA42" s="662"/>
      <c r="CB42" s="663"/>
      <c r="CD42" s="598" t="s">
        <v>
281</v>
      </c>
      <c r="CE42" s="599"/>
      <c r="CF42" s="599"/>
      <c r="CG42" s="599"/>
      <c r="CH42" s="599"/>
      <c r="CI42" s="599"/>
      <c r="CJ42" s="599"/>
      <c r="CK42" s="599"/>
      <c r="CL42" s="599"/>
      <c r="CM42" s="599"/>
      <c r="CN42" s="599"/>
      <c r="CO42" s="599"/>
      <c r="CP42" s="599"/>
      <c r="CQ42" s="600"/>
      <c r="CR42" s="592">
        <v>
29985004</v>
      </c>
      <c r="CS42" s="627"/>
      <c r="CT42" s="627"/>
      <c r="CU42" s="627"/>
      <c r="CV42" s="627"/>
      <c r="CW42" s="627"/>
      <c r="CX42" s="627"/>
      <c r="CY42" s="628"/>
      <c r="CZ42" s="601">
        <v>
19.399999999999999</v>
      </c>
      <c r="DA42" s="629"/>
      <c r="DB42" s="629"/>
      <c r="DC42" s="630"/>
      <c r="DD42" s="605">
        <v>
18792265</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c r="B43" s="598" t="s">
        <v>
428</v>
      </c>
      <c r="C43" s="599"/>
      <c r="D43" s="599"/>
      <c r="E43" s="599"/>
      <c r="F43" s="599"/>
      <c r="G43" s="599"/>
      <c r="H43" s="599"/>
      <c r="I43" s="599"/>
      <c r="J43" s="599"/>
      <c r="K43" s="599"/>
      <c r="L43" s="599"/>
      <c r="M43" s="599"/>
      <c r="N43" s="599"/>
      <c r="O43" s="599"/>
      <c r="P43" s="599"/>
      <c r="Q43" s="600"/>
      <c r="R43" s="592" t="s">
        <v>
208</v>
      </c>
      <c r="S43" s="593"/>
      <c r="T43" s="593"/>
      <c r="U43" s="593"/>
      <c r="V43" s="593"/>
      <c r="W43" s="593"/>
      <c r="X43" s="593"/>
      <c r="Y43" s="594"/>
      <c r="Z43" s="595" t="s">
        <v>
208</v>
      </c>
      <c r="AA43" s="595"/>
      <c r="AB43" s="595"/>
      <c r="AC43" s="595"/>
      <c r="AD43" s="596" t="s">
        <v>
208</v>
      </c>
      <c r="AE43" s="596"/>
      <c r="AF43" s="596"/>
      <c r="AG43" s="596"/>
      <c r="AH43" s="596"/>
      <c r="AI43" s="596"/>
      <c r="AJ43" s="596"/>
      <c r="AK43" s="596"/>
      <c r="AL43" s="601" t="s">
        <v>
208</v>
      </c>
      <c r="AM43" s="602"/>
      <c r="AN43" s="602"/>
      <c r="AO43" s="603"/>
      <c r="CD43" s="598" t="s">
        <v>
93</v>
      </c>
      <c r="CE43" s="599"/>
      <c r="CF43" s="599"/>
      <c r="CG43" s="599"/>
      <c r="CH43" s="599"/>
      <c r="CI43" s="599"/>
      <c r="CJ43" s="599"/>
      <c r="CK43" s="599"/>
      <c r="CL43" s="599"/>
      <c r="CM43" s="599"/>
      <c r="CN43" s="599"/>
      <c r="CO43" s="599"/>
      <c r="CP43" s="599"/>
      <c r="CQ43" s="600"/>
      <c r="CR43" s="592">
        <v>
510506</v>
      </c>
      <c r="CS43" s="627"/>
      <c r="CT43" s="627"/>
      <c r="CU43" s="627"/>
      <c r="CV43" s="627"/>
      <c r="CW43" s="627"/>
      <c r="CX43" s="627"/>
      <c r="CY43" s="628"/>
      <c r="CZ43" s="601">
        <v>
0.3</v>
      </c>
      <c r="DA43" s="629"/>
      <c r="DB43" s="629"/>
      <c r="DC43" s="630"/>
      <c r="DD43" s="605">
        <v>
510506</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c r="B44" s="611" t="s">
        <v>
429</v>
      </c>
      <c r="C44" s="612"/>
      <c r="D44" s="612"/>
      <c r="E44" s="612"/>
      <c r="F44" s="612"/>
      <c r="G44" s="612"/>
      <c r="H44" s="612"/>
      <c r="I44" s="612"/>
      <c r="J44" s="612"/>
      <c r="K44" s="612"/>
      <c r="L44" s="612"/>
      <c r="M44" s="612"/>
      <c r="N44" s="612"/>
      <c r="O44" s="612"/>
      <c r="P44" s="612"/>
      <c r="Q44" s="613"/>
      <c r="R44" s="661">
        <v>
160825435</v>
      </c>
      <c r="S44" s="662"/>
      <c r="T44" s="662"/>
      <c r="U44" s="662"/>
      <c r="V44" s="662"/>
      <c r="W44" s="662"/>
      <c r="X44" s="662"/>
      <c r="Y44" s="664"/>
      <c r="Z44" s="665">
        <v>
100</v>
      </c>
      <c r="AA44" s="665"/>
      <c r="AB44" s="665"/>
      <c r="AC44" s="665"/>
      <c r="AD44" s="666">
        <v>
85096494</v>
      </c>
      <c r="AE44" s="666"/>
      <c r="AF44" s="666"/>
      <c r="AG44" s="666"/>
      <c r="AH44" s="666"/>
      <c r="AI44" s="666"/>
      <c r="AJ44" s="666"/>
      <c r="AK44" s="666"/>
      <c r="AL44" s="667">
        <v>
100</v>
      </c>
      <c r="AM44" s="643"/>
      <c r="AN44" s="643"/>
      <c r="AO44" s="668"/>
      <c r="CD44" s="572" t="s">
        <v>
184</v>
      </c>
      <c r="CE44" s="565"/>
      <c r="CF44" s="598" t="s">
        <v>
430</v>
      </c>
      <c r="CG44" s="599"/>
      <c r="CH44" s="599"/>
      <c r="CI44" s="599"/>
      <c r="CJ44" s="599"/>
      <c r="CK44" s="599"/>
      <c r="CL44" s="599"/>
      <c r="CM44" s="599"/>
      <c r="CN44" s="599"/>
      <c r="CO44" s="599"/>
      <c r="CP44" s="599"/>
      <c r="CQ44" s="600"/>
      <c r="CR44" s="592">
        <v>
29985004</v>
      </c>
      <c r="CS44" s="593"/>
      <c r="CT44" s="593"/>
      <c r="CU44" s="593"/>
      <c r="CV44" s="593"/>
      <c r="CW44" s="593"/>
      <c r="CX44" s="593"/>
      <c r="CY44" s="594"/>
      <c r="CZ44" s="601">
        <v>
19.399999999999999</v>
      </c>
      <c r="DA44" s="602"/>
      <c r="DB44" s="602"/>
      <c r="DC44" s="607"/>
      <c r="DD44" s="605">
        <v>
18792265</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
431</v>
      </c>
      <c r="CG45" s="599"/>
      <c r="CH45" s="599"/>
      <c r="CI45" s="599"/>
      <c r="CJ45" s="599"/>
      <c r="CK45" s="599"/>
      <c r="CL45" s="599"/>
      <c r="CM45" s="599"/>
      <c r="CN45" s="599"/>
      <c r="CO45" s="599"/>
      <c r="CP45" s="599"/>
      <c r="CQ45" s="600"/>
      <c r="CR45" s="592">
        <v>
9542757</v>
      </c>
      <c r="CS45" s="627"/>
      <c r="CT45" s="627"/>
      <c r="CU45" s="627"/>
      <c r="CV45" s="627"/>
      <c r="CW45" s="627"/>
      <c r="CX45" s="627"/>
      <c r="CY45" s="628"/>
      <c r="CZ45" s="601">
        <v>
6.2</v>
      </c>
      <c r="DA45" s="629"/>
      <c r="DB45" s="629"/>
      <c r="DC45" s="630"/>
      <c r="DD45" s="605">
        <v>
2652268</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c r="B46" s="41" t="s">
        <v>
56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
433</v>
      </c>
      <c r="CG46" s="599"/>
      <c r="CH46" s="599"/>
      <c r="CI46" s="599"/>
      <c r="CJ46" s="599"/>
      <c r="CK46" s="599"/>
      <c r="CL46" s="599"/>
      <c r="CM46" s="599"/>
      <c r="CN46" s="599"/>
      <c r="CO46" s="599"/>
      <c r="CP46" s="599"/>
      <c r="CQ46" s="600"/>
      <c r="CR46" s="592">
        <v>
19499743</v>
      </c>
      <c r="CS46" s="593"/>
      <c r="CT46" s="593"/>
      <c r="CU46" s="593"/>
      <c r="CV46" s="593"/>
      <c r="CW46" s="593"/>
      <c r="CX46" s="593"/>
      <c r="CY46" s="594"/>
      <c r="CZ46" s="601">
        <v>
12.6</v>
      </c>
      <c r="DA46" s="602"/>
      <c r="DB46" s="602"/>
      <c r="DC46" s="607"/>
      <c r="DD46" s="605">
        <v>
15690453</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c r="B47" s="669" t="s">
        <v>
408</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
435</v>
      </c>
      <c r="CG47" s="599"/>
      <c r="CH47" s="599"/>
      <c r="CI47" s="599"/>
      <c r="CJ47" s="599"/>
      <c r="CK47" s="599"/>
      <c r="CL47" s="599"/>
      <c r="CM47" s="599"/>
      <c r="CN47" s="599"/>
      <c r="CO47" s="599"/>
      <c r="CP47" s="599"/>
      <c r="CQ47" s="600"/>
      <c r="CR47" s="592" t="s">
        <v>
208</v>
      </c>
      <c r="CS47" s="627"/>
      <c r="CT47" s="627"/>
      <c r="CU47" s="627"/>
      <c r="CV47" s="627"/>
      <c r="CW47" s="627"/>
      <c r="CX47" s="627"/>
      <c r="CY47" s="628"/>
      <c r="CZ47" s="601" t="s">
        <v>
208</v>
      </c>
      <c r="DA47" s="629"/>
      <c r="DB47" s="629"/>
      <c r="DC47" s="630"/>
      <c r="DD47" s="605" t="s">
        <v>
208</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ht="10.8">
      <c r="B48" s="670" t="s">
        <v>
269</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
436</v>
      </c>
      <c r="CG48" s="599"/>
      <c r="CH48" s="599"/>
      <c r="CI48" s="599"/>
      <c r="CJ48" s="599"/>
      <c r="CK48" s="599"/>
      <c r="CL48" s="599"/>
      <c r="CM48" s="599"/>
      <c r="CN48" s="599"/>
      <c r="CO48" s="599"/>
      <c r="CP48" s="599"/>
      <c r="CQ48" s="600"/>
      <c r="CR48" s="592" t="s">
        <v>
208</v>
      </c>
      <c r="CS48" s="593"/>
      <c r="CT48" s="593"/>
      <c r="CU48" s="593"/>
      <c r="CV48" s="593"/>
      <c r="CW48" s="593"/>
      <c r="CX48" s="593"/>
      <c r="CY48" s="594"/>
      <c r="CZ48" s="601" t="s">
        <v>
208</v>
      </c>
      <c r="DA48" s="602"/>
      <c r="DB48" s="602"/>
      <c r="DC48" s="607"/>
      <c r="DD48" s="605" t="s">
        <v>
208</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
198</v>
      </c>
      <c r="CE49" s="612"/>
      <c r="CF49" s="612"/>
      <c r="CG49" s="612"/>
      <c r="CH49" s="612"/>
      <c r="CI49" s="612"/>
      <c r="CJ49" s="612"/>
      <c r="CK49" s="612"/>
      <c r="CL49" s="612"/>
      <c r="CM49" s="612"/>
      <c r="CN49" s="612"/>
      <c r="CO49" s="612"/>
      <c r="CP49" s="612"/>
      <c r="CQ49" s="613"/>
      <c r="CR49" s="661">
        <v>
154345770</v>
      </c>
      <c r="CS49" s="642"/>
      <c r="CT49" s="642"/>
      <c r="CU49" s="642"/>
      <c r="CV49" s="642"/>
      <c r="CW49" s="642"/>
      <c r="CX49" s="642"/>
      <c r="CY49" s="671"/>
      <c r="CZ49" s="667">
        <v>
100</v>
      </c>
      <c r="DA49" s="672"/>
      <c r="DB49" s="672"/>
      <c r="DC49" s="673"/>
      <c r="DD49" s="674">
        <v>
95905101</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t="10.8" hidden="1">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xCLp/8W/FTucFd/N6BH7tJ14s8sgN3oo9C2h7Mdab9DMEpTS17+ST/oRqqGzCTXBm5xvxUwZcyYWSHB2W54Y8A==" saltValue="/vKIV/7pOW0D1dv8p/ZVMg=="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headerFooter alignWithMargins="0">
    <oddFooter>
&amp;C
&amp;P/&amp;N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cols>
    <col min="1" max="130" width="2.77734375" style="50" customWidth="1"/>
    <col min="131" max="131" width="1.6640625" style="50" customWidth="1"/>
    <col min="132" max="132" width="9" style="50" hidden="1" customWidth="1"/>
    <col min="133" max="16384" width="9" style="50" hidden="1"/>
  </cols>
  <sheetData>
    <row r="1" spans="1:131" ht="11.25" customHeight="1">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c r="A2" s="686" t="s">
        <v>302</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306</v>
      </c>
      <c r="DK2" s="688"/>
      <c r="DL2" s="688"/>
      <c r="DM2" s="688"/>
      <c r="DN2" s="688"/>
      <c r="DO2" s="689"/>
      <c r="DP2" s="54"/>
      <c r="DQ2" s="687" t="s">
        <v>307</v>
      </c>
      <c r="DR2" s="688"/>
      <c r="DS2" s="688"/>
      <c r="DT2" s="688"/>
      <c r="DU2" s="688"/>
      <c r="DV2" s="688"/>
      <c r="DW2" s="688"/>
      <c r="DX2" s="688"/>
      <c r="DY2" s="688"/>
      <c r="DZ2" s="689"/>
      <c r="EA2" s="52"/>
    </row>
    <row r="3" spans="1:131" ht="11.25"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c r="A4" s="690" t="s">
        <v>437</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438</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c r="A5" s="968" t="s">
        <v>439</v>
      </c>
      <c r="B5" s="969"/>
      <c r="C5" s="969"/>
      <c r="D5" s="969"/>
      <c r="E5" s="969"/>
      <c r="F5" s="969"/>
      <c r="G5" s="969"/>
      <c r="H5" s="969"/>
      <c r="I5" s="969"/>
      <c r="J5" s="969"/>
      <c r="K5" s="969"/>
      <c r="L5" s="969"/>
      <c r="M5" s="969"/>
      <c r="N5" s="969"/>
      <c r="O5" s="969"/>
      <c r="P5" s="970"/>
      <c r="Q5" s="974" t="s">
        <v>187</v>
      </c>
      <c r="R5" s="975"/>
      <c r="S5" s="975"/>
      <c r="T5" s="975"/>
      <c r="U5" s="976"/>
      <c r="V5" s="974" t="s">
        <v>440</v>
      </c>
      <c r="W5" s="975"/>
      <c r="X5" s="975"/>
      <c r="Y5" s="975"/>
      <c r="Z5" s="976"/>
      <c r="AA5" s="974" t="s">
        <v>441</v>
      </c>
      <c r="AB5" s="975"/>
      <c r="AC5" s="975"/>
      <c r="AD5" s="975"/>
      <c r="AE5" s="975"/>
      <c r="AF5" s="980" t="s">
        <v>185</v>
      </c>
      <c r="AG5" s="975"/>
      <c r="AH5" s="975"/>
      <c r="AI5" s="975"/>
      <c r="AJ5" s="981"/>
      <c r="AK5" s="975" t="s">
        <v>155</v>
      </c>
      <c r="AL5" s="975"/>
      <c r="AM5" s="975"/>
      <c r="AN5" s="975"/>
      <c r="AO5" s="976"/>
      <c r="AP5" s="974" t="s">
        <v>442</v>
      </c>
      <c r="AQ5" s="975"/>
      <c r="AR5" s="975"/>
      <c r="AS5" s="975"/>
      <c r="AT5" s="976"/>
      <c r="AU5" s="974" t="s">
        <v>444</v>
      </c>
      <c r="AV5" s="975"/>
      <c r="AW5" s="975"/>
      <c r="AX5" s="975"/>
      <c r="AY5" s="981"/>
      <c r="AZ5" s="60"/>
      <c r="BA5" s="60"/>
      <c r="BB5" s="60"/>
      <c r="BC5" s="60"/>
      <c r="BD5" s="60"/>
      <c r="BE5" s="71"/>
      <c r="BF5" s="71"/>
      <c r="BG5" s="71"/>
      <c r="BH5" s="71"/>
      <c r="BI5" s="71"/>
      <c r="BJ5" s="71"/>
      <c r="BK5" s="71"/>
      <c r="BL5" s="71"/>
      <c r="BM5" s="71"/>
      <c r="BN5" s="71"/>
      <c r="BO5" s="71"/>
      <c r="BP5" s="71"/>
      <c r="BQ5" s="968" t="s">
        <v>445</v>
      </c>
      <c r="BR5" s="969"/>
      <c r="BS5" s="969"/>
      <c r="BT5" s="969"/>
      <c r="BU5" s="969"/>
      <c r="BV5" s="969"/>
      <c r="BW5" s="969"/>
      <c r="BX5" s="969"/>
      <c r="BY5" s="969"/>
      <c r="BZ5" s="969"/>
      <c r="CA5" s="969"/>
      <c r="CB5" s="969"/>
      <c r="CC5" s="969"/>
      <c r="CD5" s="969"/>
      <c r="CE5" s="969"/>
      <c r="CF5" s="969"/>
      <c r="CG5" s="970"/>
      <c r="CH5" s="974" t="s">
        <v>171</v>
      </c>
      <c r="CI5" s="975"/>
      <c r="CJ5" s="975"/>
      <c r="CK5" s="975"/>
      <c r="CL5" s="976"/>
      <c r="CM5" s="974" t="s">
        <v>325</v>
      </c>
      <c r="CN5" s="975"/>
      <c r="CO5" s="975"/>
      <c r="CP5" s="975"/>
      <c r="CQ5" s="976"/>
      <c r="CR5" s="974" t="s">
        <v>247</v>
      </c>
      <c r="CS5" s="975"/>
      <c r="CT5" s="975"/>
      <c r="CU5" s="975"/>
      <c r="CV5" s="976"/>
      <c r="CW5" s="974" t="s">
        <v>57</v>
      </c>
      <c r="CX5" s="975"/>
      <c r="CY5" s="975"/>
      <c r="CZ5" s="975"/>
      <c r="DA5" s="976"/>
      <c r="DB5" s="974" t="s">
        <v>448</v>
      </c>
      <c r="DC5" s="975"/>
      <c r="DD5" s="975"/>
      <c r="DE5" s="975"/>
      <c r="DF5" s="976"/>
      <c r="DG5" s="984" t="s">
        <v>244</v>
      </c>
      <c r="DH5" s="985"/>
      <c r="DI5" s="985"/>
      <c r="DJ5" s="985"/>
      <c r="DK5" s="986"/>
      <c r="DL5" s="984" t="s">
        <v>450</v>
      </c>
      <c r="DM5" s="985"/>
      <c r="DN5" s="985"/>
      <c r="DO5" s="985"/>
      <c r="DP5" s="986"/>
      <c r="DQ5" s="974" t="s">
        <v>452</v>
      </c>
      <c r="DR5" s="975"/>
      <c r="DS5" s="975"/>
      <c r="DT5" s="975"/>
      <c r="DU5" s="976"/>
      <c r="DV5" s="974" t="s">
        <v>444</v>
      </c>
      <c r="DW5" s="975"/>
      <c r="DX5" s="975"/>
      <c r="DY5" s="975"/>
      <c r="DZ5" s="981"/>
      <c r="EA5" s="71"/>
    </row>
    <row r="6" spans="1:131" s="51" customFormat="1" ht="26.25" customHeight="1">
      <c r="A6" s="971"/>
      <c r="B6" s="972"/>
      <c r="C6" s="972"/>
      <c r="D6" s="972"/>
      <c r="E6" s="972"/>
      <c r="F6" s="972"/>
      <c r="G6" s="972"/>
      <c r="H6" s="972"/>
      <c r="I6" s="972"/>
      <c r="J6" s="972"/>
      <c r="K6" s="972"/>
      <c r="L6" s="972"/>
      <c r="M6" s="972"/>
      <c r="N6" s="972"/>
      <c r="O6" s="972"/>
      <c r="P6" s="973"/>
      <c r="Q6" s="977"/>
      <c r="R6" s="978"/>
      <c r="S6" s="978"/>
      <c r="T6" s="978"/>
      <c r="U6" s="979"/>
      <c r="V6" s="977"/>
      <c r="W6" s="978"/>
      <c r="X6" s="978"/>
      <c r="Y6" s="978"/>
      <c r="Z6" s="979"/>
      <c r="AA6" s="977"/>
      <c r="AB6" s="978"/>
      <c r="AC6" s="978"/>
      <c r="AD6" s="978"/>
      <c r="AE6" s="978"/>
      <c r="AF6" s="982"/>
      <c r="AG6" s="978"/>
      <c r="AH6" s="978"/>
      <c r="AI6" s="978"/>
      <c r="AJ6" s="983"/>
      <c r="AK6" s="978"/>
      <c r="AL6" s="978"/>
      <c r="AM6" s="978"/>
      <c r="AN6" s="978"/>
      <c r="AO6" s="979"/>
      <c r="AP6" s="977"/>
      <c r="AQ6" s="978"/>
      <c r="AR6" s="978"/>
      <c r="AS6" s="978"/>
      <c r="AT6" s="979"/>
      <c r="AU6" s="977"/>
      <c r="AV6" s="978"/>
      <c r="AW6" s="978"/>
      <c r="AX6" s="978"/>
      <c r="AY6" s="983"/>
      <c r="AZ6" s="60"/>
      <c r="BA6" s="60"/>
      <c r="BB6" s="60"/>
      <c r="BC6" s="60"/>
      <c r="BD6" s="60"/>
      <c r="BE6" s="71"/>
      <c r="BF6" s="71"/>
      <c r="BG6" s="71"/>
      <c r="BH6" s="71"/>
      <c r="BI6" s="71"/>
      <c r="BJ6" s="71"/>
      <c r="BK6" s="71"/>
      <c r="BL6" s="71"/>
      <c r="BM6" s="71"/>
      <c r="BN6" s="71"/>
      <c r="BO6" s="71"/>
      <c r="BP6" s="71"/>
      <c r="BQ6" s="971"/>
      <c r="BR6" s="972"/>
      <c r="BS6" s="972"/>
      <c r="BT6" s="972"/>
      <c r="BU6" s="972"/>
      <c r="BV6" s="972"/>
      <c r="BW6" s="972"/>
      <c r="BX6" s="972"/>
      <c r="BY6" s="972"/>
      <c r="BZ6" s="972"/>
      <c r="CA6" s="972"/>
      <c r="CB6" s="972"/>
      <c r="CC6" s="972"/>
      <c r="CD6" s="972"/>
      <c r="CE6" s="972"/>
      <c r="CF6" s="972"/>
      <c r="CG6" s="973"/>
      <c r="CH6" s="977"/>
      <c r="CI6" s="978"/>
      <c r="CJ6" s="978"/>
      <c r="CK6" s="978"/>
      <c r="CL6" s="979"/>
      <c r="CM6" s="977"/>
      <c r="CN6" s="978"/>
      <c r="CO6" s="978"/>
      <c r="CP6" s="978"/>
      <c r="CQ6" s="979"/>
      <c r="CR6" s="977"/>
      <c r="CS6" s="978"/>
      <c r="CT6" s="978"/>
      <c r="CU6" s="978"/>
      <c r="CV6" s="979"/>
      <c r="CW6" s="977"/>
      <c r="CX6" s="978"/>
      <c r="CY6" s="978"/>
      <c r="CZ6" s="978"/>
      <c r="DA6" s="979"/>
      <c r="DB6" s="977"/>
      <c r="DC6" s="978"/>
      <c r="DD6" s="978"/>
      <c r="DE6" s="978"/>
      <c r="DF6" s="979"/>
      <c r="DG6" s="987"/>
      <c r="DH6" s="988"/>
      <c r="DI6" s="988"/>
      <c r="DJ6" s="988"/>
      <c r="DK6" s="989"/>
      <c r="DL6" s="987"/>
      <c r="DM6" s="988"/>
      <c r="DN6" s="988"/>
      <c r="DO6" s="988"/>
      <c r="DP6" s="989"/>
      <c r="DQ6" s="977"/>
      <c r="DR6" s="978"/>
      <c r="DS6" s="978"/>
      <c r="DT6" s="978"/>
      <c r="DU6" s="979"/>
      <c r="DV6" s="977"/>
      <c r="DW6" s="978"/>
      <c r="DX6" s="978"/>
      <c r="DY6" s="978"/>
      <c r="DZ6" s="983"/>
      <c r="EA6" s="71"/>
    </row>
    <row r="7" spans="1:131" s="51" customFormat="1" ht="26.25" customHeight="1">
      <c r="A7" s="55">
        <v>1</v>
      </c>
      <c r="B7" s="692" t="s">
        <v>453</v>
      </c>
      <c r="C7" s="693"/>
      <c r="D7" s="693"/>
      <c r="E7" s="693"/>
      <c r="F7" s="693"/>
      <c r="G7" s="693"/>
      <c r="H7" s="693"/>
      <c r="I7" s="693"/>
      <c r="J7" s="693"/>
      <c r="K7" s="693"/>
      <c r="L7" s="693"/>
      <c r="M7" s="693"/>
      <c r="N7" s="693"/>
      <c r="O7" s="693"/>
      <c r="P7" s="694"/>
      <c r="Q7" s="695">
        <v>159818</v>
      </c>
      <c r="R7" s="696"/>
      <c r="S7" s="696"/>
      <c r="T7" s="696"/>
      <c r="U7" s="696"/>
      <c r="V7" s="696">
        <v>153338</v>
      </c>
      <c r="W7" s="696"/>
      <c r="X7" s="696"/>
      <c r="Y7" s="696"/>
      <c r="Z7" s="696"/>
      <c r="AA7" s="696">
        <v>6480</v>
      </c>
      <c r="AB7" s="696"/>
      <c r="AC7" s="696"/>
      <c r="AD7" s="696"/>
      <c r="AE7" s="697"/>
      <c r="AF7" s="698">
        <v>4127</v>
      </c>
      <c r="AG7" s="699"/>
      <c r="AH7" s="699"/>
      <c r="AI7" s="699"/>
      <c r="AJ7" s="700"/>
      <c r="AK7" s="701">
        <v>7920</v>
      </c>
      <c r="AL7" s="696"/>
      <c r="AM7" s="696"/>
      <c r="AN7" s="696"/>
      <c r="AO7" s="696"/>
      <c r="AP7" s="696">
        <v>11429</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t="s">
        <v>173</v>
      </c>
      <c r="BS7" s="692" t="s">
        <v>12</v>
      </c>
      <c r="BT7" s="693"/>
      <c r="BU7" s="693"/>
      <c r="BV7" s="693"/>
      <c r="BW7" s="693"/>
      <c r="BX7" s="693"/>
      <c r="BY7" s="693"/>
      <c r="BZ7" s="693"/>
      <c r="CA7" s="693"/>
      <c r="CB7" s="693"/>
      <c r="CC7" s="693"/>
      <c r="CD7" s="693"/>
      <c r="CE7" s="693"/>
      <c r="CF7" s="693"/>
      <c r="CG7" s="694"/>
      <c r="CH7" s="704">
        <v>0</v>
      </c>
      <c r="CI7" s="705"/>
      <c r="CJ7" s="705"/>
      <c r="CK7" s="705"/>
      <c r="CL7" s="706"/>
      <c r="CM7" s="704">
        <v>9</v>
      </c>
      <c r="CN7" s="705"/>
      <c r="CO7" s="705"/>
      <c r="CP7" s="705"/>
      <c r="CQ7" s="706"/>
      <c r="CR7" s="704">
        <v>5</v>
      </c>
      <c r="CS7" s="705"/>
      <c r="CT7" s="705"/>
      <c r="CU7" s="705"/>
      <c r="CV7" s="706"/>
      <c r="CW7" s="704">
        <v>5</v>
      </c>
      <c r="CX7" s="705"/>
      <c r="CY7" s="705"/>
      <c r="CZ7" s="705"/>
      <c r="DA7" s="706"/>
      <c r="DB7" s="704">
        <v>2677</v>
      </c>
      <c r="DC7" s="705"/>
      <c r="DD7" s="705"/>
      <c r="DE7" s="705"/>
      <c r="DF7" s="706"/>
      <c r="DG7" s="704">
        <v>2684</v>
      </c>
      <c r="DH7" s="705"/>
      <c r="DI7" s="705"/>
      <c r="DJ7" s="705"/>
      <c r="DK7" s="706"/>
      <c r="DL7" s="704" t="s">
        <v>208</v>
      </c>
      <c r="DM7" s="705"/>
      <c r="DN7" s="705"/>
      <c r="DO7" s="705"/>
      <c r="DP7" s="706"/>
      <c r="DQ7" s="704" t="s">
        <v>208</v>
      </c>
      <c r="DR7" s="705"/>
      <c r="DS7" s="705"/>
      <c r="DT7" s="705"/>
      <c r="DU7" s="706"/>
      <c r="DV7" s="692"/>
      <c r="DW7" s="693"/>
      <c r="DX7" s="693"/>
      <c r="DY7" s="693"/>
      <c r="DZ7" s="707"/>
      <c r="EA7" s="71"/>
    </row>
    <row r="8" spans="1:131" s="51" customFormat="1" ht="26.25" customHeight="1">
      <c r="A8" s="56">
        <v>2</v>
      </c>
      <c r="B8" s="708" t="s">
        <v>299</v>
      </c>
      <c r="C8" s="709"/>
      <c r="D8" s="709"/>
      <c r="E8" s="709"/>
      <c r="F8" s="709"/>
      <c r="G8" s="709"/>
      <c r="H8" s="709"/>
      <c r="I8" s="709"/>
      <c r="J8" s="709"/>
      <c r="K8" s="709"/>
      <c r="L8" s="709"/>
      <c r="M8" s="709"/>
      <c r="N8" s="709"/>
      <c r="O8" s="709"/>
      <c r="P8" s="710"/>
      <c r="Q8" s="711">
        <v>1161</v>
      </c>
      <c r="R8" s="712"/>
      <c r="S8" s="712"/>
      <c r="T8" s="712"/>
      <c r="U8" s="712"/>
      <c r="V8" s="712">
        <v>1161</v>
      </c>
      <c r="W8" s="712"/>
      <c r="X8" s="712"/>
      <c r="Y8" s="712"/>
      <c r="Z8" s="712"/>
      <c r="AA8" s="712">
        <v>0</v>
      </c>
      <c r="AB8" s="712"/>
      <c r="AC8" s="712"/>
      <c r="AD8" s="712"/>
      <c r="AE8" s="713"/>
      <c r="AF8" s="714" t="s">
        <v>208</v>
      </c>
      <c r="AG8" s="715"/>
      <c r="AH8" s="715"/>
      <c r="AI8" s="715"/>
      <c r="AJ8" s="716"/>
      <c r="AK8" s="717">
        <v>63</v>
      </c>
      <c r="AL8" s="712"/>
      <c r="AM8" s="712"/>
      <c r="AN8" s="712"/>
      <c r="AO8" s="712"/>
      <c r="AP8" s="712">
        <v>12371</v>
      </c>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c r="BS8" s="708" t="s">
        <v>542</v>
      </c>
      <c r="BT8" s="709"/>
      <c r="BU8" s="709"/>
      <c r="BV8" s="709"/>
      <c r="BW8" s="709"/>
      <c r="BX8" s="709"/>
      <c r="BY8" s="709"/>
      <c r="BZ8" s="709"/>
      <c r="CA8" s="709"/>
      <c r="CB8" s="709"/>
      <c r="CC8" s="709"/>
      <c r="CD8" s="709"/>
      <c r="CE8" s="709"/>
      <c r="CF8" s="709"/>
      <c r="CG8" s="710"/>
      <c r="CH8" s="720">
        <v>68</v>
      </c>
      <c r="CI8" s="715"/>
      <c r="CJ8" s="715"/>
      <c r="CK8" s="715"/>
      <c r="CL8" s="721"/>
      <c r="CM8" s="720">
        <v>1534</v>
      </c>
      <c r="CN8" s="715"/>
      <c r="CO8" s="715"/>
      <c r="CP8" s="715"/>
      <c r="CQ8" s="721"/>
      <c r="CR8" s="720">
        <v>1377</v>
      </c>
      <c r="CS8" s="715"/>
      <c r="CT8" s="715"/>
      <c r="CU8" s="715"/>
      <c r="CV8" s="721"/>
      <c r="CW8" s="720" t="s">
        <v>208</v>
      </c>
      <c r="CX8" s="715"/>
      <c r="CY8" s="715"/>
      <c r="CZ8" s="715"/>
      <c r="DA8" s="721"/>
      <c r="DB8" s="720" t="s">
        <v>208</v>
      </c>
      <c r="DC8" s="715"/>
      <c r="DD8" s="715"/>
      <c r="DE8" s="715"/>
      <c r="DF8" s="721"/>
      <c r="DG8" s="720" t="s">
        <v>208</v>
      </c>
      <c r="DH8" s="715"/>
      <c r="DI8" s="715"/>
      <c r="DJ8" s="715"/>
      <c r="DK8" s="721"/>
      <c r="DL8" s="720" t="s">
        <v>208</v>
      </c>
      <c r="DM8" s="715"/>
      <c r="DN8" s="715"/>
      <c r="DO8" s="715"/>
      <c r="DP8" s="721"/>
      <c r="DQ8" s="720" t="s">
        <v>208</v>
      </c>
      <c r="DR8" s="715"/>
      <c r="DS8" s="715"/>
      <c r="DT8" s="715"/>
      <c r="DU8" s="721"/>
      <c r="DV8" s="708"/>
      <c r="DW8" s="709"/>
      <c r="DX8" s="709"/>
      <c r="DY8" s="709"/>
      <c r="DZ8" s="722"/>
      <c r="EA8" s="71"/>
    </row>
    <row r="9" spans="1:131" s="51" customFormat="1" ht="26.25" customHeight="1">
      <c r="A9" s="56">
        <v>3</v>
      </c>
      <c r="B9" s="708"/>
      <c r="C9" s="709"/>
      <c r="D9" s="709"/>
      <c r="E9" s="709"/>
      <c r="F9" s="709"/>
      <c r="G9" s="709"/>
      <c r="H9" s="709"/>
      <c r="I9" s="709"/>
      <c r="J9" s="709"/>
      <c r="K9" s="709"/>
      <c r="L9" s="709"/>
      <c r="M9" s="709"/>
      <c r="N9" s="709"/>
      <c r="O9" s="709"/>
      <c r="P9" s="710"/>
      <c r="Q9" s="711"/>
      <c r="R9" s="712"/>
      <c r="S9" s="712"/>
      <c r="T9" s="712"/>
      <c r="U9" s="712"/>
      <c r="V9" s="712"/>
      <c r="W9" s="712"/>
      <c r="X9" s="712"/>
      <c r="Y9" s="712"/>
      <c r="Z9" s="712"/>
      <c r="AA9" s="712"/>
      <c r="AB9" s="712"/>
      <c r="AC9" s="712"/>
      <c r="AD9" s="712"/>
      <c r="AE9" s="713"/>
      <c r="AF9" s="714"/>
      <c r="AG9" s="715"/>
      <c r="AH9" s="715"/>
      <c r="AI9" s="715"/>
      <c r="AJ9" s="716"/>
      <c r="AK9" s="717"/>
      <c r="AL9" s="712"/>
      <c r="AM9" s="712"/>
      <c r="AN9" s="712"/>
      <c r="AO9" s="712"/>
      <c r="AP9" s="712"/>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t="s">
        <v>543</v>
      </c>
      <c r="BT9" s="709"/>
      <c r="BU9" s="709"/>
      <c r="BV9" s="709"/>
      <c r="BW9" s="709"/>
      <c r="BX9" s="709"/>
      <c r="BY9" s="709"/>
      <c r="BZ9" s="709"/>
      <c r="CA9" s="709"/>
      <c r="CB9" s="709"/>
      <c r="CC9" s="709"/>
      <c r="CD9" s="709"/>
      <c r="CE9" s="709"/>
      <c r="CF9" s="709"/>
      <c r="CG9" s="710"/>
      <c r="CH9" s="720">
        <v>0</v>
      </c>
      <c r="CI9" s="715"/>
      <c r="CJ9" s="715"/>
      <c r="CK9" s="715"/>
      <c r="CL9" s="721"/>
      <c r="CM9" s="720">
        <v>7</v>
      </c>
      <c r="CN9" s="715"/>
      <c r="CO9" s="715"/>
      <c r="CP9" s="715"/>
      <c r="CQ9" s="721"/>
      <c r="CR9" s="720">
        <v>3</v>
      </c>
      <c r="CS9" s="715"/>
      <c r="CT9" s="715"/>
      <c r="CU9" s="715"/>
      <c r="CV9" s="721"/>
      <c r="CW9" s="720" t="s">
        <v>208</v>
      </c>
      <c r="CX9" s="715"/>
      <c r="CY9" s="715"/>
      <c r="CZ9" s="715"/>
      <c r="DA9" s="721"/>
      <c r="DB9" s="720" t="s">
        <v>208</v>
      </c>
      <c r="DC9" s="715"/>
      <c r="DD9" s="715"/>
      <c r="DE9" s="715"/>
      <c r="DF9" s="721"/>
      <c r="DG9" s="720" t="s">
        <v>208</v>
      </c>
      <c r="DH9" s="715"/>
      <c r="DI9" s="715"/>
      <c r="DJ9" s="715"/>
      <c r="DK9" s="721"/>
      <c r="DL9" s="720" t="s">
        <v>208</v>
      </c>
      <c r="DM9" s="715"/>
      <c r="DN9" s="715"/>
      <c r="DO9" s="715"/>
      <c r="DP9" s="721"/>
      <c r="DQ9" s="720" t="s">
        <v>208</v>
      </c>
      <c r="DR9" s="715"/>
      <c r="DS9" s="715"/>
      <c r="DT9" s="715"/>
      <c r="DU9" s="721"/>
      <c r="DV9" s="708"/>
      <c r="DW9" s="709"/>
      <c r="DX9" s="709"/>
      <c r="DY9" s="709"/>
      <c r="DZ9" s="722"/>
      <c r="EA9" s="71"/>
    </row>
    <row r="10" spans="1:131" s="51" customFormat="1" ht="26.25" customHeight="1">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t="s">
        <v>173</v>
      </c>
      <c r="BS10" s="708" t="s">
        <v>544</v>
      </c>
      <c r="BT10" s="709"/>
      <c r="BU10" s="709"/>
      <c r="BV10" s="709"/>
      <c r="BW10" s="709"/>
      <c r="BX10" s="709"/>
      <c r="BY10" s="709"/>
      <c r="BZ10" s="709"/>
      <c r="CA10" s="709"/>
      <c r="CB10" s="709"/>
      <c r="CC10" s="709"/>
      <c r="CD10" s="709"/>
      <c r="CE10" s="709"/>
      <c r="CF10" s="709"/>
      <c r="CG10" s="710"/>
      <c r="CH10" s="720">
        <v>-133</v>
      </c>
      <c r="CI10" s="715"/>
      <c r="CJ10" s="715"/>
      <c r="CK10" s="715"/>
      <c r="CL10" s="721"/>
      <c r="CM10" s="720">
        <v>7856</v>
      </c>
      <c r="CN10" s="715"/>
      <c r="CO10" s="715"/>
      <c r="CP10" s="715"/>
      <c r="CQ10" s="721"/>
      <c r="CR10" s="720" t="s">
        <v>208</v>
      </c>
      <c r="CS10" s="715"/>
      <c r="CT10" s="715"/>
      <c r="CU10" s="715"/>
      <c r="CV10" s="721"/>
      <c r="CW10" s="720" t="s">
        <v>208</v>
      </c>
      <c r="CX10" s="715"/>
      <c r="CY10" s="715"/>
      <c r="CZ10" s="715"/>
      <c r="DA10" s="721"/>
      <c r="DB10" s="720" t="s">
        <v>208</v>
      </c>
      <c r="DC10" s="715"/>
      <c r="DD10" s="715"/>
      <c r="DE10" s="715"/>
      <c r="DF10" s="721"/>
      <c r="DG10" s="720" t="s">
        <v>208</v>
      </c>
      <c r="DH10" s="715"/>
      <c r="DI10" s="715"/>
      <c r="DJ10" s="715"/>
      <c r="DK10" s="721"/>
      <c r="DL10" s="720">
        <v>228</v>
      </c>
      <c r="DM10" s="715"/>
      <c r="DN10" s="715"/>
      <c r="DO10" s="715"/>
      <c r="DP10" s="721"/>
      <c r="DQ10" s="720">
        <v>23</v>
      </c>
      <c r="DR10" s="715"/>
      <c r="DS10" s="715"/>
      <c r="DT10" s="715"/>
      <c r="DU10" s="721"/>
      <c r="DV10" s="708"/>
      <c r="DW10" s="709"/>
      <c r="DX10" s="709"/>
      <c r="DY10" s="709"/>
      <c r="DZ10" s="722"/>
      <c r="EA10" s="71"/>
    </row>
    <row r="11" spans="1:131" s="51" customFormat="1" ht="26.25" customHeight="1">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c r="BT11" s="709"/>
      <c r="BU11" s="709"/>
      <c r="BV11" s="709"/>
      <c r="BW11" s="709"/>
      <c r="BX11" s="709"/>
      <c r="BY11" s="709"/>
      <c r="BZ11" s="709"/>
      <c r="CA11" s="709"/>
      <c r="CB11" s="709"/>
      <c r="CC11" s="709"/>
      <c r="CD11" s="709"/>
      <c r="CE11" s="709"/>
      <c r="CF11" s="709"/>
      <c r="CG11" s="710"/>
      <c r="CH11" s="720"/>
      <c r="CI11" s="715"/>
      <c r="CJ11" s="715"/>
      <c r="CK11" s="715"/>
      <c r="CL11" s="721"/>
      <c r="CM11" s="720"/>
      <c r="CN11" s="715"/>
      <c r="CO11" s="715"/>
      <c r="CP11" s="715"/>
      <c r="CQ11" s="721"/>
      <c r="CR11" s="720"/>
      <c r="CS11" s="715"/>
      <c r="CT11" s="715"/>
      <c r="CU11" s="715"/>
      <c r="CV11" s="721"/>
      <c r="CW11" s="720"/>
      <c r="CX11" s="715"/>
      <c r="CY11" s="715"/>
      <c r="CZ11" s="715"/>
      <c r="DA11" s="721"/>
      <c r="DB11" s="720"/>
      <c r="DC11" s="715"/>
      <c r="DD11" s="715"/>
      <c r="DE11" s="715"/>
      <c r="DF11" s="721"/>
      <c r="DG11" s="720"/>
      <c r="DH11" s="715"/>
      <c r="DI11" s="715"/>
      <c r="DJ11" s="715"/>
      <c r="DK11" s="721"/>
      <c r="DL11" s="720"/>
      <c r="DM11" s="715"/>
      <c r="DN11" s="715"/>
      <c r="DO11" s="715"/>
      <c r="DP11" s="721"/>
      <c r="DQ11" s="720"/>
      <c r="DR11" s="715"/>
      <c r="DS11" s="715"/>
      <c r="DT11" s="715"/>
      <c r="DU11" s="721"/>
      <c r="DV11" s="708"/>
      <c r="DW11" s="709"/>
      <c r="DX11" s="709"/>
      <c r="DY11" s="709"/>
      <c r="DZ11" s="722"/>
      <c r="EA11" s="71"/>
    </row>
    <row r="12" spans="1:131" s="51" customFormat="1" ht="26.25" customHeight="1">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71"/>
    </row>
    <row r="13" spans="1:131" s="51" customFormat="1" ht="26.25" customHeight="1">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71"/>
    </row>
    <row r="14" spans="1:131" s="51" customFormat="1" ht="26.25" customHeight="1">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71"/>
    </row>
    <row r="15" spans="1:131" s="51" customFormat="1" ht="26.25" customHeight="1">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71"/>
    </row>
    <row r="16" spans="1:131" s="51" customFormat="1" ht="26.25" customHeight="1">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71"/>
    </row>
    <row r="17" spans="1:131" s="51" customFormat="1" ht="26.25" customHeight="1">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455</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c r="A23" s="57" t="s">
        <v>255</v>
      </c>
      <c r="B23" s="731" t="s">
        <v>115</v>
      </c>
      <c r="C23" s="732"/>
      <c r="D23" s="732"/>
      <c r="E23" s="732"/>
      <c r="F23" s="732"/>
      <c r="G23" s="732"/>
      <c r="H23" s="732"/>
      <c r="I23" s="732"/>
      <c r="J23" s="732"/>
      <c r="K23" s="732"/>
      <c r="L23" s="732"/>
      <c r="M23" s="732"/>
      <c r="N23" s="732"/>
      <c r="O23" s="732"/>
      <c r="P23" s="733"/>
      <c r="Q23" s="734">
        <v>160916</v>
      </c>
      <c r="R23" s="735"/>
      <c r="S23" s="735"/>
      <c r="T23" s="735"/>
      <c r="U23" s="735"/>
      <c r="V23" s="735">
        <v>154436</v>
      </c>
      <c r="W23" s="735"/>
      <c r="X23" s="735"/>
      <c r="Y23" s="735"/>
      <c r="Z23" s="735"/>
      <c r="AA23" s="735">
        <v>6480</v>
      </c>
      <c r="AB23" s="735"/>
      <c r="AC23" s="735"/>
      <c r="AD23" s="735"/>
      <c r="AE23" s="736"/>
      <c r="AF23" s="737">
        <v>4127</v>
      </c>
      <c r="AG23" s="735"/>
      <c r="AH23" s="735"/>
      <c r="AI23" s="735"/>
      <c r="AJ23" s="738"/>
      <c r="AK23" s="739"/>
      <c r="AL23" s="740"/>
      <c r="AM23" s="740"/>
      <c r="AN23" s="740"/>
      <c r="AO23" s="740"/>
      <c r="AP23" s="735">
        <v>23800</v>
      </c>
      <c r="AQ23" s="735"/>
      <c r="AR23" s="735"/>
      <c r="AS23" s="735"/>
      <c r="AT23" s="735"/>
      <c r="AU23" s="741"/>
      <c r="AV23" s="741"/>
      <c r="AW23" s="741"/>
      <c r="AX23" s="741"/>
      <c r="AY23" s="742"/>
      <c r="AZ23" s="743" t="s">
        <v>208</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c r="A24" s="746" t="s">
        <v>391</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c r="A25" s="690" t="s">
        <v>417</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c r="A26" s="968" t="s">
        <v>439</v>
      </c>
      <c r="B26" s="969"/>
      <c r="C26" s="969"/>
      <c r="D26" s="969"/>
      <c r="E26" s="969"/>
      <c r="F26" s="969"/>
      <c r="G26" s="969"/>
      <c r="H26" s="969"/>
      <c r="I26" s="969"/>
      <c r="J26" s="969"/>
      <c r="K26" s="969"/>
      <c r="L26" s="969"/>
      <c r="M26" s="969"/>
      <c r="N26" s="969"/>
      <c r="O26" s="969"/>
      <c r="P26" s="970"/>
      <c r="Q26" s="974" t="s">
        <v>457</v>
      </c>
      <c r="R26" s="975"/>
      <c r="S26" s="975"/>
      <c r="T26" s="975"/>
      <c r="U26" s="976"/>
      <c r="V26" s="974" t="s">
        <v>458</v>
      </c>
      <c r="W26" s="975"/>
      <c r="X26" s="975"/>
      <c r="Y26" s="975"/>
      <c r="Z26" s="976"/>
      <c r="AA26" s="974" t="s">
        <v>459</v>
      </c>
      <c r="AB26" s="975"/>
      <c r="AC26" s="975"/>
      <c r="AD26" s="975"/>
      <c r="AE26" s="975"/>
      <c r="AF26" s="990" t="s">
        <v>251</v>
      </c>
      <c r="AG26" s="991"/>
      <c r="AH26" s="991"/>
      <c r="AI26" s="991"/>
      <c r="AJ26" s="992"/>
      <c r="AK26" s="975" t="s">
        <v>389</v>
      </c>
      <c r="AL26" s="975"/>
      <c r="AM26" s="975"/>
      <c r="AN26" s="975"/>
      <c r="AO26" s="976"/>
      <c r="AP26" s="974" t="s">
        <v>365</v>
      </c>
      <c r="AQ26" s="975"/>
      <c r="AR26" s="975"/>
      <c r="AS26" s="975"/>
      <c r="AT26" s="976"/>
      <c r="AU26" s="974" t="s">
        <v>460</v>
      </c>
      <c r="AV26" s="975"/>
      <c r="AW26" s="975"/>
      <c r="AX26" s="975"/>
      <c r="AY26" s="976"/>
      <c r="AZ26" s="974" t="s">
        <v>461</v>
      </c>
      <c r="BA26" s="975"/>
      <c r="BB26" s="975"/>
      <c r="BC26" s="975"/>
      <c r="BD26" s="976"/>
      <c r="BE26" s="974" t="s">
        <v>444</v>
      </c>
      <c r="BF26" s="975"/>
      <c r="BG26" s="975"/>
      <c r="BH26" s="975"/>
      <c r="BI26" s="981"/>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c r="A27" s="971"/>
      <c r="B27" s="972"/>
      <c r="C27" s="972"/>
      <c r="D27" s="972"/>
      <c r="E27" s="972"/>
      <c r="F27" s="972"/>
      <c r="G27" s="972"/>
      <c r="H27" s="972"/>
      <c r="I27" s="972"/>
      <c r="J27" s="972"/>
      <c r="K27" s="972"/>
      <c r="L27" s="972"/>
      <c r="M27" s="972"/>
      <c r="N27" s="972"/>
      <c r="O27" s="972"/>
      <c r="P27" s="973"/>
      <c r="Q27" s="977"/>
      <c r="R27" s="978"/>
      <c r="S27" s="978"/>
      <c r="T27" s="978"/>
      <c r="U27" s="979"/>
      <c r="V27" s="977"/>
      <c r="W27" s="978"/>
      <c r="X27" s="978"/>
      <c r="Y27" s="978"/>
      <c r="Z27" s="979"/>
      <c r="AA27" s="977"/>
      <c r="AB27" s="978"/>
      <c r="AC27" s="978"/>
      <c r="AD27" s="978"/>
      <c r="AE27" s="978"/>
      <c r="AF27" s="993"/>
      <c r="AG27" s="994"/>
      <c r="AH27" s="994"/>
      <c r="AI27" s="994"/>
      <c r="AJ27" s="995"/>
      <c r="AK27" s="978"/>
      <c r="AL27" s="978"/>
      <c r="AM27" s="978"/>
      <c r="AN27" s="978"/>
      <c r="AO27" s="979"/>
      <c r="AP27" s="977"/>
      <c r="AQ27" s="978"/>
      <c r="AR27" s="978"/>
      <c r="AS27" s="978"/>
      <c r="AT27" s="979"/>
      <c r="AU27" s="977"/>
      <c r="AV27" s="978"/>
      <c r="AW27" s="978"/>
      <c r="AX27" s="978"/>
      <c r="AY27" s="979"/>
      <c r="AZ27" s="977"/>
      <c r="BA27" s="978"/>
      <c r="BB27" s="978"/>
      <c r="BC27" s="978"/>
      <c r="BD27" s="979"/>
      <c r="BE27" s="977"/>
      <c r="BF27" s="978"/>
      <c r="BG27" s="978"/>
      <c r="BH27" s="978"/>
      <c r="BI27" s="983"/>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c r="A28" s="58">
        <v>1</v>
      </c>
      <c r="B28" s="692" t="s">
        <v>462</v>
      </c>
      <c r="C28" s="693"/>
      <c r="D28" s="693"/>
      <c r="E28" s="693"/>
      <c r="F28" s="693"/>
      <c r="G28" s="693"/>
      <c r="H28" s="693"/>
      <c r="I28" s="693"/>
      <c r="J28" s="693"/>
      <c r="K28" s="693"/>
      <c r="L28" s="693"/>
      <c r="M28" s="693"/>
      <c r="N28" s="693"/>
      <c r="O28" s="693"/>
      <c r="P28" s="694"/>
      <c r="Q28" s="747">
        <v>33401</v>
      </c>
      <c r="R28" s="748"/>
      <c r="S28" s="748"/>
      <c r="T28" s="748"/>
      <c r="U28" s="748"/>
      <c r="V28" s="748">
        <v>33021</v>
      </c>
      <c r="W28" s="748"/>
      <c r="X28" s="748"/>
      <c r="Y28" s="748"/>
      <c r="Z28" s="748"/>
      <c r="AA28" s="748">
        <v>380</v>
      </c>
      <c r="AB28" s="748"/>
      <c r="AC28" s="748"/>
      <c r="AD28" s="748"/>
      <c r="AE28" s="749"/>
      <c r="AF28" s="750">
        <v>380</v>
      </c>
      <c r="AG28" s="748"/>
      <c r="AH28" s="748"/>
      <c r="AI28" s="748"/>
      <c r="AJ28" s="751"/>
      <c r="AK28" s="752">
        <v>3493</v>
      </c>
      <c r="AL28" s="748"/>
      <c r="AM28" s="748"/>
      <c r="AN28" s="748"/>
      <c r="AO28" s="748"/>
      <c r="AP28" s="748" t="s">
        <v>208</v>
      </c>
      <c r="AQ28" s="748"/>
      <c r="AR28" s="748"/>
      <c r="AS28" s="748"/>
      <c r="AT28" s="748"/>
      <c r="AU28" s="748" t="s">
        <v>208</v>
      </c>
      <c r="AV28" s="748"/>
      <c r="AW28" s="748"/>
      <c r="AX28" s="748"/>
      <c r="AY28" s="748"/>
      <c r="AZ28" s="753" t="s">
        <v>208</v>
      </c>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c r="A29" s="58">
        <v>2</v>
      </c>
      <c r="B29" s="708" t="s">
        <v>30</v>
      </c>
      <c r="C29" s="709"/>
      <c r="D29" s="709"/>
      <c r="E29" s="709"/>
      <c r="F29" s="709"/>
      <c r="G29" s="709"/>
      <c r="H29" s="709"/>
      <c r="I29" s="709"/>
      <c r="J29" s="709"/>
      <c r="K29" s="709"/>
      <c r="L29" s="709"/>
      <c r="M29" s="709"/>
      <c r="N29" s="709"/>
      <c r="O29" s="709"/>
      <c r="P29" s="710"/>
      <c r="Q29" s="711">
        <v>24314</v>
      </c>
      <c r="R29" s="712"/>
      <c r="S29" s="712"/>
      <c r="T29" s="712"/>
      <c r="U29" s="712"/>
      <c r="V29" s="712">
        <v>23768</v>
      </c>
      <c r="W29" s="712"/>
      <c r="X29" s="712"/>
      <c r="Y29" s="712"/>
      <c r="Z29" s="712"/>
      <c r="AA29" s="712">
        <v>546</v>
      </c>
      <c r="AB29" s="712"/>
      <c r="AC29" s="712"/>
      <c r="AD29" s="712"/>
      <c r="AE29" s="713"/>
      <c r="AF29" s="714">
        <v>546</v>
      </c>
      <c r="AG29" s="715"/>
      <c r="AH29" s="715"/>
      <c r="AI29" s="715"/>
      <c r="AJ29" s="716"/>
      <c r="AK29" s="717">
        <v>4080</v>
      </c>
      <c r="AL29" s="712"/>
      <c r="AM29" s="712"/>
      <c r="AN29" s="712"/>
      <c r="AO29" s="712"/>
      <c r="AP29" s="712" t="s">
        <v>208</v>
      </c>
      <c r="AQ29" s="712"/>
      <c r="AR29" s="712"/>
      <c r="AS29" s="712"/>
      <c r="AT29" s="712"/>
      <c r="AU29" s="712" t="s">
        <v>208</v>
      </c>
      <c r="AV29" s="712"/>
      <c r="AW29" s="712"/>
      <c r="AX29" s="712"/>
      <c r="AY29" s="712"/>
      <c r="AZ29" s="756" t="s">
        <v>208</v>
      </c>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c r="A30" s="58">
        <v>3</v>
      </c>
      <c r="B30" s="708" t="s">
        <v>233</v>
      </c>
      <c r="C30" s="709"/>
      <c r="D30" s="709"/>
      <c r="E30" s="709"/>
      <c r="F30" s="709"/>
      <c r="G30" s="709"/>
      <c r="H30" s="709"/>
      <c r="I30" s="709"/>
      <c r="J30" s="709"/>
      <c r="K30" s="709"/>
      <c r="L30" s="709"/>
      <c r="M30" s="709"/>
      <c r="N30" s="709"/>
      <c r="O30" s="709"/>
      <c r="P30" s="710"/>
      <c r="Q30" s="711">
        <v>6999</v>
      </c>
      <c r="R30" s="712"/>
      <c r="S30" s="712"/>
      <c r="T30" s="712"/>
      <c r="U30" s="712"/>
      <c r="V30" s="712">
        <v>6918</v>
      </c>
      <c r="W30" s="712"/>
      <c r="X30" s="712"/>
      <c r="Y30" s="712"/>
      <c r="Z30" s="712"/>
      <c r="AA30" s="712">
        <v>81</v>
      </c>
      <c r="AB30" s="712"/>
      <c r="AC30" s="712"/>
      <c r="AD30" s="712"/>
      <c r="AE30" s="713"/>
      <c r="AF30" s="714">
        <v>81</v>
      </c>
      <c r="AG30" s="715"/>
      <c r="AH30" s="715"/>
      <c r="AI30" s="715"/>
      <c r="AJ30" s="716"/>
      <c r="AK30" s="717">
        <v>2855</v>
      </c>
      <c r="AL30" s="712"/>
      <c r="AM30" s="712"/>
      <c r="AN30" s="712"/>
      <c r="AO30" s="712"/>
      <c r="AP30" s="712" t="s">
        <v>208</v>
      </c>
      <c r="AQ30" s="712"/>
      <c r="AR30" s="712"/>
      <c r="AS30" s="712"/>
      <c r="AT30" s="712"/>
      <c r="AU30" s="712" t="s">
        <v>208</v>
      </c>
      <c r="AV30" s="712"/>
      <c r="AW30" s="712"/>
      <c r="AX30" s="712"/>
      <c r="AY30" s="712"/>
      <c r="AZ30" s="756" t="s">
        <v>208</v>
      </c>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c r="A31" s="58">
        <v>4</v>
      </c>
      <c r="B31" s="708"/>
      <c r="C31" s="709"/>
      <c r="D31" s="709"/>
      <c r="E31" s="709"/>
      <c r="F31" s="709"/>
      <c r="G31" s="709"/>
      <c r="H31" s="709"/>
      <c r="I31" s="709"/>
      <c r="J31" s="709"/>
      <c r="K31" s="709"/>
      <c r="L31" s="709"/>
      <c r="M31" s="709"/>
      <c r="N31" s="709"/>
      <c r="O31" s="709"/>
      <c r="P31" s="710"/>
      <c r="Q31" s="711"/>
      <c r="R31" s="712"/>
      <c r="S31" s="712"/>
      <c r="T31" s="712"/>
      <c r="U31" s="712"/>
      <c r="V31" s="712"/>
      <c r="W31" s="712"/>
      <c r="X31" s="712"/>
      <c r="Y31" s="712"/>
      <c r="Z31" s="712"/>
      <c r="AA31" s="712"/>
      <c r="AB31" s="712"/>
      <c r="AC31" s="712"/>
      <c r="AD31" s="712"/>
      <c r="AE31" s="713"/>
      <c r="AF31" s="714"/>
      <c r="AG31" s="715"/>
      <c r="AH31" s="715"/>
      <c r="AI31" s="715"/>
      <c r="AJ31" s="716"/>
      <c r="AK31" s="717"/>
      <c r="AL31" s="712"/>
      <c r="AM31" s="712"/>
      <c r="AN31" s="712"/>
      <c r="AO31" s="712"/>
      <c r="AP31" s="712"/>
      <c r="AQ31" s="712"/>
      <c r="AR31" s="712"/>
      <c r="AS31" s="712"/>
      <c r="AT31" s="712"/>
      <c r="AU31" s="712"/>
      <c r="AV31" s="712"/>
      <c r="AW31" s="712"/>
      <c r="AX31" s="712"/>
      <c r="AY31" s="712"/>
      <c r="AZ31" s="756"/>
      <c r="BA31" s="756"/>
      <c r="BB31" s="756"/>
      <c r="BC31" s="756"/>
      <c r="BD31" s="756"/>
      <c r="BE31" s="718"/>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c r="A32" s="58">
        <v>5</v>
      </c>
      <c r="B32" s="708"/>
      <c r="C32" s="709"/>
      <c r="D32" s="709"/>
      <c r="E32" s="709"/>
      <c r="F32" s="709"/>
      <c r="G32" s="709"/>
      <c r="H32" s="709"/>
      <c r="I32" s="709"/>
      <c r="J32" s="709"/>
      <c r="K32" s="709"/>
      <c r="L32" s="709"/>
      <c r="M32" s="709"/>
      <c r="N32" s="709"/>
      <c r="O32" s="709"/>
      <c r="P32" s="710"/>
      <c r="Q32" s="711"/>
      <c r="R32" s="712"/>
      <c r="S32" s="712"/>
      <c r="T32" s="712"/>
      <c r="U32" s="712"/>
      <c r="V32" s="712"/>
      <c r="W32" s="712"/>
      <c r="X32" s="712"/>
      <c r="Y32" s="712"/>
      <c r="Z32" s="712"/>
      <c r="AA32" s="712"/>
      <c r="AB32" s="712"/>
      <c r="AC32" s="712"/>
      <c r="AD32" s="712"/>
      <c r="AE32" s="713"/>
      <c r="AF32" s="714"/>
      <c r="AG32" s="715"/>
      <c r="AH32" s="715"/>
      <c r="AI32" s="715"/>
      <c r="AJ32" s="716"/>
      <c r="AK32" s="717"/>
      <c r="AL32" s="712"/>
      <c r="AM32" s="712"/>
      <c r="AN32" s="712"/>
      <c r="AO32" s="712"/>
      <c r="AP32" s="712"/>
      <c r="AQ32" s="712"/>
      <c r="AR32" s="712"/>
      <c r="AS32" s="712"/>
      <c r="AT32" s="712"/>
      <c r="AU32" s="712"/>
      <c r="AV32" s="712"/>
      <c r="AW32" s="712"/>
      <c r="AX32" s="712"/>
      <c r="AY32" s="712"/>
      <c r="AZ32" s="756"/>
      <c r="BA32" s="756"/>
      <c r="BB32" s="756"/>
      <c r="BC32" s="756"/>
      <c r="BD32" s="756"/>
      <c r="BE32" s="718"/>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c r="A33" s="58">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14"/>
      <c r="AG33" s="715"/>
      <c r="AH33" s="715"/>
      <c r="AI33" s="715"/>
      <c r="AJ33" s="716"/>
      <c r="AK33" s="717"/>
      <c r="AL33" s="712"/>
      <c r="AM33" s="712"/>
      <c r="AN33" s="712"/>
      <c r="AO33" s="712"/>
      <c r="AP33" s="712"/>
      <c r="AQ33" s="712"/>
      <c r="AR33" s="712"/>
      <c r="AS33" s="712"/>
      <c r="AT33" s="712"/>
      <c r="AU33" s="712"/>
      <c r="AV33" s="712"/>
      <c r="AW33" s="712"/>
      <c r="AX33" s="712"/>
      <c r="AY33" s="712"/>
      <c r="AZ33" s="756"/>
      <c r="BA33" s="756"/>
      <c r="BB33" s="756"/>
      <c r="BC33" s="756"/>
      <c r="BD33" s="756"/>
      <c r="BE33" s="718"/>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c r="A34" s="58">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c r="A35" s="58">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463</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c r="A63" s="57" t="s">
        <v>255</v>
      </c>
      <c r="B63" s="731" t="s">
        <v>378</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1007</v>
      </c>
      <c r="AG63" s="735"/>
      <c r="AH63" s="735"/>
      <c r="AI63" s="735"/>
      <c r="AJ63" s="738"/>
      <c r="AK63" s="739"/>
      <c r="AL63" s="740"/>
      <c r="AM63" s="740"/>
      <c r="AN63" s="740"/>
      <c r="AO63" s="740"/>
      <c r="AP63" s="735" t="s">
        <v>208</v>
      </c>
      <c r="AQ63" s="735"/>
      <c r="AR63" s="735"/>
      <c r="AS63" s="735"/>
      <c r="AT63" s="735"/>
      <c r="AU63" s="735" t="s">
        <v>208</v>
      </c>
      <c r="AV63" s="735"/>
      <c r="AW63" s="735"/>
      <c r="AX63" s="735"/>
      <c r="AY63" s="735"/>
      <c r="AZ63" s="765"/>
      <c r="BA63" s="765"/>
      <c r="BB63" s="765"/>
      <c r="BC63" s="765"/>
      <c r="BD63" s="765"/>
      <c r="BE63" s="741"/>
      <c r="BF63" s="741"/>
      <c r="BG63" s="741"/>
      <c r="BH63" s="741"/>
      <c r="BI63" s="742"/>
      <c r="BJ63" s="743" t="s">
        <v>208</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c r="A65" s="60" t="s">
        <v>454</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c r="A66" s="968" t="s">
        <v>449</v>
      </c>
      <c r="B66" s="969"/>
      <c r="C66" s="969"/>
      <c r="D66" s="969"/>
      <c r="E66" s="969"/>
      <c r="F66" s="969"/>
      <c r="G66" s="969"/>
      <c r="H66" s="969"/>
      <c r="I66" s="969"/>
      <c r="J66" s="969"/>
      <c r="K66" s="969"/>
      <c r="L66" s="969"/>
      <c r="M66" s="969"/>
      <c r="N66" s="969"/>
      <c r="O66" s="969"/>
      <c r="P66" s="970"/>
      <c r="Q66" s="974" t="s">
        <v>457</v>
      </c>
      <c r="R66" s="975"/>
      <c r="S66" s="975"/>
      <c r="T66" s="975"/>
      <c r="U66" s="976"/>
      <c r="V66" s="974" t="s">
        <v>458</v>
      </c>
      <c r="W66" s="975"/>
      <c r="X66" s="975"/>
      <c r="Y66" s="975"/>
      <c r="Z66" s="976"/>
      <c r="AA66" s="974" t="s">
        <v>459</v>
      </c>
      <c r="AB66" s="975"/>
      <c r="AC66" s="975"/>
      <c r="AD66" s="975"/>
      <c r="AE66" s="976"/>
      <c r="AF66" s="996" t="s">
        <v>251</v>
      </c>
      <c r="AG66" s="991"/>
      <c r="AH66" s="991"/>
      <c r="AI66" s="991"/>
      <c r="AJ66" s="997"/>
      <c r="AK66" s="974" t="s">
        <v>389</v>
      </c>
      <c r="AL66" s="969"/>
      <c r="AM66" s="969"/>
      <c r="AN66" s="969"/>
      <c r="AO66" s="970"/>
      <c r="AP66" s="974" t="s">
        <v>365</v>
      </c>
      <c r="AQ66" s="975"/>
      <c r="AR66" s="975"/>
      <c r="AS66" s="975"/>
      <c r="AT66" s="976"/>
      <c r="AU66" s="974" t="s">
        <v>464</v>
      </c>
      <c r="AV66" s="975"/>
      <c r="AW66" s="975"/>
      <c r="AX66" s="975"/>
      <c r="AY66" s="976"/>
      <c r="AZ66" s="974" t="s">
        <v>444</v>
      </c>
      <c r="BA66" s="975"/>
      <c r="BB66" s="975"/>
      <c r="BC66" s="975"/>
      <c r="BD66" s="981"/>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c r="A67" s="971"/>
      <c r="B67" s="972"/>
      <c r="C67" s="972"/>
      <c r="D67" s="972"/>
      <c r="E67" s="972"/>
      <c r="F67" s="972"/>
      <c r="G67" s="972"/>
      <c r="H67" s="972"/>
      <c r="I67" s="972"/>
      <c r="J67" s="972"/>
      <c r="K67" s="972"/>
      <c r="L67" s="972"/>
      <c r="M67" s="972"/>
      <c r="N67" s="972"/>
      <c r="O67" s="972"/>
      <c r="P67" s="973"/>
      <c r="Q67" s="977"/>
      <c r="R67" s="978"/>
      <c r="S67" s="978"/>
      <c r="T67" s="978"/>
      <c r="U67" s="979"/>
      <c r="V67" s="977"/>
      <c r="W67" s="978"/>
      <c r="X67" s="978"/>
      <c r="Y67" s="978"/>
      <c r="Z67" s="979"/>
      <c r="AA67" s="977"/>
      <c r="AB67" s="978"/>
      <c r="AC67" s="978"/>
      <c r="AD67" s="978"/>
      <c r="AE67" s="979"/>
      <c r="AF67" s="998"/>
      <c r="AG67" s="994"/>
      <c r="AH67" s="994"/>
      <c r="AI67" s="994"/>
      <c r="AJ67" s="999"/>
      <c r="AK67" s="1000"/>
      <c r="AL67" s="972"/>
      <c r="AM67" s="972"/>
      <c r="AN67" s="972"/>
      <c r="AO67" s="973"/>
      <c r="AP67" s="977"/>
      <c r="AQ67" s="978"/>
      <c r="AR67" s="978"/>
      <c r="AS67" s="978"/>
      <c r="AT67" s="979"/>
      <c r="AU67" s="977"/>
      <c r="AV67" s="978"/>
      <c r="AW67" s="978"/>
      <c r="AX67" s="978"/>
      <c r="AY67" s="979"/>
      <c r="AZ67" s="977"/>
      <c r="BA67" s="978"/>
      <c r="BB67" s="978"/>
      <c r="BC67" s="978"/>
      <c r="BD67" s="983"/>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c r="A68" s="55">
        <v>1</v>
      </c>
      <c r="B68" s="773" t="s">
        <v>539</v>
      </c>
      <c r="C68" s="774"/>
      <c r="D68" s="774"/>
      <c r="E68" s="774"/>
      <c r="F68" s="774"/>
      <c r="G68" s="774"/>
      <c r="H68" s="774"/>
      <c r="I68" s="774"/>
      <c r="J68" s="774"/>
      <c r="K68" s="774"/>
      <c r="L68" s="774"/>
      <c r="M68" s="774"/>
      <c r="N68" s="774"/>
      <c r="O68" s="774"/>
      <c r="P68" s="775"/>
      <c r="Q68" s="776">
        <v>7741</v>
      </c>
      <c r="R68" s="777">
        <v>7961</v>
      </c>
      <c r="S68" s="777">
        <v>7961</v>
      </c>
      <c r="T68" s="777">
        <v>7961</v>
      </c>
      <c r="U68" s="777">
        <v>7961</v>
      </c>
      <c r="V68" s="777">
        <v>7327</v>
      </c>
      <c r="W68" s="777">
        <v>7475</v>
      </c>
      <c r="X68" s="777">
        <v>7475</v>
      </c>
      <c r="Y68" s="777">
        <v>7475</v>
      </c>
      <c r="Z68" s="777">
        <v>7475</v>
      </c>
      <c r="AA68" s="777">
        <v>415</v>
      </c>
      <c r="AB68" s="777">
        <v>486</v>
      </c>
      <c r="AC68" s="777">
        <v>486</v>
      </c>
      <c r="AD68" s="777">
        <v>486</v>
      </c>
      <c r="AE68" s="777">
        <v>486</v>
      </c>
      <c r="AF68" s="777">
        <v>415</v>
      </c>
      <c r="AG68" s="777">
        <v>486</v>
      </c>
      <c r="AH68" s="777">
        <v>486</v>
      </c>
      <c r="AI68" s="777">
        <v>486</v>
      </c>
      <c r="AJ68" s="777">
        <v>486</v>
      </c>
      <c r="AK68" s="777" t="s">
        <v>208</v>
      </c>
      <c r="AL68" s="777"/>
      <c r="AM68" s="777"/>
      <c r="AN68" s="777"/>
      <c r="AO68" s="777"/>
      <c r="AP68" s="777">
        <v>3713</v>
      </c>
      <c r="AQ68" s="777">
        <v>4476</v>
      </c>
      <c r="AR68" s="777">
        <v>4476</v>
      </c>
      <c r="AS68" s="777">
        <v>4476</v>
      </c>
      <c r="AT68" s="777">
        <v>4476</v>
      </c>
      <c r="AU68" s="777">
        <v>160</v>
      </c>
      <c r="AV68" s="777">
        <v>192</v>
      </c>
      <c r="AW68" s="777">
        <v>192</v>
      </c>
      <c r="AX68" s="777">
        <v>192</v>
      </c>
      <c r="AY68" s="777">
        <v>192</v>
      </c>
      <c r="AZ68" s="778"/>
      <c r="BA68" s="778"/>
      <c r="BB68" s="778"/>
      <c r="BC68" s="778"/>
      <c r="BD68" s="779"/>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c r="A69" s="56">
        <v>2</v>
      </c>
      <c r="B69" s="773" t="s">
        <v>538</v>
      </c>
      <c r="C69" s="774"/>
      <c r="D69" s="774"/>
      <c r="E69" s="774"/>
      <c r="F69" s="774"/>
      <c r="G69" s="774"/>
      <c r="H69" s="774"/>
      <c r="I69" s="774"/>
      <c r="J69" s="774"/>
      <c r="K69" s="774"/>
      <c r="L69" s="774"/>
      <c r="M69" s="774"/>
      <c r="N69" s="774"/>
      <c r="O69" s="774"/>
      <c r="P69" s="775"/>
      <c r="Q69" s="780">
        <v>194646</v>
      </c>
      <c r="R69" s="781">
        <v>144168</v>
      </c>
      <c r="S69" s="781">
        <v>144168</v>
      </c>
      <c r="T69" s="781">
        <v>144168</v>
      </c>
      <c r="U69" s="781">
        <v>144168</v>
      </c>
      <c r="V69" s="781">
        <v>178380</v>
      </c>
      <c r="W69" s="781">
        <v>138019</v>
      </c>
      <c r="X69" s="781">
        <v>138019</v>
      </c>
      <c r="Y69" s="781">
        <v>138019</v>
      </c>
      <c r="Z69" s="781">
        <v>138019</v>
      </c>
      <c r="AA69" s="781">
        <v>16266</v>
      </c>
      <c r="AB69" s="781">
        <v>6149</v>
      </c>
      <c r="AC69" s="781">
        <v>6149</v>
      </c>
      <c r="AD69" s="781">
        <v>6149</v>
      </c>
      <c r="AE69" s="781">
        <v>6149</v>
      </c>
      <c r="AF69" s="781">
        <v>48943</v>
      </c>
      <c r="AG69" s="781">
        <v>32354</v>
      </c>
      <c r="AH69" s="781">
        <v>32354</v>
      </c>
      <c r="AI69" s="781">
        <v>32354</v>
      </c>
      <c r="AJ69" s="781">
        <v>32354</v>
      </c>
      <c r="AK69" s="782" t="s">
        <v>208</v>
      </c>
      <c r="AL69" s="782"/>
      <c r="AM69" s="782"/>
      <c r="AN69" s="782"/>
      <c r="AO69" s="782"/>
      <c r="AP69" s="782" t="s">
        <v>208</v>
      </c>
      <c r="AQ69" s="782"/>
      <c r="AR69" s="782"/>
      <c r="AS69" s="782"/>
      <c r="AT69" s="782"/>
      <c r="AU69" s="782" t="s">
        <v>208</v>
      </c>
      <c r="AV69" s="782"/>
      <c r="AW69" s="782"/>
      <c r="AX69" s="782"/>
      <c r="AY69" s="782"/>
      <c r="AZ69" s="783" t="s">
        <v>537</v>
      </c>
      <c r="BA69" s="784"/>
      <c r="BB69" s="784"/>
      <c r="BC69" s="784"/>
      <c r="BD69" s="785"/>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c r="A70" s="56">
        <v>3</v>
      </c>
      <c r="B70" s="773" t="s">
        <v>465</v>
      </c>
      <c r="C70" s="774"/>
      <c r="D70" s="774"/>
      <c r="E70" s="774"/>
      <c r="F70" s="774"/>
      <c r="G70" s="774"/>
      <c r="H70" s="774"/>
      <c r="I70" s="774"/>
      <c r="J70" s="774"/>
      <c r="K70" s="774"/>
      <c r="L70" s="774"/>
      <c r="M70" s="774"/>
      <c r="N70" s="774"/>
      <c r="O70" s="774"/>
      <c r="P70" s="775"/>
      <c r="Q70" s="786">
        <v>96531</v>
      </c>
      <c r="R70" s="787">
        <v>76940</v>
      </c>
      <c r="S70" s="787">
        <v>76940</v>
      </c>
      <c r="T70" s="787">
        <v>76940</v>
      </c>
      <c r="U70" s="788">
        <v>76940</v>
      </c>
      <c r="V70" s="789">
        <v>91789</v>
      </c>
      <c r="W70" s="787">
        <v>73165</v>
      </c>
      <c r="X70" s="787">
        <v>73165</v>
      </c>
      <c r="Y70" s="787">
        <v>73165</v>
      </c>
      <c r="Z70" s="788">
        <v>73165</v>
      </c>
      <c r="AA70" s="789">
        <v>4742</v>
      </c>
      <c r="AB70" s="787">
        <v>3775</v>
      </c>
      <c r="AC70" s="787">
        <v>3775</v>
      </c>
      <c r="AD70" s="787">
        <v>3775</v>
      </c>
      <c r="AE70" s="788">
        <v>3775</v>
      </c>
      <c r="AF70" s="789">
        <v>4726</v>
      </c>
      <c r="AG70" s="787">
        <v>3775</v>
      </c>
      <c r="AH70" s="787">
        <v>3775</v>
      </c>
      <c r="AI70" s="787">
        <v>3775</v>
      </c>
      <c r="AJ70" s="788">
        <v>3775</v>
      </c>
      <c r="AK70" s="789">
        <v>10217</v>
      </c>
      <c r="AL70" s="787">
        <v>7300</v>
      </c>
      <c r="AM70" s="787">
        <v>7300</v>
      </c>
      <c r="AN70" s="787">
        <v>7300</v>
      </c>
      <c r="AO70" s="788">
        <v>7300</v>
      </c>
      <c r="AP70" s="789">
        <v>64049</v>
      </c>
      <c r="AQ70" s="787">
        <v>42318</v>
      </c>
      <c r="AR70" s="787">
        <v>42318</v>
      </c>
      <c r="AS70" s="787">
        <v>42318</v>
      </c>
      <c r="AT70" s="788">
        <v>42318</v>
      </c>
      <c r="AU70" s="712">
        <v>1281</v>
      </c>
      <c r="AV70" s="712"/>
      <c r="AW70" s="712"/>
      <c r="AX70" s="712"/>
      <c r="AY70" s="712"/>
      <c r="AZ70" s="718"/>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c r="A71" s="56">
        <v>4</v>
      </c>
      <c r="B71" s="773" t="s">
        <v>541</v>
      </c>
      <c r="C71" s="774"/>
      <c r="D71" s="774"/>
      <c r="E71" s="774"/>
      <c r="F71" s="774"/>
      <c r="G71" s="774"/>
      <c r="H71" s="774"/>
      <c r="I71" s="774"/>
      <c r="J71" s="774"/>
      <c r="K71" s="774"/>
      <c r="L71" s="774"/>
      <c r="M71" s="774"/>
      <c r="N71" s="774"/>
      <c r="O71" s="774"/>
      <c r="P71" s="775"/>
      <c r="Q71" s="786">
        <v>6282</v>
      </c>
      <c r="R71" s="787">
        <v>6933</v>
      </c>
      <c r="S71" s="787">
        <v>6933</v>
      </c>
      <c r="T71" s="787">
        <v>6933</v>
      </c>
      <c r="U71" s="788">
        <v>6933</v>
      </c>
      <c r="V71" s="789">
        <v>6206</v>
      </c>
      <c r="W71" s="787">
        <v>6850</v>
      </c>
      <c r="X71" s="787">
        <v>6850</v>
      </c>
      <c r="Y71" s="787">
        <v>6850</v>
      </c>
      <c r="Z71" s="788">
        <v>6850</v>
      </c>
      <c r="AA71" s="789">
        <v>76</v>
      </c>
      <c r="AB71" s="787">
        <v>82</v>
      </c>
      <c r="AC71" s="787">
        <v>82</v>
      </c>
      <c r="AD71" s="787">
        <v>82</v>
      </c>
      <c r="AE71" s="788">
        <v>82</v>
      </c>
      <c r="AF71" s="789">
        <v>76</v>
      </c>
      <c r="AG71" s="787">
        <v>82</v>
      </c>
      <c r="AH71" s="787">
        <v>82</v>
      </c>
      <c r="AI71" s="787">
        <v>82</v>
      </c>
      <c r="AJ71" s="788">
        <v>82</v>
      </c>
      <c r="AK71" s="789">
        <v>1908</v>
      </c>
      <c r="AL71" s="787">
        <v>2485</v>
      </c>
      <c r="AM71" s="787">
        <v>2485</v>
      </c>
      <c r="AN71" s="787">
        <v>2485</v>
      </c>
      <c r="AO71" s="788">
        <v>2485</v>
      </c>
      <c r="AP71" s="790" t="s">
        <v>208</v>
      </c>
      <c r="AQ71" s="791"/>
      <c r="AR71" s="791"/>
      <c r="AS71" s="791"/>
      <c r="AT71" s="792"/>
      <c r="AU71" s="790" t="s">
        <v>208</v>
      </c>
      <c r="AV71" s="791"/>
      <c r="AW71" s="791"/>
      <c r="AX71" s="791"/>
      <c r="AY71" s="79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c r="A72" s="56">
        <v>5</v>
      </c>
      <c r="B72" s="773" t="s">
        <v>540</v>
      </c>
      <c r="C72" s="774"/>
      <c r="D72" s="774"/>
      <c r="E72" s="774"/>
      <c r="F72" s="774"/>
      <c r="G72" s="774"/>
      <c r="H72" s="774"/>
      <c r="I72" s="774"/>
      <c r="J72" s="774"/>
      <c r="K72" s="774"/>
      <c r="L72" s="774"/>
      <c r="M72" s="774"/>
      <c r="N72" s="774"/>
      <c r="O72" s="774"/>
      <c r="P72" s="775"/>
      <c r="Q72" s="786">
        <v>1478091</v>
      </c>
      <c r="R72" s="787">
        <v>1385861</v>
      </c>
      <c r="S72" s="787">
        <v>1385861</v>
      </c>
      <c r="T72" s="787">
        <v>1385861</v>
      </c>
      <c r="U72" s="788">
        <v>1385861</v>
      </c>
      <c r="V72" s="789">
        <v>1440066</v>
      </c>
      <c r="W72" s="787">
        <v>1346246</v>
      </c>
      <c r="X72" s="787">
        <v>1346246</v>
      </c>
      <c r="Y72" s="787">
        <v>1346246</v>
      </c>
      <c r="Z72" s="788">
        <v>1346246</v>
      </c>
      <c r="AA72" s="789">
        <v>38025</v>
      </c>
      <c r="AB72" s="787">
        <v>39615</v>
      </c>
      <c r="AC72" s="787">
        <v>39615</v>
      </c>
      <c r="AD72" s="787">
        <v>39615</v>
      </c>
      <c r="AE72" s="788">
        <v>39615</v>
      </c>
      <c r="AF72" s="789">
        <v>38025</v>
      </c>
      <c r="AG72" s="787">
        <v>39615</v>
      </c>
      <c r="AH72" s="787">
        <v>39615</v>
      </c>
      <c r="AI72" s="787">
        <v>39615</v>
      </c>
      <c r="AJ72" s="788">
        <v>39615</v>
      </c>
      <c r="AK72" s="793">
        <v>17867</v>
      </c>
      <c r="AL72" s="794">
        <v>13582</v>
      </c>
      <c r="AM72" s="794">
        <v>13582</v>
      </c>
      <c r="AN72" s="794">
        <v>13582</v>
      </c>
      <c r="AO72" s="795">
        <v>13582</v>
      </c>
      <c r="AP72" s="790" t="s">
        <v>208</v>
      </c>
      <c r="AQ72" s="791"/>
      <c r="AR72" s="791"/>
      <c r="AS72" s="791"/>
      <c r="AT72" s="792"/>
      <c r="AU72" s="790" t="s">
        <v>208</v>
      </c>
      <c r="AV72" s="791"/>
      <c r="AW72" s="791"/>
      <c r="AX72" s="791"/>
      <c r="AY72" s="79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c r="A73" s="56">
        <v>6</v>
      </c>
      <c r="B73" s="708"/>
      <c r="C73" s="709"/>
      <c r="D73" s="709"/>
      <c r="E73" s="709"/>
      <c r="F73" s="709"/>
      <c r="G73" s="709"/>
      <c r="H73" s="709"/>
      <c r="I73" s="709"/>
      <c r="J73" s="709"/>
      <c r="K73" s="709"/>
      <c r="L73" s="709"/>
      <c r="M73" s="709"/>
      <c r="N73" s="709"/>
      <c r="O73" s="709"/>
      <c r="P73" s="710"/>
      <c r="Q73" s="711"/>
      <c r="R73" s="712"/>
      <c r="S73" s="712"/>
      <c r="T73" s="712"/>
      <c r="U73" s="712"/>
      <c r="V73" s="712"/>
      <c r="W73" s="712"/>
      <c r="X73" s="712"/>
      <c r="Y73" s="712"/>
      <c r="Z73" s="712"/>
      <c r="AA73" s="712"/>
      <c r="AB73" s="712"/>
      <c r="AC73" s="712"/>
      <c r="AD73" s="712"/>
      <c r="AE73" s="712"/>
      <c r="AF73" s="712"/>
      <c r="AG73" s="712"/>
      <c r="AH73" s="712"/>
      <c r="AI73" s="712"/>
      <c r="AJ73" s="712"/>
      <c r="AK73" s="712"/>
      <c r="AL73" s="712"/>
      <c r="AM73" s="712"/>
      <c r="AN73" s="712"/>
      <c r="AO73" s="712"/>
      <c r="AP73" s="712"/>
      <c r="AQ73" s="712"/>
      <c r="AR73" s="712"/>
      <c r="AS73" s="712"/>
      <c r="AT73" s="712"/>
      <c r="AU73" s="712"/>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c r="A74" s="56">
        <v>7</v>
      </c>
      <c r="B74" s="708"/>
      <c r="C74" s="709"/>
      <c r="D74" s="709"/>
      <c r="E74" s="709"/>
      <c r="F74" s="709"/>
      <c r="G74" s="709"/>
      <c r="H74" s="709"/>
      <c r="I74" s="709"/>
      <c r="J74" s="709"/>
      <c r="K74" s="709"/>
      <c r="L74" s="709"/>
      <c r="M74" s="709"/>
      <c r="N74" s="709"/>
      <c r="O74" s="709"/>
      <c r="P74" s="710"/>
      <c r="Q74" s="711"/>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712"/>
      <c r="AU74" s="712"/>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c r="A75" s="56">
        <v>8</v>
      </c>
      <c r="B75" s="708"/>
      <c r="C75" s="709"/>
      <c r="D75" s="709"/>
      <c r="E75" s="709"/>
      <c r="F75" s="709"/>
      <c r="G75" s="709"/>
      <c r="H75" s="709"/>
      <c r="I75" s="709"/>
      <c r="J75" s="709"/>
      <c r="K75" s="709"/>
      <c r="L75" s="709"/>
      <c r="M75" s="709"/>
      <c r="N75" s="709"/>
      <c r="O75" s="709"/>
      <c r="P75" s="710"/>
      <c r="Q75" s="720"/>
      <c r="R75" s="715"/>
      <c r="S75" s="715"/>
      <c r="T75" s="715"/>
      <c r="U75" s="717"/>
      <c r="V75" s="713"/>
      <c r="W75" s="715"/>
      <c r="X75" s="715"/>
      <c r="Y75" s="715"/>
      <c r="Z75" s="717"/>
      <c r="AA75" s="713"/>
      <c r="AB75" s="715"/>
      <c r="AC75" s="715"/>
      <c r="AD75" s="715"/>
      <c r="AE75" s="717"/>
      <c r="AF75" s="713"/>
      <c r="AG75" s="715"/>
      <c r="AH75" s="715"/>
      <c r="AI75" s="715"/>
      <c r="AJ75" s="717"/>
      <c r="AK75" s="713"/>
      <c r="AL75" s="715"/>
      <c r="AM75" s="715"/>
      <c r="AN75" s="715"/>
      <c r="AO75" s="717"/>
      <c r="AP75" s="713"/>
      <c r="AQ75" s="715"/>
      <c r="AR75" s="715"/>
      <c r="AS75" s="715"/>
      <c r="AT75" s="717"/>
      <c r="AU75" s="713"/>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c r="A76" s="56">
        <v>9</v>
      </c>
      <c r="B76" s="708"/>
      <c r="C76" s="709"/>
      <c r="D76" s="709"/>
      <c r="E76" s="709"/>
      <c r="F76" s="709"/>
      <c r="G76" s="709"/>
      <c r="H76" s="709"/>
      <c r="I76" s="709"/>
      <c r="J76" s="709"/>
      <c r="K76" s="709"/>
      <c r="L76" s="709"/>
      <c r="M76" s="709"/>
      <c r="N76" s="709"/>
      <c r="O76" s="709"/>
      <c r="P76" s="710"/>
      <c r="Q76" s="720"/>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c r="A77" s="56">
        <v>10</v>
      </c>
      <c r="B77" s="708"/>
      <c r="C77" s="709"/>
      <c r="D77" s="709"/>
      <c r="E77" s="709"/>
      <c r="F77" s="709"/>
      <c r="G77" s="709"/>
      <c r="H77" s="709"/>
      <c r="I77" s="709"/>
      <c r="J77" s="709"/>
      <c r="K77" s="709"/>
      <c r="L77" s="709"/>
      <c r="M77" s="709"/>
      <c r="N77" s="709"/>
      <c r="O77" s="709"/>
      <c r="P77" s="710"/>
      <c r="Q77" s="720"/>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c r="A78" s="56">
        <v>11</v>
      </c>
      <c r="B78" s="708"/>
      <c r="C78" s="709"/>
      <c r="D78" s="709"/>
      <c r="E78" s="709"/>
      <c r="F78" s="709"/>
      <c r="G78" s="709"/>
      <c r="H78" s="709"/>
      <c r="I78" s="709"/>
      <c r="J78" s="709"/>
      <c r="K78" s="709"/>
      <c r="L78" s="709"/>
      <c r="M78" s="709"/>
      <c r="N78" s="709"/>
      <c r="O78" s="709"/>
      <c r="P78" s="710"/>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c r="A79" s="56">
        <v>12</v>
      </c>
      <c r="B79" s="708"/>
      <c r="C79" s="709"/>
      <c r="D79" s="709"/>
      <c r="E79" s="709"/>
      <c r="F79" s="709"/>
      <c r="G79" s="709"/>
      <c r="H79" s="709"/>
      <c r="I79" s="709"/>
      <c r="J79" s="709"/>
      <c r="K79" s="709"/>
      <c r="L79" s="709"/>
      <c r="M79" s="709"/>
      <c r="N79" s="709"/>
      <c r="O79" s="709"/>
      <c r="P79" s="710"/>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c r="A80" s="56">
        <v>13</v>
      </c>
      <c r="B80" s="708"/>
      <c r="C80" s="709"/>
      <c r="D80" s="709"/>
      <c r="E80" s="709"/>
      <c r="F80" s="709"/>
      <c r="G80" s="709"/>
      <c r="H80" s="709"/>
      <c r="I80" s="709"/>
      <c r="J80" s="709"/>
      <c r="K80" s="709"/>
      <c r="L80" s="709"/>
      <c r="M80" s="709"/>
      <c r="N80" s="709"/>
      <c r="O80" s="709"/>
      <c r="P80" s="710"/>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c r="A81" s="56">
        <v>14</v>
      </c>
      <c r="B81" s="708"/>
      <c r="C81" s="709"/>
      <c r="D81" s="709"/>
      <c r="E81" s="709"/>
      <c r="F81" s="709"/>
      <c r="G81" s="709"/>
      <c r="H81" s="709"/>
      <c r="I81" s="709"/>
      <c r="J81" s="709"/>
      <c r="K81" s="709"/>
      <c r="L81" s="709"/>
      <c r="M81" s="709"/>
      <c r="N81" s="709"/>
      <c r="O81" s="709"/>
      <c r="P81" s="710"/>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c r="A87" s="61">
        <v>20</v>
      </c>
      <c r="B87" s="796"/>
      <c r="C87" s="797"/>
      <c r="D87" s="797"/>
      <c r="E87" s="797"/>
      <c r="F87" s="797"/>
      <c r="G87" s="797"/>
      <c r="H87" s="797"/>
      <c r="I87" s="797"/>
      <c r="J87" s="797"/>
      <c r="K87" s="797"/>
      <c r="L87" s="797"/>
      <c r="M87" s="797"/>
      <c r="N87" s="797"/>
      <c r="O87" s="797"/>
      <c r="P87" s="798"/>
      <c r="Q87" s="799"/>
      <c r="R87" s="800"/>
      <c r="S87" s="800"/>
      <c r="T87" s="800"/>
      <c r="U87" s="800"/>
      <c r="V87" s="800"/>
      <c r="W87" s="800"/>
      <c r="X87" s="800"/>
      <c r="Y87" s="800"/>
      <c r="Z87" s="800"/>
      <c r="AA87" s="800"/>
      <c r="AB87" s="800"/>
      <c r="AC87" s="800"/>
      <c r="AD87" s="800"/>
      <c r="AE87" s="800"/>
      <c r="AF87" s="800"/>
      <c r="AG87" s="800"/>
      <c r="AH87" s="800"/>
      <c r="AI87" s="800"/>
      <c r="AJ87" s="800"/>
      <c r="AK87" s="800"/>
      <c r="AL87" s="800"/>
      <c r="AM87" s="800"/>
      <c r="AN87" s="800"/>
      <c r="AO87" s="800"/>
      <c r="AP87" s="800"/>
      <c r="AQ87" s="800"/>
      <c r="AR87" s="800"/>
      <c r="AS87" s="800"/>
      <c r="AT87" s="800"/>
      <c r="AU87" s="800"/>
      <c r="AV87" s="800"/>
      <c r="AW87" s="800"/>
      <c r="AX87" s="800"/>
      <c r="AY87" s="800"/>
      <c r="AZ87" s="801"/>
      <c r="BA87" s="801"/>
      <c r="BB87" s="801"/>
      <c r="BC87" s="801"/>
      <c r="BD87" s="802"/>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c r="A88" s="57" t="s">
        <v>255</v>
      </c>
      <c r="B88" s="731" t="s">
        <v>191</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92186</v>
      </c>
      <c r="AG88" s="735"/>
      <c r="AH88" s="735"/>
      <c r="AI88" s="735"/>
      <c r="AJ88" s="735"/>
      <c r="AK88" s="740"/>
      <c r="AL88" s="740"/>
      <c r="AM88" s="740"/>
      <c r="AN88" s="740"/>
      <c r="AO88" s="740"/>
      <c r="AP88" s="735">
        <v>67762</v>
      </c>
      <c r="AQ88" s="735"/>
      <c r="AR88" s="735"/>
      <c r="AS88" s="735"/>
      <c r="AT88" s="735"/>
      <c r="AU88" s="735">
        <v>1441</v>
      </c>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255</v>
      </c>
      <c r="BR102" s="731" t="s">
        <v>451</v>
      </c>
      <c r="BS102" s="732"/>
      <c r="BT102" s="732"/>
      <c r="BU102" s="732"/>
      <c r="BV102" s="732"/>
      <c r="BW102" s="732"/>
      <c r="BX102" s="732"/>
      <c r="BY102" s="732"/>
      <c r="BZ102" s="732"/>
      <c r="CA102" s="732"/>
      <c r="CB102" s="732"/>
      <c r="CC102" s="732"/>
      <c r="CD102" s="732"/>
      <c r="CE102" s="732"/>
      <c r="CF102" s="732"/>
      <c r="CG102" s="733"/>
      <c r="CH102" s="803"/>
      <c r="CI102" s="804"/>
      <c r="CJ102" s="804"/>
      <c r="CK102" s="804"/>
      <c r="CL102" s="805"/>
      <c r="CM102" s="803"/>
      <c r="CN102" s="804"/>
      <c r="CO102" s="804"/>
      <c r="CP102" s="804"/>
      <c r="CQ102" s="805"/>
      <c r="CR102" s="806">
        <v>1385</v>
      </c>
      <c r="CS102" s="744"/>
      <c r="CT102" s="744"/>
      <c r="CU102" s="744"/>
      <c r="CV102" s="807"/>
      <c r="CW102" s="806">
        <v>5</v>
      </c>
      <c r="CX102" s="744"/>
      <c r="CY102" s="744"/>
      <c r="CZ102" s="744"/>
      <c r="DA102" s="807"/>
      <c r="DB102" s="806">
        <v>2677</v>
      </c>
      <c r="DC102" s="744"/>
      <c r="DD102" s="744"/>
      <c r="DE102" s="744"/>
      <c r="DF102" s="807"/>
      <c r="DG102" s="806">
        <v>2684</v>
      </c>
      <c r="DH102" s="744"/>
      <c r="DI102" s="744"/>
      <c r="DJ102" s="744"/>
      <c r="DK102" s="807"/>
      <c r="DL102" s="806">
        <v>228</v>
      </c>
      <c r="DM102" s="744"/>
      <c r="DN102" s="744"/>
      <c r="DO102" s="744"/>
      <c r="DP102" s="807"/>
      <c r="DQ102" s="806">
        <v>23</v>
      </c>
      <c r="DR102" s="744"/>
      <c r="DS102" s="744"/>
      <c r="DT102" s="744"/>
      <c r="DU102" s="807"/>
      <c r="DV102" s="731"/>
      <c r="DW102" s="732"/>
      <c r="DX102" s="732"/>
      <c r="DY102" s="732"/>
      <c r="DZ102" s="808"/>
      <c r="EA102" s="52"/>
    </row>
    <row r="103" spans="1:131" ht="26.25" customHeight="1">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809" t="s">
        <v>308</v>
      </c>
      <c r="BR103" s="809"/>
      <c r="BS103" s="809"/>
      <c r="BT103" s="809"/>
      <c r="BU103" s="809"/>
      <c r="BV103" s="809"/>
      <c r="BW103" s="809"/>
      <c r="BX103" s="809"/>
      <c r="BY103" s="809"/>
      <c r="BZ103" s="809"/>
      <c r="CA103" s="809"/>
      <c r="CB103" s="809"/>
      <c r="CC103" s="809"/>
      <c r="CD103" s="809"/>
      <c r="CE103" s="809"/>
      <c r="CF103" s="809"/>
      <c r="CG103" s="809"/>
      <c r="CH103" s="809"/>
      <c r="CI103" s="809"/>
      <c r="CJ103" s="809"/>
      <c r="CK103" s="809"/>
      <c r="CL103" s="809"/>
      <c r="CM103" s="809"/>
      <c r="CN103" s="809"/>
      <c r="CO103" s="809"/>
      <c r="CP103" s="809"/>
      <c r="CQ103" s="809"/>
      <c r="CR103" s="809"/>
      <c r="CS103" s="809"/>
      <c r="CT103" s="809"/>
      <c r="CU103" s="809"/>
      <c r="CV103" s="809"/>
      <c r="CW103" s="809"/>
      <c r="CX103" s="809"/>
      <c r="CY103" s="809"/>
      <c r="CZ103" s="809"/>
      <c r="DA103" s="809"/>
      <c r="DB103" s="809"/>
      <c r="DC103" s="809"/>
      <c r="DD103" s="809"/>
      <c r="DE103" s="809"/>
      <c r="DF103" s="809"/>
      <c r="DG103" s="809"/>
      <c r="DH103" s="809"/>
      <c r="DI103" s="809"/>
      <c r="DJ103" s="809"/>
      <c r="DK103" s="809"/>
      <c r="DL103" s="809"/>
      <c r="DM103" s="809"/>
      <c r="DN103" s="809"/>
      <c r="DO103" s="809"/>
      <c r="DP103" s="809"/>
      <c r="DQ103" s="809"/>
      <c r="DR103" s="809"/>
      <c r="DS103" s="809"/>
      <c r="DT103" s="809"/>
      <c r="DU103" s="809"/>
      <c r="DV103" s="809"/>
      <c r="DW103" s="809"/>
      <c r="DX103" s="809"/>
      <c r="DY103" s="809"/>
      <c r="DZ103" s="809"/>
      <c r="EA103" s="52"/>
    </row>
    <row r="104" spans="1:131" ht="26.25" customHeight="1">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810" t="s">
        <v>466</v>
      </c>
      <c r="BR104" s="810"/>
      <c r="BS104" s="810"/>
      <c r="BT104" s="810"/>
      <c r="BU104" s="810"/>
      <c r="BV104" s="810"/>
      <c r="BW104" s="810"/>
      <c r="BX104" s="810"/>
      <c r="BY104" s="810"/>
      <c r="BZ104" s="810"/>
      <c r="CA104" s="810"/>
      <c r="CB104" s="810"/>
      <c r="CC104" s="810"/>
      <c r="CD104" s="810"/>
      <c r="CE104" s="810"/>
      <c r="CF104" s="810"/>
      <c r="CG104" s="810"/>
      <c r="CH104" s="810"/>
      <c r="CI104" s="810"/>
      <c r="CJ104" s="810"/>
      <c r="CK104" s="810"/>
      <c r="CL104" s="810"/>
      <c r="CM104" s="810"/>
      <c r="CN104" s="810"/>
      <c r="CO104" s="810"/>
      <c r="CP104" s="810"/>
      <c r="CQ104" s="810"/>
      <c r="CR104" s="810"/>
      <c r="CS104" s="810"/>
      <c r="CT104" s="810"/>
      <c r="CU104" s="810"/>
      <c r="CV104" s="810"/>
      <c r="CW104" s="810"/>
      <c r="CX104" s="810"/>
      <c r="CY104" s="810"/>
      <c r="CZ104" s="810"/>
      <c r="DA104" s="810"/>
      <c r="DB104" s="810"/>
      <c r="DC104" s="810"/>
      <c r="DD104" s="810"/>
      <c r="DE104" s="810"/>
      <c r="DF104" s="810"/>
      <c r="DG104" s="810"/>
      <c r="DH104" s="810"/>
      <c r="DI104" s="810"/>
      <c r="DJ104" s="810"/>
      <c r="DK104" s="810"/>
      <c r="DL104" s="810"/>
      <c r="DM104" s="810"/>
      <c r="DN104" s="810"/>
      <c r="DO104" s="810"/>
      <c r="DP104" s="810"/>
      <c r="DQ104" s="810"/>
      <c r="DR104" s="810"/>
      <c r="DS104" s="810"/>
      <c r="DT104" s="810"/>
      <c r="DU104" s="810"/>
      <c r="DV104" s="810"/>
      <c r="DW104" s="810"/>
      <c r="DX104" s="810"/>
      <c r="DY104" s="810"/>
      <c r="DZ104" s="810"/>
      <c r="EA104" s="52"/>
    </row>
    <row r="105" spans="1:131" ht="11.2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c r="A107" s="63" t="s">
        <v>467</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284</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c r="A108" s="811" t="s">
        <v>468</v>
      </c>
      <c r="B108" s="812"/>
      <c r="C108" s="812"/>
      <c r="D108" s="812"/>
      <c r="E108" s="812"/>
      <c r="F108" s="812"/>
      <c r="G108" s="812"/>
      <c r="H108" s="812"/>
      <c r="I108" s="812"/>
      <c r="J108" s="812"/>
      <c r="K108" s="812"/>
      <c r="L108" s="812"/>
      <c r="M108" s="812"/>
      <c r="N108" s="812"/>
      <c r="O108" s="812"/>
      <c r="P108" s="812"/>
      <c r="Q108" s="812"/>
      <c r="R108" s="812"/>
      <c r="S108" s="812"/>
      <c r="T108" s="812"/>
      <c r="U108" s="812"/>
      <c r="V108" s="812"/>
      <c r="W108" s="812"/>
      <c r="X108" s="812"/>
      <c r="Y108" s="812"/>
      <c r="Z108" s="812"/>
      <c r="AA108" s="812"/>
      <c r="AB108" s="812"/>
      <c r="AC108" s="812"/>
      <c r="AD108" s="812"/>
      <c r="AE108" s="812"/>
      <c r="AF108" s="812"/>
      <c r="AG108" s="812"/>
      <c r="AH108" s="812"/>
      <c r="AI108" s="812"/>
      <c r="AJ108" s="812"/>
      <c r="AK108" s="812"/>
      <c r="AL108" s="812"/>
      <c r="AM108" s="812"/>
      <c r="AN108" s="812"/>
      <c r="AO108" s="812"/>
      <c r="AP108" s="812"/>
      <c r="AQ108" s="812"/>
      <c r="AR108" s="812"/>
      <c r="AS108" s="812"/>
      <c r="AT108" s="813"/>
      <c r="AU108" s="811" t="s">
        <v>66</v>
      </c>
      <c r="AV108" s="812"/>
      <c r="AW108" s="812"/>
      <c r="AX108" s="812"/>
      <c r="AY108" s="812"/>
      <c r="AZ108" s="812"/>
      <c r="BA108" s="812"/>
      <c r="BB108" s="812"/>
      <c r="BC108" s="812"/>
      <c r="BD108" s="812"/>
      <c r="BE108" s="812"/>
      <c r="BF108" s="812"/>
      <c r="BG108" s="812"/>
      <c r="BH108" s="812"/>
      <c r="BI108" s="812"/>
      <c r="BJ108" s="812"/>
      <c r="BK108" s="812"/>
      <c r="BL108" s="812"/>
      <c r="BM108" s="812"/>
      <c r="BN108" s="812"/>
      <c r="BO108" s="812"/>
      <c r="BP108" s="812"/>
      <c r="BQ108" s="812"/>
      <c r="BR108" s="812"/>
      <c r="BS108" s="812"/>
      <c r="BT108" s="812"/>
      <c r="BU108" s="812"/>
      <c r="BV108" s="812"/>
      <c r="BW108" s="812"/>
      <c r="BX108" s="812"/>
      <c r="BY108" s="812"/>
      <c r="BZ108" s="812"/>
      <c r="CA108" s="812"/>
      <c r="CB108" s="812"/>
      <c r="CC108" s="812"/>
      <c r="CD108" s="812"/>
      <c r="CE108" s="812"/>
      <c r="CF108" s="812"/>
      <c r="CG108" s="812"/>
      <c r="CH108" s="812"/>
      <c r="CI108" s="812"/>
      <c r="CJ108" s="812"/>
      <c r="CK108" s="812"/>
      <c r="CL108" s="812"/>
      <c r="CM108" s="812"/>
      <c r="CN108" s="812"/>
      <c r="CO108" s="812"/>
      <c r="CP108" s="812"/>
      <c r="CQ108" s="812"/>
      <c r="CR108" s="812"/>
      <c r="CS108" s="812"/>
      <c r="CT108" s="812"/>
      <c r="CU108" s="812"/>
      <c r="CV108" s="812"/>
      <c r="CW108" s="812"/>
      <c r="CX108" s="812"/>
      <c r="CY108" s="812"/>
      <c r="CZ108" s="812"/>
      <c r="DA108" s="812"/>
      <c r="DB108" s="812"/>
      <c r="DC108" s="812"/>
      <c r="DD108" s="812"/>
      <c r="DE108" s="812"/>
      <c r="DF108" s="812"/>
      <c r="DG108" s="812"/>
      <c r="DH108" s="812"/>
      <c r="DI108" s="812"/>
      <c r="DJ108" s="812"/>
      <c r="DK108" s="812"/>
      <c r="DL108" s="812"/>
      <c r="DM108" s="812"/>
      <c r="DN108" s="812"/>
      <c r="DO108" s="812"/>
      <c r="DP108" s="812"/>
      <c r="DQ108" s="812"/>
      <c r="DR108" s="812"/>
      <c r="DS108" s="812"/>
      <c r="DT108" s="812"/>
      <c r="DU108" s="812"/>
      <c r="DV108" s="812"/>
      <c r="DW108" s="812"/>
      <c r="DX108" s="812"/>
      <c r="DY108" s="812"/>
      <c r="DZ108" s="813"/>
    </row>
    <row r="109" spans="1:131" s="52" customFormat="1" ht="26.25" customHeight="1">
      <c r="A109" s="814" t="s">
        <v>469</v>
      </c>
      <c r="B109" s="815"/>
      <c r="C109" s="815"/>
      <c r="D109" s="815"/>
      <c r="E109" s="815"/>
      <c r="F109" s="815"/>
      <c r="G109" s="815"/>
      <c r="H109" s="815"/>
      <c r="I109" s="815"/>
      <c r="J109" s="815"/>
      <c r="K109" s="815"/>
      <c r="L109" s="815"/>
      <c r="M109" s="815"/>
      <c r="N109" s="815"/>
      <c r="O109" s="815"/>
      <c r="P109" s="815"/>
      <c r="Q109" s="815"/>
      <c r="R109" s="815"/>
      <c r="S109" s="815"/>
      <c r="T109" s="815"/>
      <c r="U109" s="815"/>
      <c r="V109" s="815"/>
      <c r="W109" s="815"/>
      <c r="X109" s="815"/>
      <c r="Y109" s="815"/>
      <c r="Z109" s="816"/>
      <c r="AA109" s="817" t="s">
        <v>13</v>
      </c>
      <c r="AB109" s="815"/>
      <c r="AC109" s="815"/>
      <c r="AD109" s="815"/>
      <c r="AE109" s="816"/>
      <c r="AF109" s="817" t="s">
        <v>432</v>
      </c>
      <c r="AG109" s="815"/>
      <c r="AH109" s="815"/>
      <c r="AI109" s="815"/>
      <c r="AJ109" s="816"/>
      <c r="AK109" s="817" t="s">
        <v>392</v>
      </c>
      <c r="AL109" s="815"/>
      <c r="AM109" s="815"/>
      <c r="AN109" s="815"/>
      <c r="AO109" s="816"/>
      <c r="AP109" s="817" t="s">
        <v>470</v>
      </c>
      <c r="AQ109" s="815"/>
      <c r="AR109" s="815"/>
      <c r="AS109" s="815"/>
      <c r="AT109" s="818"/>
      <c r="AU109" s="814" t="s">
        <v>469</v>
      </c>
      <c r="AV109" s="815"/>
      <c r="AW109" s="815"/>
      <c r="AX109" s="815"/>
      <c r="AY109" s="815"/>
      <c r="AZ109" s="815"/>
      <c r="BA109" s="815"/>
      <c r="BB109" s="815"/>
      <c r="BC109" s="815"/>
      <c r="BD109" s="815"/>
      <c r="BE109" s="815"/>
      <c r="BF109" s="815"/>
      <c r="BG109" s="815"/>
      <c r="BH109" s="815"/>
      <c r="BI109" s="815"/>
      <c r="BJ109" s="815"/>
      <c r="BK109" s="815"/>
      <c r="BL109" s="815"/>
      <c r="BM109" s="815"/>
      <c r="BN109" s="815"/>
      <c r="BO109" s="815"/>
      <c r="BP109" s="816"/>
      <c r="BQ109" s="817" t="s">
        <v>13</v>
      </c>
      <c r="BR109" s="815"/>
      <c r="BS109" s="815"/>
      <c r="BT109" s="815"/>
      <c r="BU109" s="816"/>
      <c r="BV109" s="817" t="s">
        <v>432</v>
      </c>
      <c r="BW109" s="815"/>
      <c r="BX109" s="815"/>
      <c r="BY109" s="815"/>
      <c r="BZ109" s="816"/>
      <c r="CA109" s="817" t="s">
        <v>392</v>
      </c>
      <c r="CB109" s="815"/>
      <c r="CC109" s="815"/>
      <c r="CD109" s="815"/>
      <c r="CE109" s="816"/>
      <c r="CF109" s="819" t="s">
        <v>470</v>
      </c>
      <c r="CG109" s="819"/>
      <c r="CH109" s="819"/>
      <c r="CI109" s="819"/>
      <c r="CJ109" s="819"/>
      <c r="CK109" s="817" t="s">
        <v>103</v>
      </c>
      <c r="CL109" s="815"/>
      <c r="CM109" s="815"/>
      <c r="CN109" s="815"/>
      <c r="CO109" s="815"/>
      <c r="CP109" s="815"/>
      <c r="CQ109" s="815"/>
      <c r="CR109" s="815"/>
      <c r="CS109" s="815"/>
      <c r="CT109" s="815"/>
      <c r="CU109" s="815"/>
      <c r="CV109" s="815"/>
      <c r="CW109" s="815"/>
      <c r="CX109" s="815"/>
      <c r="CY109" s="815"/>
      <c r="CZ109" s="815"/>
      <c r="DA109" s="815"/>
      <c r="DB109" s="815"/>
      <c r="DC109" s="815"/>
      <c r="DD109" s="815"/>
      <c r="DE109" s="815"/>
      <c r="DF109" s="816"/>
      <c r="DG109" s="817" t="s">
        <v>13</v>
      </c>
      <c r="DH109" s="815"/>
      <c r="DI109" s="815"/>
      <c r="DJ109" s="815"/>
      <c r="DK109" s="816"/>
      <c r="DL109" s="817" t="s">
        <v>432</v>
      </c>
      <c r="DM109" s="815"/>
      <c r="DN109" s="815"/>
      <c r="DO109" s="815"/>
      <c r="DP109" s="816"/>
      <c r="DQ109" s="817" t="s">
        <v>392</v>
      </c>
      <c r="DR109" s="815"/>
      <c r="DS109" s="815"/>
      <c r="DT109" s="815"/>
      <c r="DU109" s="816"/>
      <c r="DV109" s="817" t="s">
        <v>470</v>
      </c>
      <c r="DW109" s="815"/>
      <c r="DX109" s="815"/>
      <c r="DY109" s="815"/>
      <c r="DZ109" s="818"/>
    </row>
    <row r="110" spans="1:131" s="52" customFormat="1" ht="26.25" customHeight="1">
      <c r="A110" s="820" t="s">
        <v>333</v>
      </c>
      <c r="B110" s="821"/>
      <c r="C110" s="821"/>
      <c r="D110" s="821"/>
      <c r="E110" s="821"/>
      <c r="F110" s="821"/>
      <c r="G110" s="821"/>
      <c r="H110" s="821"/>
      <c r="I110" s="821"/>
      <c r="J110" s="821"/>
      <c r="K110" s="821"/>
      <c r="L110" s="821"/>
      <c r="M110" s="821"/>
      <c r="N110" s="821"/>
      <c r="O110" s="821"/>
      <c r="P110" s="821"/>
      <c r="Q110" s="821"/>
      <c r="R110" s="821"/>
      <c r="S110" s="821"/>
      <c r="T110" s="821"/>
      <c r="U110" s="821"/>
      <c r="V110" s="821"/>
      <c r="W110" s="821"/>
      <c r="X110" s="821"/>
      <c r="Y110" s="821"/>
      <c r="Z110" s="822"/>
      <c r="AA110" s="823">
        <v>3203527</v>
      </c>
      <c r="AB110" s="824"/>
      <c r="AC110" s="824"/>
      <c r="AD110" s="824"/>
      <c r="AE110" s="825"/>
      <c r="AF110" s="826">
        <v>1666975</v>
      </c>
      <c r="AG110" s="824"/>
      <c r="AH110" s="824"/>
      <c r="AI110" s="824"/>
      <c r="AJ110" s="825"/>
      <c r="AK110" s="826">
        <v>1467897</v>
      </c>
      <c r="AL110" s="824"/>
      <c r="AM110" s="824"/>
      <c r="AN110" s="824"/>
      <c r="AO110" s="825"/>
      <c r="AP110" s="827">
        <v>1.9</v>
      </c>
      <c r="AQ110" s="828"/>
      <c r="AR110" s="828"/>
      <c r="AS110" s="828"/>
      <c r="AT110" s="829"/>
      <c r="AU110" s="1032" t="s">
        <v>128</v>
      </c>
      <c r="AV110" s="1033"/>
      <c r="AW110" s="1033"/>
      <c r="AX110" s="1033"/>
      <c r="AY110" s="1033"/>
      <c r="AZ110" s="830" t="s">
        <v>471</v>
      </c>
      <c r="BA110" s="821"/>
      <c r="BB110" s="821"/>
      <c r="BC110" s="821"/>
      <c r="BD110" s="821"/>
      <c r="BE110" s="821"/>
      <c r="BF110" s="821"/>
      <c r="BG110" s="821"/>
      <c r="BH110" s="821"/>
      <c r="BI110" s="821"/>
      <c r="BJ110" s="821"/>
      <c r="BK110" s="821"/>
      <c r="BL110" s="821"/>
      <c r="BM110" s="821"/>
      <c r="BN110" s="821"/>
      <c r="BO110" s="821"/>
      <c r="BP110" s="822"/>
      <c r="BQ110" s="831">
        <v>9364847</v>
      </c>
      <c r="BR110" s="832"/>
      <c r="BS110" s="832"/>
      <c r="BT110" s="832"/>
      <c r="BU110" s="832"/>
      <c r="BV110" s="832">
        <v>24022124</v>
      </c>
      <c r="BW110" s="832"/>
      <c r="BX110" s="832"/>
      <c r="BY110" s="832"/>
      <c r="BZ110" s="832"/>
      <c r="CA110" s="832">
        <v>23800462</v>
      </c>
      <c r="CB110" s="832"/>
      <c r="CC110" s="832"/>
      <c r="CD110" s="832"/>
      <c r="CE110" s="832"/>
      <c r="CF110" s="833">
        <v>31</v>
      </c>
      <c r="CG110" s="834"/>
      <c r="CH110" s="834"/>
      <c r="CI110" s="834"/>
      <c r="CJ110" s="834"/>
      <c r="CK110" s="1038" t="s">
        <v>386</v>
      </c>
      <c r="CL110" s="1039"/>
      <c r="CM110" s="830" t="s">
        <v>473</v>
      </c>
      <c r="CN110" s="821"/>
      <c r="CO110" s="821"/>
      <c r="CP110" s="821"/>
      <c r="CQ110" s="821"/>
      <c r="CR110" s="821"/>
      <c r="CS110" s="821"/>
      <c r="CT110" s="821"/>
      <c r="CU110" s="821"/>
      <c r="CV110" s="821"/>
      <c r="CW110" s="821"/>
      <c r="CX110" s="821"/>
      <c r="CY110" s="821"/>
      <c r="CZ110" s="821"/>
      <c r="DA110" s="821"/>
      <c r="DB110" s="821"/>
      <c r="DC110" s="821"/>
      <c r="DD110" s="821"/>
      <c r="DE110" s="821"/>
      <c r="DF110" s="822"/>
      <c r="DG110" s="831" t="s">
        <v>208</v>
      </c>
      <c r="DH110" s="832"/>
      <c r="DI110" s="832"/>
      <c r="DJ110" s="832"/>
      <c r="DK110" s="832"/>
      <c r="DL110" s="832" t="s">
        <v>208</v>
      </c>
      <c r="DM110" s="832"/>
      <c r="DN110" s="832"/>
      <c r="DO110" s="832"/>
      <c r="DP110" s="832"/>
      <c r="DQ110" s="832" t="s">
        <v>208</v>
      </c>
      <c r="DR110" s="832"/>
      <c r="DS110" s="832"/>
      <c r="DT110" s="832"/>
      <c r="DU110" s="832"/>
      <c r="DV110" s="835" t="s">
        <v>208</v>
      </c>
      <c r="DW110" s="835"/>
      <c r="DX110" s="835"/>
      <c r="DY110" s="835"/>
      <c r="DZ110" s="836"/>
    </row>
    <row r="111" spans="1:131" s="52" customFormat="1" ht="26.25" customHeight="1">
      <c r="A111" s="837" t="s">
        <v>456</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38"/>
      <c r="AA111" s="839" t="s">
        <v>208</v>
      </c>
      <c r="AB111" s="840"/>
      <c r="AC111" s="840"/>
      <c r="AD111" s="840"/>
      <c r="AE111" s="841"/>
      <c r="AF111" s="842" t="s">
        <v>208</v>
      </c>
      <c r="AG111" s="840"/>
      <c r="AH111" s="840"/>
      <c r="AI111" s="840"/>
      <c r="AJ111" s="841"/>
      <c r="AK111" s="842" t="s">
        <v>208</v>
      </c>
      <c r="AL111" s="840"/>
      <c r="AM111" s="840"/>
      <c r="AN111" s="840"/>
      <c r="AO111" s="841"/>
      <c r="AP111" s="843" t="s">
        <v>208</v>
      </c>
      <c r="AQ111" s="844"/>
      <c r="AR111" s="844"/>
      <c r="AS111" s="844"/>
      <c r="AT111" s="845"/>
      <c r="AU111" s="1034"/>
      <c r="AV111" s="1035"/>
      <c r="AW111" s="1035"/>
      <c r="AX111" s="1035"/>
      <c r="AY111" s="1035"/>
      <c r="AZ111" s="846" t="s">
        <v>474</v>
      </c>
      <c r="BA111" s="847"/>
      <c r="BB111" s="847"/>
      <c r="BC111" s="847"/>
      <c r="BD111" s="847"/>
      <c r="BE111" s="847"/>
      <c r="BF111" s="847"/>
      <c r="BG111" s="847"/>
      <c r="BH111" s="847"/>
      <c r="BI111" s="847"/>
      <c r="BJ111" s="847"/>
      <c r="BK111" s="847"/>
      <c r="BL111" s="847"/>
      <c r="BM111" s="847"/>
      <c r="BN111" s="847"/>
      <c r="BO111" s="847"/>
      <c r="BP111" s="848"/>
      <c r="BQ111" s="849">
        <v>5327392</v>
      </c>
      <c r="BR111" s="850"/>
      <c r="BS111" s="850"/>
      <c r="BT111" s="850"/>
      <c r="BU111" s="850"/>
      <c r="BV111" s="850">
        <v>4797401</v>
      </c>
      <c r="BW111" s="850"/>
      <c r="BX111" s="850"/>
      <c r="BY111" s="850"/>
      <c r="BZ111" s="850"/>
      <c r="CA111" s="850">
        <v>5648936</v>
      </c>
      <c r="CB111" s="850"/>
      <c r="CC111" s="850"/>
      <c r="CD111" s="850"/>
      <c r="CE111" s="850"/>
      <c r="CF111" s="851">
        <v>7.4</v>
      </c>
      <c r="CG111" s="852"/>
      <c r="CH111" s="852"/>
      <c r="CI111" s="852"/>
      <c r="CJ111" s="852"/>
      <c r="CK111" s="1040"/>
      <c r="CL111" s="1041"/>
      <c r="CM111" s="846" t="s">
        <v>142</v>
      </c>
      <c r="CN111" s="847"/>
      <c r="CO111" s="847"/>
      <c r="CP111" s="847"/>
      <c r="CQ111" s="847"/>
      <c r="CR111" s="847"/>
      <c r="CS111" s="847"/>
      <c r="CT111" s="847"/>
      <c r="CU111" s="847"/>
      <c r="CV111" s="847"/>
      <c r="CW111" s="847"/>
      <c r="CX111" s="847"/>
      <c r="CY111" s="847"/>
      <c r="CZ111" s="847"/>
      <c r="DA111" s="847"/>
      <c r="DB111" s="847"/>
      <c r="DC111" s="847"/>
      <c r="DD111" s="847"/>
      <c r="DE111" s="847"/>
      <c r="DF111" s="848"/>
      <c r="DG111" s="849" t="s">
        <v>208</v>
      </c>
      <c r="DH111" s="850"/>
      <c r="DI111" s="850"/>
      <c r="DJ111" s="850"/>
      <c r="DK111" s="850"/>
      <c r="DL111" s="850" t="s">
        <v>208</v>
      </c>
      <c r="DM111" s="850"/>
      <c r="DN111" s="850"/>
      <c r="DO111" s="850"/>
      <c r="DP111" s="850"/>
      <c r="DQ111" s="850" t="s">
        <v>208</v>
      </c>
      <c r="DR111" s="850"/>
      <c r="DS111" s="850"/>
      <c r="DT111" s="850"/>
      <c r="DU111" s="850"/>
      <c r="DV111" s="853" t="s">
        <v>208</v>
      </c>
      <c r="DW111" s="853"/>
      <c r="DX111" s="853"/>
      <c r="DY111" s="853"/>
      <c r="DZ111" s="854"/>
    </row>
    <row r="112" spans="1:131" s="52" customFormat="1" ht="26.25" customHeight="1">
      <c r="A112" s="1001" t="s">
        <v>159</v>
      </c>
      <c r="B112" s="1002"/>
      <c r="C112" s="847" t="s">
        <v>476</v>
      </c>
      <c r="D112" s="847"/>
      <c r="E112" s="847"/>
      <c r="F112" s="847"/>
      <c r="G112" s="847"/>
      <c r="H112" s="847"/>
      <c r="I112" s="847"/>
      <c r="J112" s="847"/>
      <c r="K112" s="847"/>
      <c r="L112" s="847"/>
      <c r="M112" s="847"/>
      <c r="N112" s="847"/>
      <c r="O112" s="847"/>
      <c r="P112" s="847"/>
      <c r="Q112" s="847"/>
      <c r="R112" s="847"/>
      <c r="S112" s="847"/>
      <c r="T112" s="847"/>
      <c r="U112" s="847"/>
      <c r="V112" s="847"/>
      <c r="W112" s="847"/>
      <c r="X112" s="847"/>
      <c r="Y112" s="847"/>
      <c r="Z112" s="848"/>
      <c r="AA112" s="839">
        <v>14400</v>
      </c>
      <c r="AB112" s="840"/>
      <c r="AC112" s="840"/>
      <c r="AD112" s="840"/>
      <c r="AE112" s="841"/>
      <c r="AF112" s="842">
        <v>14400</v>
      </c>
      <c r="AG112" s="840"/>
      <c r="AH112" s="840"/>
      <c r="AI112" s="840"/>
      <c r="AJ112" s="841"/>
      <c r="AK112" s="842" t="s">
        <v>208</v>
      </c>
      <c r="AL112" s="840"/>
      <c r="AM112" s="840"/>
      <c r="AN112" s="840"/>
      <c r="AO112" s="841"/>
      <c r="AP112" s="843" t="s">
        <v>208</v>
      </c>
      <c r="AQ112" s="844"/>
      <c r="AR112" s="844"/>
      <c r="AS112" s="844"/>
      <c r="AT112" s="845"/>
      <c r="AU112" s="1034"/>
      <c r="AV112" s="1035"/>
      <c r="AW112" s="1035"/>
      <c r="AX112" s="1035"/>
      <c r="AY112" s="1035"/>
      <c r="AZ112" s="846" t="s">
        <v>272</v>
      </c>
      <c r="BA112" s="847"/>
      <c r="BB112" s="847"/>
      <c r="BC112" s="847"/>
      <c r="BD112" s="847"/>
      <c r="BE112" s="847"/>
      <c r="BF112" s="847"/>
      <c r="BG112" s="847"/>
      <c r="BH112" s="847"/>
      <c r="BI112" s="847"/>
      <c r="BJ112" s="847"/>
      <c r="BK112" s="847"/>
      <c r="BL112" s="847"/>
      <c r="BM112" s="847"/>
      <c r="BN112" s="847"/>
      <c r="BO112" s="847"/>
      <c r="BP112" s="848"/>
      <c r="BQ112" s="849" t="s">
        <v>208</v>
      </c>
      <c r="BR112" s="850"/>
      <c r="BS112" s="850"/>
      <c r="BT112" s="850"/>
      <c r="BU112" s="850"/>
      <c r="BV112" s="850" t="s">
        <v>208</v>
      </c>
      <c r="BW112" s="850"/>
      <c r="BX112" s="850"/>
      <c r="BY112" s="850"/>
      <c r="BZ112" s="850"/>
      <c r="CA112" s="850" t="s">
        <v>208</v>
      </c>
      <c r="CB112" s="850"/>
      <c r="CC112" s="850"/>
      <c r="CD112" s="850"/>
      <c r="CE112" s="850"/>
      <c r="CF112" s="851" t="s">
        <v>208</v>
      </c>
      <c r="CG112" s="852"/>
      <c r="CH112" s="852"/>
      <c r="CI112" s="852"/>
      <c r="CJ112" s="852"/>
      <c r="CK112" s="1040"/>
      <c r="CL112" s="1041"/>
      <c r="CM112" s="846" t="s">
        <v>396</v>
      </c>
      <c r="CN112" s="847"/>
      <c r="CO112" s="847"/>
      <c r="CP112" s="847"/>
      <c r="CQ112" s="847"/>
      <c r="CR112" s="847"/>
      <c r="CS112" s="847"/>
      <c r="CT112" s="847"/>
      <c r="CU112" s="847"/>
      <c r="CV112" s="847"/>
      <c r="CW112" s="847"/>
      <c r="CX112" s="847"/>
      <c r="CY112" s="847"/>
      <c r="CZ112" s="847"/>
      <c r="DA112" s="847"/>
      <c r="DB112" s="847"/>
      <c r="DC112" s="847"/>
      <c r="DD112" s="847"/>
      <c r="DE112" s="847"/>
      <c r="DF112" s="848"/>
      <c r="DG112" s="849" t="s">
        <v>208</v>
      </c>
      <c r="DH112" s="850"/>
      <c r="DI112" s="850"/>
      <c r="DJ112" s="850"/>
      <c r="DK112" s="850"/>
      <c r="DL112" s="850" t="s">
        <v>208</v>
      </c>
      <c r="DM112" s="850"/>
      <c r="DN112" s="850"/>
      <c r="DO112" s="850"/>
      <c r="DP112" s="850"/>
      <c r="DQ112" s="850" t="s">
        <v>208</v>
      </c>
      <c r="DR112" s="850"/>
      <c r="DS112" s="850"/>
      <c r="DT112" s="850"/>
      <c r="DU112" s="850"/>
      <c r="DV112" s="853" t="s">
        <v>208</v>
      </c>
      <c r="DW112" s="853"/>
      <c r="DX112" s="853"/>
      <c r="DY112" s="853"/>
      <c r="DZ112" s="854"/>
    </row>
    <row r="113" spans="1:130" s="52" customFormat="1" ht="26.25" customHeight="1">
      <c r="A113" s="1003"/>
      <c r="B113" s="1004"/>
      <c r="C113" s="847" t="s">
        <v>477</v>
      </c>
      <c r="D113" s="847"/>
      <c r="E113" s="847"/>
      <c r="F113" s="847"/>
      <c r="G113" s="847"/>
      <c r="H113" s="847"/>
      <c r="I113" s="847"/>
      <c r="J113" s="847"/>
      <c r="K113" s="847"/>
      <c r="L113" s="847"/>
      <c r="M113" s="847"/>
      <c r="N113" s="847"/>
      <c r="O113" s="847"/>
      <c r="P113" s="847"/>
      <c r="Q113" s="847"/>
      <c r="R113" s="847"/>
      <c r="S113" s="847"/>
      <c r="T113" s="847"/>
      <c r="U113" s="847"/>
      <c r="V113" s="847"/>
      <c r="W113" s="847"/>
      <c r="X113" s="847"/>
      <c r="Y113" s="847"/>
      <c r="Z113" s="848"/>
      <c r="AA113" s="839" t="s">
        <v>208</v>
      </c>
      <c r="AB113" s="840"/>
      <c r="AC113" s="840"/>
      <c r="AD113" s="840"/>
      <c r="AE113" s="841"/>
      <c r="AF113" s="842" t="s">
        <v>208</v>
      </c>
      <c r="AG113" s="840"/>
      <c r="AH113" s="840"/>
      <c r="AI113" s="840"/>
      <c r="AJ113" s="841"/>
      <c r="AK113" s="842" t="s">
        <v>208</v>
      </c>
      <c r="AL113" s="840"/>
      <c r="AM113" s="840"/>
      <c r="AN113" s="840"/>
      <c r="AO113" s="841"/>
      <c r="AP113" s="843" t="s">
        <v>208</v>
      </c>
      <c r="AQ113" s="844"/>
      <c r="AR113" s="844"/>
      <c r="AS113" s="844"/>
      <c r="AT113" s="845"/>
      <c r="AU113" s="1034"/>
      <c r="AV113" s="1035"/>
      <c r="AW113" s="1035"/>
      <c r="AX113" s="1035"/>
      <c r="AY113" s="1035"/>
      <c r="AZ113" s="846" t="s">
        <v>211</v>
      </c>
      <c r="BA113" s="847"/>
      <c r="BB113" s="847"/>
      <c r="BC113" s="847"/>
      <c r="BD113" s="847"/>
      <c r="BE113" s="847"/>
      <c r="BF113" s="847"/>
      <c r="BG113" s="847"/>
      <c r="BH113" s="847"/>
      <c r="BI113" s="847"/>
      <c r="BJ113" s="847"/>
      <c r="BK113" s="847"/>
      <c r="BL113" s="847"/>
      <c r="BM113" s="847"/>
      <c r="BN113" s="847"/>
      <c r="BO113" s="847"/>
      <c r="BP113" s="848"/>
      <c r="BQ113" s="849">
        <v>1155229</v>
      </c>
      <c r="BR113" s="850"/>
      <c r="BS113" s="850"/>
      <c r="BT113" s="850"/>
      <c r="BU113" s="850"/>
      <c r="BV113" s="850">
        <v>1344073</v>
      </c>
      <c r="BW113" s="850"/>
      <c r="BX113" s="850"/>
      <c r="BY113" s="850"/>
      <c r="BZ113" s="850"/>
      <c r="CA113" s="850">
        <v>1440647</v>
      </c>
      <c r="CB113" s="850"/>
      <c r="CC113" s="850"/>
      <c r="CD113" s="850"/>
      <c r="CE113" s="850"/>
      <c r="CF113" s="851">
        <v>1.9</v>
      </c>
      <c r="CG113" s="852"/>
      <c r="CH113" s="852"/>
      <c r="CI113" s="852"/>
      <c r="CJ113" s="852"/>
      <c r="CK113" s="1040"/>
      <c r="CL113" s="1041"/>
      <c r="CM113" s="846" t="s">
        <v>407</v>
      </c>
      <c r="CN113" s="847"/>
      <c r="CO113" s="847"/>
      <c r="CP113" s="847"/>
      <c r="CQ113" s="847"/>
      <c r="CR113" s="847"/>
      <c r="CS113" s="847"/>
      <c r="CT113" s="847"/>
      <c r="CU113" s="847"/>
      <c r="CV113" s="847"/>
      <c r="CW113" s="847"/>
      <c r="CX113" s="847"/>
      <c r="CY113" s="847"/>
      <c r="CZ113" s="847"/>
      <c r="DA113" s="847"/>
      <c r="DB113" s="847"/>
      <c r="DC113" s="847"/>
      <c r="DD113" s="847"/>
      <c r="DE113" s="847"/>
      <c r="DF113" s="848"/>
      <c r="DG113" s="839" t="s">
        <v>208</v>
      </c>
      <c r="DH113" s="840"/>
      <c r="DI113" s="840"/>
      <c r="DJ113" s="840"/>
      <c r="DK113" s="841"/>
      <c r="DL113" s="842" t="s">
        <v>208</v>
      </c>
      <c r="DM113" s="840"/>
      <c r="DN113" s="840"/>
      <c r="DO113" s="840"/>
      <c r="DP113" s="841"/>
      <c r="DQ113" s="842" t="s">
        <v>208</v>
      </c>
      <c r="DR113" s="840"/>
      <c r="DS113" s="840"/>
      <c r="DT113" s="840"/>
      <c r="DU113" s="841"/>
      <c r="DV113" s="843" t="s">
        <v>208</v>
      </c>
      <c r="DW113" s="844"/>
      <c r="DX113" s="844"/>
      <c r="DY113" s="844"/>
      <c r="DZ113" s="845"/>
    </row>
    <row r="114" spans="1:130" s="52" customFormat="1" ht="26.25" customHeight="1">
      <c r="A114" s="1003"/>
      <c r="B114" s="1004"/>
      <c r="C114" s="847" t="s">
        <v>479</v>
      </c>
      <c r="D114" s="847"/>
      <c r="E114" s="847"/>
      <c r="F114" s="847"/>
      <c r="G114" s="847"/>
      <c r="H114" s="847"/>
      <c r="I114" s="847"/>
      <c r="J114" s="847"/>
      <c r="K114" s="847"/>
      <c r="L114" s="847"/>
      <c r="M114" s="847"/>
      <c r="N114" s="847"/>
      <c r="O114" s="847"/>
      <c r="P114" s="847"/>
      <c r="Q114" s="847"/>
      <c r="R114" s="847"/>
      <c r="S114" s="847"/>
      <c r="T114" s="847"/>
      <c r="U114" s="847"/>
      <c r="V114" s="847"/>
      <c r="W114" s="847"/>
      <c r="X114" s="847"/>
      <c r="Y114" s="847"/>
      <c r="Z114" s="848"/>
      <c r="AA114" s="839">
        <v>91886</v>
      </c>
      <c r="AB114" s="840"/>
      <c r="AC114" s="840"/>
      <c r="AD114" s="840"/>
      <c r="AE114" s="841"/>
      <c r="AF114" s="842">
        <v>100179</v>
      </c>
      <c r="AG114" s="840"/>
      <c r="AH114" s="840"/>
      <c r="AI114" s="840"/>
      <c r="AJ114" s="841"/>
      <c r="AK114" s="842">
        <v>92906</v>
      </c>
      <c r="AL114" s="840"/>
      <c r="AM114" s="840"/>
      <c r="AN114" s="840"/>
      <c r="AO114" s="841"/>
      <c r="AP114" s="843">
        <v>0.1</v>
      </c>
      <c r="AQ114" s="844"/>
      <c r="AR114" s="844"/>
      <c r="AS114" s="844"/>
      <c r="AT114" s="845"/>
      <c r="AU114" s="1034"/>
      <c r="AV114" s="1035"/>
      <c r="AW114" s="1035"/>
      <c r="AX114" s="1035"/>
      <c r="AY114" s="1035"/>
      <c r="AZ114" s="846" t="s">
        <v>147</v>
      </c>
      <c r="BA114" s="847"/>
      <c r="BB114" s="847"/>
      <c r="BC114" s="847"/>
      <c r="BD114" s="847"/>
      <c r="BE114" s="847"/>
      <c r="BF114" s="847"/>
      <c r="BG114" s="847"/>
      <c r="BH114" s="847"/>
      <c r="BI114" s="847"/>
      <c r="BJ114" s="847"/>
      <c r="BK114" s="847"/>
      <c r="BL114" s="847"/>
      <c r="BM114" s="847"/>
      <c r="BN114" s="847"/>
      <c r="BO114" s="847"/>
      <c r="BP114" s="848"/>
      <c r="BQ114" s="849">
        <v>16457101</v>
      </c>
      <c r="BR114" s="850"/>
      <c r="BS114" s="850"/>
      <c r="BT114" s="850"/>
      <c r="BU114" s="850"/>
      <c r="BV114" s="850">
        <v>14931637</v>
      </c>
      <c r="BW114" s="850"/>
      <c r="BX114" s="850"/>
      <c r="BY114" s="850"/>
      <c r="BZ114" s="850"/>
      <c r="CA114" s="850">
        <v>14717946</v>
      </c>
      <c r="CB114" s="850"/>
      <c r="CC114" s="850"/>
      <c r="CD114" s="850"/>
      <c r="CE114" s="850"/>
      <c r="CF114" s="851">
        <v>19.2</v>
      </c>
      <c r="CG114" s="852"/>
      <c r="CH114" s="852"/>
      <c r="CI114" s="852"/>
      <c r="CJ114" s="852"/>
      <c r="CK114" s="1040"/>
      <c r="CL114" s="1041"/>
      <c r="CM114" s="846" t="s">
        <v>480</v>
      </c>
      <c r="CN114" s="847"/>
      <c r="CO114" s="847"/>
      <c r="CP114" s="847"/>
      <c r="CQ114" s="847"/>
      <c r="CR114" s="847"/>
      <c r="CS114" s="847"/>
      <c r="CT114" s="847"/>
      <c r="CU114" s="847"/>
      <c r="CV114" s="847"/>
      <c r="CW114" s="847"/>
      <c r="CX114" s="847"/>
      <c r="CY114" s="847"/>
      <c r="CZ114" s="847"/>
      <c r="DA114" s="847"/>
      <c r="DB114" s="847"/>
      <c r="DC114" s="847"/>
      <c r="DD114" s="847"/>
      <c r="DE114" s="847"/>
      <c r="DF114" s="848"/>
      <c r="DG114" s="839" t="s">
        <v>208</v>
      </c>
      <c r="DH114" s="840"/>
      <c r="DI114" s="840"/>
      <c r="DJ114" s="840"/>
      <c r="DK114" s="841"/>
      <c r="DL114" s="842" t="s">
        <v>208</v>
      </c>
      <c r="DM114" s="840"/>
      <c r="DN114" s="840"/>
      <c r="DO114" s="840"/>
      <c r="DP114" s="841"/>
      <c r="DQ114" s="842" t="s">
        <v>208</v>
      </c>
      <c r="DR114" s="840"/>
      <c r="DS114" s="840"/>
      <c r="DT114" s="840"/>
      <c r="DU114" s="841"/>
      <c r="DV114" s="843" t="s">
        <v>208</v>
      </c>
      <c r="DW114" s="844"/>
      <c r="DX114" s="844"/>
      <c r="DY114" s="844"/>
      <c r="DZ114" s="845"/>
    </row>
    <row r="115" spans="1:130" s="52" customFormat="1" ht="26.25" customHeight="1">
      <c r="A115" s="1003"/>
      <c r="B115" s="1004"/>
      <c r="C115" s="847" t="s">
        <v>376</v>
      </c>
      <c r="D115" s="847"/>
      <c r="E115" s="847"/>
      <c r="F115" s="847"/>
      <c r="G115" s="847"/>
      <c r="H115" s="847"/>
      <c r="I115" s="847"/>
      <c r="J115" s="847"/>
      <c r="K115" s="847"/>
      <c r="L115" s="847"/>
      <c r="M115" s="847"/>
      <c r="N115" s="847"/>
      <c r="O115" s="847"/>
      <c r="P115" s="847"/>
      <c r="Q115" s="847"/>
      <c r="R115" s="847"/>
      <c r="S115" s="847"/>
      <c r="T115" s="847"/>
      <c r="U115" s="847"/>
      <c r="V115" s="847"/>
      <c r="W115" s="847"/>
      <c r="X115" s="847"/>
      <c r="Y115" s="847"/>
      <c r="Z115" s="848"/>
      <c r="AA115" s="839">
        <v>147782</v>
      </c>
      <c r="AB115" s="840"/>
      <c r="AC115" s="840"/>
      <c r="AD115" s="840"/>
      <c r="AE115" s="841"/>
      <c r="AF115" s="842">
        <v>262553</v>
      </c>
      <c r="AG115" s="840"/>
      <c r="AH115" s="840"/>
      <c r="AI115" s="840"/>
      <c r="AJ115" s="841"/>
      <c r="AK115" s="842">
        <v>293557</v>
      </c>
      <c r="AL115" s="840"/>
      <c r="AM115" s="840"/>
      <c r="AN115" s="840"/>
      <c r="AO115" s="841"/>
      <c r="AP115" s="843">
        <v>0.4</v>
      </c>
      <c r="AQ115" s="844"/>
      <c r="AR115" s="844"/>
      <c r="AS115" s="844"/>
      <c r="AT115" s="845"/>
      <c r="AU115" s="1034"/>
      <c r="AV115" s="1035"/>
      <c r="AW115" s="1035"/>
      <c r="AX115" s="1035"/>
      <c r="AY115" s="1035"/>
      <c r="AZ115" s="846" t="s">
        <v>351</v>
      </c>
      <c r="BA115" s="847"/>
      <c r="BB115" s="847"/>
      <c r="BC115" s="847"/>
      <c r="BD115" s="847"/>
      <c r="BE115" s="847"/>
      <c r="BF115" s="847"/>
      <c r="BG115" s="847"/>
      <c r="BH115" s="847"/>
      <c r="BI115" s="847"/>
      <c r="BJ115" s="847"/>
      <c r="BK115" s="847"/>
      <c r="BL115" s="847"/>
      <c r="BM115" s="847"/>
      <c r="BN115" s="847"/>
      <c r="BO115" s="847"/>
      <c r="BP115" s="848"/>
      <c r="BQ115" s="849">
        <v>31955</v>
      </c>
      <c r="BR115" s="850"/>
      <c r="BS115" s="850"/>
      <c r="BT115" s="850"/>
      <c r="BU115" s="850"/>
      <c r="BV115" s="850">
        <v>27391</v>
      </c>
      <c r="BW115" s="850"/>
      <c r="BX115" s="850"/>
      <c r="BY115" s="850"/>
      <c r="BZ115" s="850"/>
      <c r="CA115" s="850">
        <v>22827</v>
      </c>
      <c r="CB115" s="850"/>
      <c r="CC115" s="850"/>
      <c r="CD115" s="850"/>
      <c r="CE115" s="850"/>
      <c r="CF115" s="851">
        <v>0</v>
      </c>
      <c r="CG115" s="852"/>
      <c r="CH115" s="852"/>
      <c r="CI115" s="852"/>
      <c r="CJ115" s="852"/>
      <c r="CK115" s="1040"/>
      <c r="CL115" s="1041"/>
      <c r="CM115" s="846" t="s">
        <v>35</v>
      </c>
      <c r="CN115" s="847"/>
      <c r="CO115" s="847"/>
      <c r="CP115" s="847"/>
      <c r="CQ115" s="847"/>
      <c r="CR115" s="847"/>
      <c r="CS115" s="847"/>
      <c r="CT115" s="847"/>
      <c r="CU115" s="847"/>
      <c r="CV115" s="847"/>
      <c r="CW115" s="847"/>
      <c r="CX115" s="847"/>
      <c r="CY115" s="847"/>
      <c r="CZ115" s="847"/>
      <c r="DA115" s="847"/>
      <c r="DB115" s="847"/>
      <c r="DC115" s="847"/>
      <c r="DD115" s="847"/>
      <c r="DE115" s="847"/>
      <c r="DF115" s="848"/>
      <c r="DG115" s="839">
        <v>5218477</v>
      </c>
      <c r="DH115" s="840"/>
      <c r="DI115" s="840"/>
      <c r="DJ115" s="840"/>
      <c r="DK115" s="841"/>
      <c r="DL115" s="842">
        <v>4724355</v>
      </c>
      <c r="DM115" s="840"/>
      <c r="DN115" s="840"/>
      <c r="DO115" s="840"/>
      <c r="DP115" s="841"/>
      <c r="DQ115" s="842">
        <v>5612189</v>
      </c>
      <c r="DR115" s="840"/>
      <c r="DS115" s="840"/>
      <c r="DT115" s="840"/>
      <c r="DU115" s="841"/>
      <c r="DV115" s="843">
        <v>7.3</v>
      </c>
      <c r="DW115" s="844"/>
      <c r="DX115" s="844"/>
      <c r="DY115" s="844"/>
      <c r="DZ115" s="845"/>
    </row>
    <row r="116" spans="1:130" s="52" customFormat="1" ht="26.25" customHeight="1">
      <c r="A116" s="1005"/>
      <c r="B116" s="1006"/>
      <c r="C116" s="855" t="s">
        <v>3</v>
      </c>
      <c r="D116" s="855"/>
      <c r="E116" s="855"/>
      <c r="F116" s="855"/>
      <c r="G116" s="855"/>
      <c r="H116" s="855"/>
      <c r="I116" s="855"/>
      <c r="J116" s="855"/>
      <c r="K116" s="855"/>
      <c r="L116" s="855"/>
      <c r="M116" s="855"/>
      <c r="N116" s="855"/>
      <c r="O116" s="855"/>
      <c r="P116" s="855"/>
      <c r="Q116" s="855"/>
      <c r="R116" s="855"/>
      <c r="S116" s="855"/>
      <c r="T116" s="855"/>
      <c r="U116" s="855"/>
      <c r="V116" s="855"/>
      <c r="W116" s="855"/>
      <c r="X116" s="855"/>
      <c r="Y116" s="855"/>
      <c r="Z116" s="856"/>
      <c r="AA116" s="839" t="s">
        <v>208</v>
      </c>
      <c r="AB116" s="840"/>
      <c r="AC116" s="840"/>
      <c r="AD116" s="840"/>
      <c r="AE116" s="841"/>
      <c r="AF116" s="842" t="s">
        <v>208</v>
      </c>
      <c r="AG116" s="840"/>
      <c r="AH116" s="840"/>
      <c r="AI116" s="840"/>
      <c r="AJ116" s="841"/>
      <c r="AK116" s="842" t="s">
        <v>208</v>
      </c>
      <c r="AL116" s="840"/>
      <c r="AM116" s="840"/>
      <c r="AN116" s="840"/>
      <c r="AO116" s="841"/>
      <c r="AP116" s="843" t="s">
        <v>208</v>
      </c>
      <c r="AQ116" s="844"/>
      <c r="AR116" s="844"/>
      <c r="AS116" s="844"/>
      <c r="AT116" s="845"/>
      <c r="AU116" s="1034"/>
      <c r="AV116" s="1035"/>
      <c r="AW116" s="1035"/>
      <c r="AX116" s="1035"/>
      <c r="AY116" s="1035"/>
      <c r="AZ116" s="857" t="s">
        <v>231</v>
      </c>
      <c r="BA116" s="858"/>
      <c r="BB116" s="858"/>
      <c r="BC116" s="858"/>
      <c r="BD116" s="858"/>
      <c r="BE116" s="858"/>
      <c r="BF116" s="858"/>
      <c r="BG116" s="858"/>
      <c r="BH116" s="858"/>
      <c r="BI116" s="858"/>
      <c r="BJ116" s="858"/>
      <c r="BK116" s="858"/>
      <c r="BL116" s="858"/>
      <c r="BM116" s="858"/>
      <c r="BN116" s="858"/>
      <c r="BO116" s="858"/>
      <c r="BP116" s="859"/>
      <c r="BQ116" s="849" t="s">
        <v>208</v>
      </c>
      <c r="BR116" s="850"/>
      <c r="BS116" s="850"/>
      <c r="BT116" s="850"/>
      <c r="BU116" s="850"/>
      <c r="BV116" s="850" t="s">
        <v>208</v>
      </c>
      <c r="BW116" s="850"/>
      <c r="BX116" s="850"/>
      <c r="BY116" s="850"/>
      <c r="BZ116" s="850"/>
      <c r="CA116" s="850" t="s">
        <v>208</v>
      </c>
      <c r="CB116" s="850"/>
      <c r="CC116" s="850"/>
      <c r="CD116" s="850"/>
      <c r="CE116" s="850"/>
      <c r="CF116" s="851" t="s">
        <v>208</v>
      </c>
      <c r="CG116" s="852"/>
      <c r="CH116" s="852"/>
      <c r="CI116" s="852"/>
      <c r="CJ116" s="852"/>
      <c r="CK116" s="1040"/>
      <c r="CL116" s="1041"/>
      <c r="CM116" s="846" t="s">
        <v>481</v>
      </c>
      <c r="CN116" s="847"/>
      <c r="CO116" s="847"/>
      <c r="CP116" s="847"/>
      <c r="CQ116" s="847"/>
      <c r="CR116" s="847"/>
      <c r="CS116" s="847"/>
      <c r="CT116" s="847"/>
      <c r="CU116" s="847"/>
      <c r="CV116" s="847"/>
      <c r="CW116" s="847"/>
      <c r="CX116" s="847"/>
      <c r="CY116" s="847"/>
      <c r="CZ116" s="847"/>
      <c r="DA116" s="847"/>
      <c r="DB116" s="847"/>
      <c r="DC116" s="847"/>
      <c r="DD116" s="847"/>
      <c r="DE116" s="847"/>
      <c r="DF116" s="848"/>
      <c r="DG116" s="839">
        <v>65640</v>
      </c>
      <c r="DH116" s="840"/>
      <c r="DI116" s="840"/>
      <c r="DJ116" s="840"/>
      <c r="DK116" s="841"/>
      <c r="DL116" s="842">
        <v>43760</v>
      </c>
      <c r="DM116" s="840"/>
      <c r="DN116" s="840"/>
      <c r="DO116" s="840"/>
      <c r="DP116" s="841"/>
      <c r="DQ116" s="842">
        <v>21880</v>
      </c>
      <c r="DR116" s="840"/>
      <c r="DS116" s="840"/>
      <c r="DT116" s="840"/>
      <c r="DU116" s="841"/>
      <c r="DV116" s="843">
        <v>0</v>
      </c>
      <c r="DW116" s="844"/>
      <c r="DX116" s="844"/>
      <c r="DY116" s="844"/>
      <c r="DZ116" s="845"/>
    </row>
    <row r="117" spans="1:130" s="52" customFormat="1" ht="26.25" customHeight="1">
      <c r="A117" s="814" t="s">
        <v>277</v>
      </c>
      <c r="B117" s="815"/>
      <c r="C117" s="815"/>
      <c r="D117" s="815"/>
      <c r="E117" s="815"/>
      <c r="F117" s="815"/>
      <c r="G117" s="815"/>
      <c r="H117" s="815"/>
      <c r="I117" s="815"/>
      <c r="J117" s="815"/>
      <c r="K117" s="815"/>
      <c r="L117" s="815"/>
      <c r="M117" s="815"/>
      <c r="N117" s="815"/>
      <c r="O117" s="815"/>
      <c r="P117" s="815"/>
      <c r="Q117" s="815"/>
      <c r="R117" s="815"/>
      <c r="S117" s="815"/>
      <c r="T117" s="815"/>
      <c r="U117" s="815"/>
      <c r="V117" s="815"/>
      <c r="W117" s="815"/>
      <c r="X117" s="815"/>
      <c r="Y117" s="860" t="s">
        <v>328</v>
      </c>
      <c r="Z117" s="816"/>
      <c r="AA117" s="861">
        <v>3457595</v>
      </c>
      <c r="AB117" s="862"/>
      <c r="AC117" s="862"/>
      <c r="AD117" s="862"/>
      <c r="AE117" s="863"/>
      <c r="AF117" s="864">
        <v>2044107</v>
      </c>
      <c r="AG117" s="862"/>
      <c r="AH117" s="862"/>
      <c r="AI117" s="862"/>
      <c r="AJ117" s="863"/>
      <c r="AK117" s="864">
        <v>1854360</v>
      </c>
      <c r="AL117" s="862"/>
      <c r="AM117" s="862"/>
      <c r="AN117" s="862"/>
      <c r="AO117" s="863"/>
      <c r="AP117" s="865"/>
      <c r="AQ117" s="866"/>
      <c r="AR117" s="866"/>
      <c r="AS117" s="866"/>
      <c r="AT117" s="867"/>
      <c r="AU117" s="1034"/>
      <c r="AV117" s="1035"/>
      <c r="AW117" s="1035"/>
      <c r="AX117" s="1035"/>
      <c r="AY117" s="1035"/>
      <c r="AZ117" s="868" t="s">
        <v>482</v>
      </c>
      <c r="BA117" s="869"/>
      <c r="BB117" s="869"/>
      <c r="BC117" s="869"/>
      <c r="BD117" s="869"/>
      <c r="BE117" s="869"/>
      <c r="BF117" s="869"/>
      <c r="BG117" s="869"/>
      <c r="BH117" s="869"/>
      <c r="BI117" s="869"/>
      <c r="BJ117" s="869"/>
      <c r="BK117" s="869"/>
      <c r="BL117" s="869"/>
      <c r="BM117" s="869"/>
      <c r="BN117" s="869"/>
      <c r="BO117" s="869"/>
      <c r="BP117" s="870"/>
      <c r="BQ117" s="849" t="s">
        <v>208</v>
      </c>
      <c r="BR117" s="850"/>
      <c r="BS117" s="850"/>
      <c r="BT117" s="850"/>
      <c r="BU117" s="850"/>
      <c r="BV117" s="850" t="s">
        <v>208</v>
      </c>
      <c r="BW117" s="850"/>
      <c r="BX117" s="850"/>
      <c r="BY117" s="850"/>
      <c r="BZ117" s="850"/>
      <c r="CA117" s="850" t="s">
        <v>208</v>
      </c>
      <c r="CB117" s="850"/>
      <c r="CC117" s="850"/>
      <c r="CD117" s="850"/>
      <c r="CE117" s="850"/>
      <c r="CF117" s="851" t="s">
        <v>208</v>
      </c>
      <c r="CG117" s="852"/>
      <c r="CH117" s="852"/>
      <c r="CI117" s="852"/>
      <c r="CJ117" s="852"/>
      <c r="CK117" s="1040"/>
      <c r="CL117" s="1041"/>
      <c r="CM117" s="846" t="s">
        <v>344</v>
      </c>
      <c r="CN117" s="847"/>
      <c r="CO117" s="847"/>
      <c r="CP117" s="847"/>
      <c r="CQ117" s="847"/>
      <c r="CR117" s="847"/>
      <c r="CS117" s="847"/>
      <c r="CT117" s="847"/>
      <c r="CU117" s="847"/>
      <c r="CV117" s="847"/>
      <c r="CW117" s="847"/>
      <c r="CX117" s="847"/>
      <c r="CY117" s="847"/>
      <c r="CZ117" s="847"/>
      <c r="DA117" s="847"/>
      <c r="DB117" s="847"/>
      <c r="DC117" s="847"/>
      <c r="DD117" s="847"/>
      <c r="DE117" s="847"/>
      <c r="DF117" s="848"/>
      <c r="DG117" s="839" t="s">
        <v>208</v>
      </c>
      <c r="DH117" s="840"/>
      <c r="DI117" s="840"/>
      <c r="DJ117" s="840"/>
      <c r="DK117" s="841"/>
      <c r="DL117" s="842" t="s">
        <v>208</v>
      </c>
      <c r="DM117" s="840"/>
      <c r="DN117" s="840"/>
      <c r="DO117" s="840"/>
      <c r="DP117" s="841"/>
      <c r="DQ117" s="842" t="s">
        <v>208</v>
      </c>
      <c r="DR117" s="840"/>
      <c r="DS117" s="840"/>
      <c r="DT117" s="840"/>
      <c r="DU117" s="841"/>
      <c r="DV117" s="843" t="s">
        <v>208</v>
      </c>
      <c r="DW117" s="844"/>
      <c r="DX117" s="844"/>
      <c r="DY117" s="844"/>
      <c r="DZ117" s="845"/>
    </row>
    <row r="118" spans="1:130" s="52" customFormat="1" ht="26.25" customHeight="1">
      <c r="A118" s="814" t="s">
        <v>103</v>
      </c>
      <c r="B118" s="815"/>
      <c r="C118" s="815"/>
      <c r="D118" s="815"/>
      <c r="E118" s="815"/>
      <c r="F118" s="815"/>
      <c r="G118" s="815"/>
      <c r="H118" s="815"/>
      <c r="I118" s="815"/>
      <c r="J118" s="815"/>
      <c r="K118" s="815"/>
      <c r="L118" s="815"/>
      <c r="M118" s="815"/>
      <c r="N118" s="815"/>
      <c r="O118" s="815"/>
      <c r="P118" s="815"/>
      <c r="Q118" s="815"/>
      <c r="R118" s="815"/>
      <c r="S118" s="815"/>
      <c r="T118" s="815"/>
      <c r="U118" s="815"/>
      <c r="V118" s="815"/>
      <c r="W118" s="815"/>
      <c r="X118" s="815"/>
      <c r="Y118" s="815"/>
      <c r="Z118" s="816"/>
      <c r="AA118" s="817" t="s">
        <v>13</v>
      </c>
      <c r="AB118" s="815"/>
      <c r="AC118" s="815"/>
      <c r="AD118" s="815"/>
      <c r="AE118" s="816"/>
      <c r="AF118" s="817" t="s">
        <v>432</v>
      </c>
      <c r="AG118" s="815"/>
      <c r="AH118" s="815"/>
      <c r="AI118" s="815"/>
      <c r="AJ118" s="816"/>
      <c r="AK118" s="817" t="s">
        <v>392</v>
      </c>
      <c r="AL118" s="815"/>
      <c r="AM118" s="815"/>
      <c r="AN118" s="815"/>
      <c r="AO118" s="816"/>
      <c r="AP118" s="817" t="s">
        <v>470</v>
      </c>
      <c r="AQ118" s="815"/>
      <c r="AR118" s="815"/>
      <c r="AS118" s="815"/>
      <c r="AT118" s="818"/>
      <c r="AU118" s="1034"/>
      <c r="AV118" s="1035"/>
      <c r="AW118" s="1035"/>
      <c r="AX118" s="1035"/>
      <c r="AY118" s="1035"/>
      <c r="AZ118" s="871" t="s">
        <v>483</v>
      </c>
      <c r="BA118" s="855"/>
      <c r="BB118" s="855"/>
      <c r="BC118" s="855"/>
      <c r="BD118" s="855"/>
      <c r="BE118" s="855"/>
      <c r="BF118" s="855"/>
      <c r="BG118" s="855"/>
      <c r="BH118" s="855"/>
      <c r="BI118" s="855"/>
      <c r="BJ118" s="855"/>
      <c r="BK118" s="855"/>
      <c r="BL118" s="855"/>
      <c r="BM118" s="855"/>
      <c r="BN118" s="855"/>
      <c r="BO118" s="855"/>
      <c r="BP118" s="856"/>
      <c r="BQ118" s="872" t="s">
        <v>208</v>
      </c>
      <c r="BR118" s="873"/>
      <c r="BS118" s="873"/>
      <c r="BT118" s="873"/>
      <c r="BU118" s="873"/>
      <c r="BV118" s="873" t="s">
        <v>208</v>
      </c>
      <c r="BW118" s="873"/>
      <c r="BX118" s="873"/>
      <c r="BY118" s="873"/>
      <c r="BZ118" s="873"/>
      <c r="CA118" s="873" t="s">
        <v>208</v>
      </c>
      <c r="CB118" s="873"/>
      <c r="CC118" s="873"/>
      <c r="CD118" s="873"/>
      <c r="CE118" s="873"/>
      <c r="CF118" s="851" t="s">
        <v>208</v>
      </c>
      <c r="CG118" s="852"/>
      <c r="CH118" s="852"/>
      <c r="CI118" s="852"/>
      <c r="CJ118" s="852"/>
      <c r="CK118" s="1040"/>
      <c r="CL118" s="1041"/>
      <c r="CM118" s="846" t="s">
        <v>485</v>
      </c>
      <c r="CN118" s="847"/>
      <c r="CO118" s="847"/>
      <c r="CP118" s="847"/>
      <c r="CQ118" s="847"/>
      <c r="CR118" s="847"/>
      <c r="CS118" s="847"/>
      <c r="CT118" s="847"/>
      <c r="CU118" s="847"/>
      <c r="CV118" s="847"/>
      <c r="CW118" s="847"/>
      <c r="CX118" s="847"/>
      <c r="CY118" s="847"/>
      <c r="CZ118" s="847"/>
      <c r="DA118" s="847"/>
      <c r="DB118" s="847"/>
      <c r="DC118" s="847"/>
      <c r="DD118" s="847"/>
      <c r="DE118" s="847"/>
      <c r="DF118" s="848"/>
      <c r="DG118" s="839" t="s">
        <v>208</v>
      </c>
      <c r="DH118" s="840"/>
      <c r="DI118" s="840"/>
      <c r="DJ118" s="840"/>
      <c r="DK118" s="841"/>
      <c r="DL118" s="842" t="s">
        <v>208</v>
      </c>
      <c r="DM118" s="840"/>
      <c r="DN118" s="840"/>
      <c r="DO118" s="840"/>
      <c r="DP118" s="841"/>
      <c r="DQ118" s="842" t="s">
        <v>208</v>
      </c>
      <c r="DR118" s="840"/>
      <c r="DS118" s="840"/>
      <c r="DT118" s="840"/>
      <c r="DU118" s="841"/>
      <c r="DV118" s="843" t="s">
        <v>208</v>
      </c>
      <c r="DW118" s="844"/>
      <c r="DX118" s="844"/>
      <c r="DY118" s="844"/>
      <c r="DZ118" s="845"/>
    </row>
    <row r="119" spans="1:130" s="52" customFormat="1" ht="26.25" customHeight="1">
      <c r="A119" s="1044" t="s">
        <v>386</v>
      </c>
      <c r="B119" s="1039"/>
      <c r="C119" s="830" t="s">
        <v>473</v>
      </c>
      <c r="D119" s="821"/>
      <c r="E119" s="821"/>
      <c r="F119" s="821"/>
      <c r="G119" s="821"/>
      <c r="H119" s="821"/>
      <c r="I119" s="821"/>
      <c r="J119" s="821"/>
      <c r="K119" s="821"/>
      <c r="L119" s="821"/>
      <c r="M119" s="821"/>
      <c r="N119" s="821"/>
      <c r="O119" s="821"/>
      <c r="P119" s="821"/>
      <c r="Q119" s="821"/>
      <c r="R119" s="821"/>
      <c r="S119" s="821"/>
      <c r="T119" s="821"/>
      <c r="U119" s="821"/>
      <c r="V119" s="821"/>
      <c r="W119" s="821"/>
      <c r="X119" s="821"/>
      <c r="Y119" s="821"/>
      <c r="Z119" s="822"/>
      <c r="AA119" s="823" t="s">
        <v>208</v>
      </c>
      <c r="AB119" s="824"/>
      <c r="AC119" s="824"/>
      <c r="AD119" s="824"/>
      <c r="AE119" s="825"/>
      <c r="AF119" s="826" t="s">
        <v>208</v>
      </c>
      <c r="AG119" s="824"/>
      <c r="AH119" s="824"/>
      <c r="AI119" s="824"/>
      <c r="AJ119" s="825"/>
      <c r="AK119" s="826" t="s">
        <v>208</v>
      </c>
      <c r="AL119" s="824"/>
      <c r="AM119" s="824"/>
      <c r="AN119" s="824"/>
      <c r="AO119" s="825"/>
      <c r="AP119" s="827" t="s">
        <v>208</v>
      </c>
      <c r="AQ119" s="828"/>
      <c r="AR119" s="828"/>
      <c r="AS119" s="828"/>
      <c r="AT119" s="829"/>
      <c r="AU119" s="1036"/>
      <c r="AV119" s="1037"/>
      <c r="AW119" s="1037"/>
      <c r="AX119" s="1037"/>
      <c r="AY119" s="1037"/>
      <c r="AZ119" s="73" t="s">
        <v>277</v>
      </c>
      <c r="BA119" s="73"/>
      <c r="BB119" s="73"/>
      <c r="BC119" s="73"/>
      <c r="BD119" s="73"/>
      <c r="BE119" s="73"/>
      <c r="BF119" s="73"/>
      <c r="BG119" s="73"/>
      <c r="BH119" s="73"/>
      <c r="BI119" s="73"/>
      <c r="BJ119" s="73"/>
      <c r="BK119" s="73"/>
      <c r="BL119" s="73"/>
      <c r="BM119" s="73"/>
      <c r="BN119" s="73"/>
      <c r="BO119" s="860" t="s">
        <v>176</v>
      </c>
      <c r="BP119" s="874"/>
      <c r="BQ119" s="872">
        <v>32336524</v>
      </c>
      <c r="BR119" s="873"/>
      <c r="BS119" s="873"/>
      <c r="BT119" s="873"/>
      <c r="BU119" s="873"/>
      <c r="BV119" s="873">
        <v>45122626</v>
      </c>
      <c r="BW119" s="873"/>
      <c r="BX119" s="873"/>
      <c r="BY119" s="873"/>
      <c r="BZ119" s="873"/>
      <c r="CA119" s="873">
        <v>45630818</v>
      </c>
      <c r="CB119" s="873"/>
      <c r="CC119" s="873"/>
      <c r="CD119" s="873"/>
      <c r="CE119" s="873"/>
      <c r="CF119" s="875"/>
      <c r="CG119" s="876"/>
      <c r="CH119" s="876"/>
      <c r="CI119" s="876"/>
      <c r="CJ119" s="877"/>
      <c r="CK119" s="1042"/>
      <c r="CL119" s="1043"/>
      <c r="CM119" s="871" t="s">
        <v>486</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878">
        <v>43275</v>
      </c>
      <c r="DH119" s="879"/>
      <c r="DI119" s="879"/>
      <c r="DJ119" s="879"/>
      <c r="DK119" s="880"/>
      <c r="DL119" s="881">
        <v>29286</v>
      </c>
      <c r="DM119" s="879"/>
      <c r="DN119" s="879"/>
      <c r="DO119" s="879"/>
      <c r="DP119" s="880"/>
      <c r="DQ119" s="881">
        <v>14867</v>
      </c>
      <c r="DR119" s="879"/>
      <c r="DS119" s="879"/>
      <c r="DT119" s="879"/>
      <c r="DU119" s="880"/>
      <c r="DV119" s="882">
        <v>0</v>
      </c>
      <c r="DW119" s="883"/>
      <c r="DX119" s="883"/>
      <c r="DY119" s="883"/>
      <c r="DZ119" s="884"/>
    </row>
    <row r="120" spans="1:130" s="52" customFormat="1" ht="26.25" customHeight="1">
      <c r="A120" s="1045"/>
      <c r="B120" s="1041"/>
      <c r="C120" s="846" t="s">
        <v>142</v>
      </c>
      <c r="D120" s="847"/>
      <c r="E120" s="847"/>
      <c r="F120" s="847"/>
      <c r="G120" s="847"/>
      <c r="H120" s="847"/>
      <c r="I120" s="847"/>
      <c r="J120" s="847"/>
      <c r="K120" s="847"/>
      <c r="L120" s="847"/>
      <c r="M120" s="847"/>
      <c r="N120" s="847"/>
      <c r="O120" s="847"/>
      <c r="P120" s="847"/>
      <c r="Q120" s="847"/>
      <c r="R120" s="847"/>
      <c r="S120" s="847"/>
      <c r="T120" s="847"/>
      <c r="U120" s="847"/>
      <c r="V120" s="847"/>
      <c r="W120" s="847"/>
      <c r="X120" s="847"/>
      <c r="Y120" s="847"/>
      <c r="Z120" s="848"/>
      <c r="AA120" s="839" t="s">
        <v>208</v>
      </c>
      <c r="AB120" s="840"/>
      <c r="AC120" s="840"/>
      <c r="AD120" s="840"/>
      <c r="AE120" s="841"/>
      <c r="AF120" s="842" t="s">
        <v>208</v>
      </c>
      <c r="AG120" s="840"/>
      <c r="AH120" s="840"/>
      <c r="AI120" s="840"/>
      <c r="AJ120" s="841"/>
      <c r="AK120" s="842" t="s">
        <v>208</v>
      </c>
      <c r="AL120" s="840"/>
      <c r="AM120" s="840"/>
      <c r="AN120" s="840"/>
      <c r="AO120" s="841"/>
      <c r="AP120" s="843" t="s">
        <v>208</v>
      </c>
      <c r="AQ120" s="844"/>
      <c r="AR120" s="844"/>
      <c r="AS120" s="844"/>
      <c r="AT120" s="845"/>
      <c r="AU120" s="1007" t="s">
        <v>475</v>
      </c>
      <c r="AV120" s="1008"/>
      <c r="AW120" s="1008"/>
      <c r="AX120" s="1008"/>
      <c r="AY120" s="1009"/>
      <c r="AZ120" s="830" t="s">
        <v>221</v>
      </c>
      <c r="BA120" s="821"/>
      <c r="BB120" s="821"/>
      <c r="BC120" s="821"/>
      <c r="BD120" s="821"/>
      <c r="BE120" s="821"/>
      <c r="BF120" s="821"/>
      <c r="BG120" s="821"/>
      <c r="BH120" s="821"/>
      <c r="BI120" s="821"/>
      <c r="BJ120" s="821"/>
      <c r="BK120" s="821"/>
      <c r="BL120" s="821"/>
      <c r="BM120" s="821"/>
      <c r="BN120" s="821"/>
      <c r="BO120" s="821"/>
      <c r="BP120" s="822"/>
      <c r="BQ120" s="831">
        <v>64560902</v>
      </c>
      <c r="BR120" s="832"/>
      <c r="BS120" s="832"/>
      <c r="BT120" s="832"/>
      <c r="BU120" s="832"/>
      <c r="BV120" s="832">
        <v>66609837</v>
      </c>
      <c r="BW120" s="832"/>
      <c r="BX120" s="832"/>
      <c r="BY120" s="832"/>
      <c r="BZ120" s="832"/>
      <c r="CA120" s="832">
        <v>69111205</v>
      </c>
      <c r="CB120" s="832"/>
      <c r="CC120" s="832"/>
      <c r="CD120" s="832"/>
      <c r="CE120" s="832"/>
      <c r="CF120" s="833">
        <v>90.1</v>
      </c>
      <c r="CG120" s="834"/>
      <c r="CH120" s="834"/>
      <c r="CI120" s="834"/>
      <c r="CJ120" s="834"/>
      <c r="CK120" s="1015" t="s">
        <v>273</v>
      </c>
      <c r="CL120" s="1016"/>
      <c r="CM120" s="1016"/>
      <c r="CN120" s="1016"/>
      <c r="CO120" s="1017"/>
      <c r="CP120" s="885" t="s">
        <v>30</v>
      </c>
      <c r="CQ120" s="886"/>
      <c r="CR120" s="886"/>
      <c r="CS120" s="886"/>
      <c r="CT120" s="886"/>
      <c r="CU120" s="886"/>
      <c r="CV120" s="886"/>
      <c r="CW120" s="886"/>
      <c r="CX120" s="886"/>
      <c r="CY120" s="886"/>
      <c r="CZ120" s="886"/>
      <c r="DA120" s="886"/>
      <c r="DB120" s="886"/>
      <c r="DC120" s="886"/>
      <c r="DD120" s="886"/>
      <c r="DE120" s="886"/>
      <c r="DF120" s="887"/>
      <c r="DG120" s="831" t="s">
        <v>208</v>
      </c>
      <c r="DH120" s="832"/>
      <c r="DI120" s="832"/>
      <c r="DJ120" s="832"/>
      <c r="DK120" s="832"/>
      <c r="DL120" s="832" t="s">
        <v>208</v>
      </c>
      <c r="DM120" s="832"/>
      <c r="DN120" s="832"/>
      <c r="DO120" s="832"/>
      <c r="DP120" s="832"/>
      <c r="DQ120" s="832" t="s">
        <v>208</v>
      </c>
      <c r="DR120" s="832"/>
      <c r="DS120" s="832"/>
      <c r="DT120" s="832"/>
      <c r="DU120" s="832"/>
      <c r="DV120" s="835" t="s">
        <v>208</v>
      </c>
      <c r="DW120" s="835"/>
      <c r="DX120" s="835"/>
      <c r="DY120" s="835"/>
      <c r="DZ120" s="836"/>
    </row>
    <row r="121" spans="1:130" s="52" customFormat="1" ht="26.25" customHeight="1">
      <c r="A121" s="1045"/>
      <c r="B121" s="1041"/>
      <c r="C121" s="868" t="s">
        <v>141</v>
      </c>
      <c r="D121" s="869"/>
      <c r="E121" s="869"/>
      <c r="F121" s="869"/>
      <c r="G121" s="869"/>
      <c r="H121" s="869"/>
      <c r="I121" s="869"/>
      <c r="J121" s="869"/>
      <c r="K121" s="869"/>
      <c r="L121" s="869"/>
      <c r="M121" s="869"/>
      <c r="N121" s="869"/>
      <c r="O121" s="869"/>
      <c r="P121" s="869"/>
      <c r="Q121" s="869"/>
      <c r="R121" s="869"/>
      <c r="S121" s="869"/>
      <c r="T121" s="869"/>
      <c r="U121" s="869"/>
      <c r="V121" s="869"/>
      <c r="W121" s="869"/>
      <c r="X121" s="869"/>
      <c r="Y121" s="869"/>
      <c r="Z121" s="870"/>
      <c r="AA121" s="839" t="s">
        <v>208</v>
      </c>
      <c r="AB121" s="840"/>
      <c r="AC121" s="840"/>
      <c r="AD121" s="840"/>
      <c r="AE121" s="841"/>
      <c r="AF121" s="842" t="s">
        <v>208</v>
      </c>
      <c r="AG121" s="840"/>
      <c r="AH121" s="840"/>
      <c r="AI121" s="840"/>
      <c r="AJ121" s="841"/>
      <c r="AK121" s="842" t="s">
        <v>208</v>
      </c>
      <c r="AL121" s="840"/>
      <c r="AM121" s="840"/>
      <c r="AN121" s="840"/>
      <c r="AO121" s="841"/>
      <c r="AP121" s="843" t="s">
        <v>208</v>
      </c>
      <c r="AQ121" s="844"/>
      <c r="AR121" s="844"/>
      <c r="AS121" s="844"/>
      <c r="AT121" s="845"/>
      <c r="AU121" s="1010"/>
      <c r="AV121" s="1011"/>
      <c r="AW121" s="1011"/>
      <c r="AX121" s="1011"/>
      <c r="AY121" s="1012"/>
      <c r="AZ121" s="846" t="s">
        <v>487</v>
      </c>
      <c r="BA121" s="847"/>
      <c r="BB121" s="847"/>
      <c r="BC121" s="847"/>
      <c r="BD121" s="847"/>
      <c r="BE121" s="847"/>
      <c r="BF121" s="847"/>
      <c r="BG121" s="847"/>
      <c r="BH121" s="847"/>
      <c r="BI121" s="847"/>
      <c r="BJ121" s="847"/>
      <c r="BK121" s="847"/>
      <c r="BL121" s="847"/>
      <c r="BM121" s="847"/>
      <c r="BN121" s="847"/>
      <c r="BO121" s="847"/>
      <c r="BP121" s="848"/>
      <c r="BQ121" s="849" t="s">
        <v>208</v>
      </c>
      <c r="BR121" s="850"/>
      <c r="BS121" s="850"/>
      <c r="BT121" s="850"/>
      <c r="BU121" s="850"/>
      <c r="BV121" s="850" t="s">
        <v>208</v>
      </c>
      <c r="BW121" s="850"/>
      <c r="BX121" s="850"/>
      <c r="BY121" s="850"/>
      <c r="BZ121" s="850"/>
      <c r="CA121" s="850" t="s">
        <v>208</v>
      </c>
      <c r="CB121" s="850"/>
      <c r="CC121" s="850"/>
      <c r="CD121" s="850"/>
      <c r="CE121" s="850"/>
      <c r="CF121" s="851" t="s">
        <v>208</v>
      </c>
      <c r="CG121" s="852"/>
      <c r="CH121" s="852"/>
      <c r="CI121" s="852"/>
      <c r="CJ121" s="852"/>
      <c r="CK121" s="1018"/>
      <c r="CL121" s="1019"/>
      <c r="CM121" s="1019"/>
      <c r="CN121" s="1019"/>
      <c r="CO121" s="1020"/>
      <c r="CP121" s="888" t="s">
        <v>233</v>
      </c>
      <c r="CQ121" s="889"/>
      <c r="CR121" s="889"/>
      <c r="CS121" s="889"/>
      <c r="CT121" s="889"/>
      <c r="CU121" s="889"/>
      <c r="CV121" s="889"/>
      <c r="CW121" s="889"/>
      <c r="CX121" s="889"/>
      <c r="CY121" s="889"/>
      <c r="CZ121" s="889"/>
      <c r="DA121" s="889"/>
      <c r="DB121" s="889"/>
      <c r="DC121" s="889"/>
      <c r="DD121" s="889"/>
      <c r="DE121" s="889"/>
      <c r="DF121" s="890"/>
      <c r="DG121" s="849" t="s">
        <v>208</v>
      </c>
      <c r="DH121" s="850"/>
      <c r="DI121" s="850"/>
      <c r="DJ121" s="850"/>
      <c r="DK121" s="850"/>
      <c r="DL121" s="850" t="s">
        <v>208</v>
      </c>
      <c r="DM121" s="850"/>
      <c r="DN121" s="850"/>
      <c r="DO121" s="850"/>
      <c r="DP121" s="850"/>
      <c r="DQ121" s="850" t="s">
        <v>208</v>
      </c>
      <c r="DR121" s="850"/>
      <c r="DS121" s="850"/>
      <c r="DT121" s="850"/>
      <c r="DU121" s="850"/>
      <c r="DV121" s="853" t="s">
        <v>208</v>
      </c>
      <c r="DW121" s="853"/>
      <c r="DX121" s="853"/>
      <c r="DY121" s="853"/>
      <c r="DZ121" s="854"/>
    </row>
    <row r="122" spans="1:130" s="52" customFormat="1" ht="26.25" customHeight="1">
      <c r="A122" s="1045"/>
      <c r="B122" s="1041"/>
      <c r="C122" s="846" t="s">
        <v>480</v>
      </c>
      <c r="D122" s="847"/>
      <c r="E122" s="847"/>
      <c r="F122" s="847"/>
      <c r="G122" s="847"/>
      <c r="H122" s="847"/>
      <c r="I122" s="847"/>
      <c r="J122" s="847"/>
      <c r="K122" s="847"/>
      <c r="L122" s="847"/>
      <c r="M122" s="847"/>
      <c r="N122" s="847"/>
      <c r="O122" s="847"/>
      <c r="P122" s="847"/>
      <c r="Q122" s="847"/>
      <c r="R122" s="847"/>
      <c r="S122" s="847"/>
      <c r="T122" s="847"/>
      <c r="U122" s="847"/>
      <c r="V122" s="847"/>
      <c r="W122" s="847"/>
      <c r="X122" s="847"/>
      <c r="Y122" s="847"/>
      <c r="Z122" s="848"/>
      <c r="AA122" s="839" t="s">
        <v>208</v>
      </c>
      <c r="AB122" s="840"/>
      <c r="AC122" s="840"/>
      <c r="AD122" s="840"/>
      <c r="AE122" s="841"/>
      <c r="AF122" s="842" t="s">
        <v>208</v>
      </c>
      <c r="AG122" s="840"/>
      <c r="AH122" s="840"/>
      <c r="AI122" s="840"/>
      <c r="AJ122" s="841"/>
      <c r="AK122" s="842" t="s">
        <v>208</v>
      </c>
      <c r="AL122" s="840"/>
      <c r="AM122" s="840"/>
      <c r="AN122" s="840"/>
      <c r="AO122" s="841"/>
      <c r="AP122" s="843" t="s">
        <v>208</v>
      </c>
      <c r="AQ122" s="844"/>
      <c r="AR122" s="844"/>
      <c r="AS122" s="844"/>
      <c r="AT122" s="845"/>
      <c r="AU122" s="1010"/>
      <c r="AV122" s="1011"/>
      <c r="AW122" s="1011"/>
      <c r="AX122" s="1011"/>
      <c r="AY122" s="1012"/>
      <c r="AZ122" s="871" t="s">
        <v>489</v>
      </c>
      <c r="BA122" s="855"/>
      <c r="BB122" s="855"/>
      <c r="BC122" s="855"/>
      <c r="BD122" s="855"/>
      <c r="BE122" s="855"/>
      <c r="BF122" s="855"/>
      <c r="BG122" s="855"/>
      <c r="BH122" s="855"/>
      <c r="BI122" s="855"/>
      <c r="BJ122" s="855"/>
      <c r="BK122" s="855"/>
      <c r="BL122" s="855"/>
      <c r="BM122" s="855"/>
      <c r="BN122" s="855"/>
      <c r="BO122" s="855"/>
      <c r="BP122" s="856"/>
      <c r="BQ122" s="872">
        <v>44437207</v>
      </c>
      <c r="BR122" s="873"/>
      <c r="BS122" s="873"/>
      <c r="BT122" s="873"/>
      <c r="BU122" s="873"/>
      <c r="BV122" s="873">
        <v>43774705</v>
      </c>
      <c r="BW122" s="873"/>
      <c r="BX122" s="873"/>
      <c r="BY122" s="873"/>
      <c r="BZ122" s="873"/>
      <c r="CA122" s="873">
        <v>46160336</v>
      </c>
      <c r="CB122" s="873"/>
      <c r="CC122" s="873"/>
      <c r="CD122" s="873"/>
      <c r="CE122" s="873"/>
      <c r="CF122" s="891">
        <v>60.2</v>
      </c>
      <c r="CG122" s="892"/>
      <c r="CH122" s="892"/>
      <c r="CI122" s="892"/>
      <c r="CJ122" s="892"/>
      <c r="CK122" s="1018"/>
      <c r="CL122" s="1019"/>
      <c r="CM122" s="1019"/>
      <c r="CN122" s="1019"/>
      <c r="CO122" s="1020"/>
      <c r="CP122" s="888" t="s">
        <v>462</v>
      </c>
      <c r="CQ122" s="889"/>
      <c r="CR122" s="889"/>
      <c r="CS122" s="889"/>
      <c r="CT122" s="889"/>
      <c r="CU122" s="889"/>
      <c r="CV122" s="889"/>
      <c r="CW122" s="889"/>
      <c r="CX122" s="889"/>
      <c r="CY122" s="889"/>
      <c r="CZ122" s="889"/>
      <c r="DA122" s="889"/>
      <c r="DB122" s="889"/>
      <c r="DC122" s="889"/>
      <c r="DD122" s="889"/>
      <c r="DE122" s="889"/>
      <c r="DF122" s="890"/>
      <c r="DG122" s="849" t="s">
        <v>208</v>
      </c>
      <c r="DH122" s="850"/>
      <c r="DI122" s="850"/>
      <c r="DJ122" s="850"/>
      <c r="DK122" s="850"/>
      <c r="DL122" s="850" t="s">
        <v>208</v>
      </c>
      <c r="DM122" s="850"/>
      <c r="DN122" s="850"/>
      <c r="DO122" s="850"/>
      <c r="DP122" s="850"/>
      <c r="DQ122" s="850" t="s">
        <v>208</v>
      </c>
      <c r="DR122" s="850"/>
      <c r="DS122" s="850"/>
      <c r="DT122" s="850"/>
      <c r="DU122" s="850"/>
      <c r="DV122" s="853" t="s">
        <v>208</v>
      </c>
      <c r="DW122" s="853"/>
      <c r="DX122" s="853"/>
      <c r="DY122" s="853"/>
      <c r="DZ122" s="854"/>
    </row>
    <row r="123" spans="1:130" s="52" customFormat="1" ht="26.25" customHeight="1">
      <c r="A123" s="1045"/>
      <c r="B123" s="1041"/>
      <c r="C123" s="846" t="s">
        <v>481</v>
      </c>
      <c r="D123" s="847"/>
      <c r="E123" s="847"/>
      <c r="F123" s="847"/>
      <c r="G123" s="847"/>
      <c r="H123" s="847"/>
      <c r="I123" s="847"/>
      <c r="J123" s="847"/>
      <c r="K123" s="847"/>
      <c r="L123" s="847"/>
      <c r="M123" s="847"/>
      <c r="N123" s="847"/>
      <c r="O123" s="847"/>
      <c r="P123" s="847"/>
      <c r="Q123" s="847"/>
      <c r="R123" s="847"/>
      <c r="S123" s="847"/>
      <c r="T123" s="847"/>
      <c r="U123" s="847"/>
      <c r="V123" s="847"/>
      <c r="W123" s="847"/>
      <c r="X123" s="847"/>
      <c r="Y123" s="847"/>
      <c r="Z123" s="848"/>
      <c r="AA123" s="839">
        <v>21880</v>
      </c>
      <c r="AB123" s="840"/>
      <c r="AC123" s="840"/>
      <c r="AD123" s="840"/>
      <c r="AE123" s="841"/>
      <c r="AF123" s="842">
        <v>21880</v>
      </c>
      <c r="AG123" s="840"/>
      <c r="AH123" s="840"/>
      <c r="AI123" s="840"/>
      <c r="AJ123" s="841"/>
      <c r="AK123" s="842">
        <v>21880</v>
      </c>
      <c r="AL123" s="840"/>
      <c r="AM123" s="840"/>
      <c r="AN123" s="840"/>
      <c r="AO123" s="841"/>
      <c r="AP123" s="843">
        <v>0</v>
      </c>
      <c r="AQ123" s="844"/>
      <c r="AR123" s="844"/>
      <c r="AS123" s="844"/>
      <c r="AT123" s="845"/>
      <c r="AU123" s="1013"/>
      <c r="AV123" s="1014"/>
      <c r="AW123" s="1014"/>
      <c r="AX123" s="1014"/>
      <c r="AY123" s="1014"/>
      <c r="AZ123" s="73" t="s">
        <v>277</v>
      </c>
      <c r="BA123" s="73"/>
      <c r="BB123" s="73"/>
      <c r="BC123" s="73"/>
      <c r="BD123" s="73"/>
      <c r="BE123" s="73"/>
      <c r="BF123" s="73"/>
      <c r="BG123" s="73"/>
      <c r="BH123" s="73"/>
      <c r="BI123" s="73"/>
      <c r="BJ123" s="73"/>
      <c r="BK123" s="73"/>
      <c r="BL123" s="73"/>
      <c r="BM123" s="73"/>
      <c r="BN123" s="73"/>
      <c r="BO123" s="860" t="s">
        <v>490</v>
      </c>
      <c r="BP123" s="874"/>
      <c r="BQ123" s="893">
        <v>108998109</v>
      </c>
      <c r="BR123" s="894"/>
      <c r="BS123" s="894"/>
      <c r="BT123" s="894"/>
      <c r="BU123" s="894"/>
      <c r="BV123" s="894">
        <v>110384542</v>
      </c>
      <c r="BW123" s="894"/>
      <c r="BX123" s="894"/>
      <c r="BY123" s="894"/>
      <c r="BZ123" s="894"/>
      <c r="CA123" s="894">
        <v>115271541</v>
      </c>
      <c r="CB123" s="894"/>
      <c r="CC123" s="894"/>
      <c r="CD123" s="894"/>
      <c r="CE123" s="894"/>
      <c r="CF123" s="875"/>
      <c r="CG123" s="876"/>
      <c r="CH123" s="876"/>
      <c r="CI123" s="876"/>
      <c r="CJ123" s="877"/>
      <c r="CK123" s="1018"/>
      <c r="CL123" s="1019"/>
      <c r="CM123" s="1019"/>
      <c r="CN123" s="1019"/>
      <c r="CO123" s="1020"/>
      <c r="CP123" s="888"/>
      <c r="CQ123" s="889"/>
      <c r="CR123" s="889"/>
      <c r="CS123" s="889"/>
      <c r="CT123" s="889"/>
      <c r="CU123" s="889"/>
      <c r="CV123" s="889"/>
      <c r="CW123" s="889"/>
      <c r="CX123" s="889"/>
      <c r="CY123" s="889"/>
      <c r="CZ123" s="889"/>
      <c r="DA123" s="889"/>
      <c r="DB123" s="889"/>
      <c r="DC123" s="889"/>
      <c r="DD123" s="889"/>
      <c r="DE123" s="889"/>
      <c r="DF123" s="890"/>
      <c r="DG123" s="839"/>
      <c r="DH123" s="840"/>
      <c r="DI123" s="840"/>
      <c r="DJ123" s="840"/>
      <c r="DK123" s="841"/>
      <c r="DL123" s="842"/>
      <c r="DM123" s="840"/>
      <c r="DN123" s="840"/>
      <c r="DO123" s="840"/>
      <c r="DP123" s="841"/>
      <c r="DQ123" s="842"/>
      <c r="DR123" s="840"/>
      <c r="DS123" s="840"/>
      <c r="DT123" s="840"/>
      <c r="DU123" s="841"/>
      <c r="DV123" s="843"/>
      <c r="DW123" s="844"/>
      <c r="DX123" s="844"/>
      <c r="DY123" s="844"/>
      <c r="DZ123" s="845"/>
    </row>
    <row r="124" spans="1:130" s="52" customFormat="1" ht="26.25" customHeight="1">
      <c r="A124" s="1045"/>
      <c r="B124" s="1041"/>
      <c r="C124" s="846" t="s">
        <v>344</v>
      </c>
      <c r="D124" s="847"/>
      <c r="E124" s="847"/>
      <c r="F124" s="847"/>
      <c r="G124" s="847"/>
      <c r="H124" s="847"/>
      <c r="I124" s="847"/>
      <c r="J124" s="847"/>
      <c r="K124" s="847"/>
      <c r="L124" s="847"/>
      <c r="M124" s="847"/>
      <c r="N124" s="847"/>
      <c r="O124" s="847"/>
      <c r="P124" s="847"/>
      <c r="Q124" s="847"/>
      <c r="R124" s="847"/>
      <c r="S124" s="847"/>
      <c r="T124" s="847"/>
      <c r="U124" s="847"/>
      <c r="V124" s="847"/>
      <c r="W124" s="847"/>
      <c r="X124" s="847"/>
      <c r="Y124" s="847"/>
      <c r="Z124" s="848"/>
      <c r="AA124" s="839" t="s">
        <v>208</v>
      </c>
      <c r="AB124" s="840"/>
      <c r="AC124" s="840"/>
      <c r="AD124" s="840"/>
      <c r="AE124" s="841"/>
      <c r="AF124" s="842" t="s">
        <v>208</v>
      </c>
      <c r="AG124" s="840"/>
      <c r="AH124" s="840"/>
      <c r="AI124" s="840"/>
      <c r="AJ124" s="841"/>
      <c r="AK124" s="842" t="s">
        <v>208</v>
      </c>
      <c r="AL124" s="840"/>
      <c r="AM124" s="840"/>
      <c r="AN124" s="840"/>
      <c r="AO124" s="841"/>
      <c r="AP124" s="843" t="s">
        <v>208</v>
      </c>
      <c r="AQ124" s="844"/>
      <c r="AR124" s="844"/>
      <c r="AS124" s="844"/>
      <c r="AT124" s="845"/>
      <c r="AU124" s="895" t="s">
        <v>491</v>
      </c>
      <c r="AV124" s="896"/>
      <c r="AW124" s="896"/>
      <c r="AX124" s="896"/>
      <c r="AY124" s="896"/>
      <c r="AZ124" s="896"/>
      <c r="BA124" s="896"/>
      <c r="BB124" s="896"/>
      <c r="BC124" s="896"/>
      <c r="BD124" s="896"/>
      <c r="BE124" s="896"/>
      <c r="BF124" s="896"/>
      <c r="BG124" s="896"/>
      <c r="BH124" s="896"/>
      <c r="BI124" s="896"/>
      <c r="BJ124" s="896"/>
      <c r="BK124" s="896"/>
      <c r="BL124" s="896"/>
      <c r="BM124" s="896"/>
      <c r="BN124" s="896"/>
      <c r="BO124" s="896"/>
      <c r="BP124" s="897"/>
      <c r="BQ124" s="898" t="s">
        <v>208</v>
      </c>
      <c r="BR124" s="899"/>
      <c r="BS124" s="899"/>
      <c r="BT124" s="899"/>
      <c r="BU124" s="899"/>
      <c r="BV124" s="899" t="s">
        <v>208</v>
      </c>
      <c r="BW124" s="899"/>
      <c r="BX124" s="899"/>
      <c r="BY124" s="899"/>
      <c r="BZ124" s="899"/>
      <c r="CA124" s="899" t="s">
        <v>208</v>
      </c>
      <c r="CB124" s="899"/>
      <c r="CC124" s="899"/>
      <c r="CD124" s="899"/>
      <c r="CE124" s="899"/>
      <c r="CF124" s="900"/>
      <c r="CG124" s="901"/>
      <c r="CH124" s="901"/>
      <c r="CI124" s="901"/>
      <c r="CJ124" s="902"/>
      <c r="CK124" s="1021"/>
      <c r="CL124" s="1021"/>
      <c r="CM124" s="1021"/>
      <c r="CN124" s="1021"/>
      <c r="CO124" s="1022"/>
      <c r="CP124" s="888" t="s">
        <v>492</v>
      </c>
      <c r="CQ124" s="889"/>
      <c r="CR124" s="889"/>
      <c r="CS124" s="889"/>
      <c r="CT124" s="889"/>
      <c r="CU124" s="889"/>
      <c r="CV124" s="889"/>
      <c r="CW124" s="889"/>
      <c r="CX124" s="889"/>
      <c r="CY124" s="889"/>
      <c r="CZ124" s="889"/>
      <c r="DA124" s="889"/>
      <c r="DB124" s="889"/>
      <c r="DC124" s="889"/>
      <c r="DD124" s="889"/>
      <c r="DE124" s="889"/>
      <c r="DF124" s="890"/>
      <c r="DG124" s="878" t="s">
        <v>208</v>
      </c>
      <c r="DH124" s="879"/>
      <c r="DI124" s="879"/>
      <c r="DJ124" s="879"/>
      <c r="DK124" s="880"/>
      <c r="DL124" s="881" t="s">
        <v>208</v>
      </c>
      <c r="DM124" s="879"/>
      <c r="DN124" s="879"/>
      <c r="DO124" s="879"/>
      <c r="DP124" s="880"/>
      <c r="DQ124" s="881" t="s">
        <v>208</v>
      </c>
      <c r="DR124" s="879"/>
      <c r="DS124" s="879"/>
      <c r="DT124" s="879"/>
      <c r="DU124" s="880"/>
      <c r="DV124" s="882" t="s">
        <v>208</v>
      </c>
      <c r="DW124" s="883"/>
      <c r="DX124" s="883"/>
      <c r="DY124" s="883"/>
      <c r="DZ124" s="884"/>
    </row>
    <row r="125" spans="1:130" s="52" customFormat="1" ht="26.25" customHeight="1">
      <c r="A125" s="1045"/>
      <c r="B125" s="1041"/>
      <c r="C125" s="846" t="s">
        <v>485</v>
      </c>
      <c r="D125" s="847"/>
      <c r="E125" s="847"/>
      <c r="F125" s="847"/>
      <c r="G125" s="847"/>
      <c r="H125" s="847"/>
      <c r="I125" s="847"/>
      <c r="J125" s="847"/>
      <c r="K125" s="847"/>
      <c r="L125" s="847"/>
      <c r="M125" s="847"/>
      <c r="N125" s="847"/>
      <c r="O125" s="847"/>
      <c r="P125" s="847"/>
      <c r="Q125" s="847"/>
      <c r="R125" s="847"/>
      <c r="S125" s="847"/>
      <c r="T125" s="847"/>
      <c r="U125" s="847"/>
      <c r="V125" s="847"/>
      <c r="W125" s="847"/>
      <c r="X125" s="847"/>
      <c r="Y125" s="847"/>
      <c r="Z125" s="848"/>
      <c r="AA125" s="839" t="s">
        <v>208</v>
      </c>
      <c r="AB125" s="840"/>
      <c r="AC125" s="840"/>
      <c r="AD125" s="840"/>
      <c r="AE125" s="841"/>
      <c r="AF125" s="842" t="s">
        <v>208</v>
      </c>
      <c r="AG125" s="840"/>
      <c r="AH125" s="840"/>
      <c r="AI125" s="840"/>
      <c r="AJ125" s="841"/>
      <c r="AK125" s="842" t="s">
        <v>208</v>
      </c>
      <c r="AL125" s="840"/>
      <c r="AM125" s="840"/>
      <c r="AN125" s="840"/>
      <c r="AO125" s="841"/>
      <c r="AP125" s="843" t="s">
        <v>208</v>
      </c>
      <c r="AQ125" s="844"/>
      <c r="AR125" s="844"/>
      <c r="AS125" s="844"/>
      <c r="AT125" s="845"/>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23" t="s">
        <v>495</v>
      </c>
      <c r="CL125" s="1016"/>
      <c r="CM125" s="1016"/>
      <c r="CN125" s="1016"/>
      <c r="CO125" s="1017"/>
      <c r="CP125" s="830" t="s">
        <v>144</v>
      </c>
      <c r="CQ125" s="821"/>
      <c r="CR125" s="821"/>
      <c r="CS125" s="821"/>
      <c r="CT125" s="821"/>
      <c r="CU125" s="821"/>
      <c r="CV125" s="821"/>
      <c r="CW125" s="821"/>
      <c r="CX125" s="821"/>
      <c r="CY125" s="821"/>
      <c r="CZ125" s="821"/>
      <c r="DA125" s="821"/>
      <c r="DB125" s="821"/>
      <c r="DC125" s="821"/>
      <c r="DD125" s="821"/>
      <c r="DE125" s="821"/>
      <c r="DF125" s="822"/>
      <c r="DG125" s="831" t="s">
        <v>208</v>
      </c>
      <c r="DH125" s="832"/>
      <c r="DI125" s="832"/>
      <c r="DJ125" s="832"/>
      <c r="DK125" s="832"/>
      <c r="DL125" s="832" t="s">
        <v>208</v>
      </c>
      <c r="DM125" s="832"/>
      <c r="DN125" s="832"/>
      <c r="DO125" s="832"/>
      <c r="DP125" s="832"/>
      <c r="DQ125" s="832" t="s">
        <v>208</v>
      </c>
      <c r="DR125" s="832"/>
      <c r="DS125" s="832"/>
      <c r="DT125" s="832"/>
      <c r="DU125" s="832"/>
      <c r="DV125" s="835" t="s">
        <v>208</v>
      </c>
      <c r="DW125" s="835"/>
      <c r="DX125" s="835"/>
      <c r="DY125" s="835"/>
      <c r="DZ125" s="836"/>
    </row>
    <row r="126" spans="1:130" s="52" customFormat="1" ht="26.25" customHeight="1">
      <c r="A126" s="1045"/>
      <c r="B126" s="1041"/>
      <c r="C126" s="846" t="s">
        <v>486</v>
      </c>
      <c r="D126" s="847"/>
      <c r="E126" s="847"/>
      <c r="F126" s="847"/>
      <c r="G126" s="847"/>
      <c r="H126" s="847"/>
      <c r="I126" s="847"/>
      <c r="J126" s="847"/>
      <c r="K126" s="847"/>
      <c r="L126" s="847"/>
      <c r="M126" s="847"/>
      <c r="N126" s="847"/>
      <c r="O126" s="847"/>
      <c r="P126" s="847"/>
      <c r="Q126" s="847"/>
      <c r="R126" s="847"/>
      <c r="S126" s="847"/>
      <c r="T126" s="847"/>
      <c r="U126" s="847"/>
      <c r="V126" s="847"/>
      <c r="W126" s="847"/>
      <c r="X126" s="847"/>
      <c r="Y126" s="847"/>
      <c r="Z126" s="848"/>
      <c r="AA126" s="839">
        <v>15113</v>
      </c>
      <c r="AB126" s="840"/>
      <c r="AC126" s="840"/>
      <c r="AD126" s="840"/>
      <c r="AE126" s="841"/>
      <c r="AF126" s="842">
        <v>15113</v>
      </c>
      <c r="AG126" s="840"/>
      <c r="AH126" s="840"/>
      <c r="AI126" s="840"/>
      <c r="AJ126" s="841"/>
      <c r="AK126" s="842">
        <v>15113</v>
      </c>
      <c r="AL126" s="840"/>
      <c r="AM126" s="840"/>
      <c r="AN126" s="840"/>
      <c r="AO126" s="841"/>
      <c r="AP126" s="843">
        <v>0</v>
      </c>
      <c r="AQ126" s="844"/>
      <c r="AR126" s="844"/>
      <c r="AS126" s="844"/>
      <c r="AT126" s="845"/>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24"/>
      <c r="CL126" s="1019"/>
      <c r="CM126" s="1019"/>
      <c r="CN126" s="1019"/>
      <c r="CO126" s="1020"/>
      <c r="CP126" s="846" t="s">
        <v>418</v>
      </c>
      <c r="CQ126" s="847"/>
      <c r="CR126" s="847"/>
      <c r="CS126" s="847"/>
      <c r="CT126" s="847"/>
      <c r="CU126" s="847"/>
      <c r="CV126" s="847"/>
      <c r="CW126" s="847"/>
      <c r="CX126" s="847"/>
      <c r="CY126" s="847"/>
      <c r="CZ126" s="847"/>
      <c r="DA126" s="847"/>
      <c r="DB126" s="847"/>
      <c r="DC126" s="847"/>
      <c r="DD126" s="847"/>
      <c r="DE126" s="847"/>
      <c r="DF126" s="848"/>
      <c r="DG126" s="849" t="s">
        <v>208</v>
      </c>
      <c r="DH126" s="850"/>
      <c r="DI126" s="850"/>
      <c r="DJ126" s="850"/>
      <c r="DK126" s="850"/>
      <c r="DL126" s="850" t="s">
        <v>208</v>
      </c>
      <c r="DM126" s="850"/>
      <c r="DN126" s="850"/>
      <c r="DO126" s="850"/>
      <c r="DP126" s="850"/>
      <c r="DQ126" s="850" t="s">
        <v>208</v>
      </c>
      <c r="DR126" s="850"/>
      <c r="DS126" s="850"/>
      <c r="DT126" s="850"/>
      <c r="DU126" s="850"/>
      <c r="DV126" s="853" t="s">
        <v>208</v>
      </c>
      <c r="DW126" s="853"/>
      <c r="DX126" s="853"/>
      <c r="DY126" s="853"/>
      <c r="DZ126" s="854"/>
    </row>
    <row r="127" spans="1:130" s="52" customFormat="1" ht="26.25" customHeight="1">
      <c r="A127" s="1046"/>
      <c r="B127" s="1043"/>
      <c r="C127" s="871" t="s">
        <v>86</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839">
        <v>110789</v>
      </c>
      <c r="AB127" s="840"/>
      <c r="AC127" s="840"/>
      <c r="AD127" s="840"/>
      <c r="AE127" s="841"/>
      <c r="AF127" s="842">
        <v>225560</v>
      </c>
      <c r="AG127" s="840"/>
      <c r="AH127" s="840"/>
      <c r="AI127" s="840"/>
      <c r="AJ127" s="841"/>
      <c r="AK127" s="842">
        <v>256564</v>
      </c>
      <c r="AL127" s="840"/>
      <c r="AM127" s="840"/>
      <c r="AN127" s="840"/>
      <c r="AO127" s="841"/>
      <c r="AP127" s="843">
        <v>0.3</v>
      </c>
      <c r="AQ127" s="844"/>
      <c r="AR127" s="844"/>
      <c r="AS127" s="844"/>
      <c r="AT127" s="845"/>
      <c r="AU127" s="60"/>
      <c r="AV127" s="60"/>
      <c r="AW127" s="60"/>
      <c r="AX127" s="903" t="s">
        <v>496</v>
      </c>
      <c r="AY127" s="904"/>
      <c r="AZ127" s="904"/>
      <c r="BA127" s="904"/>
      <c r="BB127" s="904"/>
      <c r="BC127" s="904"/>
      <c r="BD127" s="904"/>
      <c r="BE127" s="905"/>
      <c r="BF127" s="906" t="s">
        <v>497</v>
      </c>
      <c r="BG127" s="904"/>
      <c r="BH127" s="904"/>
      <c r="BI127" s="904"/>
      <c r="BJ127" s="904"/>
      <c r="BK127" s="904"/>
      <c r="BL127" s="905"/>
      <c r="BM127" s="906" t="s">
        <v>419</v>
      </c>
      <c r="BN127" s="904"/>
      <c r="BO127" s="904"/>
      <c r="BP127" s="904"/>
      <c r="BQ127" s="904"/>
      <c r="BR127" s="904"/>
      <c r="BS127" s="905"/>
      <c r="BT127" s="906" t="s">
        <v>411</v>
      </c>
      <c r="BU127" s="904"/>
      <c r="BV127" s="904"/>
      <c r="BW127" s="904"/>
      <c r="BX127" s="904"/>
      <c r="BY127" s="904"/>
      <c r="BZ127" s="907"/>
      <c r="CA127" s="60"/>
      <c r="CB127" s="60"/>
      <c r="CC127" s="60"/>
      <c r="CD127" s="78"/>
      <c r="CE127" s="78"/>
      <c r="CF127" s="78"/>
      <c r="CG127" s="60"/>
      <c r="CH127" s="60"/>
      <c r="CI127" s="60"/>
      <c r="CJ127" s="79"/>
      <c r="CK127" s="1024"/>
      <c r="CL127" s="1019"/>
      <c r="CM127" s="1019"/>
      <c r="CN127" s="1019"/>
      <c r="CO127" s="1020"/>
      <c r="CP127" s="846" t="s">
        <v>447</v>
      </c>
      <c r="CQ127" s="847"/>
      <c r="CR127" s="847"/>
      <c r="CS127" s="847"/>
      <c r="CT127" s="847"/>
      <c r="CU127" s="847"/>
      <c r="CV127" s="847"/>
      <c r="CW127" s="847"/>
      <c r="CX127" s="847"/>
      <c r="CY127" s="847"/>
      <c r="CZ127" s="847"/>
      <c r="DA127" s="847"/>
      <c r="DB127" s="847"/>
      <c r="DC127" s="847"/>
      <c r="DD127" s="847"/>
      <c r="DE127" s="847"/>
      <c r="DF127" s="848"/>
      <c r="DG127" s="849" t="s">
        <v>208</v>
      </c>
      <c r="DH127" s="850"/>
      <c r="DI127" s="850"/>
      <c r="DJ127" s="850"/>
      <c r="DK127" s="850"/>
      <c r="DL127" s="850" t="s">
        <v>208</v>
      </c>
      <c r="DM127" s="850"/>
      <c r="DN127" s="850"/>
      <c r="DO127" s="850"/>
      <c r="DP127" s="850"/>
      <c r="DQ127" s="850" t="s">
        <v>208</v>
      </c>
      <c r="DR127" s="850"/>
      <c r="DS127" s="850"/>
      <c r="DT127" s="850"/>
      <c r="DU127" s="850"/>
      <c r="DV127" s="853" t="s">
        <v>208</v>
      </c>
      <c r="DW127" s="853"/>
      <c r="DX127" s="853"/>
      <c r="DY127" s="853"/>
      <c r="DZ127" s="854"/>
    </row>
    <row r="128" spans="1:130" s="52" customFormat="1" ht="26.25" customHeight="1">
      <c r="A128" s="908" t="s">
        <v>498</v>
      </c>
      <c r="B128" s="909"/>
      <c r="C128" s="909"/>
      <c r="D128" s="909"/>
      <c r="E128" s="909"/>
      <c r="F128" s="909"/>
      <c r="G128" s="909"/>
      <c r="H128" s="909"/>
      <c r="I128" s="909"/>
      <c r="J128" s="909"/>
      <c r="K128" s="909"/>
      <c r="L128" s="909"/>
      <c r="M128" s="909"/>
      <c r="N128" s="909"/>
      <c r="O128" s="909"/>
      <c r="P128" s="909"/>
      <c r="Q128" s="909"/>
      <c r="R128" s="909"/>
      <c r="S128" s="909"/>
      <c r="T128" s="909"/>
      <c r="U128" s="909"/>
      <c r="V128" s="909"/>
      <c r="W128" s="910" t="s">
        <v>5</v>
      </c>
      <c r="X128" s="910"/>
      <c r="Y128" s="910"/>
      <c r="Z128" s="911"/>
      <c r="AA128" s="823" t="s">
        <v>208</v>
      </c>
      <c r="AB128" s="824"/>
      <c r="AC128" s="824"/>
      <c r="AD128" s="824"/>
      <c r="AE128" s="825"/>
      <c r="AF128" s="826" t="s">
        <v>208</v>
      </c>
      <c r="AG128" s="824"/>
      <c r="AH128" s="824"/>
      <c r="AI128" s="824"/>
      <c r="AJ128" s="825"/>
      <c r="AK128" s="826" t="s">
        <v>208</v>
      </c>
      <c r="AL128" s="824"/>
      <c r="AM128" s="824"/>
      <c r="AN128" s="824"/>
      <c r="AO128" s="825"/>
      <c r="AP128" s="912"/>
      <c r="AQ128" s="913"/>
      <c r="AR128" s="913"/>
      <c r="AS128" s="913"/>
      <c r="AT128" s="914"/>
      <c r="AU128" s="60"/>
      <c r="AV128" s="60"/>
      <c r="AW128" s="60"/>
      <c r="AX128" s="820" t="s">
        <v>312</v>
      </c>
      <c r="AY128" s="821"/>
      <c r="AZ128" s="821"/>
      <c r="BA128" s="821"/>
      <c r="BB128" s="821"/>
      <c r="BC128" s="821"/>
      <c r="BD128" s="821"/>
      <c r="BE128" s="822"/>
      <c r="BF128" s="915" t="s">
        <v>208</v>
      </c>
      <c r="BG128" s="916"/>
      <c r="BH128" s="916"/>
      <c r="BI128" s="916"/>
      <c r="BJ128" s="916"/>
      <c r="BK128" s="916"/>
      <c r="BL128" s="917"/>
      <c r="BM128" s="915">
        <v>11.25</v>
      </c>
      <c r="BN128" s="916"/>
      <c r="BO128" s="916"/>
      <c r="BP128" s="916"/>
      <c r="BQ128" s="916"/>
      <c r="BR128" s="916"/>
      <c r="BS128" s="917"/>
      <c r="BT128" s="915">
        <v>20</v>
      </c>
      <c r="BU128" s="916"/>
      <c r="BV128" s="916"/>
      <c r="BW128" s="916"/>
      <c r="BX128" s="916"/>
      <c r="BY128" s="916"/>
      <c r="BZ128" s="918"/>
      <c r="CA128" s="78"/>
      <c r="CB128" s="78"/>
      <c r="CC128" s="78"/>
      <c r="CD128" s="78"/>
      <c r="CE128" s="78"/>
      <c r="CF128" s="78"/>
      <c r="CG128" s="60"/>
      <c r="CH128" s="60"/>
      <c r="CI128" s="60"/>
      <c r="CJ128" s="79"/>
      <c r="CK128" s="1025"/>
      <c r="CL128" s="1026"/>
      <c r="CM128" s="1026"/>
      <c r="CN128" s="1026"/>
      <c r="CO128" s="1027"/>
      <c r="CP128" s="919" t="s">
        <v>404</v>
      </c>
      <c r="CQ128" s="691"/>
      <c r="CR128" s="691"/>
      <c r="CS128" s="691"/>
      <c r="CT128" s="691"/>
      <c r="CU128" s="691"/>
      <c r="CV128" s="691"/>
      <c r="CW128" s="691"/>
      <c r="CX128" s="691"/>
      <c r="CY128" s="691"/>
      <c r="CZ128" s="691"/>
      <c r="DA128" s="691"/>
      <c r="DB128" s="691"/>
      <c r="DC128" s="691"/>
      <c r="DD128" s="691"/>
      <c r="DE128" s="691"/>
      <c r="DF128" s="920"/>
      <c r="DG128" s="921">
        <v>31955</v>
      </c>
      <c r="DH128" s="922"/>
      <c r="DI128" s="922"/>
      <c r="DJ128" s="922"/>
      <c r="DK128" s="922"/>
      <c r="DL128" s="922">
        <v>27391</v>
      </c>
      <c r="DM128" s="922"/>
      <c r="DN128" s="922"/>
      <c r="DO128" s="922"/>
      <c r="DP128" s="922"/>
      <c r="DQ128" s="922">
        <v>22827</v>
      </c>
      <c r="DR128" s="922"/>
      <c r="DS128" s="922"/>
      <c r="DT128" s="922"/>
      <c r="DU128" s="922"/>
      <c r="DV128" s="923">
        <v>0</v>
      </c>
      <c r="DW128" s="923"/>
      <c r="DX128" s="923"/>
      <c r="DY128" s="923"/>
      <c r="DZ128" s="924"/>
    </row>
    <row r="129" spans="1:131" s="52" customFormat="1" ht="26.25" customHeight="1">
      <c r="A129" s="837" t="s">
        <v>181</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925" t="s">
        <v>241</v>
      </c>
      <c r="X129" s="926"/>
      <c r="Y129" s="926"/>
      <c r="Z129" s="927"/>
      <c r="AA129" s="839">
        <v>78497790</v>
      </c>
      <c r="AB129" s="840"/>
      <c r="AC129" s="840"/>
      <c r="AD129" s="840"/>
      <c r="AE129" s="841"/>
      <c r="AF129" s="842">
        <v>79199436</v>
      </c>
      <c r="AG129" s="840"/>
      <c r="AH129" s="840"/>
      <c r="AI129" s="840"/>
      <c r="AJ129" s="841"/>
      <c r="AK129" s="842">
        <v>81907329</v>
      </c>
      <c r="AL129" s="840"/>
      <c r="AM129" s="840"/>
      <c r="AN129" s="840"/>
      <c r="AO129" s="841"/>
      <c r="AP129" s="928"/>
      <c r="AQ129" s="929"/>
      <c r="AR129" s="929"/>
      <c r="AS129" s="929"/>
      <c r="AT129" s="930"/>
      <c r="AU129" s="71"/>
      <c r="AV129" s="71"/>
      <c r="AW129" s="71"/>
      <c r="AX129" s="931" t="s">
        <v>126</v>
      </c>
      <c r="AY129" s="847"/>
      <c r="AZ129" s="847"/>
      <c r="BA129" s="847"/>
      <c r="BB129" s="847"/>
      <c r="BC129" s="847"/>
      <c r="BD129" s="847"/>
      <c r="BE129" s="848"/>
      <c r="BF129" s="932" t="s">
        <v>208</v>
      </c>
      <c r="BG129" s="933"/>
      <c r="BH129" s="933"/>
      <c r="BI129" s="933"/>
      <c r="BJ129" s="933"/>
      <c r="BK129" s="933"/>
      <c r="BL129" s="934"/>
      <c r="BM129" s="932">
        <v>16.25</v>
      </c>
      <c r="BN129" s="933"/>
      <c r="BO129" s="933"/>
      <c r="BP129" s="933"/>
      <c r="BQ129" s="933"/>
      <c r="BR129" s="933"/>
      <c r="BS129" s="934"/>
      <c r="BT129" s="932">
        <v>30</v>
      </c>
      <c r="BU129" s="933"/>
      <c r="BV129" s="933"/>
      <c r="BW129" s="933"/>
      <c r="BX129" s="933"/>
      <c r="BY129" s="933"/>
      <c r="BZ129" s="935"/>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c r="A130" s="837" t="s">
        <v>499</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925" t="s">
        <v>500</v>
      </c>
      <c r="X130" s="926"/>
      <c r="Y130" s="926"/>
      <c r="Z130" s="927"/>
      <c r="AA130" s="839">
        <v>5847542</v>
      </c>
      <c r="AB130" s="840"/>
      <c r="AC130" s="840"/>
      <c r="AD130" s="840"/>
      <c r="AE130" s="841"/>
      <c r="AF130" s="842">
        <v>5438922</v>
      </c>
      <c r="AG130" s="840"/>
      <c r="AH130" s="840"/>
      <c r="AI130" s="840"/>
      <c r="AJ130" s="841"/>
      <c r="AK130" s="842">
        <v>5208584</v>
      </c>
      <c r="AL130" s="840"/>
      <c r="AM130" s="840"/>
      <c r="AN130" s="840"/>
      <c r="AO130" s="841"/>
      <c r="AP130" s="928"/>
      <c r="AQ130" s="929"/>
      <c r="AR130" s="929"/>
      <c r="AS130" s="929"/>
      <c r="AT130" s="930"/>
      <c r="AU130" s="71"/>
      <c r="AV130" s="71"/>
      <c r="AW130" s="71"/>
      <c r="AX130" s="931" t="s">
        <v>434</v>
      </c>
      <c r="AY130" s="847"/>
      <c r="AZ130" s="847"/>
      <c r="BA130" s="847"/>
      <c r="BB130" s="847"/>
      <c r="BC130" s="847"/>
      <c r="BD130" s="847"/>
      <c r="BE130" s="848"/>
      <c r="BF130" s="936">
        <v>-4</v>
      </c>
      <c r="BG130" s="937"/>
      <c r="BH130" s="937"/>
      <c r="BI130" s="937"/>
      <c r="BJ130" s="937"/>
      <c r="BK130" s="937"/>
      <c r="BL130" s="938"/>
      <c r="BM130" s="936">
        <v>25</v>
      </c>
      <c r="BN130" s="937"/>
      <c r="BO130" s="937"/>
      <c r="BP130" s="937"/>
      <c r="BQ130" s="937"/>
      <c r="BR130" s="937"/>
      <c r="BS130" s="938"/>
      <c r="BT130" s="936">
        <v>35</v>
      </c>
      <c r="BU130" s="937"/>
      <c r="BV130" s="937"/>
      <c r="BW130" s="937"/>
      <c r="BX130" s="937"/>
      <c r="BY130" s="937"/>
      <c r="BZ130" s="939"/>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c r="A131" s="940"/>
      <c r="B131" s="941"/>
      <c r="C131" s="941"/>
      <c r="D131" s="941"/>
      <c r="E131" s="941"/>
      <c r="F131" s="941"/>
      <c r="G131" s="941"/>
      <c r="H131" s="941"/>
      <c r="I131" s="941"/>
      <c r="J131" s="941"/>
      <c r="K131" s="941"/>
      <c r="L131" s="941"/>
      <c r="M131" s="941"/>
      <c r="N131" s="941"/>
      <c r="O131" s="941"/>
      <c r="P131" s="941"/>
      <c r="Q131" s="941"/>
      <c r="R131" s="941"/>
      <c r="S131" s="941"/>
      <c r="T131" s="941"/>
      <c r="U131" s="941"/>
      <c r="V131" s="941"/>
      <c r="W131" s="942" t="s">
        <v>183</v>
      </c>
      <c r="X131" s="943"/>
      <c r="Y131" s="943"/>
      <c r="Z131" s="944"/>
      <c r="AA131" s="878">
        <v>72650248</v>
      </c>
      <c r="AB131" s="879"/>
      <c r="AC131" s="879"/>
      <c r="AD131" s="879"/>
      <c r="AE131" s="880"/>
      <c r="AF131" s="881">
        <v>73760514</v>
      </c>
      <c r="AG131" s="879"/>
      <c r="AH131" s="879"/>
      <c r="AI131" s="879"/>
      <c r="AJ131" s="880"/>
      <c r="AK131" s="881">
        <v>76698745</v>
      </c>
      <c r="AL131" s="879"/>
      <c r="AM131" s="879"/>
      <c r="AN131" s="879"/>
      <c r="AO131" s="880"/>
      <c r="AP131" s="945"/>
      <c r="AQ131" s="946"/>
      <c r="AR131" s="946"/>
      <c r="AS131" s="946"/>
      <c r="AT131" s="947"/>
      <c r="AU131" s="71"/>
      <c r="AV131" s="71"/>
      <c r="AW131" s="71"/>
      <c r="AX131" s="948" t="s">
        <v>472</v>
      </c>
      <c r="AY131" s="691"/>
      <c r="AZ131" s="691"/>
      <c r="BA131" s="691"/>
      <c r="BB131" s="691"/>
      <c r="BC131" s="691"/>
      <c r="BD131" s="691"/>
      <c r="BE131" s="920"/>
      <c r="BF131" s="949" t="s">
        <v>208</v>
      </c>
      <c r="BG131" s="950"/>
      <c r="BH131" s="950"/>
      <c r="BI131" s="950"/>
      <c r="BJ131" s="950"/>
      <c r="BK131" s="950"/>
      <c r="BL131" s="951"/>
      <c r="BM131" s="949">
        <v>350</v>
      </c>
      <c r="BN131" s="950"/>
      <c r="BO131" s="950"/>
      <c r="BP131" s="950"/>
      <c r="BQ131" s="950"/>
      <c r="BR131" s="950"/>
      <c r="BS131" s="951"/>
      <c r="BT131" s="952"/>
      <c r="BU131" s="953"/>
      <c r="BV131" s="953"/>
      <c r="BW131" s="953"/>
      <c r="BX131" s="953"/>
      <c r="BY131" s="953"/>
      <c r="BZ131" s="95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c r="A132" s="1028" t="s">
        <v>32</v>
      </c>
      <c r="B132" s="1029"/>
      <c r="C132" s="1029"/>
      <c r="D132" s="1029"/>
      <c r="E132" s="1029"/>
      <c r="F132" s="1029"/>
      <c r="G132" s="1029"/>
      <c r="H132" s="1029"/>
      <c r="I132" s="1029"/>
      <c r="J132" s="1029"/>
      <c r="K132" s="1029"/>
      <c r="L132" s="1029"/>
      <c r="M132" s="1029"/>
      <c r="N132" s="1029"/>
      <c r="O132" s="1029"/>
      <c r="P132" s="1029"/>
      <c r="Q132" s="1029"/>
      <c r="R132" s="1029"/>
      <c r="S132" s="1029"/>
      <c r="T132" s="1029"/>
      <c r="U132" s="1029"/>
      <c r="V132" s="955" t="s">
        <v>501</v>
      </c>
      <c r="W132" s="955"/>
      <c r="X132" s="955"/>
      <c r="Y132" s="955"/>
      <c r="Z132" s="956"/>
      <c r="AA132" s="957">
        <v>-3.2896611720000002</v>
      </c>
      <c r="AB132" s="958"/>
      <c r="AC132" s="958"/>
      <c r="AD132" s="958"/>
      <c r="AE132" s="959"/>
      <c r="AF132" s="960">
        <v>-4.6024828409999996</v>
      </c>
      <c r="AG132" s="958"/>
      <c r="AH132" s="958"/>
      <c r="AI132" s="958"/>
      <c r="AJ132" s="959"/>
      <c r="AK132" s="960">
        <v>-4.3732449600000001</v>
      </c>
      <c r="AL132" s="958"/>
      <c r="AM132" s="958"/>
      <c r="AN132" s="958"/>
      <c r="AO132" s="959"/>
      <c r="AP132" s="875"/>
      <c r="AQ132" s="876"/>
      <c r="AR132" s="876"/>
      <c r="AS132" s="876"/>
      <c r="AT132" s="961"/>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c r="A133" s="1030"/>
      <c r="B133" s="1031"/>
      <c r="C133" s="1031"/>
      <c r="D133" s="1031"/>
      <c r="E133" s="1031"/>
      <c r="F133" s="1031"/>
      <c r="G133" s="1031"/>
      <c r="H133" s="1031"/>
      <c r="I133" s="1031"/>
      <c r="J133" s="1031"/>
      <c r="K133" s="1031"/>
      <c r="L133" s="1031"/>
      <c r="M133" s="1031"/>
      <c r="N133" s="1031"/>
      <c r="O133" s="1031"/>
      <c r="P133" s="1031"/>
      <c r="Q133" s="1031"/>
      <c r="R133" s="1031"/>
      <c r="S133" s="1031"/>
      <c r="T133" s="1031"/>
      <c r="U133" s="1031"/>
      <c r="V133" s="962" t="s">
        <v>94</v>
      </c>
      <c r="W133" s="962"/>
      <c r="X133" s="962"/>
      <c r="Y133" s="962"/>
      <c r="Z133" s="963"/>
      <c r="AA133" s="964">
        <v>-2.8</v>
      </c>
      <c r="AB133" s="965"/>
      <c r="AC133" s="965"/>
      <c r="AD133" s="965"/>
      <c r="AE133" s="966"/>
      <c r="AF133" s="964">
        <v>-3.5</v>
      </c>
      <c r="AG133" s="965"/>
      <c r="AH133" s="965"/>
      <c r="AI133" s="965"/>
      <c r="AJ133" s="966"/>
      <c r="AK133" s="964">
        <v>-4</v>
      </c>
      <c r="AL133" s="965"/>
      <c r="AM133" s="965"/>
      <c r="AN133" s="965"/>
      <c r="AO133" s="966"/>
      <c r="AP133" s="900"/>
      <c r="AQ133" s="901"/>
      <c r="AR133" s="901"/>
      <c r="AS133" s="901"/>
      <c r="AT133" s="967"/>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Qrd6ViEtBLLRsvZgV0BDUlZyL9Ze08c4R6fBg6IwYsQ2IeP1+Ou5MYyEqjJ6wO7a1DTQxR6FPvYhEEjVJJNLSw==" saltValue="u7YiYzw0kTspG+PSZfSXi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9" orientation="portrait"/>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28" sqref="A28"/>
    </sheetView>
  </sheetViews>
  <sheetFormatPr defaultColWidth="0" defaultRowHeight="13.5" customHeight="1" zeroHeight="1"/>
  <cols>
    <col min="1" max="120" width="2.77734375" style="81" customWidth="1"/>
    <col min="121" max="121" width="0" style="82" hidden="1" customWidth="1"/>
    <col min="122" max="122" width="9" style="82" hidden="1" customWidth="1"/>
    <col min="123" max="16384" width="9" style="82" hidden="1"/>
  </cols>
  <sheetData>
    <row r="1" spans="1:120" ht="13.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82"/>
    </row>
    <row r="17" spans="119:120" ht="13.2">
      <c r="DP17" s="82"/>
    </row>
    <row r="18" spans="119:120" ht="13.2"/>
    <row r="19" spans="119:120" ht="13.2"/>
    <row r="20" spans="119:120" ht="13.2">
      <c r="DO20" s="82"/>
      <c r="DP20" s="82"/>
    </row>
    <row r="21" spans="119:120" ht="13.2">
      <c r="DP21" s="82"/>
    </row>
    <row r="22" spans="119:120" ht="13.2"/>
    <row r="23" spans="119:120" ht="13.2">
      <c r="DO23" s="82"/>
      <c r="DP23" s="82"/>
    </row>
    <row r="24" spans="119:120" ht="13.2">
      <c r="DP24" s="82"/>
    </row>
    <row r="25" spans="119:120" ht="13.2">
      <c r="DP25" s="82"/>
    </row>
    <row r="26" spans="119:120" ht="13.2">
      <c r="DO26" s="82"/>
      <c r="DP26" s="82"/>
    </row>
    <row r="27" spans="119:120" ht="13.2"/>
    <row r="28" spans="119:120" ht="13.2">
      <c r="DO28" s="82"/>
      <c r="DP28" s="82"/>
    </row>
    <row r="29" spans="119:120" ht="13.2">
      <c r="DP29" s="82"/>
    </row>
    <row r="30" spans="119:120" ht="13.2"/>
    <row r="31" spans="119:120" ht="13.2">
      <c r="DO31" s="82"/>
      <c r="DP31" s="82"/>
    </row>
    <row r="32" spans="119:120" ht="13.2"/>
    <row r="33" spans="98:120" ht="13.2">
      <c r="DO33" s="82"/>
      <c r="DP33" s="82"/>
    </row>
    <row r="34" spans="98:120" ht="13.2">
      <c r="DM34" s="82"/>
    </row>
    <row r="35" spans="98:120" ht="13.2">
      <c r="CT35" s="82"/>
      <c r="CU35" s="82"/>
      <c r="CV35" s="82"/>
      <c r="CY35" s="82"/>
      <c r="CZ35" s="82"/>
      <c r="DA35" s="82"/>
      <c r="DD35" s="82"/>
      <c r="DE35" s="82"/>
      <c r="DF35" s="82"/>
      <c r="DI35" s="82"/>
      <c r="DJ35" s="82"/>
      <c r="DK35" s="82"/>
      <c r="DM35" s="82"/>
      <c r="DN35" s="82"/>
      <c r="DO35" s="82"/>
      <c r="DP35" s="82"/>
    </row>
    <row r="36" spans="98:120" ht="13.2"/>
    <row r="37" spans="98:120" ht="13.2">
      <c r="CW37" s="82"/>
      <c r="DB37" s="82"/>
      <c r="DG37" s="82"/>
      <c r="DL37" s="82"/>
      <c r="DP37" s="82"/>
    </row>
    <row r="38" spans="98:120" ht="13.2">
      <c r="CT38" s="82"/>
      <c r="CU38" s="82"/>
      <c r="CV38" s="82"/>
      <c r="CW38" s="82"/>
      <c r="CY38" s="82"/>
      <c r="CZ38" s="82"/>
      <c r="DA38" s="82"/>
      <c r="DB38" s="82"/>
      <c r="DD38" s="82"/>
      <c r="DE38" s="82"/>
      <c r="DF38" s="82"/>
      <c r="DG38" s="82"/>
      <c r="DI38" s="82"/>
      <c r="DJ38" s="82"/>
      <c r="DK38" s="82"/>
      <c r="DL38" s="82"/>
      <c r="DN38" s="82"/>
      <c r="DO38" s="82"/>
      <c r="DP38" s="8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82"/>
      <c r="DO49" s="82"/>
      <c r="DP49" s="8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82"/>
      <c r="CS63" s="82"/>
      <c r="CX63" s="82"/>
      <c r="DC63" s="82"/>
      <c r="DH63" s="82"/>
    </row>
    <row r="64" spans="22:120" ht="13.2">
      <c r="V64" s="82"/>
    </row>
    <row r="65" spans="15:120" ht="13.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c r="Q66" s="82"/>
      <c r="S66" s="82"/>
      <c r="U66" s="82"/>
      <c r="DM66" s="82"/>
    </row>
    <row r="67" spans="15:120" ht="13.2">
      <c r="O67" s="82"/>
      <c r="P67" s="82"/>
      <c r="R67" s="82"/>
      <c r="T67" s="82"/>
      <c r="Y67" s="82"/>
      <c r="CT67" s="82"/>
      <c r="CV67" s="82"/>
      <c r="CW67" s="82"/>
      <c r="CY67" s="82"/>
      <c r="DA67" s="82"/>
      <c r="DB67" s="82"/>
      <c r="DD67" s="82"/>
      <c r="DF67" s="82"/>
      <c r="DG67" s="82"/>
      <c r="DI67" s="82"/>
      <c r="DK67" s="82"/>
      <c r="DL67" s="82"/>
      <c r="DN67" s="82"/>
      <c r="DO67" s="82"/>
      <c r="DP67" s="82"/>
    </row>
    <row r="68" spans="15:120" ht="13.2"/>
    <row r="69" spans="15:120" ht="13.2"/>
    <row r="70" spans="15:120" ht="13.2"/>
    <row r="71" spans="15:120" ht="13.2"/>
    <row r="72" spans="15:120" ht="13.2">
      <c r="DP72" s="82"/>
    </row>
    <row r="73" spans="15:120" ht="13.2">
      <c r="DP73" s="8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82"/>
      <c r="CX96" s="82"/>
      <c r="DC96" s="82"/>
      <c r="DH96" s="82"/>
    </row>
    <row r="97" spans="24:120" ht="13.2">
      <c r="CS97" s="82"/>
      <c r="CX97" s="82"/>
      <c r="DC97" s="82"/>
      <c r="DH97" s="82"/>
      <c r="DP97" s="81" t="s">
        <v>
107</v>
      </c>
    </row>
    <row r="98" spans="24:120" ht="13.2" hidden="1">
      <c r="CS98" s="82"/>
      <c r="CX98" s="82"/>
      <c r="DC98" s="82"/>
      <c r="DH98" s="82"/>
    </row>
    <row r="99" spans="24:120" ht="13.2" hidden="1">
      <c r="CS99" s="82"/>
      <c r="CX99" s="82"/>
      <c r="DC99" s="82"/>
      <c r="DH99" s="82"/>
    </row>
    <row r="101" spans="24:120" ht="12" hidden="1" customHeight="1">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c r="CU102" s="82"/>
      <c r="CZ102" s="82"/>
      <c r="DE102" s="82"/>
      <c r="DJ102" s="82"/>
      <c r="DM102" s="82"/>
    </row>
    <row r="103" spans="24:120" ht="13.2" hidden="1">
      <c r="CT103" s="82"/>
      <c r="CV103" s="82"/>
      <c r="CW103" s="82"/>
      <c r="CY103" s="82"/>
      <c r="DA103" s="82"/>
      <c r="DB103" s="82"/>
      <c r="DD103" s="82"/>
      <c r="DF103" s="82"/>
      <c r="DG103" s="82"/>
      <c r="DI103" s="82"/>
      <c r="DK103" s="82"/>
      <c r="DL103" s="82"/>
      <c r="DM103" s="82"/>
      <c r="DN103" s="82"/>
      <c r="DO103" s="82"/>
      <c r="DP103" s="82"/>
    </row>
    <row r="104" spans="24:120" ht="13.2" hidden="1">
      <c r="CV104" s="82"/>
      <c r="CW104" s="82"/>
      <c r="DA104" s="82"/>
      <c r="DB104" s="82"/>
      <c r="DF104" s="82"/>
      <c r="DG104" s="82"/>
      <c r="DK104" s="82"/>
      <c r="DL104" s="82"/>
      <c r="DN104" s="82"/>
      <c r="DO104" s="82"/>
      <c r="DP104" s="82"/>
    </row>
    <row r="105" spans="24:120" ht="12.75" hidden="1" customHeight="1"/>
  </sheetData>
  <sheetProtection sheet="1" objects="1" scenarios="1"/>
  <phoneticPr fontId="6"/>
  <printOptions horizontalCentered="1" verticalCentered="1"/>
  <pageMargins left="0" right="0" top="0" bottom="0" header="0" footer="0"/>
  <headerFooter alignWithMargins="0">
    <oddFooter>
&amp;C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cols>
    <col min="1" max="116" width="2.6640625" style="81" customWidth="1"/>
    <col min="117" max="117" width="9" style="82" hidden="1" customWidth="1"/>
    <col min="118" max="16384" width="9" style="82" hidden="1"/>
  </cols>
  <sheetData>
    <row r="1" spans="2:116"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row r="3" spans="2:116" ht="13.5" customHeight="1"/>
    <row r="4" spans="2:116" ht="13.5" customHeight="1">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row r="20" spans="9:116" ht="13.5" customHeight="1"/>
    <row r="21" spans="9:116" ht="13.5" customHeight="1">
      <c r="DL21" s="82"/>
    </row>
    <row r="22" spans="9:116" ht="13.5" customHeight="1">
      <c r="DI22" s="82"/>
      <c r="DJ22" s="82"/>
      <c r="DK22" s="82"/>
      <c r="DL22" s="82"/>
    </row>
    <row r="23" spans="9:116" ht="13.5" customHeight="1">
      <c r="CY23" s="82"/>
      <c r="CZ23" s="82"/>
      <c r="DA23" s="82"/>
      <c r="DB23" s="82"/>
      <c r="DC23" s="82"/>
      <c r="DD23" s="82"/>
      <c r="DE23" s="82"/>
      <c r="DF23" s="82"/>
      <c r="DG23" s="82"/>
      <c r="DH23" s="82"/>
      <c r="DI23" s="82"/>
      <c r="DJ23" s="82"/>
      <c r="DK23" s="82"/>
      <c r="DL23" s="82"/>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82"/>
      <c r="DA35" s="82"/>
      <c r="DB35" s="82"/>
      <c r="DC35" s="82"/>
      <c r="DD35" s="82"/>
      <c r="DE35" s="82"/>
      <c r="DF35" s="82"/>
      <c r="DG35" s="82"/>
      <c r="DH35" s="82"/>
      <c r="DI35" s="82"/>
      <c r="DJ35" s="82"/>
      <c r="DK35" s="82"/>
      <c r="DL35" s="82"/>
    </row>
    <row r="36" spans="15:116" ht="13.5" customHeight="1"/>
    <row r="37" spans="15:116" ht="13.5" customHeight="1">
      <c r="DL37" s="82"/>
    </row>
    <row r="38" spans="15:116" ht="13.5" customHeight="1">
      <c r="DI38" s="82"/>
      <c r="DJ38" s="82"/>
      <c r="DK38" s="82"/>
      <c r="DL38" s="82"/>
    </row>
    <row r="39" spans="15:116" ht="13.5" customHeight="1"/>
    <row r="40" spans="15:116" ht="13.5" customHeight="1"/>
    <row r="41" spans="15:116" ht="13.5" customHeight="1"/>
    <row r="42" spans="15:116" ht="13.5" customHeight="1"/>
    <row r="43" spans="15:116" ht="13.5" customHeight="1">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c r="DL44" s="82"/>
    </row>
    <row r="45" spans="15:116" ht="13.5" customHeight="1"/>
    <row r="46" spans="15:116" ht="13.5" customHeight="1">
      <c r="DA46" s="82"/>
      <c r="DB46" s="82"/>
      <c r="DC46" s="82"/>
      <c r="DD46" s="82"/>
      <c r="DE46" s="82"/>
      <c r="DF46" s="82"/>
      <c r="DG46" s="82"/>
      <c r="DH46" s="82"/>
      <c r="DI46" s="82"/>
      <c r="DJ46" s="82"/>
      <c r="DK46" s="82"/>
      <c r="DL46" s="82"/>
    </row>
    <row r="47" spans="15:116" ht="13.5" customHeight="1"/>
    <row r="48" spans="15:116" ht="13.5" customHeight="1"/>
    <row r="49" spans="104:116" ht="13.5" customHeight="1"/>
    <row r="50" spans="104:116" ht="13.5" customHeight="1">
      <c r="CZ50" s="82"/>
      <c r="DA50" s="82"/>
      <c r="DB50" s="82"/>
      <c r="DC50" s="82"/>
      <c r="DD50" s="82"/>
      <c r="DE50" s="82"/>
      <c r="DF50" s="82"/>
      <c r="DG50" s="82"/>
      <c r="DH50" s="82"/>
      <c r="DI50" s="82"/>
      <c r="DJ50" s="82"/>
      <c r="DK50" s="82"/>
      <c r="DL50" s="82"/>
    </row>
    <row r="51" spans="104:116" ht="13.5" customHeight="1"/>
    <row r="52" spans="104:116" ht="13.5" customHeight="1"/>
    <row r="53" spans="104:116" ht="13.5" customHeight="1">
      <c r="DL53" s="82"/>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82"/>
      <c r="DD67" s="82"/>
      <c r="DE67" s="82"/>
      <c r="DF67" s="82"/>
      <c r="DG67" s="82"/>
      <c r="DH67" s="82"/>
      <c r="DI67" s="82"/>
      <c r="DJ67" s="82"/>
      <c r="DK67" s="82"/>
      <c r="DL67" s="82"/>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GMmnn0eOgjs7G8R+cnOyE9TuawJSFhHIf+EwvvR5XCk+CZfFXyyoo8UpvQbIDfigXzXWfXuEW6l9/bqEPDrQiQ==" saltValue="Dk5R2ADhFPlutKF4fNc/TA==" spinCount="100000" sheet="1" objects="1" scenarios="1"/>
  <phoneticPr fontId="6"/>
  <printOptions horizontalCentered="1" verticalCentered="1"/>
  <pageMargins left="0" right="0" top="0" bottom="0" header="0" footer="0"/>
  <pageSetup paperSize="9" orientation="portrait"/>
  <headerFooter alignWithMargins="0">
    <oddFooter>
&amp;C
&amp;P/&amp;N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44140625" style="50" customWidth="1"/>
    <col min="37" max="44" width="17" style="50" customWidth="1"/>
    <col min="45" max="45" width="6.109375" style="83" customWidth="1"/>
    <col min="46" max="46" width="3" style="84" customWidth="1"/>
    <col min="47" max="47" width="19.109375" style="50" hidden="1" customWidth="1"/>
    <col min="48" max="52" width="12.6640625" style="50" hidden="1" customWidth="1"/>
    <col min="53" max="53" width="8.6640625" style="50" hidden="1" customWidth="1"/>
    <col min="54" max="16384" width="8.6640625" style="50" hidden="1"/>
  </cols>
  <sheetData>
    <row r="1" spans="1:46" ht="13.2">
      <c r="AS1" s="94"/>
      <c r="AT1" s="94"/>
    </row>
    <row r="2" spans="1:46" ht="13.2">
      <c r="AS2" s="94"/>
      <c r="AT2" s="94"/>
    </row>
    <row r="3" spans="1:46" ht="13.2">
      <c r="AS3" s="94"/>
      <c r="AT3" s="94"/>
    </row>
    <row r="4" spans="1:46" ht="13.2">
      <c r="AS4" s="94"/>
      <c r="AT4" s="94"/>
    </row>
    <row r="5" spans="1:46" ht="16.2">
      <c r="A5" s="86" t="s">
        <v>
502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ht="13.2">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
337</v>
      </c>
      <c r="AL6" s="95"/>
      <c r="AM6" s="95"/>
      <c r="AN6" s="95"/>
      <c r="AO6" s="94"/>
      <c r="AP6" s="94"/>
      <c r="AQ6" s="94"/>
      <c r="AR6" s="94"/>
    </row>
    <row r="7" spans="1:46" ht="13.5" customHeight="1">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69" t="s">
        <v>
95</v>
      </c>
      <c r="AP7" s="131"/>
      <c r="AQ7" s="142" t="s">
        <v>
503</v>
      </c>
      <c r="AR7" s="156"/>
    </row>
    <row r="8" spans="1:46" ht="13.2">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70"/>
      <c r="AP8" s="132" t="s">
        <v>
505</v>
      </c>
      <c r="AQ8" s="143" t="s">
        <v>
506</v>
      </c>
      <c r="AR8" s="157" t="s">
        <v>
21</v>
      </c>
    </row>
    <row r="9" spans="1:46" ht="13.2">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47" t="s">
        <v>
507</v>
      </c>
      <c r="AL9" s="1048"/>
      <c r="AM9" s="1048"/>
      <c r="AN9" s="1049"/>
      <c r="AO9" s="121">
        <v>
19701936</v>
      </c>
      <c r="AP9" s="121">
        <v>
59340</v>
      </c>
      <c r="AQ9" s="144">
        <v>
64680</v>
      </c>
      <c r="AR9" s="158">
        <v>
-8.3000000000000007</v>
      </c>
    </row>
    <row r="10" spans="1:46" ht="13.5" customHeight="1">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47" t="s">
        <v>
214</v>
      </c>
      <c r="AL10" s="1048"/>
      <c r="AM10" s="1048"/>
      <c r="AN10" s="1049"/>
      <c r="AO10" s="122">
        <v>
264936</v>
      </c>
      <c r="AP10" s="122">
        <v>
798</v>
      </c>
      <c r="AQ10" s="145">
        <v>
847</v>
      </c>
      <c r="AR10" s="159">
        <v>
-5.8</v>
      </c>
    </row>
    <row r="11" spans="1:46" ht="13.5" customHeight="1">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47" t="s">
        <v>
400</v>
      </c>
      <c r="AL11" s="1048"/>
      <c r="AM11" s="1048"/>
      <c r="AN11" s="1049"/>
      <c r="AO11" s="122" t="s">
        <v>
208</v>
      </c>
      <c r="AP11" s="122" t="s">
        <v>
208</v>
      </c>
      <c r="AQ11" s="145" t="s">
        <v>
208</v>
      </c>
      <c r="AR11" s="159" t="s">
        <v>
208</v>
      </c>
    </row>
    <row r="12" spans="1:46" ht="13.5" customHeight="1">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47" t="s">
        <v>
228</v>
      </c>
      <c r="AL12" s="1048"/>
      <c r="AM12" s="1048"/>
      <c r="AN12" s="1049"/>
      <c r="AO12" s="122" t="s">
        <v>
208</v>
      </c>
      <c r="AP12" s="122" t="s">
        <v>
208</v>
      </c>
      <c r="AQ12" s="145" t="s">
        <v>
208</v>
      </c>
      <c r="AR12" s="159" t="s">
        <v>
208</v>
      </c>
    </row>
    <row r="13" spans="1:46" ht="13.5" customHeight="1">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47" t="s">
        <v>
508</v>
      </c>
      <c r="AL13" s="1048"/>
      <c r="AM13" s="1048"/>
      <c r="AN13" s="1049"/>
      <c r="AO13" s="122">
        <v>
961755</v>
      </c>
      <c r="AP13" s="122">
        <v>
2897</v>
      </c>
      <c r="AQ13" s="145">
        <v>
2336</v>
      </c>
      <c r="AR13" s="159">
        <v>
24</v>
      </c>
    </row>
    <row r="14" spans="1:46" ht="13.5" customHeight="1">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47" t="s">
        <v>
509</v>
      </c>
      <c r="AL14" s="1048"/>
      <c r="AM14" s="1048"/>
      <c r="AN14" s="1049"/>
      <c r="AO14" s="122">
        <v>
510506</v>
      </c>
      <c r="AP14" s="122">
        <v>
1538</v>
      </c>
      <c r="AQ14" s="145">
        <v>
1534</v>
      </c>
      <c r="AR14" s="159">
        <v>
0.3</v>
      </c>
    </row>
    <row r="15" spans="1:46" ht="13.5" customHeight="1">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50" t="s">
        <v>
314</v>
      </c>
      <c r="AL15" s="1051"/>
      <c r="AM15" s="1051"/>
      <c r="AN15" s="1052"/>
      <c r="AO15" s="122">
        <v>
-1862763</v>
      </c>
      <c r="AP15" s="122">
        <v>
-5610</v>
      </c>
      <c r="AQ15" s="145">
        <v>
-4617</v>
      </c>
      <c r="AR15" s="159">
        <v>
21.5</v>
      </c>
    </row>
    <row r="16" spans="1:46" ht="13.2">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50" t="s">
        <v>
277</v>
      </c>
      <c r="AL16" s="1051"/>
      <c r="AM16" s="1051"/>
      <c r="AN16" s="1052"/>
      <c r="AO16" s="122">
        <v>
19576370</v>
      </c>
      <c r="AP16" s="122">
        <v>
58962</v>
      </c>
      <c r="AQ16" s="145">
        <v>
64780</v>
      </c>
      <c r="AR16" s="159">
        <v>
-9</v>
      </c>
    </row>
    <row r="17" spans="1:46" ht="13.2">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ht="13.2">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ht="13.2">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
172</v>
      </c>
      <c r="AL19" s="94"/>
      <c r="AM19" s="94"/>
      <c r="AN19" s="94"/>
      <c r="AO19" s="94"/>
      <c r="AP19" s="94"/>
      <c r="AQ19" s="94"/>
      <c r="AR19" s="94"/>
    </row>
    <row r="20" spans="1:46" ht="13.2">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
510</v>
      </c>
      <c r="AP20" s="133" t="s">
        <v>
341</v>
      </c>
      <c r="AQ20" s="146" t="s">
        <v>
45</v>
      </c>
      <c r="AR20" s="160"/>
    </row>
    <row r="21" spans="1:46" s="85" customFormat="1" ht="13.2">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53" t="s">
        <v>
511</v>
      </c>
      <c r="AL21" s="1054"/>
      <c r="AM21" s="1054"/>
      <c r="AN21" s="1055"/>
      <c r="AO21" s="124">
        <v>
5.97</v>
      </c>
      <c r="AP21" s="134">
        <v>
6.3</v>
      </c>
      <c r="AQ21" s="147">
        <v>
-0.33</v>
      </c>
      <c r="AR21" s="95"/>
      <c r="AS21" s="166"/>
      <c r="AT21" s="87"/>
    </row>
    <row r="22" spans="1:46" s="85" customFormat="1" ht="13.2">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53" t="s">
        <v>
512</v>
      </c>
      <c r="AL22" s="1054"/>
      <c r="AM22" s="1054"/>
      <c r="AN22" s="1055"/>
      <c r="AO22" s="125">
        <v>
99.8</v>
      </c>
      <c r="AP22" s="135">
        <v>
98.9</v>
      </c>
      <c r="AQ22" s="148">
        <v>
0.9</v>
      </c>
      <c r="AR22" s="136"/>
      <c r="AS22" s="166"/>
      <c r="AT22" s="87"/>
    </row>
    <row r="23" spans="1:46" s="85" customFormat="1" ht="13.2">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ht="13.2">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ht="13.2">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ht="13.2">
      <c r="A26" s="1056" t="s">
        <v>
513</v>
      </c>
      <c r="B26" s="1056"/>
      <c r="C26" s="1056"/>
      <c r="D26" s="1056"/>
      <c r="E26" s="1056"/>
      <c r="F26" s="1056"/>
      <c r="G26" s="1056"/>
      <c r="H26" s="1056"/>
      <c r="I26" s="1056"/>
      <c r="J26" s="1056"/>
      <c r="K26" s="1056"/>
      <c r="L26" s="1056"/>
      <c r="M26" s="1056"/>
      <c r="N26" s="1056"/>
      <c r="O26" s="1056"/>
      <c r="P26" s="1056"/>
      <c r="Q26" s="1056"/>
      <c r="R26" s="1056"/>
      <c r="S26" s="1056"/>
      <c r="T26" s="1056"/>
      <c r="U26" s="1056"/>
      <c r="V26" s="1056"/>
      <c r="W26" s="1056"/>
      <c r="X26" s="1056"/>
      <c r="Y26" s="1056"/>
      <c r="Z26" s="1056"/>
      <c r="AA26" s="1056"/>
      <c r="AB26" s="1056"/>
      <c r="AC26" s="1056"/>
      <c r="AD26" s="1056"/>
      <c r="AE26" s="1056"/>
      <c r="AF26" s="1056"/>
      <c r="AG26" s="1056"/>
      <c r="AH26" s="1056"/>
      <c r="AI26" s="1056"/>
      <c r="AJ26" s="1056"/>
      <c r="AK26" s="1056"/>
      <c r="AL26" s="1056"/>
      <c r="AM26" s="1056"/>
      <c r="AN26" s="1056"/>
      <c r="AO26" s="1056"/>
      <c r="AP26" s="1056"/>
      <c r="AQ26" s="1056"/>
      <c r="AR26" s="1056"/>
      <c r="AS26" s="1056"/>
      <c r="AT26" s="95"/>
    </row>
    <row r="27" spans="1:46" ht="13.2">
      <c r="A27" s="89"/>
      <c r="AO27" s="94"/>
      <c r="AP27" s="94"/>
      <c r="AQ27" s="94"/>
      <c r="AR27" s="94"/>
      <c r="AS27" s="94"/>
      <c r="AT27" s="94"/>
    </row>
    <row r="28" spans="1:46" ht="16.2">
      <c r="A28" s="86" t="s">
        <v>
267</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ht="13.2">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
61</v>
      </c>
      <c r="AL29" s="95"/>
      <c r="AM29" s="95"/>
      <c r="AN29" s="95"/>
      <c r="AO29" s="94"/>
      <c r="AP29" s="94"/>
      <c r="AQ29" s="94"/>
      <c r="AR29" s="94"/>
      <c r="AS29" s="169"/>
    </row>
    <row r="30" spans="1:46" ht="13.5" customHeight="1">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69" t="s">
        <v>
95</v>
      </c>
      <c r="AP30" s="131"/>
      <c r="AQ30" s="142" t="s">
        <v>
503</v>
      </c>
      <c r="AR30" s="156"/>
    </row>
    <row r="31" spans="1:46" ht="13.2">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70"/>
      <c r="AP31" s="132" t="s">
        <v>
505</v>
      </c>
      <c r="AQ31" s="143" t="s">
        <v>
506</v>
      </c>
      <c r="AR31" s="157" t="s">
        <v>
21</v>
      </c>
    </row>
    <row r="32" spans="1:46" ht="27" customHeight="1">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57" t="s">
        <v>
514</v>
      </c>
      <c r="AL32" s="1058"/>
      <c r="AM32" s="1058"/>
      <c r="AN32" s="1059"/>
      <c r="AO32" s="122">
        <v>
1467897</v>
      </c>
      <c r="AP32" s="122">
        <v>
4421</v>
      </c>
      <c r="AQ32" s="149">
        <v>
4307</v>
      </c>
      <c r="AR32" s="159">
        <v>
2.6</v>
      </c>
    </row>
    <row r="33" spans="1:46" ht="13.5" customHeight="1">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57" t="s">
        <v>
515</v>
      </c>
      <c r="AL33" s="1058"/>
      <c r="AM33" s="1058"/>
      <c r="AN33" s="1059"/>
      <c r="AO33" s="122" t="s">
        <v>
208</v>
      </c>
      <c r="AP33" s="122" t="s">
        <v>
208</v>
      </c>
      <c r="AQ33" s="149" t="s">
        <v>
208</v>
      </c>
      <c r="AR33" s="159" t="s">
        <v>
208</v>
      </c>
    </row>
    <row r="34" spans="1:46" ht="27" customHeight="1">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57" t="s">
        <v>
69</v>
      </c>
      <c r="AL34" s="1058"/>
      <c r="AM34" s="1058"/>
      <c r="AN34" s="1059"/>
      <c r="AO34" s="122" t="s">
        <v>
208</v>
      </c>
      <c r="AP34" s="122" t="s">
        <v>
208</v>
      </c>
      <c r="AQ34" s="149">
        <v>
453</v>
      </c>
      <c r="AR34" s="159" t="s">
        <v>
208</v>
      </c>
    </row>
    <row r="35" spans="1:46" ht="27" customHeight="1">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57" t="s">
        <v>
516</v>
      </c>
      <c r="AL35" s="1058"/>
      <c r="AM35" s="1058"/>
      <c r="AN35" s="1059"/>
      <c r="AO35" s="122" t="s">
        <v>
208</v>
      </c>
      <c r="AP35" s="122" t="s">
        <v>
208</v>
      </c>
      <c r="AQ35" s="149">
        <v>
23</v>
      </c>
      <c r="AR35" s="159" t="s">
        <v>
208</v>
      </c>
    </row>
    <row r="36" spans="1:46" ht="27" customHeight="1">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57" t="s">
        <v>
41</v>
      </c>
      <c r="AL36" s="1058"/>
      <c r="AM36" s="1058"/>
      <c r="AN36" s="1059"/>
      <c r="AO36" s="122">
        <v>
92906</v>
      </c>
      <c r="AP36" s="122">
        <v>
280</v>
      </c>
      <c r="AQ36" s="149">
        <v>
309</v>
      </c>
      <c r="AR36" s="159">
        <v>
-9.4</v>
      </c>
    </row>
    <row r="37" spans="1:46" ht="13.5" customHeight="1">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57" t="s">
        <v>
354</v>
      </c>
      <c r="AL37" s="1058"/>
      <c r="AM37" s="1058"/>
      <c r="AN37" s="1059"/>
      <c r="AO37" s="122">
        <v>
293557</v>
      </c>
      <c r="AP37" s="122">
        <v>
884</v>
      </c>
      <c r="AQ37" s="149">
        <v>
2268</v>
      </c>
      <c r="AR37" s="159">
        <v>
-61</v>
      </c>
    </row>
    <row r="38" spans="1:46" ht="27" customHeight="1">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60" t="s">
        <v>
517</v>
      </c>
      <c r="AL38" s="1061"/>
      <c r="AM38" s="1061"/>
      <c r="AN38" s="1062"/>
      <c r="AO38" s="126" t="s">
        <v>
208</v>
      </c>
      <c r="AP38" s="126" t="s">
        <v>
208</v>
      </c>
      <c r="AQ38" s="150" t="s">
        <v>
208</v>
      </c>
      <c r="AR38" s="148" t="s">
        <v>
208</v>
      </c>
      <c r="AS38" s="169"/>
    </row>
    <row r="39" spans="1:46" ht="13.2">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60" t="s">
        <v>
92</v>
      </c>
      <c r="AL39" s="1061"/>
      <c r="AM39" s="1061"/>
      <c r="AN39" s="1062"/>
      <c r="AO39" s="122" t="s">
        <v>
208</v>
      </c>
      <c r="AP39" s="122" t="s">
        <v>
208</v>
      </c>
      <c r="AQ39" s="149">
        <v>
-17</v>
      </c>
      <c r="AR39" s="159" t="s">
        <v>
208</v>
      </c>
      <c r="AS39" s="169"/>
    </row>
    <row r="40" spans="1:46" ht="27" customHeight="1">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57" t="s">
        <v>
518</v>
      </c>
      <c r="AL40" s="1058"/>
      <c r="AM40" s="1058"/>
      <c r="AN40" s="1059"/>
      <c r="AO40" s="122">
        <v>
-5208584</v>
      </c>
      <c r="AP40" s="122">
        <v>
-15688</v>
      </c>
      <c r="AQ40" s="149">
        <v>
-14818</v>
      </c>
      <c r="AR40" s="159">
        <v>
5.9</v>
      </c>
      <c r="AS40" s="169"/>
    </row>
    <row r="41" spans="1:46" ht="13.2">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63" t="s">
        <v>
388</v>
      </c>
      <c r="AL41" s="1064"/>
      <c r="AM41" s="1064"/>
      <c r="AN41" s="1065"/>
      <c r="AO41" s="122">
        <v>
-3354224</v>
      </c>
      <c r="AP41" s="122">
        <v>
-10103</v>
      </c>
      <c r="AQ41" s="149">
        <v>
-7476</v>
      </c>
      <c r="AR41" s="159">
        <v>
35.1</v>
      </c>
      <c r="AS41" s="169"/>
    </row>
    <row r="42" spans="1:46" ht="13.2">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
401</v>
      </c>
      <c r="AL42" s="94"/>
      <c r="AM42" s="94"/>
      <c r="AN42" s="94"/>
      <c r="AO42" s="94"/>
      <c r="AP42" s="94"/>
      <c r="AQ42" s="136"/>
      <c r="AR42" s="136"/>
      <c r="AS42" s="169"/>
    </row>
    <row r="43" spans="1:46" ht="13.2">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ht="13.2">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ht="13.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ht="13.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c r="A47" s="92" t="s">
        <v>
519</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ht="13.2">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
520</v>
      </c>
      <c r="AL48" s="91"/>
      <c r="AM48" s="91"/>
      <c r="AN48" s="91"/>
      <c r="AO48" s="91"/>
      <c r="AP48" s="91"/>
      <c r="AQ48" s="137"/>
      <c r="AR48" s="91"/>
    </row>
    <row r="49" spans="1:44" ht="13.5" customHeight="1">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71" t="s">
        <v>
95</v>
      </c>
      <c r="AN49" s="1066" t="s">
        <v>
443</v>
      </c>
      <c r="AO49" s="1067"/>
      <c r="AP49" s="1067"/>
      <c r="AQ49" s="1067"/>
      <c r="AR49" s="1068"/>
    </row>
    <row r="50" spans="1:44" ht="13.2">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72"/>
      <c r="AN50" s="118" t="s">
        <v>
493</v>
      </c>
      <c r="AO50" s="128" t="s">
        <v>
494</v>
      </c>
      <c r="AP50" s="139" t="s">
        <v>
521</v>
      </c>
      <c r="AQ50" s="152" t="s">
        <v>
384</v>
      </c>
      <c r="AR50" s="162" t="s">
        <v>
522</v>
      </c>
    </row>
    <row r="51" spans="1:44" ht="13.2">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
239</v>
      </c>
      <c r="AL51" s="107"/>
      <c r="AM51" s="112">
        <v>
13090817</v>
      </c>
      <c r="AN51" s="119">
        <v>
39828</v>
      </c>
      <c r="AO51" s="129">
        <v>
-12.6</v>
      </c>
      <c r="AP51" s="140">
        <v>
46686</v>
      </c>
      <c r="AQ51" s="153">
        <v>
-9.5</v>
      </c>
      <c r="AR51" s="163">
        <v>
-3.1</v>
      </c>
    </row>
    <row r="52" spans="1:44" ht="13.2">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
279</v>
      </c>
      <c r="AM52" s="113">
        <v>
9448657</v>
      </c>
      <c r="AN52" s="120">
        <v>
28747</v>
      </c>
      <c r="AO52" s="130">
        <v>
-12.9</v>
      </c>
      <c r="AP52" s="141">
        <v>
32595</v>
      </c>
      <c r="AQ52" s="154">
        <v>
-7.8</v>
      </c>
      <c r="AR52" s="164">
        <v>
-5.0999999999999996</v>
      </c>
    </row>
    <row r="53" spans="1:44" ht="13.2">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
504</v>
      </c>
      <c r="AL53" s="107"/>
      <c r="AM53" s="112">
        <v>
19710175</v>
      </c>
      <c r="AN53" s="119">
        <v>
59429</v>
      </c>
      <c r="AO53" s="129">
        <v>
49.2</v>
      </c>
      <c r="AP53" s="140">
        <v>
49796</v>
      </c>
      <c r="AQ53" s="153">
        <v>
6.7</v>
      </c>
      <c r="AR53" s="163">
        <v>
42.5</v>
      </c>
    </row>
    <row r="54" spans="1:44" ht="13.2">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
279</v>
      </c>
      <c r="AM54" s="113">
        <v>
13044156</v>
      </c>
      <c r="AN54" s="120">
        <v>
39330</v>
      </c>
      <c r="AO54" s="130">
        <v>
36.799999999999997</v>
      </c>
      <c r="AP54" s="141">
        <v>
37281</v>
      </c>
      <c r="AQ54" s="154">
        <v>
14.4</v>
      </c>
      <c r="AR54" s="164">
        <v>
22.4</v>
      </c>
    </row>
    <row r="55" spans="1:44" ht="13.2">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
523</v>
      </c>
      <c r="AL55" s="107"/>
      <c r="AM55" s="112">
        <v>
23644495</v>
      </c>
      <c r="AN55" s="119">
        <v>
70531</v>
      </c>
      <c r="AO55" s="129">
        <v>
18.7</v>
      </c>
      <c r="AP55" s="140">
        <v>
51681</v>
      </c>
      <c r="AQ55" s="153">
        <v>
3.8</v>
      </c>
      <c r="AR55" s="163">
        <v>
14.9</v>
      </c>
    </row>
    <row r="56" spans="1:44" ht="13.2">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
279</v>
      </c>
      <c r="AM56" s="113">
        <v>
15053813</v>
      </c>
      <c r="AN56" s="120">
        <v>
44905</v>
      </c>
      <c r="AO56" s="130">
        <v>
14.2</v>
      </c>
      <c r="AP56" s="141">
        <v>
37226</v>
      </c>
      <c r="AQ56" s="154">
        <v>
-0.1</v>
      </c>
      <c r="AR56" s="164">
        <v>
14.3</v>
      </c>
    </row>
    <row r="57" spans="1:44" ht="13.2">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
478</v>
      </c>
      <c r="AL57" s="107"/>
      <c r="AM57" s="112">
        <v>
42306668</v>
      </c>
      <c r="AN57" s="119">
        <v>
126427</v>
      </c>
      <c r="AO57" s="129">
        <v>
79.3</v>
      </c>
      <c r="AP57" s="140">
        <v>
50465</v>
      </c>
      <c r="AQ57" s="153">
        <v>
-2.4</v>
      </c>
      <c r="AR57" s="163">
        <v>
81.7</v>
      </c>
    </row>
    <row r="58" spans="1:44" ht="13.2">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
279</v>
      </c>
      <c r="AM58" s="113">
        <v>
27702711</v>
      </c>
      <c r="AN58" s="120">
        <v>
82786</v>
      </c>
      <c r="AO58" s="130">
        <v>
84.4</v>
      </c>
      <c r="AP58" s="141">
        <v>
34193</v>
      </c>
      <c r="AQ58" s="154">
        <v>
-8.1</v>
      </c>
      <c r="AR58" s="164">
        <v>
92.5</v>
      </c>
    </row>
    <row r="59" spans="1:44" ht="13.2">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
322</v>
      </c>
      <c r="AL59" s="107"/>
      <c r="AM59" s="112">
        <v>
29985004</v>
      </c>
      <c r="AN59" s="119">
        <v>
90312</v>
      </c>
      <c r="AO59" s="129">
        <v>
-28.6</v>
      </c>
      <c r="AP59" s="140">
        <v>
51679</v>
      </c>
      <c r="AQ59" s="153">
        <v>
2.4</v>
      </c>
      <c r="AR59" s="163">
        <v>
-31</v>
      </c>
    </row>
    <row r="60" spans="1:44" ht="13.2">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
279</v>
      </c>
      <c r="AM60" s="113">
        <v>
19499743</v>
      </c>
      <c r="AN60" s="120">
        <v>
58731</v>
      </c>
      <c r="AO60" s="130">
        <v>
-29.1</v>
      </c>
      <c r="AP60" s="141">
        <v>
35132</v>
      </c>
      <c r="AQ60" s="154">
        <v>
2.7</v>
      </c>
      <c r="AR60" s="164">
        <v>
-31.8</v>
      </c>
    </row>
    <row r="61" spans="1:44" ht="13.2">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
524</v>
      </c>
      <c r="AL61" s="110"/>
      <c r="AM61" s="112">
        <v>
25747432</v>
      </c>
      <c r="AN61" s="119">
        <v>
77305</v>
      </c>
      <c r="AO61" s="129">
        <v>
21.2</v>
      </c>
      <c r="AP61" s="140">
        <v>
50061</v>
      </c>
      <c r="AQ61" s="155">
        <v>
0.2</v>
      </c>
      <c r="AR61" s="163">
        <v>
21</v>
      </c>
    </row>
    <row r="62" spans="1:44" ht="13.2">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
279</v>
      </c>
      <c r="AM62" s="113">
        <v>
16949816</v>
      </c>
      <c r="AN62" s="120">
        <v>
50900</v>
      </c>
      <c r="AO62" s="130">
        <v>
18.7</v>
      </c>
      <c r="AP62" s="141">
        <v>
35285</v>
      </c>
      <c r="AQ62" s="154">
        <v>
0.2</v>
      </c>
      <c r="AR62" s="164">
        <v>
18.5</v>
      </c>
    </row>
    <row r="63" spans="1:44" ht="13.2">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13.2">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ht="13.2">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ht="13.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c r="AK67" s="94"/>
      <c r="AL67" s="94"/>
      <c r="AM67" s="94"/>
      <c r="AN67" s="94"/>
      <c r="AO67" s="94"/>
      <c r="AP67" s="94"/>
      <c r="AQ67" s="94"/>
      <c r="AR67" s="94"/>
      <c r="AS67" s="94"/>
      <c r="AT67" s="94"/>
    </row>
    <row r="68" spans="1:46" ht="13.5" hidden="1" customHeight="1">
      <c r="AK68" s="94"/>
      <c r="AL68" s="94"/>
      <c r="AM68" s="94"/>
      <c r="AN68" s="94"/>
      <c r="AO68" s="94"/>
      <c r="AP68" s="94"/>
      <c r="AQ68" s="94"/>
      <c r="AR68" s="94"/>
    </row>
    <row r="69" spans="1:46" ht="13.5" hidden="1" customHeight="1">
      <c r="AK69" s="94"/>
      <c r="AL69" s="94"/>
      <c r="AM69" s="94"/>
      <c r="AN69" s="94"/>
      <c r="AO69" s="94"/>
      <c r="AP69" s="94"/>
      <c r="AQ69" s="94"/>
      <c r="AR69" s="94"/>
    </row>
    <row r="70" spans="1:46" ht="13.2" hidden="1">
      <c r="AK70" s="94"/>
      <c r="AL70" s="94"/>
      <c r="AM70" s="94"/>
      <c r="AN70" s="94"/>
      <c r="AO70" s="94"/>
      <c r="AP70" s="94"/>
      <c r="AQ70" s="94"/>
      <c r="AR70" s="94"/>
    </row>
    <row r="71" spans="1:46" ht="13.2" hidden="1">
      <c r="AK71" s="94"/>
      <c r="AL71" s="94"/>
      <c r="AM71" s="94"/>
      <c r="AN71" s="94"/>
      <c r="AO71" s="94"/>
      <c r="AP71" s="94"/>
      <c r="AQ71" s="94"/>
      <c r="AR71" s="94"/>
    </row>
    <row r="72" spans="1:46" ht="13.2" hidden="1">
      <c r="AK72" s="94"/>
      <c r="AL72" s="94"/>
      <c r="AM72" s="94"/>
      <c r="AN72" s="94"/>
      <c r="AO72" s="94"/>
      <c r="AP72" s="94"/>
      <c r="AQ72" s="94"/>
      <c r="AR72" s="94"/>
    </row>
    <row r="73" spans="1:46" ht="13.2" hidden="1">
      <c r="AK73" s="94"/>
      <c r="AL73" s="94"/>
      <c r="AM73" s="94"/>
      <c r="AN73" s="94"/>
      <c r="AO73" s="94"/>
      <c r="AP73" s="94"/>
      <c r="AQ73" s="94"/>
      <c r="AR73" s="94"/>
    </row>
  </sheetData>
  <sheetProtection algorithmName="SHA-512" hashValue="WEK2mXjQ6FGx11vKDa9xeB0XhSLBPNvRmu6PB1pCX2w5WhDKJXCGoxgHWsx6xvMuv4eRqFK7FsBuSGY8ipFU3A==" saltValue="1eDJNUorlsXWSS73UZoKX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headerFooter alignWithMargins="0">
    <oddFooter>
&amp;C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cols>
    <col min="1" max="125" width="2.44140625" style="81" customWidth="1"/>
    <col min="126" max="126" width="9" style="82" hidden="1" customWidth="1"/>
    <col min="127" max="16384" width="9" style="82" hidden="1"/>
  </cols>
  <sheetData>
    <row r="1" spans="2:125"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c r="B2" s="82"/>
      <c r="DG2" s="82"/>
    </row>
    <row r="3" spans="2:125" ht="13.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row r="5" spans="2:125" ht="13.2"/>
    <row r="6" spans="2:125" ht="13.2"/>
    <row r="7" spans="2:125" ht="13.2"/>
    <row r="8" spans="2:125" ht="13.2"/>
    <row r="9" spans="2:125" ht="13.2">
      <c r="DU9" s="82"/>
    </row>
    <row r="10" spans="2:125" ht="13.2"/>
    <row r="11" spans="2:125" ht="13.2"/>
    <row r="12" spans="2:125" ht="13.2"/>
    <row r="13" spans="2:125" ht="13.2"/>
    <row r="14" spans="2:125" ht="13.2"/>
    <row r="15" spans="2:125" ht="13.2"/>
    <row r="16" spans="2:125" ht="13.2"/>
    <row r="17" spans="125:125" ht="13.2">
      <c r="DU17" s="82"/>
    </row>
    <row r="18" spans="125:125" ht="13.2"/>
    <row r="19" spans="125:125" ht="13.2"/>
    <row r="20" spans="125:125" ht="13.2">
      <c r="DU20" s="82"/>
    </row>
    <row r="21" spans="125:125" ht="13.2">
      <c r="DU21" s="82"/>
    </row>
    <row r="22" spans="125:125" ht="13.2"/>
    <row r="23" spans="125:125" ht="13.2"/>
    <row r="24" spans="125:125" ht="13.2"/>
    <row r="25" spans="125:125" ht="13.2"/>
    <row r="26" spans="125:125" ht="13.2"/>
    <row r="27" spans="125:125" ht="13.2"/>
    <row r="28" spans="125:125" ht="13.2">
      <c r="DU28" s="82"/>
    </row>
    <row r="29" spans="125:125" ht="13.2"/>
    <row r="30" spans="125:125" ht="13.2"/>
    <row r="31" spans="125:125" ht="13.2"/>
    <row r="32" spans="125:125" ht="13.2"/>
    <row r="33" spans="2:125" ht="13.2">
      <c r="B33" s="82"/>
      <c r="G33" s="82"/>
      <c r="I33" s="82"/>
    </row>
    <row r="34" spans="2:125" ht="13.2">
      <c r="C34" s="82"/>
      <c r="P34" s="82"/>
      <c r="DE34" s="82"/>
      <c r="DH34" s="82"/>
    </row>
    <row r="35" spans="2:125" ht="13.2">
      <c r="D35" s="82"/>
      <c r="E35" s="82"/>
      <c r="DG35" s="82"/>
      <c r="DJ35" s="82"/>
      <c r="DP35" s="82"/>
      <c r="DQ35" s="82"/>
      <c r="DR35" s="82"/>
      <c r="DS35" s="82"/>
      <c r="DT35" s="82"/>
      <c r="DU35" s="82"/>
    </row>
    <row r="36" spans="2:125" ht="13.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c r="DU37" s="82"/>
    </row>
    <row r="38" spans="2:125" ht="13.2">
      <c r="DT38" s="82"/>
      <c r="DU38" s="82"/>
    </row>
    <row r="39" spans="2:125" ht="13.2"/>
    <row r="40" spans="2:125" ht="13.2">
      <c r="DH40" s="82"/>
    </row>
    <row r="41" spans="2:125" ht="13.2">
      <c r="DE41" s="82"/>
    </row>
    <row r="42" spans="2:125" ht="13.2">
      <c r="DG42" s="82"/>
      <c r="DJ42" s="82"/>
    </row>
    <row r="43" spans="2:125" ht="13.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c r="DU44" s="82"/>
    </row>
    <row r="45" spans="2:125" ht="13.2"/>
    <row r="46" spans="2:125" ht="13.2"/>
    <row r="47" spans="2:125" ht="13.2"/>
    <row r="48" spans="2:125" ht="13.2">
      <c r="DT48" s="82"/>
      <c r="DU48" s="82"/>
    </row>
    <row r="49" spans="120:125" ht="13.2">
      <c r="DU49" s="82"/>
    </row>
    <row r="50" spans="120:125" ht="13.2">
      <c r="DU50" s="82"/>
    </row>
    <row r="51" spans="120:125" ht="13.2">
      <c r="DP51" s="82"/>
      <c r="DQ51" s="82"/>
      <c r="DR51" s="82"/>
      <c r="DS51" s="82"/>
      <c r="DT51" s="82"/>
      <c r="DU51" s="82"/>
    </row>
    <row r="52" spans="120:125" ht="13.2"/>
    <row r="53" spans="120:125" ht="13.2"/>
    <row r="54" spans="120:125" ht="13.2">
      <c r="DU54" s="82"/>
    </row>
    <row r="55" spans="120:125" ht="13.2"/>
    <row r="56" spans="120:125" ht="13.2"/>
    <row r="57" spans="120:125" ht="13.2"/>
    <row r="58" spans="120:125" ht="13.2">
      <c r="DU58" s="82"/>
    </row>
    <row r="59" spans="120:125" ht="13.2"/>
    <row r="60" spans="120:125" ht="13.2"/>
    <row r="61" spans="120:125" ht="13.2"/>
    <row r="62" spans="120:125" ht="13.2"/>
    <row r="63" spans="120:125" ht="13.2">
      <c r="DU63" s="82"/>
    </row>
    <row r="64" spans="120:125" ht="13.2">
      <c r="DT64" s="82"/>
      <c r="DU64" s="82"/>
    </row>
    <row r="65" spans="123:125" ht="13.2"/>
    <row r="66" spans="123:125" ht="13.2"/>
    <row r="67" spans="123:125" ht="13.2"/>
    <row r="68" spans="123:125" ht="13.2"/>
    <row r="69" spans="123:125" ht="13.2">
      <c r="DS69" s="82"/>
      <c r="DT69" s="82"/>
      <c r="DU69" s="8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82"/>
    </row>
    <row r="83" spans="116:125" ht="13.2">
      <c r="DM83" s="82"/>
      <c r="DN83" s="82"/>
      <c r="DO83" s="82"/>
      <c r="DP83" s="82"/>
      <c r="DQ83" s="82"/>
      <c r="DR83" s="82"/>
      <c r="DS83" s="82"/>
      <c r="DT83" s="82"/>
      <c r="DU83" s="82"/>
    </row>
    <row r="84" spans="116:125" ht="13.2"/>
    <row r="85" spans="116:125" ht="13.2"/>
    <row r="86" spans="116:125" ht="13.2"/>
    <row r="87" spans="116:125" ht="13.2"/>
    <row r="88" spans="116:125" ht="13.2">
      <c r="DU88" s="82"/>
    </row>
    <row r="89" spans="116:125" ht="13.2"/>
    <row r="90" spans="116:125" ht="13.2"/>
    <row r="91" spans="116:125" ht="13.2"/>
    <row r="92" spans="116:125" ht="13.5" customHeight="1"/>
    <row r="93" spans="116:125" ht="13.5" customHeight="1"/>
    <row r="94" spans="116:125" ht="13.5" customHeight="1">
      <c r="DS94" s="82"/>
      <c r="DT94" s="82"/>
      <c r="DU94" s="82"/>
    </row>
    <row r="95" spans="116:125" ht="13.5" customHeight="1">
      <c r="DU95" s="82"/>
    </row>
    <row r="96" spans="116:125" ht="13.5" customHeight="1"/>
    <row r="97" spans="124:125" ht="13.5" customHeight="1"/>
    <row r="98" spans="124:125" ht="13.5" customHeight="1"/>
    <row r="99" spans="124:125" ht="13.5" customHeight="1"/>
    <row r="100" spans="124:125" ht="13.5" customHeight="1"/>
    <row r="101" spans="124:125" ht="13.5" customHeight="1">
      <c r="DU101" s="82"/>
    </row>
    <row r="102" spans="124:125" ht="13.5" customHeight="1"/>
    <row r="103" spans="124:125" ht="13.5" customHeight="1"/>
    <row r="104" spans="124:125" ht="13.5" customHeight="1">
      <c r="DT104" s="82"/>
      <c r="DU104" s="8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82" t="s">
        <v>
107</v>
      </c>
    </row>
    <row r="120" spans="125:125" ht="13.5" hidden="1" customHeight="1"/>
    <row r="121" spans="125:125" ht="13.5" hidden="1" customHeight="1">
      <c r="DU121" s="82"/>
    </row>
  </sheetData>
  <sheetProtection algorithmName="SHA-512" hashValue="1eGLCXVs/eYyS7dUe6Um1YrRNpWchhrJ7lxG1XX254hbvkQRp8nprd0HHMCyKp9sc36DeetsZbAqsqE+4gI0+A==" saltValue="9xsmUg4GKTx3oRHFDhRGWg=="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
&amp;C
&amp;P/&amp;N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cols>
    <col min="1" max="125" width="2.44140625" style="81" customWidth="1"/>
    <col min="126" max="142" width="0" style="82" hidden="1" customWidth="1"/>
    <col min="143" max="143" width="9" style="82" hidden="1" customWidth="1"/>
    <col min="144" max="16384" width="9" style="82" hidden="1"/>
  </cols>
  <sheetData>
    <row r="1" spans="1:125" ht="13.5"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c r="B2" s="82"/>
      <c r="T2" s="82"/>
    </row>
    <row r="3" spans="1:125" ht="13.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82"/>
      <c r="G33" s="82"/>
      <c r="I33" s="82"/>
    </row>
    <row r="34" spans="2:125" ht="13.2">
      <c r="C34" s="82"/>
      <c r="P34" s="82"/>
      <c r="R34" s="82"/>
      <c r="U34" s="82"/>
    </row>
    <row r="35" spans="2:125" ht="13.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c r="F36" s="82"/>
      <c r="H36" s="82"/>
      <c r="J36" s="82"/>
      <c r="K36" s="82"/>
      <c r="L36" s="82"/>
      <c r="M36" s="82"/>
      <c r="N36" s="82"/>
      <c r="O36" s="82"/>
      <c r="Q36" s="82"/>
      <c r="S36" s="82"/>
      <c r="V36" s="82"/>
    </row>
    <row r="37" spans="2:125" ht="13.2"/>
    <row r="38" spans="2:125" ht="13.2"/>
    <row r="39" spans="2:125" ht="13.2"/>
    <row r="40" spans="2:125" ht="13.2">
      <c r="U40" s="82"/>
    </row>
    <row r="41" spans="2:125" ht="13.2">
      <c r="R41" s="82"/>
    </row>
    <row r="42" spans="2:125" ht="13.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c r="Q43" s="82"/>
      <c r="S43" s="82"/>
      <c r="V43" s="8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81" t="s">
        <v>
107</v>
      </c>
    </row>
  </sheetData>
  <sheetProtection algorithmName="SHA-512" hashValue="9TFRp+Yz9FIsyDRdWUBjvF7/+O+BdMqpd4e7Yr34PzTb46S1Mi+SSXkBai6s5NbnD9a4SK3M+w/V1gE8EDTrvQ==" saltValue="Qog+s6jQlxq3YRZK4axzjg=="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
&amp;C
&amp;P/&amp;N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cols>
    <col min="1" max="1" width="8.21875" style="50" customWidth="1"/>
    <col min="2" max="16" width="14.6640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9"/>
      <c r="C45" s="89"/>
      <c r="D45" s="89"/>
      <c r="E45" s="89"/>
      <c r="F45" s="89"/>
      <c r="G45" s="89"/>
      <c r="H45" s="89"/>
      <c r="I45" s="89"/>
      <c r="J45" s="185" t="s">
        <v>
4</v>
      </c>
    </row>
    <row r="46" spans="2:10" ht="29.25" customHeight="1">
      <c r="B46" s="171" t="s">
        <v>
9</v>
      </c>
      <c r="C46" s="175"/>
      <c r="D46" s="175"/>
      <c r="E46" s="176" t="s">
        <v>
18</v>
      </c>
      <c r="F46" s="177" t="s">
        <v>
446</v>
      </c>
      <c r="G46" s="181" t="s">
        <v>
526</v>
      </c>
      <c r="H46" s="181" t="s">
        <v>
527</v>
      </c>
      <c r="I46" s="181" t="s">
        <v>
528</v>
      </c>
      <c r="J46" s="186" t="s">
        <v>
529</v>
      </c>
    </row>
    <row r="47" spans="2:10" ht="57.75" customHeight="1">
      <c r="B47" s="172"/>
      <c r="C47" s="1073" t="s">
        <v>
1</v>
      </c>
      <c r="D47" s="1073"/>
      <c r="E47" s="1074"/>
      <c r="F47" s="178">
        <v>
44.32</v>
      </c>
      <c r="G47" s="182">
        <v>
38.83</v>
      </c>
      <c r="H47" s="182">
        <v>
35.6</v>
      </c>
      <c r="I47" s="182">
        <v>
36.22</v>
      </c>
      <c r="J47" s="187">
        <v>
36.630000000000003</v>
      </c>
    </row>
    <row r="48" spans="2:10" ht="57.75" customHeight="1">
      <c r="B48" s="173"/>
      <c r="C48" s="1075" t="s">
        <v>
10</v>
      </c>
      <c r="D48" s="1075"/>
      <c r="E48" s="1076"/>
      <c r="F48" s="179">
        <v>
3.33</v>
      </c>
      <c r="G48" s="183">
        <v>
3.37</v>
      </c>
      <c r="H48" s="183">
        <v>
2.9</v>
      </c>
      <c r="I48" s="183">
        <v>
5.52</v>
      </c>
      <c r="J48" s="188">
        <v>
7.44</v>
      </c>
    </row>
    <row r="49" spans="2:10" ht="57.75" customHeight="1">
      <c r="B49" s="174"/>
      <c r="C49" s="1077" t="s">
        <v>
17</v>
      </c>
      <c r="D49" s="1077"/>
      <c r="E49" s="1078"/>
      <c r="F49" s="180">
        <v>
4.8</v>
      </c>
      <c r="G49" s="184" t="s">
        <v>
200</v>
      </c>
      <c r="H49" s="184" t="s">
        <v>
75</v>
      </c>
      <c r="I49" s="184">
        <v>
3.57</v>
      </c>
      <c r="J49" s="189">
        <v>
3.71</v>
      </c>
    </row>
    <row r="50" spans="2:10" ht="13.2"/>
  </sheetData>
  <sheetProtection algorithmName="SHA-512" hashValue="WOQoWZ+Th2T7fDHl5fasKAeOPNCchvuIaG+IWYzRmqBu51wg5T8dx6w2gOaATUbOo2yBvTSkeHn3Ojvddi7nJA==" saltValue="/iTWMCNoOesNBR/fpkW3JA=="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
&amp;C
&amp;P/&amp;N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dcterms:created xsi:type="dcterms:W3CDTF">2023-02-20T04:44:30Z</dcterms:created>
  <dcterms:modified xsi:type="dcterms:W3CDTF">2023-10-23T23:26:41Z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2023-10-03T05:49:19Z</vt:filetime>
  </property>
</Properties>
</file>