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課\０１文書\１１簡易水道\０１庶務\０２調査回答\01.公営企業関係\経営比較分析表・簡易水道\R5\"/>
    </mc:Choice>
  </mc:AlternateContent>
  <workbookProtection workbookAlgorithmName="SHA-512" workbookHashValue="nurfLzPmy1j3aIb6KAuTZ7wBJYENaTFv5kUlXFPSWg2WC7GjSiWc5FsJSzQedZvJGBzWFhMNpRg6evnU2nvasw==" workbookSaltValue="O20ISN2TlH5V0+/41/suZg==" workbookSpinCount="100000" lockStructure="1"/>
  <bookViews>
    <workbookView xWindow="0" yWindow="0" windowWidth="16980" windowHeight="117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W8" i="4"/>
  <c r="I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<sst xmlns="http://schemas.openxmlformats.org/spreadsheetml/2006/main" count="247" uniqueCount="121">
  <si>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</si>
  <si>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</si>
  <si>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</si>
  <si>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</si>
  <si>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</si>
  <si>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</si>
  <si>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</si>
  <si>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</si>
  <si>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</si>
  <si>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</si>
  <si>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</si>
  <si>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</si>
  <si>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</si>
  <si>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</si>
  <si>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</si>
  <si>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</si>
  <si>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</si>
  <si>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</si>
  <si>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</si>
  <si>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</si>
  <si>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</si>
  <si>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</si>
  <si>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</si>
  <si>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</si>
  <si>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</si>
  <si>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</si>
  <si>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</si>
  <si>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</si>
  <si>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</si>
  <si>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</si>
  <si>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</si>
  <si>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</si>
  <si>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</si>
  <si>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</si>
  <si>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</si>
  <si>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</si>
  <si>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</si>
  <si>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</si>
  <si>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</si>
  <si>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</si>
  <si>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</si>
  <si>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</si>
  <si>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</si>
  <si>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</si>
  <si>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</si>
  <si>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</si>
  <si>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</si>
  <si>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</si>
  <si>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</si>
  <si>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</si>
  <si>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</si>
  <si>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</si>
  <si>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</si>
  <si>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</si>
  <si>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</si>
  <si>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</si>
  <si>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</si>
  <si>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</si>
  <si>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</si>
  <si>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</si>
  <si>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</si>
  <si>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</si>
  <si>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</si>
  <si>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</si>
  <si>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</si>
  <si>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</si>
  <si>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</si>
  <si>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</si>
  <si>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</si>
  <si>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</si>
  <si>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</si>
  <si>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</si>
  <si>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</si>
  <si>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</si>
  <si>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</si>
  <si>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</si>
  <si>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</si>
  <si>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</si>
  <si>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</si>
  <si>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</si>
  <si>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</si>
  <si>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</si>
  <si>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</si>
  <si>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</si>
  <si>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</si>
  <si>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</si>
  <si>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</si>
  <si>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</si>
  <si>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</si>
  <si>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</si>
  <si>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</si>
  <si>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</si>
  <si>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</si>
  <si>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</si>
  <si>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</si>
  <si>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</si>
  <si>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</si>
  <si>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</si>
  <si>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</si>
  <si>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</si>
  <si>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</si>
  <si>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</si>
  <si>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</si>
  <si>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</si>
  <si>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</si>
  <si>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</si>
  <si>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</si>
  <si>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</si>
  <si>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</si>
  <si>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</si>
  <si>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</si>
  <si>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</si>
  <si>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</si>
  <si>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</si>
  <si>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</si>
  <si>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</si>
  <si>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</si>
  <si>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</si>
  <si>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
　令和4年度は公営企業会計の適用に向け固定資産台帳データ変換業務および公営企業会計システム初期導入業務を委託したことにより一般会計からの繰入金が増加した。このため、収益的収支比率が増加した。公営企業会計適用が完了する令和6年度以降には改善する見込み。
④企業債残高対事業規模比率
　企業債償還が平成28年度に終了したことにともない、0％となった。
⑤経費回収率
　平成29年度から100％以上を維持している。令和4年度は汚水処理費が増加したため比率が減少した。
⑥汚水処理原価
　維持管理費が増加したため、原価が増加した。
⑦施設利用率
　浄化槽基数の増により処理能力が増加したが処理水量、人口に大きな変動はないため施設利用率が減少した。浄化槽は各戸に設置されているため統廃合は難しい。使用されていない浄化槽に関しては随時休止又は廃止の手続きを行う。
⑧水洗化率
　村内全戸に設置されているため、水洗化率100％を達成している。</t>
    <rPh sb="70" eb="72">
      <t>イッパン</t>
    </rPh>
    <rPh sb="72" eb="74">
      <t>カイケイ</t>
    </rPh>
    <rPh sb="77" eb="79">
      <t>クリイレ</t>
    </rPh>
    <rPh sb="79" eb="80">
      <t>キン</t>
    </rPh>
    <rPh sb="81" eb="83">
      <t>ゾウカ</t>
    </rPh>
    <rPh sb="91" eb="94">
      <t>シュウエキテキ</t>
    </rPh>
    <rPh sb="94" eb="96">
      <t>シュウシ</t>
    </rPh>
    <rPh sb="96" eb="98">
      <t>ヒリツ</t>
    </rPh>
    <rPh sb="99" eb="101">
      <t>ゾウカ</t>
    </rPh>
    <rPh sb="227" eb="229">
      <t>ゾウカ</t>
    </rPh>
    <rPh sb="236" eb="238">
      <t>ゲンショウ</t>
    </rPh>
    <rPh sb="252" eb="254">
      <t>イジ</t>
    </rPh>
    <rPh sb="254" eb="257">
      <t>カンリヒ</t>
    </rPh>
    <rPh sb="258" eb="260">
      <t>ゾウカ</t>
    </rPh>
    <rPh sb="265" eb="267">
      <t>ゲンカ</t>
    </rPh>
    <rPh sb="268" eb="270">
      <t>ゾウカ</t>
    </rPh>
    <phoneticPr fontId="4"/>
  </si>
  <si>
    <t>　汚泥処理施設及び合併浄化槽は年に数回程度の定期的なメンテナンス、機器の修繕を行うことにより、施設の機能は十分に維持されている。
　当面、老朽化による大規模な更新予定はない。
　すべて浄化槽処理のため、管路はない。</t>
    <phoneticPr fontId="4"/>
  </si>
  <si>
    <t>　人口が極端に少ないため、施設の維持に対する住居一人当たりの費用負担は大きくなっているが、定期的なメンテナンス等により大規模な修繕等は発生しておらず、効率的な運営ができている。
　当面、更新の予定はなく、修繕を中心に維持していく予定である。
　今後の起債は予定していない。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</si>
</sst>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7-4E74-B251-E00ED409BF3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827-4E74-B251-E00ED409BF3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60.82</c:v>
                </c:pt>
                <c:pt idx="1">
                  <c:v>67.010000000000005</c:v>
                </c:pt>
                <c:pt idx="2">
                  <c:v>54.55</c:v>
                </c:pt>
                <c:pt idx="3">
                  <c:v>57.02</c:v>
                </c:pt>
                <c:pt idx="4">
                  <c:v>49.61</c:v>
                </c:pt>
              </c:numCache>
            </c:numRef>
          </c:val>
          <c:extLst>
            <c:ext xmlns:c16="http://schemas.microsoft.com/office/drawing/2014/chart" uri="{C3380CC4-5D6E-409C-BE32-E72D297353CC}">
              <c16:uniqueId val="{00000000-1F61-4701-AF4C-A9FAA1C178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1F61-4701-AF4C-A9FAA1C178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68F-43A4-9F0E-7835970454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68F-43A4-9F0E-7835970454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244.33</c:v>
                </c:pt>
                <c:pt idx="1">
                  <c:v>199.59</c:v>
                </c:pt>
                <c:pt idx="2">
                  <c:v>118.44</c:v>
                </c:pt>
                <c:pt idx="3">
                  <c:v>108.19</c:v>
                </c:pt>
                <c:pt idx="4">
                  <c:v>263.72000000000003</c:v>
                </c:pt>
              </c:numCache>
            </c:numRef>
          </c:val>
          <c:extLst>
            <c:ext xmlns:c16="http://schemas.microsoft.com/office/drawing/2014/chart" uri="{C3380CC4-5D6E-409C-BE32-E72D297353CC}">
              <c16:uniqueId val="{00000000-3AF4-4795-AF38-086ABF4D39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4-4795-AF38-086ABF4D39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91-4D84-AE10-3393C3A7F0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91-4D84-AE10-3393C3A7F0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C-42F6-8F08-8BC820AE5E3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C-42F6-8F08-8BC820AE5E3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04-42BD-93B2-331510C9973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04-42BD-93B2-331510C9973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D-4F59-8EAE-404466CCF9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D-4F59-8EAE-404466CCF9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78-4C23-8224-4FD1547199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3678-4C23-8224-4FD1547199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137.52000000000001</c:v>
                </c:pt>
                <c:pt idx="1">
                  <c:v>146.21</c:v>
                </c:pt>
                <c:pt idx="2">
                  <c:v>155.55000000000001</c:v>
                </c:pt>
                <c:pt idx="3">
                  <c:v>201.02</c:v>
                </c:pt>
                <c:pt idx="4">
                  <c:v>87.28</c:v>
                </c:pt>
              </c:numCache>
            </c:numRef>
          </c:val>
          <c:extLst>
            <c:ext xmlns:c16="http://schemas.microsoft.com/office/drawing/2014/chart" uri="{C3380CC4-5D6E-409C-BE32-E72D297353CC}">
              <c16:uniqueId val="{00000000-10BD-4880-9376-9EC59A7BA3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10BD-4880-9376-9EC59A7BA3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192.62</c:v>
                </c:pt>
                <c:pt idx="1">
                  <c:v>176.43</c:v>
                </c:pt>
                <c:pt idx="2">
                  <c:v>165.01</c:v>
                </c:pt>
                <c:pt idx="3">
                  <c:v>129.1</c:v>
                </c:pt>
                <c:pt idx="4">
                  <c:v>272.67</c:v>
                </c:pt>
              </c:numCache>
            </c:numRef>
          </c:val>
          <c:extLst>
            <c:ext xmlns:c16="http://schemas.microsoft.com/office/drawing/2014/chart" uri="{C3380CC4-5D6E-409C-BE32-E72D297353CC}">
              <c16:uniqueId val="{00000000-84B0-44D1-9901-23C19F08D5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84B0-44D1-9901-23C19F08D5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東京都　青ヶ島村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K2</v>
      </c>
      <c r="X8" s="66"/>
      <c r="Y8" s="66"/>
      <c r="Z8" s="66"/>
      <c r="AA8" s="66"/>
      <c r="AB8" s="66"/>
      <c r="AC8" s="66"/>
      <c r="AD8" s="67" t="str">
        <f>データ!$M$6</f>
        <v>非設置</v>
      </c>
      <c r="AE8" s="67"/>
      <c r="AF8" s="67"/>
      <c r="AG8" s="67"/>
      <c r="AH8" s="67"/>
      <c r="AI8" s="67"/>
      <c r="AJ8" s="67"/>
      <c r="AK8" s="3"/>
      <c r="AL8" s="55">
        <f>データ!S6</f>
        <v>168</v>
      </c>
      <c r="AM8" s="55"/>
      <c r="AN8" s="55"/>
      <c r="AO8" s="55"/>
      <c r="AP8" s="55"/>
      <c r="AQ8" s="55"/>
      <c r="AR8" s="55"/>
      <c r="AS8" s="55"/>
      <c r="AT8" s="54">
        <f>データ!T6</f>
        <v>5.95</v>
      </c>
      <c r="AU8" s="54"/>
      <c r="AV8" s="54"/>
      <c r="AW8" s="54"/>
      <c r="AX8" s="54"/>
      <c r="AY8" s="54"/>
      <c r="AZ8" s="54"/>
      <c r="BA8" s="54"/>
      <c r="BB8" s="54">
        <f>データ!U6</f>
        <v>28.24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100</v>
      </c>
      <c r="X10" s="54"/>
      <c r="Y10" s="54"/>
      <c r="Z10" s="54"/>
      <c r="AA10" s="54"/>
      <c r="AB10" s="54"/>
      <c r="AC10" s="54"/>
      <c r="AD10" s="55">
        <f>データ!R6</f>
        <v>4400</v>
      </c>
      <c r="AE10" s="55"/>
      <c r="AF10" s="55"/>
      <c r="AG10" s="55"/>
      <c r="AH10" s="55"/>
      <c r="AI10" s="55"/>
      <c r="AJ10" s="55"/>
      <c r="AK10" s="2"/>
      <c r="AL10" s="55">
        <f>データ!V6</f>
        <v>146</v>
      </c>
      <c r="AM10" s="55"/>
      <c r="AN10" s="55"/>
      <c r="AO10" s="55"/>
      <c r="AP10" s="55"/>
      <c r="AQ10" s="55"/>
      <c r="AR10" s="55"/>
      <c r="AS10" s="55"/>
      <c r="AT10" s="54">
        <f>データ!W6</f>
        <v>0.45</v>
      </c>
      <c r="AU10" s="54"/>
      <c r="AV10" s="54"/>
      <c r="AW10" s="54"/>
      <c r="AX10" s="54"/>
      <c r="AY10" s="54"/>
      <c r="AZ10" s="54"/>
      <c r="BA10" s="54"/>
      <c r="BB10" s="54">
        <f>データ!X6</f>
        <v>324.44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120</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Gar+8/DaD/rZgCfiZ3u0kuNMLpjDGJ2gWCUVOyWJVOGlP9E0/t5tgYwvokI/uXRlCi5aqDumK/A/eY6mPH1GPQ==" saltValue="URmsMfA8huAignH6wEAc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134023</v>
      </c>
      <c r="D6" s="19">
        <f t="shared" si="3"/>
        <v>47</v>
      </c>
      <c r="E6" s="19">
        <f t="shared" si="3"/>
        <v>18</v>
      </c>
      <c r="F6" s="19">
        <f t="shared" si="3"/>
        <v>0</v>
      </c>
      <c r="G6" s="19">
        <f t="shared" si="3"/>
        <v>0</v>
      </c>
      <c r="H6" s="19" t="str">
        <f t="shared" si="3"/>
        <v>東京都　青ヶ島村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100</v>
      </c>
      <c r="Q6" s="20">
        <f t="shared" si="3"/>
        <v>100</v>
      </c>
      <c r="R6" s="20">
        <f t="shared" si="3"/>
        <v>4400</v>
      </c>
      <c r="S6" s="20">
        <f t="shared" si="3"/>
        <v>168</v>
      </c>
      <c r="T6" s="20">
        <f t="shared" si="3"/>
        <v>5.95</v>
      </c>
      <c r="U6" s="20">
        <f t="shared" si="3"/>
        <v>28.24</v>
      </c>
      <c r="V6" s="20">
        <f t="shared" si="3"/>
        <v>146</v>
      </c>
      <c r="W6" s="20">
        <f t="shared" si="3"/>
        <v>0.45</v>
      </c>
      <c r="X6" s="20">
        <f t="shared" si="3"/>
        <v>324.44</v>
      </c>
      <c r="Y6" s="21">
        <f>IF(Y7="",NA(),Y7)</f>
        <v>244.33</v>
      </c>
      <c r="Z6" s="21">
        <f t="shared" ref="Z6:AH6" si="4">IF(Z7="",NA(),Z7)</f>
        <v>199.59</v>
      </c>
      <c r="AA6" s="21">
        <f t="shared" si="4"/>
        <v>118.44</v>
      </c>
      <c r="AB6" s="21">
        <f t="shared" si="4"/>
        <v>108.19</v>
      </c>
      <c r="AC6" s="21">
        <f t="shared" si="4"/>
        <v>263.72000000000003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137.52000000000001</v>
      </c>
      <c r="BR6" s="21">
        <f t="shared" ref="BR6:BZ6" si="8">IF(BR7="",NA(),BR7)</f>
        <v>146.21</v>
      </c>
      <c r="BS6" s="21">
        <f t="shared" si="8"/>
        <v>155.55000000000001</v>
      </c>
      <c r="BT6" s="21">
        <f t="shared" si="8"/>
        <v>201.02</v>
      </c>
      <c r="BU6" s="21">
        <f t="shared" si="8"/>
        <v>87.28</v>
      </c>
      <c r="BV6" s="21">
        <f t="shared" si="8"/>
        <v>63.06</v>
      </c>
      <c r="BW6" s="21">
        <f t="shared" si="8"/>
        <v>62.5</v>
      </c>
      <c r="BX6" s="21">
        <f t="shared" si="8"/>
        <v>60.59</v>
      </c>
      <c r="BY6" s="21">
        <f t="shared" si="8"/>
        <v>60</v>
      </c>
      <c r="BZ6" s="21">
        <f t="shared" si="8"/>
        <v>59.01</v>
      </c>
      <c r="CA6" s="20" t="str">
        <f>IF(CA7="","",IF(CA7="-","【-】","【"&amp;SUBSTITUTE(TEXT(CA7,"#,##0.00"),"-","△")&amp;"】"))</f>
        <v>【57.03】</v>
      </c>
      <c r="CB6" s="21">
        <f>IF(CB7="",NA(),CB7)</f>
        <v>192.62</v>
      </c>
      <c r="CC6" s="21">
        <f t="shared" ref="CC6:CK6" si="9">IF(CC7="",NA(),CC7)</f>
        <v>176.43</v>
      </c>
      <c r="CD6" s="21">
        <f t="shared" si="9"/>
        <v>165.01</v>
      </c>
      <c r="CE6" s="21">
        <f t="shared" si="9"/>
        <v>129.1</v>
      </c>
      <c r="CF6" s="21">
        <f t="shared" si="9"/>
        <v>272.67</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60.82</v>
      </c>
      <c r="CN6" s="21">
        <f t="shared" ref="CN6:CV6" si="10">IF(CN7="",NA(),CN7)</f>
        <v>67.010000000000005</v>
      </c>
      <c r="CO6" s="21">
        <f t="shared" si="10"/>
        <v>54.55</v>
      </c>
      <c r="CP6" s="21">
        <f t="shared" si="10"/>
        <v>57.02</v>
      </c>
      <c r="CQ6" s="21">
        <f t="shared" si="10"/>
        <v>49.61</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134023</v>
      </c>
      <c r="D7" s="23">
        <v>47</v>
      </c>
      <c r="E7" s="23">
        <v>18</v>
      </c>
      <c r="F7" s="23">
        <v>0</v>
      </c>
      <c r="G7" s="23">
        <v>0</v>
      </c>
      <c r="H7" s="23" t="s">
        <v>98</v>
      </c>
      <c r="I7" s="23" t="s">
        <v>99</v>
      </c>
      <c r="J7" s="23" t="s">
        <v>100</v>
      </c>
      <c r="K7" s="23" t="s">
        <v>101</v>
      </c>
      <c r="L7" s="23" t="s">
        <v>102</v>
      </c>
      <c r="M7" s="23" t="s">
        <v>103</v>
      </c>
      <c r="N7" s="24" t="s">
        <v>104</v>
      </c>
      <c r="O7" s="24" t="s">
        <v>105</v>
      </c>
      <c r="P7" s="24">
        <v>100</v>
      </c>
      <c r="Q7" s="24">
        <v>100</v>
      </c>
      <c r="R7" s="24">
        <v>4400</v>
      </c>
      <c r="S7" s="24">
        <v>168</v>
      </c>
      <c r="T7" s="24">
        <v>5.95</v>
      </c>
      <c r="U7" s="24">
        <v>28.24</v>
      </c>
      <c r="V7" s="24">
        <v>146</v>
      </c>
      <c r="W7" s="24">
        <v>0.45</v>
      </c>
      <c r="X7" s="24">
        <v>324.44</v>
      </c>
      <c r="Y7" s="24">
        <v>244.33</v>
      </c>
      <c r="Z7" s="24">
        <v>199.59</v>
      </c>
      <c r="AA7" s="24">
        <v>118.44</v>
      </c>
      <c r="AB7" s="24">
        <v>108.19</v>
      </c>
      <c r="AC7" s="24">
        <v>263.72000000000003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137.52000000000001</v>
      </c>
      <c r="BR7" s="24">
        <v>146.21</v>
      </c>
      <c r="BS7" s="24">
        <v>155.55000000000001</v>
      </c>
      <c r="BT7" s="24">
        <v>201.02</v>
      </c>
      <c r="BU7" s="24">
        <v>87.28</v>
      </c>
      <c r="BV7" s="24">
        <v>63.06</v>
      </c>
      <c r="BW7" s="24">
        <v>62.5</v>
      </c>
      <c r="BX7" s="24">
        <v>60.59</v>
      </c>
      <c r="BY7" s="24">
        <v>60</v>
      </c>
      <c r="BZ7" s="24">
        <v>59.01</v>
      </c>
      <c r="CA7" s="24">
        <v>57.03</v>
      </c>
      <c r="CB7" s="24">
        <v>192.62</v>
      </c>
      <c r="CC7" s="24">
        <v>176.43</v>
      </c>
      <c r="CD7" s="24">
        <v>165.01</v>
      </c>
      <c r="CE7" s="24">
        <v>129.1</v>
      </c>
      <c r="CF7" s="24">
        <v>272.67</v>
      </c>
      <c r="CG7" s="24">
        <v>264.77</v>
      </c>
      <c r="CH7" s="24">
        <v>269.33</v>
      </c>
      <c r="CI7" s="24">
        <v>280.23</v>
      </c>
      <c r="CJ7" s="24">
        <v>282.70999999999998</v>
      </c>
      <c r="CK7" s="24">
        <v>291.82</v>
      </c>
      <c r="CL7" s="24">
        <v>294.83</v>
      </c>
      <c r="CM7" s="24">
        <v>60.82</v>
      </c>
      <c r="CN7" s="24">
        <v>67.010000000000005</v>
      </c>
      <c r="CO7" s="24">
        <v>54.55</v>
      </c>
      <c r="CP7" s="24">
        <v>57.02</v>
      </c>
      <c r="CQ7" s="24">
        <v>49.61</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aogashima48</cp:lastModifiedBy>
  <dcterms:created xsi:type="dcterms:W3CDTF">2023-12-12T03:00:06Z</dcterms:created>
  <dcterms:modified xsi:type="dcterms:W3CDTF">2024-02-09T09:43:02Z</dcterms:modified>
  <cp:category/>
</cp:coreProperties>
</file>