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Ip23dc01\共有\企画財政課\財政係\01_財政メイン\03_調査物\10_地方公営企業関係\経営比較分析\R5\"/>
    </mc:Choice>
  </mc:AlternateContent>
  <xr:revisionPtr revIDLastSave="0" documentId="8_{60922754-E1D7-4D65-8F16-1197DC0DC5E2}" xr6:coauthVersionLast="47" xr6:coauthVersionMax="47" xr10:uidLastSave="{00000000-0000-0000-0000-000000000000}"/>
  <workbookProtection workbookAlgorithmName="SHA-512" workbookHashValue="8uraoHjlNc6FX1j/p7JGeEs/dGZn7XxT8oDBk7Ub01Zdvic0TvcbxshUZlmPfjW6z9IJAYH+jtSJxBTsaOJNhw==" workbookSaltValue="XoA9aWCgDSWCBSwSzrDlAA==" workbookSpinCount="100000" lockStructure="1"/>
  <bookViews>
    <workbookView xWindow="-120" yWindow="-120" windowWidth="29040" windowHeight="15720" xr2:uid="{00000000-000D-0000-FFFF-FFFF00000000}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L10" i="4" s="1"/>
  <c r="T6" i="5"/>
  <c r="S6" i="5"/>
  <c r="R6" i="5"/>
  <c r="Q6" i="5"/>
  <c r="P6" i="5"/>
  <c r="O6" i="5"/>
  <c r="I10" i="4" s="1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K85" i="4"/>
  <c r="I85" i="4"/>
  <c r="E85" i="4"/>
  <c r="BB10" i="4"/>
  <c r="AT10" i="4"/>
  <c r="W10" i="4"/>
  <c r="P10" i="4"/>
  <c r="B10" i="4"/>
  <c r="BB8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<sst xmlns="http://schemas.openxmlformats.org/spreadsheetml/2006/main" count="233" uniqueCount="118">
  <si>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</si>
  <si>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</si>
  <si>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</si>
  <si>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</si>
  <si>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</si>
  <si>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</si>
  <si>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</si>
  <si>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</si>
  <si>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</si>
  <si>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</si>
  <si>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</si>
  <si>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</si>
  <si>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</si>
  <si>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</si>
  <si>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</si>
  <si>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</si>
  <si>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</si>
  <si>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</si>
  <si>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</si>
  <si>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</si>
  <si>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</si>
  <si>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</si>
  <si>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</si>
  <si>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</si>
  <si>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</si>
  <si>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</si>
  <si>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</si>
  <si>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</si>
  <si>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</si>
  <si>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</si>
  <si>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</si>
  <si>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</si>
  <si>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</si>
  <si>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</si>
  <si>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</si>
  <si>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</si>
  <si>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</si>
  <si>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</si>
  <si>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</si>
  <si>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</si>
  <si>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</si>
  <si>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</si>
  <si>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</si>
  <si>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</si>
  <si>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</si>
  <si>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</si>
  <si>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</si>
  <si>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</si>
  <si>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</si>
  <si>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</si>
  <si>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</si>
  <si>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</si>
  <si>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</si>
  <si>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</si>
  <si>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</si>
  <si>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</si>
  <si>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</si>
  <si>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</si>
  <si>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</si>
  <si>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</si>
  <si>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</si>
  <si>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</si>
  <si>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</si>
  <si>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</si>
  <si>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</si>
  <si>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</si>
  <si>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</si>
  <si>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</si>
  <si>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</si>
  <si>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</si>
  <si>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</si>
  <si>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</si>
  <si>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</si>
  <si>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</si>
  <si>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</si>
  <si>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</si>
  <si>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</si>
  <si>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</si>
  <si>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</si>
  <si>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</si>
  <si>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</si>
  <si>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</si>
  <si>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</si>
  <si>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</si>
  <si>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</si>
  <si>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</si>
  <si>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</si>
  <si>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</si>
  <si>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</si>
  <si>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</si>
  <si>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</si>
  <si>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</si>
  <si>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</si>
  <si>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</si>
  <si>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</si>
  <si>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</si>
  <si>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東京都　三宅村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</si>
  <si>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</si>
  <si>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</si>
  <si>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</si>
  <si>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</si>
  <si>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</si>
  <si>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</si>
  <si>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</si>
  <si>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</si>
  <si>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</si>
  <si>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</si>
  <si>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</si>
  <si>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</si>
  <si>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</si>
  <si>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</si>
  <si>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</si>
  <si>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</si>
  <si>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</si>
  <si>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</si>
  <si>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⑧有収率を見ると、平均値をやや上回る率で収益につながっているが、⑤料金回収率を見ると平均値よりだいぶ落ち込んで、給水収益だけでは給水費用を賄えていないことがわかる。その中で、①収益的収支比率は高い水準を示しているが、これは一般会計からの繰入金が主な収益高の要因となっている。
本村は離島であり、島内各地区に住居が点在していることから、人口に対して送・配水管が長く、⑦施設利用率は低めだが、くまなく配水するためには必要不可欠な施設となっている。
⑥給水原価を見ると、特に令和2年度から右肩上がりで上がっている。これは、物価高や電気料金の値上げが主な要因と考えられる。</t>
    <rPh sb="1" eb="4">
      <t>ユウシュウリツ</t>
    </rPh>
    <rPh sb="5" eb="6">
      <t>ミ</t>
    </rPh>
    <rPh sb="9" eb="11">
      <t>ヘイキン</t>
    </rPh>
    <rPh sb="11" eb="12">
      <t>チ</t>
    </rPh>
    <rPh sb="15" eb="17">
      <t>ウワマワ</t>
    </rPh>
    <rPh sb="18" eb="19">
      <t>リツ</t>
    </rPh>
    <rPh sb="20" eb="22">
      <t>シュウエキ</t>
    </rPh>
    <rPh sb="33" eb="38">
      <t>リョウキンカイシュウリツ</t>
    </rPh>
    <rPh sb="39" eb="40">
      <t>ミ</t>
    </rPh>
    <rPh sb="42" eb="44">
      <t>ヘイキン</t>
    </rPh>
    <rPh sb="44" eb="45">
      <t>チ</t>
    </rPh>
    <rPh sb="50" eb="51">
      <t>オ</t>
    </rPh>
    <rPh sb="52" eb="53">
      <t>コ</t>
    </rPh>
    <rPh sb="56" eb="60">
      <t>キュウスイシュウエキ</t>
    </rPh>
    <rPh sb="64" eb="68">
      <t>キュウスイヒヨウ</t>
    </rPh>
    <rPh sb="69" eb="70">
      <t>マカナ</t>
    </rPh>
    <rPh sb="84" eb="85">
      <t>ナカ</t>
    </rPh>
    <rPh sb="88" eb="91">
      <t>シュウエキテキ</t>
    </rPh>
    <rPh sb="91" eb="95">
      <t>シュウシヒリツ</t>
    </rPh>
    <rPh sb="96" eb="97">
      <t>タカ</t>
    </rPh>
    <rPh sb="98" eb="100">
      <t>スイジュン</t>
    </rPh>
    <rPh sb="101" eb="102">
      <t>シメ</t>
    </rPh>
    <rPh sb="111" eb="115">
      <t>イッパンカイケイ</t>
    </rPh>
    <rPh sb="118" eb="121">
      <t>クリイレキン</t>
    </rPh>
    <rPh sb="122" eb="123">
      <t>オモ</t>
    </rPh>
    <rPh sb="124" eb="126">
      <t>シュウエキ</t>
    </rPh>
    <rPh sb="126" eb="127">
      <t>タカ</t>
    </rPh>
    <rPh sb="128" eb="130">
      <t>ヨウイン</t>
    </rPh>
    <rPh sb="139" eb="141">
      <t>ホンソン</t>
    </rPh>
    <rPh sb="142" eb="144">
      <t>リトウ</t>
    </rPh>
    <rPh sb="148" eb="150">
      <t>トウナイ</t>
    </rPh>
    <rPh sb="150" eb="153">
      <t>カクチク</t>
    </rPh>
    <rPh sb="154" eb="156">
      <t>ジュウキョ</t>
    </rPh>
    <rPh sb="157" eb="159">
      <t>テンザイ</t>
    </rPh>
    <rPh sb="168" eb="170">
      <t>ジンコウ</t>
    </rPh>
    <rPh sb="171" eb="172">
      <t>タイ</t>
    </rPh>
    <rPh sb="225" eb="229">
      <t>キュウスイゲンカ</t>
    </rPh>
    <rPh sb="230" eb="231">
      <t>ミ</t>
    </rPh>
    <rPh sb="234" eb="235">
      <t>トク</t>
    </rPh>
    <rPh sb="236" eb="238">
      <t>レイワ</t>
    </rPh>
    <rPh sb="239" eb="240">
      <t>ネン</t>
    </rPh>
    <rPh sb="240" eb="241">
      <t>ド</t>
    </rPh>
    <rPh sb="243" eb="246">
      <t>ミギカタア</t>
    </rPh>
    <rPh sb="249" eb="250">
      <t>ア</t>
    </rPh>
    <rPh sb="260" eb="263">
      <t>ブッカダカ</t>
    </rPh>
    <rPh sb="264" eb="268">
      <t>デンキリョウキン</t>
    </rPh>
    <rPh sb="269" eb="271">
      <t>ネア</t>
    </rPh>
    <rPh sb="273" eb="274">
      <t>オモ</t>
    </rPh>
    <rPh sb="275" eb="277">
      <t>ヨウイン</t>
    </rPh>
    <rPh sb="278" eb="279">
      <t>カンガ</t>
    </rPh>
    <phoneticPr fontId="4"/>
  </si>
  <si>
    <t xml:space="preserve">③管路更新率は、令和2年度以降右肩下がりで、令和3年度以降は平均値を下回っている。物価高等により、当初の予算では、見込んでいた管路更新延長ができず、延長を短縮した経緯がある。
</t>
    <rPh sb="1" eb="6">
      <t>カンロコウシンリツ</t>
    </rPh>
    <rPh sb="8" eb="10">
      <t>レイワ</t>
    </rPh>
    <rPh sb="11" eb="12">
      <t>ネン</t>
    </rPh>
    <rPh sb="12" eb="15">
      <t>ドイコウ</t>
    </rPh>
    <rPh sb="15" eb="18">
      <t>ミギカタサ</t>
    </rPh>
    <rPh sb="22" eb="24">
      <t>レイワ</t>
    </rPh>
    <rPh sb="25" eb="27">
      <t>ネンド</t>
    </rPh>
    <rPh sb="27" eb="29">
      <t>イコウ</t>
    </rPh>
    <rPh sb="30" eb="33">
      <t>ヘイキンチ</t>
    </rPh>
    <rPh sb="34" eb="36">
      <t>シタマワ</t>
    </rPh>
    <rPh sb="41" eb="44">
      <t>ブッカダカ</t>
    </rPh>
    <rPh sb="44" eb="45">
      <t>トウ</t>
    </rPh>
    <rPh sb="49" eb="51">
      <t>トウショ</t>
    </rPh>
    <rPh sb="52" eb="54">
      <t>ヨサン</t>
    </rPh>
    <rPh sb="57" eb="59">
      <t>ミコ</t>
    </rPh>
    <rPh sb="63" eb="65">
      <t>カンロ</t>
    </rPh>
    <rPh sb="65" eb="67">
      <t>コウシン</t>
    </rPh>
    <rPh sb="67" eb="69">
      <t>エンチョウ</t>
    </rPh>
    <rPh sb="74" eb="76">
      <t>エンチョウ</t>
    </rPh>
    <rPh sb="77" eb="79">
      <t>タンシュク</t>
    </rPh>
    <rPh sb="81" eb="83">
      <t>ケイイ</t>
    </rPh>
    <phoneticPr fontId="4"/>
  </si>
  <si>
    <t>本簡易水道事業は、一般会計からの繰入金で収益を出しているが、給水収益だけでは赤字経営となっている。近年の物価高騰が続く中、現在まで消費税以外の料金改定がされておらず、今後一般会計からの繰入金も厳しい状況が考えられることから、抜本的な料金改定が必要とされる。
また、管路更新等、老朽化対策については、物価高騰や機器・部品納入の遅延化が顕著になっていることも踏まえ、再度計画の見直しが求められる。</t>
    <rPh sb="0" eb="1">
      <t>ホン</t>
    </rPh>
    <rPh sb="1" eb="7">
      <t>カンイスイドウジギョウ</t>
    </rPh>
    <rPh sb="9" eb="13">
      <t>イッパンカイケイ</t>
    </rPh>
    <rPh sb="16" eb="19">
      <t>クリイレキン</t>
    </rPh>
    <rPh sb="20" eb="22">
      <t>シュウエキ</t>
    </rPh>
    <rPh sb="23" eb="24">
      <t>ダ</t>
    </rPh>
    <rPh sb="30" eb="34">
      <t>キュウスイシュウエキ</t>
    </rPh>
    <rPh sb="38" eb="42">
      <t>アカジケイエイ</t>
    </rPh>
    <rPh sb="49" eb="51">
      <t>キンネン</t>
    </rPh>
    <rPh sb="52" eb="56">
      <t>ブッカコウトウ</t>
    </rPh>
    <rPh sb="57" eb="58">
      <t>ツヅ</t>
    </rPh>
    <rPh sb="59" eb="60">
      <t>ナカ</t>
    </rPh>
    <rPh sb="61" eb="63">
      <t>ゲンザイ</t>
    </rPh>
    <rPh sb="65" eb="70">
      <t>ショウヒゼイイガイ</t>
    </rPh>
    <rPh sb="71" eb="75">
      <t>リョウキンカイテイ</t>
    </rPh>
    <rPh sb="83" eb="85">
      <t>コンゴ</t>
    </rPh>
    <rPh sb="85" eb="87">
      <t>イッパン</t>
    </rPh>
    <rPh sb="87" eb="89">
      <t>カイケイ</t>
    </rPh>
    <rPh sb="92" eb="95">
      <t>クリイレキン</t>
    </rPh>
    <rPh sb="96" eb="97">
      <t>キビ</t>
    </rPh>
    <rPh sb="99" eb="101">
      <t>ジョウキョウ</t>
    </rPh>
    <rPh sb="102" eb="103">
      <t>カンガ</t>
    </rPh>
    <rPh sb="112" eb="115">
      <t>バッポンテキ</t>
    </rPh>
    <rPh sb="121" eb="123">
      <t>ヒツヨウ</t>
    </rPh>
    <rPh sb="132" eb="137">
      <t>カンロコウシントウ</t>
    </rPh>
    <rPh sb="138" eb="143">
      <t>ロウキュウカタイサク</t>
    </rPh>
    <rPh sb="149" eb="153">
      <t>ブッカコウトウ</t>
    </rPh>
    <rPh sb="154" eb="156">
      <t>キキ</t>
    </rPh>
    <rPh sb="157" eb="159">
      <t>ブヒン</t>
    </rPh>
    <rPh sb="159" eb="161">
      <t>ノウニュウ</t>
    </rPh>
    <rPh sb="162" eb="164">
      <t>チエン</t>
    </rPh>
    <rPh sb="164" eb="165">
      <t>カ</t>
    </rPh>
    <rPh sb="166" eb="168">
      <t>ケンチョ</t>
    </rPh>
    <rPh sb="177" eb="178">
      <t>フ</t>
    </rPh>
    <rPh sb="181" eb="183">
      <t>サイド</t>
    </rPh>
    <rPh sb="183" eb="185">
      <t>ケイカク</t>
    </rPh>
    <rPh sb="186" eb="188">
      <t>ミナオ</t>
    </rPh>
    <rPh sb="190" eb="191">
      <t>モト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</si>
</sst>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0.82</c:v>
                </c:pt>
                <c:pt idx="1">
                  <c:v>0.88</c:v>
                </c:pt>
                <c:pt idx="2">
                  <c:v>0.72</c:v>
                </c:pt>
                <c:pt idx="3">
                  <c:v>0.61</c:v>
                </c:pt>
                <c:pt idx="4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3-4934-BD34-4BCAA79A6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0.53</c:v>
                </c:pt>
                <c:pt idx="1">
                  <c:v>0.71</c:v>
                </c:pt>
                <c:pt idx="2">
                  <c:v>0.72</c:v>
                </c:pt>
                <c:pt idx="3">
                  <c:v>0.71</c:v>
                </c:pt>
                <c:pt idx="4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43-4934-BD34-4BCAA79A6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25.11</c:v>
                </c:pt>
                <c:pt idx="1">
                  <c:v>25.04</c:v>
                </c:pt>
                <c:pt idx="2">
                  <c:v>24.53</c:v>
                </c:pt>
                <c:pt idx="3">
                  <c:v>23.88</c:v>
                </c:pt>
                <c:pt idx="4">
                  <c:v>21.68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F-4A3A-BEC7-4DC6D77CE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56.76</c:v>
                </c:pt>
                <c:pt idx="1">
                  <c:v>56.04</c:v>
                </c:pt>
                <c:pt idx="2">
                  <c:v>58.52</c:v>
                </c:pt>
                <c:pt idx="3">
                  <c:v>58.88</c:v>
                </c:pt>
                <c:pt idx="4">
                  <c:v>58.16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4F-4A3A-BEC7-4DC6D77CE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77.599999999999994</c:v>
                </c:pt>
                <c:pt idx="1">
                  <c:v>77.599999999999994</c:v>
                </c:pt>
                <c:pt idx="2">
                  <c:v>77.39</c:v>
                </c:pt>
                <c:pt idx="3">
                  <c:v>77.94</c:v>
                </c:pt>
                <c:pt idx="4">
                  <c:v>85.71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EC-4170-9832-01AA78AD8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73.069999999999993</c:v>
                </c:pt>
                <c:pt idx="1">
                  <c:v>72.78</c:v>
                </c:pt>
                <c:pt idx="2">
                  <c:v>71.33</c:v>
                </c:pt>
                <c:pt idx="3">
                  <c:v>71.150000000000006</c:v>
                </c:pt>
                <c:pt idx="4">
                  <c:v>70.34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EC-4170-9832-01AA78AD8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93.81</c:v>
                </c:pt>
                <c:pt idx="1">
                  <c:v>95.81</c:v>
                </c:pt>
                <c:pt idx="2">
                  <c:v>98.87</c:v>
                </c:pt>
                <c:pt idx="3">
                  <c:v>99.04</c:v>
                </c:pt>
                <c:pt idx="4">
                  <c:v>75.61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C0-4082-9835-0E631E2AE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77.91</c:v>
                </c:pt>
                <c:pt idx="1">
                  <c:v>79.099999999999994</c:v>
                </c:pt>
                <c:pt idx="2">
                  <c:v>79.33</c:v>
                </c:pt>
                <c:pt idx="3">
                  <c:v>73.540000000000006</c:v>
                </c:pt>
                <c:pt idx="4">
                  <c:v>75.44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C0-4082-9835-0E631E2AE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B6-448C-A9B9-0C83CC1DA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6-448C-A9B9-0C83CC1DA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FC-464A-82E5-4A072068E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FC-464A-82E5-4A072068E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90-4106-AE66-3D0537147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90-4106-AE66-3D0537147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8-4764-89B6-E000E7471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E8-4764-89B6-E000E7471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420.77</c:v>
                </c:pt>
                <c:pt idx="1">
                  <c:v>485.78</c:v>
                </c:pt>
                <c:pt idx="2">
                  <c:v>514.91999999999996</c:v>
                </c:pt>
                <c:pt idx="3">
                  <c:v>486.11</c:v>
                </c:pt>
                <c:pt idx="4">
                  <c:v>572.59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FF-4899-B57D-7806AD082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1007.7</c:v>
                </c:pt>
                <c:pt idx="1">
                  <c:v>1018.52</c:v>
                </c:pt>
                <c:pt idx="2">
                  <c:v>949.61</c:v>
                </c:pt>
                <c:pt idx="3">
                  <c:v>918.84</c:v>
                </c:pt>
                <c:pt idx="4">
                  <c:v>955.49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FF-4899-B57D-7806AD082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48.03</c:v>
                </c:pt>
                <c:pt idx="1">
                  <c:v>48.72</c:v>
                </c:pt>
                <c:pt idx="2">
                  <c:v>46.81</c:v>
                </c:pt>
                <c:pt idx="3">
                  <c:v>39.18</c:v>
                </c:pt>
                <c:pt idx="4">
                  <c:v>33.53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8A-40EE-A8D3-5692B3059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59.22</c:v>
                </c:pt>
                <c:pt idx="1">
                  <c:v>58.79</c:v>
                </c:pt>
                <c:pt idx="2">
                  <c:v>58.41</c:v>
                </c:pt>
                <c:pt idx="3">
                  <c:v>58.27</c:v>
                </c:pt>
                <c:pt idx="4">
                  <c:v>55.15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8A-40EE-A8D3-5692B3059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571.16999999999996</c:v>
                </c:pt>
                <c:pt idx="1">
                  <c:v>550.11</c:v>
                </c:pt>
                <c:pt idx="2">
                  <c:v>602.29999999999995</c:v>
                </c:pt>
                <c:pt idx="3">
                  <c:v>733.01</c:v>
                </c:pt>
                <c:pt idx="4">
                  <c:v>855.08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D5-49A1-A3F2-E7100981D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292.89999999999998</c:v>
                </c:pt>
                <c:pt idx="1">
                  <c:v>298.25</c:v>
                </c:pt>
                <c:pt idx="2">
                  <c:v>303.27999999999997</c:v>
                </c:pt>
                <c:pt idx="3">
                  <c:v>303.81</c:v>
                </c:pt>
                <c:pt idx="4">
                  <c:v>310.26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D5-49A1-A3F2-E7100981D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【982.48】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【320.83】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</row>
    <row r="3" spans="1:78" ht="9.75" customHeight="1" x14ac:dyDescent="0.15">
      <c r="A3" s="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78" ht="9.75" customHeight="1" x14ac:dyDescent="0.15">
      <c r="A4" s="2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1" t="str">
        <f>データ!H6</f>
        <v>東京都　三宅村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2" t="s">
        <v>1</v>
      </c>
      <c r="C7" s="32"/>
      <c r="D7" s="32"/>
      <c r="E7" s="32"/>
      <c r="F7" s="32"/>
      <c r="G7" s="32"/>
      <c r="H7" s="32"/>
      <c r="I7" s="32" t="s">
        <v>2</v>
      </c>
      <c r="J7" s="32"/>
      <c r="K7" s="32"/>
      <c r="L7" s="32"/>
      <c r="M7" s="32"/>
      <c r="N7" s="32"/>
      <c r="O7" s="32"/>
      <c r="P7" s="32" t="s">
        <v>3</v>
      </c>
      <c r="Q7" s="32"/>
      <c r="R7" s="32"/>
      <c r="S7" s="32"/>
      <c r="T7" s="32"/>
      <c r="U7" s="32"/>
      <c r="V7" s="32"/>
      <c r="W7" s="32" t="s">
        <v>4</v>
      </c>
      <c r="X7" s="32"/>
      <c r="Y7" s="32"/>
      <c r="Z7" s="32"/>
      <c r="AA7" s="32"/>
      <c r="AB7" s="32"/>
      <c r="AC7" s="32"/>
      <c r="AD7" s="32" t="s">
        <v>5</v>
      </c>
      <c r="AE7" s="32"/>
      <c r="AF7" s="32"/>
      <c r="AG7" s="32"/>
      <c r="AH7" s="32"/>
      <c r="AI7" s="32"/>
      <c r="AJ7" s="32"/>
      <c r="AK7" s="2"/>
      <c r="AL7" s="32" t="s">
        <v>6</v>
      </c>
      <c r="AM7" s="32"/>
      <c r="AN7" s="32"/>
      <c r="AO7" s="32"/>
      <c r="AP7" s="32"/>
      <c r="AQ7" s="32"/>
      <c r="AR7" s="32"/>
      <c r="AS7" s="32"/>
      <c r="AT7" s="32" t="s">
        <v>7</v>
      </c>
      <c r="AU7" s="32"/>
      <c r="AV7" s="32"/>
      <c r="AW7" s="32"/>
      <c r="AX7" s="32"/>
      <c r="AY7" s="32"/>
      <c r="AZ7" s="32"/>
      <c r="BA7" s="32"/>
      <c r="BB7" s="32" t="s">
        <v>8</v>
      </c>
      <c r="BC7" s="32"/>
      <c r="BD7" s="32"/>
      <c r="BE7" s="32"/>
      <c r="BF7" s="32"/>
      <c r="BG7" s="32"/>
      <c r="BH7" s="32"/>
      <c r="BI7" s="32"/>
      <c r="BJ7" s="3"/>
      <c r="BK7" s="3"/>
      <c r="BL7" s="33" t="s">
        <v>9</v>
      </c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5"/>
    </row>
    <row r="8" spans="1:78" ht="18.75" customHeight="1" x14ac:dyDescent="0.15">
      <c r="A8" s="2"/>
      <c r="B8" s="36" t="str">
        <f>データ!$I$6</f>
        <v>法非適用</v>
      </c>
      <c r="C8" s="36"/>
      <c r="D8" s="36"/>
      <c r="E8" s="36"/>
      <c r="F8" s="36"/>
      <c r="G8" s="36"/>
      <c r="H8" s="36"/>
      <c r="I8" s="36" t="str">
        <f>データ!$J$6</f>
        <v>水道事業</v>
      </c>
      <c r="J8" s="36"/>
      <c r="K8" s="36"/>
      <c r="L8" s="36"/>
      <c r="M8" s="36"/>
      <c r="N8" s="36"/>
      <c r="O8" s="36"/>
      <c r="P8" s="36" t="str">
        <f>データ!$K$6</f>
        <v>簡易水道事業</v>
      </c>
      <c r="Q8" s="36"/>
      <c r="R8" s="36"/>
      <c r="S8" s="36"/>
      <c r="T8" s="36"/>
      <c r="U8" s="36"/>
      <c r="V8" s="36"/>
      <c r="W8" s="36" t="str">
        <f>データ!$L$6</f>
        <v>D3</v>
      </c>
      <c r="X8" s="36"/>
      <c r="Y8" s="36"/>
      <c r="Z8" s="36"/>
      <c r="AA8" s="36"/>
      <c r="AB8" s="36"/>
      <c r="AC8" s="36"/>
      <c r="AD8" s="36" t="str">
        <f>データ!$M$6</f>
        <v>非設置</v>
      </c>
      <c r="AE8" s="36"/>
      <c r="AF8" s="36"/>
      <c r="AG8" s="36"/>
      <c r="AH8" s="36"/>
      <c r="AI8" s="36"/>
      <c r="AJ8" s="36"/>
      <c r="AK8" s="2"/>
      <c r="AL8" s="37">
        <f>データ!$R$6</f>
        <v>2301</v>
      </c>
      <c r="AM8" s="37"/>
      <c r="AN8" s="37"/>
      <c r="AO8" s="37"/>
      <c r="AP8" s="37"/>
      <c r="AQ8" s="37"/>
      <c r="AR8" s="37"/>
      <c r="AS8" s="37"/>
      <c r="AT8" s="38">
        <f>データ!$S$6</f>
        <v>55.26</v>
      </c>
      <c r="AU8" s="38"/>
      <c r="AV8" s="38"/>
      <c r="AW8" s="38"/>
      <c r="AX8" s="38"/>
      <c r="AY8" s="38"/>
      <c r="AZ8" s="38"/>
      <c r="BA8" s="38"/>
      <c r="BB8" s="38">
        <f>データ!$T$6</f>
        <v>41.64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2" t="s">
        <v>12</v>
      </c>
      <c r="C9" s="32"/>
      <c r="D9" s="32"/>
      <c r="E9" s="32"/>
      <c r="F9" s="32"/>
      <c r="G9" s="32"/>
      <c r="H9" s="32"/>
      <c r="I9" s="32" t="s">
        <v>13</v>
      </c>
      <c r="J9" s="32"/>
      <c r="K9" s="32"/>
      <c r="L9" s="32"/>
      <c r="M9" s="32"/>
      <c r="N9" s="32"/>
      <c r="O9" s="32"/>
      <c r="P9" s="32" t="s">
        <v>14</v>
      </c>
      <c r="Q9" s="32"/>
      <c r="R9" s="32"/>
      <c r="S9" s="32"/>
      <c r="T9" s="32"/>
      <c r="U9" s="32"/>
      <c r="V9" s="32"/>
      <c r="W9" s="32" t="s">
        <v>15</v>
      </c>
      <c r="X9" s="32"/>
      <c r="Y9" s="32"/>
      <c r="Z9" s="32"/>
      <c r="AA9" s="32"/>
      <c r="AB9" s="32"/>
      <c r="AC9" s="32"/>
      <c r="AD9" s="2"/>
      <c r="AE9" s="2"/>
      <c r="AF9" s="2"/>
      <c r="AG9" s="2"/>
      <c r="AH9" s="3"/>
      <c r="AI9" s="2"/>
      <c r="AJ9" s="2"/>
      <c r="AK9" s="2"/>
      <c r="AL9" s="32" t="s">
        <v>16</v>
      </c>
      <c r="AM9" s="32"/>
      <c r="AN9" s="32"/>
      <c r="AO9" s="32"/>
      <c r="AP9" s="32"/>
      <c r="AQ9" s="32"/>
      <c r="AR9" s="32"/>
      <c r="AS9" s="32"/>
      <c r="AT9" s="32" t="s">
        <v>17</v>
      </c>
      <c r="AU9" s="32"/>
      <c r="AV9" s="32"/>
      <c r="AW9" s="32"/>
      <c r="AX9" s="32"/>
      <c r="AY9" s="32"/>
      <c r="AZ9" s="32"/>
      <c r="BA9" s="32"/>
      <c r="BB9" s="32" t="s">
        <v>18</v>
      </c>
      <c r="BC9" s="32"/>
      <c r="BD9" s="32"/>
      <c r="BE9" s="32"/>
      <c r="BF9" s="32"/>
      <c r="BG9" s="32"/>
      <c r="BH9" s="32"/>
      <c r="BI9" s="32"/>
      <c r="BJ9" s="3"/>
      <c r="BK9" s="3"/>
      <c r="BL9" s="43" t="s">
        <v>19</v>
      </c>
      <c r="BM9" s="44"/>
      <c r="BN9" s="45" t="s">
        <v>20</v>
      </c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6"/>
    </row>
    <row r="10" spans="1:78" ht="18.75" customHeight="1" x14ac:dyDescent="0.15">
      <c r="A10" s="2"/>
      <c r="B10" s="38" t="str">
        <f>データ!$N$6</f>
        <v>-</v>
      </c>
      <c r="C10" s="38"/>
      <c r="D10" s="38"/>
      <c r="E10" s="38"/>
      <c r="F10" s="38"/>
      <c r="G10" s="38"/>
      <c r="H10" s="38"/>
      <c r="I10" s="38" t="str">
        <f>データ!$O$6</f>
        <v>該当数値なし</v>
      </c>
      <c r="J10" s="38"/>
      <c r="K10" s="38"/>
      <c r="L10" s="38"/>
      <c r="M10" s="38"/>
      <c r="N10" s="38"/>
      <c r="O10" s="38"/>
      <c r="P10" s="38">
        <f>データ!$P$6</f>
        <v>100</v>
      </c>
      <c r="Q10" s="38"/>
      <c r="R10" s="38"/>
      <c r="S10" s="38"/>
      <c r="T10" s="38"/>
      <c r="U10" s="38"/>
      <c r="V10" s="38"/>
      <c r="W10" s="37">
        <f>データ!$Q$6</f>
        <v>4125</v>
      </c>
      <c r="X10" s="37"/>
      <c r="Y10" s="37"/>
      <c r="Z10" s="37"/>
      <c r="AA10" s="37"/>
      <c r="AB10" s="37"/>
      <c r="AC10" s="37"/>
      <c r="AD10" s="2"/>
      <c r="AE10" s="2"/>
      <c r="AF10" s="2"/>
      <c r="AG10" s="2"/>
      <c r="AH10" s="2"/>
      <c r="AI10" s="2"/>
      <c r="AJ10" s="2"/>
      <c r="AK10" s="2"/>
      <c r="AL10" s="37">
        <f>データ!$U$6</f>
        <v>2215</v>
      </c>
      <c r="AM10" s="37"/>
      <c r="AN10" s="37"/>
      <c r="AO10" s="37"/>
      <c r="AP10" s="37"/>
      <c r="AQ10" s="37"/>
      <c r="AR10" s="37"/>
      <c r="AS10" s="37"/>
      <c r="AT10" s="38">
        <f>データ!$V$6</f>
        <v>41.1</v>
      </c>
      <c r="AU10" s="38"/>
      <c r="AV10" s="38"/>
      <c r="AW10" s="38"/>
      <c r="AX10" s="38"/>
      <c r="AY10" s="38"/>
      <c r="AZ10" s="38"/>
      <c r="BA10" s="38"/>
      <c r="BB10" s="38">
        <f>データ!$W$6</f>
        <v>53.89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21</v>
      </c>
      <c r="BM10" s="54"/>
      <c r="BN10" s="55" t="s">
        <v>22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65" t="s">
        <v>25</v>
      </c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68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7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47" t="s">
        <v>115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65" t="s">
        <v>26</v>
      </c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68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7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47" t="s">
        <v>116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65" t="s">
        <v>28</v>
      </c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68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7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47" t="s">
        <v>117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【73.00】</v>
      </c>
      <c r="F85" s="13" t="s">
        <v>41</v>
      </c>
      <c r="G85" s="13" t="s">
        <v>41</v>
      </c>
      <c r="H85" s="13" t="str">
        <f>データ!BO6</f>
        <v>【982.48】</v>
      </c>
      <c r="I85" s="13" t="str">
        <f>データ!BZ6</f>
        <v>【50.61】</v>
      </c>
      <c r="J85" s="13" t="str">
        <f>データ!CK6</f>
        <v>【320.83】</v>
      </c>
      <c r="K85" s="13" t="str">
        <f>データ!CV6</f>
        <v>【56.15】</v>
      </c>
      <c r="L85" s="13" t="str">
        <f>データ!DG6</f>
        <v>【70.01】</v>
      </c>
      <c r="M85" s="13" t="s">
        <v>42</v>
      </c>
      <c r="N85" s="13" t="s">
        <v>42</v>
      </c>
      <c r="O85" s="13" t="str">
        <f>データ!EN6</f>
        <v>【0.52】</v>
      </c>
    </row>
  </sheetData>
  <sheetProtection algorithmName="SHA-512" hashValue="KyC7vFiJPg7T+je0wzfF4VJJV/BJoJHvtAW8V7DR72D7TpnfiwgjJ+eL5rgGUHdaNOE0oeedQNvmT6s+ASRhGQ==" saltValue="jw0XSJmo7JWKxLjGoPemzw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44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45</v>
      </c>
      <c r="B3" s="16" t="s">
        <v>46</v>
      </c>
      <c r="C3" s="16" t="s">
        <v>47</v>
      </c>
      <c r="D3" s="16" t="s">
        <v>48</v>
      </c>
      <c r="E3" s="16" t="s">
        <v>49</v>
      </c>
      <c r="F3" s="16" t="s">
        <v>50</v>
      </c>
      <c r="G3" s="16" t="s">
        <v>51</v>
      </c>
      <c r="H3" s="72" t="s">
        <v>52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53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54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 x14ac:dyDescent="0.15">
      <c r="A4" s="15" t="s">
        <v>55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56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57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58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59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60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61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62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63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64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65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66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 x14ac:dyDescent="0.15">
      <c r="A5" s="15" t="s">
        <v>67</v>
      </c>
      <c r="B5" s="18"/>
      <c r="C5" s="18"/>
      <c r="D5" s="18"/>
      <c r="E5" s="18"/>
      <c r="F5" s="18"/>
      <c r="G5" s="18"/>
      <c r="H5" s="19" t="s">
        <v>68</v>
      </c>
      <c r="I5" s="19" t="s">
        <v>69</v>
      </c>
      <c r="J5" s="19" t="s">
        <v>70</v>
      </c>
      <c r="K5" s="19" t="s">
        <v>71</v>
      </c>
      <c r="L5" s="19" t="s">
        <v>72</v>
      </c>
      <c r="M5" s="19" t="s">
        <v>73</v>
      </c>
      <c r="N5" s="19" t="s">
        <v>74</v>
      </c>
      <c r="O5" s="19" t="s">
        <v>75</v>
      </c>
      <c r="P5" s="19" t="s">
        <v>76</v>
      </c>
      <c r="Q5" s="19" t="s">
        <v>77</v>
      </c>
      <c r="R5" s="19" t="s">
        <v>78</v>
      </c>
      <c r="S5" s="19" t="s">
        <v>79</v>
      </c>
      <c r="T5" s="19" t="s">
        <v>80</v>
      </c>
      <c r="U5" s="19" t="s">
        <v>81</v>
      </c>
      <c r="V5" s="19" t="s">
        <v>82</v>
      </c>
      <c r="W5" s="19" t="s">
        <v>83</v>
      </c>
      <c r="X5" s="19" t="s">
        <v>84</v>
      </c>
      <c r="Y5" s="19" t="s">
        <v>85</v>
      </c>
      <c r="Z5" s="19" t="s">
        <v>86</v>
      </c>
      <c r="AA5" s="19" t="s">
        <v>87</v>
      </c>
      <c r="AB5" s="19" t="s">
        <v>88</v>
      </c>
      <c r="AC5" s="19" t="s">
        <v>89</v>
      </c>
      <c r="AD5" s="19" t="s">
        <v>90</v>
      </c>
      <c r="AE5" s="19" t="s">
        <v>91</v>
      </c>
      <c r="AF5" s="19" t="s">
        <v>92</v>
      </c>
      <c r="AG5" s="19" t="s">
        <v>93</v>
      </c>
      <c r="AH5" s="19" t="s">
        <v>29</v>
      </c>
      <c r="AI5" s="19" t="s">
        <v>84</v>
      </c>
      <c r="AJ5" s="19" t="s">
        <v>85</v>
      </c>
      <c r="AK5" s="19" t="s">
        <v>86</v>
      </c>
      <c r="AL5" s="19" t="s">
        <v>87</v>
      </c>
      <c r="AM5" s="19" t="s">
        <v>88</v>
      </c>
      <c r="AN5" s="19" t="s">
        <v>89</v>
      </c>
      <c r="AO5" s="19" t="s">
        <v>90</v>
      </c>
      <c r="AP5" s="19" t="s">
        <v>91</v>
      </c>
      <c r="AQ5" s="19" t="s">
        <v>92</v>
      </c>
      <c r="AR5" s="19" t="s">
        <v>93</v>
      </c>
      <c r="AS5" s="19" t="s">
        <v>94</v>
      </c>
      <c r="AT5" s="19" t="s">
        <v>84</v>
      </c>
      <c r="AU5" s="19" t="s">
        <v>85</v>
      </c>
      <c r="AV5" s="19" t="s">
        <v>86</v>
      </c>
      <c r="AW5" s="19" t="s">
        <v>87</v>
      </c>
      <c r="AX5" s="19" t="s">
        <v>88</v>
      </c>
      <c r="AY5" s="19" t="s">
        <v>89</v>
      </c>
      <c r="AZ5" s="19" t="s">
        <v>90</v>
      </c>
      <c r="BA5" s="19" t="s">
        <v>91</v>
      </c>
      <c r="BB5" s="19" t="s">
        <v>92</v>
      </c>
      <c r="BC5" s="19" t="s">
        <v>93</v>
      </c>
      <c r="BD5" s="19" t="s">
        <v>94</v>
      </c>
      <c r="BE5" s="19" t="s">
        <v>84</v>
      </c>
      <c r="BF5" s="19" t="s">
        <v>85</v>
      </c>
      <c r="BG5" s="19" t="s">
        <v>86</v>
      </c>
      <c r="BH5" s="19" t="s">
        <v>87</v>
      </c>
      <c r="BI5" s="19" t="s">
        <v>88</v>
      </c>
      <c r="BJ5" s="19" t="s">
        <v>89</v>
      </c>
      <c r="BK5" s="19" t="s">
        <v>90</v>
      </c>
      <c r="BL5" s="19" t="s">
        <v>91</v>
      </c>
      <c r="BM5" s="19" t="s">
        <v>92</v>
      </c>
      <c r="BN5" s="19" t="s">
        <v>93</v>
      </c>
      <c r="BO5" s="19" t="s">
        <v>94</v>
      </c>
      <c r="BP5" s="19" t="s">
        <v>84</v>
      </c>
      <c r="BQ5" s="19" t="s">
        <v>85</v>
      </c>
      <c r="BR5" s="19" t="s">
        <v>86</v>
      </c>
      <c r="BS5" s="19" t="s">
        <v>87</v>
      </c>
      <c r="BT5" s="19" t="s">
        <v>88</v>
      </c>
      <c r="BU5" s="19" t="s">
        <v>89</v>
      </c>
      <c r="BV5" s="19" t="s">
        <v>90</v>
      </c>
      <c r="BW5" s="19" t="s">
        <v>91</v>
      </c>
      <c r="BX5" s="19" t="s">
        <v>92</v>
      </c>
      <c r="BY5" s="19" t="s">
        <v>93</v>
      </c>
      <c r="BZ5" s="19" t="s">
        <v>94</v>
      </c>
      <c r="CA5" s="19" t="s">
        <v>84</v>
      </c>
      <c r="CB5" s="19" t="s">
        <v>85</v>
      </c>
      <c r="CC5" s="19" t="s">
        <v>86</v>
      </c>
      <c r="CD5" s="19" t="s">
        <v>87</v>
      </c>
      <c r="CE5" s="19" t="s">
        <v>88</v>
      </c>
      <c r="CF5" s="19" t="s">
        <v>89</v>
      </c>
      <c r="CG5" s="19" t="s">
        <v>90</v>
      </c>
      <c r="CH5" s="19" t="s">
        <v>91</v>
      </c>
      <c r="CI5" s="19" t="s">
        <v>92</v>
      </c>
      <c r="CJ5" s="19" t="s">
        <v>93</v>
      </c>
      <c r="CK5" s="19" t="s">
        <v>94</v>
      </c>
      <c r="CL5" s="19" t="s">
        <v>84</v>
      </c>
      <c r="CM5" s="19" t="s">
        <v>85</v>
      </c>
      <c r="CN5" s="19" t="s">
        <v>86</v>
      </c>
      <c r="CO5" s="19" t="s">
        <v>87</v>
      </c>
      <c r="CP5" s="19" t="s">
        <v>88</v>
      </c>
      <c r="CQ5" s="19" t="s">
        <v>89</v>
      </c>
      <c r="CR5" s="19" t="s">
        <v>90</v>
      </c>
      <c r="CS5" s="19" t="s">
        <v>91</v>
      </c>
      <c r="CT5" s="19" t="s">
        <v>92</v>
      </c>
      <c r="CU5" s="19" t="s">
        <v>93</v>
      </c>
      <c r="CV5" s="19" t="s">
        <v>94</v>
      </c>
      <c r="CW5" s="19" t="s">
        <v>84</v>
      </c>
      <c r="CX5" s="19" t="s">
        <v>85</v>
      </c>
      <c r="CY5" s="19" t="s">
        <v>86</v>
      </c>
      <c r="CZ5" s="19" t="s">
        <v>87</v>
      </c>
      <c r="DA5" s="19" t="s">
        <v>88</v>
      </c>
      <c r="DB5" s="19" t="s">
        <v>89</v>
      </c>
      <c r="DC5" s="19" t="s">
        <v>90</v>
      </c>
      <c r="DD5" s="19" t="s">
        <v>91</v>
      </c>
      <c r="DE5" s="19" t="s">
        <v>92</v>
      </c>
      <c r="DF5" s="19" t="s">
        <v>93</v>
      </c>
      <c r="DG5" s="19" t="s">
        <v>94</v>
      </c>
      <c r="DH5" s="19" t="s">
        <v>84</v>
      </c>
      <c r="DI5" s="19" t="s">
        <v>85</v>
      </c>
      <c r="DJ5" s="19" t="s">
        <v>86</v>
      </c>
      <c r="DK5" s="19" t="s">
        <v>87</v>
      </c>
      <c r="DL5" s="19" t="s">
        <v>88</v>
      </c>
      <c r="DM5" s="19" t="s">
        <v>89</v>
      </c>
      <c r="DN5" s="19" t="s">
        <v>90</v>
      </c>
      <c r="DO5" s="19" t="s">
        <v>91</v>
      </c>
      <c r="DP5" s="19" t="s">
        <v>92</v>
      </c>
      <c r="DQ5" s="19" t="s">
        <v>93</v>
      </c>
      <c r="DR5" s="19" t="s">
        <v>94</v>
      </c>
      <c r="DS5" s="19" t="s">
        <v>84</v>
      </c>
      <c r="DT5" s="19" t="s">
        <v>85</v>
      </c>
      <c r="DU5" s="19" t="s">
        <v>86</v>
      </c>
      <c r="DV5" s="19" t="s">
        <v>87</v>
      </c>
      <c r="DW5" s="19" t="s">
        <v>88</v>
      </c>
      <c r="DX5" s="19" t="s">
        <v>89</v>
      </c>
      <c r="DY5" s="19" t="s">
        <v>90</v>
      </c>
      <c r="DZ5" s="19" t="s">
        <v>91</v>
      </c>
      <c r="EA5" s="19" t="s">
        <v>92</v>
      </c>
      <c r="EB5" s="19" t="s">
        <v>93</v>
      </c>
      <c r="EC5" s="19" t="s">
        <v>94</v>
      </c>
      <c r="ED5" s="19" t="s">
        <v>84</v>
      </c>
      <c r="EE5" s="19" t="s">
        <v>85</v>
      </c>
      <c r="EF5" s="19" t="s">
        <v>86</v>
      </c>
      <c r="EG5" s="19" t="s">
        <v>87</v>
      </c>
      <c r="EH5" s="19" t="s">
        <v>88</v>
      </c>
      <c r="EI5" s="19" t="s">
        <v>89</v>
      </c>
      <c r="EJ5" s="19" t="s">
        <v>90</v>
      </c>
      <c r="EK5" s="19" t="s">
        <v>91</v>
      </c>
      <c r="EL5" s="19" t="s">
        <v>92</v>
      </c>
      <c r="EM5" s="19" t="s">
        <v>93</v>
      </c>
      <c r="EN5" s="19" t="s">
        <v>94</v>
      </c>
    </row>
    <row r="6" spans="1:144" s="23" customFormat="1" x14ac:dyDescent="0.15">
      <c r="A6" s="15" t="s">
        <v>95</v>
      </c>
      <c r="B6" s="20">
        <f>B7</f>
        <v>2022</v>
      </c>
      <c r="C6" s="20">
        <f t="shared" ref="C6:W6" si="3">C7</f>
        <v>133817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東京都　三宅村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D3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100</v>
      </c>
      <c r="Q6" s="21">
        <f t="shared" si="3"/>
        <v>4125</v>
      </c>
      <c r="R6" s="21">
        <f t="shared" si="3"/>
        <v>2301</v>
      </c>
      <c r="S6" s="21">
        <f t="shared" si="3"/>
        <v>55.26</v>
      </c>
      <c r="T6" s="21">
        <f t="shared" si="3"/>
        <v>41.64</v>
      </c>
      <c r="U6" s="21">
        <f t="shared" si="3"/>
        <v>2215</v>
      </c>
      <c r="V6" s="21">
        <f t="shared" si="3"/>
        <v>41.1</v>
      </c>
      <c r="W6" s="21">
        <f t="shared" si="3"/>
        <v>53.89</v>
      </c>
      <c r="X6" s="22">
        <f>IF(X7="",NA(),X7)</f>
        <v>93.81</v>
      </c>
      <c r="Y6" s="22">
        <f t="shared" ref="Y6:AG6" si="4">IF(Y7="",NA(),Y7)</f>
        <v>95.81</v>
      </c>
      <c r="Z6" s="22">
        <f t="shared" si="4"/>
        <v>98.87</v>
      </c>
      <c r="AA6" s="22">
        <f t="shared" si="4"/>
        <v>99.04</v>
      </c>
      <c r="AB6" s="22">
        <f t="shared" si="4"/>
        <v>75.61</v>
      </c>
      <c r="AC6" s="22">
        <f t="shared" si="4"/>
        <v>77.91</v>
      </c>
      <c r="AD6" s="22">
        <f t="shared" si="4"/>
        <v>79.099999999999994</v>
      </c>
      <c r="AE6" s="22">
        <f t="shared" si="4"/>
        <v>79.33</v>
      </c>
      <c r="AF6" s="22">
        <f t="shared" si="4"/>
        <v>73.540000000000006</v>
      </c>
      <c r="AG6" s="22">
        <f t="shared" si="4"/>
        <v>75.44</v>
      </c>
      <c r="AH6" s="21" t="str">
        <f>IF(AH7="","",IF(AH7="-","【-】","【"&amp;SUBSTITUTE(TEXT(AH7,"#,##0.00"),"-","△")&amp;"】"))</f>
        <v>【73.00】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2">
        <f>IF(BE7="",NA(),BE7)</f>
        <v>420.77</v>
      </c>
      <c r="BF6" s="22">
        <f t="shared" ref="BF6:BN6" si="7">IF(BF7="",NA(),BF7)</f>
        <v>485.78</v>
      </c>
      <c r="BG6" s="22">
        <f t="shared" si="7"/>
        <v>514.91999999999996</v>
      </c>
      <c r="BH6" s="22">
        <f t="shared" si="7"/>
        <v>486.11</v>
      </c>
      <c r="BI6" s="22">
        <f t="shared" si="7"/>
        <v>572.59</v>
      </c>
      <c r="BJ6" s="22">
        <f t="shared" si="7"/>
        <v>1007.7</v>
      </c>
      <c r="BK6" s="22">
        <f t="shared" si="7"/>
        <v>1018.52</v>
      </c>
      <c r="BL6" s="22">
        <f t="shared" si="7"/>
        <v>949.61</v>
      </c>
      <c r="BM6" s="22">
        <f t="shared" si="7"/>
        <v>918.84</v>
      </c>
      <c r="BN6" s="22">
        <f t="shared" si="7"/>
        <v>955.49</v>
      </c>
      <c r="BO6" s="21" t="str">
        <f>IF(BO7="","",IF(BO7="-","【-】","【"&amp;SUBSTITUTE(TEXT(BO7,"#,##0.00"),"-","△")&amp;"】"))</f>
        <v>【982.48】</v>
      </c>
      <c r="BP6" s="22">
        <f>IF(BP7="",NA(),BP7)</f>
        <v>48.03</v>
      </c>
      <c r="BQ6" s="22">
        <f t="shared" ref="BQ6:BY6" si="8">IF(BQ7="",NA(),BQ7)</f>
        <v>48.72</v>
      </c>
      <c r="BR6" s="22">
        <f t="shared" si="8"/>
        <v>46.81</v>
      </c>
      <c r="BS6" s="22">
        <f t="shared" si="8"/>
        <v>39.18</v>
      </c>
      <c r="BT6" s="22">
        <f t="shared" si="8"/>
        <v>33.53</v>
      </c>
      <c r="BU6" s="22">
        <f t="shared" si="8"/>
        <v>59.22</v>
      </c>
      <c r="BV6" s="22">
        <f t="shared" si="8"/>
        <v>58.79</v>
      </c>
      <c r="BW6" s="22">
        <f t="shared" si="8"/>
        <v>58.41</v>
      </c>
      <c r="BX6" s="22">
        <f t="shared" si="8"/>
        <v>58.27</v>
      </c>
      <c r="BY6" s="22">
        <f t="shared" si="8"/>
        <v>55.15</v>
      </c>
      <c r="BZ6" s="21" t="str">
        <f>IF(BZ7="","",IF(BZ7="-","【-】","【"&amp;SUBSTITUTE(TEXT(BZ7,"#,##0.00"),"-","△")&amp;"】"))</f>
        <v>【50.61】</v>
      </c>
      <c r="CA6" s="22">
        <f>IF(CA7="",NA(),CA7)</f>
        <v>571.16999999999996</v>
      </c>
      <c r="CB6" s="22">
        <f t="shared" ref="CB6:CJ6" si="9">IF(CB7="",NA(),CB7)</f>
        <v>550.11</v>
      </c>
      <c r="CC6" s="22">
        <f t="shared" si="9"/>
        <v>602.29999999999995</v>
      </c>
      <c r="CD6" s="22">
        <f t="shared" si="9"/>
        <v>733.01</v>
      </c>
      <c r="CE6" s="22">
        <f t="shared" si="9"/>
        <v>855.08</v>
      </c>
      <c r="CF6" s="22">
        <f t="shared" si="9"/>
        <v>292.89999999999998</v>
      </c>
      <c r="CG6" s="22">
        <f t="shared" si="9"/>
        <v>298.25</v>
      </c>
      <c r="CH6" s="22">
        <f t="shared" si="9"/>
        <v>303.27999999999997</v>
      </c>
      <c r="CI6" s="22">
        <f t="shared" si="9"/>
        <v>303.81</v>
      </c>
      <c r="CJ6" s="22">
        <f t="shared" si="9"/>
        <v>310.26</v>
      </c>
      <c r="CK6" s="21" t="str">
        <f>IF(CK7="","",IF(CK7="-","【-】","【"&amp;SUBSTITUTE(TEXT(CK7,"#,##0.00"),"-","△")&amp;"】"))</f>
        <v>【320.83】</v>
      </c>
      <c r="CL6" s="22">
        <f>IF(CL7="",NA(),CL7)</f>
        <v>25.11</v>
      </c>
      <c r="CM6" s="22">
        <f t="shared" ref="CM6:CU6" si="10">IF(CM7="",NA(),CM7)</f>
        <v>25.04</v>
      </c>
      <c r="CN6" s="22">
        <f t="shared" si="10"/>
        <v>24.53</v>
      </c>
      <c r="CO6" s="22">
        <f t="shared" si="10"/>
        <v>23.88</v>
      </c>
      <c r="CP6" s="22">
        <f t="shared" si="10"/>
        <v>21.68</v>
      </c>
      <c r="CQ6" s="22">
        <f t="shared" si="10"/>
        <v>56.76</v>
      </c>
      <c r="CR6" s="22">
        <f t="shared" si="10"/>
        <v>56.04</v>
      </c>
      <c r="CS6" s="22">
        <f t="shared" si="10"/>
        <v>58.52</v>
      </c>
      <c r="CT6" s="22">
        <f t="shared" si="10"/>
        <v>58.88</v>
      </c>
      <c r="CU6" s="22">
        <f t="shared" si="10"/>
        <v>58.16</v>
      </c>
      <c r="CV6" s="21" t="str">
        <f>IF(CV7="","",IF(CV7="-","【-】","【"&amp;SUBSTITUTE(TEXT(CV7,"#,##0.00"),"-","△")&amp;"】"))</f>
        <v>【56.15】</v>
      </c>
      <c r="CW6" s="22">
        <f>IF(CW7="",NA(),CW7)</f>
        <v>77.599999999999994</v>
      </c>
      <c r="CX6" s="22">
        <f t="shared" ref="CX6:DF6" si="11">IF(CX7="",NA(),CX7)</f>
        <v>77.599999999999994</v>
      </c>
      <c r="CY6" s="22">
        <f t="shared" si="11"/>
        <v>77.39</v>
      </c>
      <c r="CZ6" s="22">
        <f t="shared" si="11"/>
        <v>77.94</v>
      </c>
      <c r="DA6" s="22">
        <f t="shared" si="11"/>
        <v>85.71</v>
      </c>
      <c r="DB6" s="22">
        <f t="shared" si="11"/>
        <v>73.069999999999993</v>
      </c>
      <c r="DC6" s="22">
        <f t="shared" si="11"/>
        <v>72.78</v>
      </c>
      <c r="DD6" s="22">
        <f t="shared" si="11"/>
        <v>71.33</v>
      </c>
      <c r="DE6" s="22">
        <f t="shared" si="11"/>
        <v>71.150000000000006</v>
      </c>
      <c r="DF6" s="22">
        <f t="shared" si="11"/>
        <v>70.34</v>
      </c>
      <c r="DG6" s="21" t="str">
        <f>IF(DG7="","",IF(DG7="-","【-】","【"&amp;SUBSTITUTE(TEXT(DG7,"#,##0.00"),"-","△")&amp;"】"))</f>
        <v>【70.01】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2">
        <f>IF(ED7="",NA(),ED7)</f>
        <v>0.82</v>
      </c>
      <c r="EE6" s="22">
        <f t="shared" ref="EE6:EM6" si="14">IF(EE7="",NA(),EE7)</f>
        <v>0.88</v>
      </c>
      <c r="EF6" s="22">
        <f t="shared" si="14"/>
        <v>0.72</v>
      </c>
      <c r="EG6" s="22">
        <f t="shared" si="14"/>
        <v>0.61</v>
      </c>
      <c r="EH6" s="22">
        <f t="shared" si="14"/>
        <v>0.38</v>
      </c>
      <c r="EI6" s="22">
        <f t="shared" si="14"/>
        <v>0.53</v>
      </c>
      <c r="EJ6" s="22">
        <f t="shared" si="14"/>
        <v>0.71</v>
      </c>
      <c r="EK6" s="22">
        <f t="shared" si="14"/>
        <v>0.72</v>
      </c>
      <c r="EL6" s="22">
        <f t="shared" si="14"/>
        <v>0.71</v>
      </c>
      <c r="EM6" s="22">
        <f t="shared" si="14"/>
        <v>0.55000000000000004</v>
      </c>
      <c r="EN6" s="21" t="str">
        <f>IF(EN7="","",IF(EN7="-","【-】","【"&amp;SUBSTITUTE(TEXT(EN7,"#,##0.00"),"-","△")&amp;"】"))</f>
        <v>【0.52】</v>
      </c>
    </row>
    <row r="7" spans="1:144" s="23" customFormat="1" x14ac:dyDescent="0.15">
      <c r="A7" s="15"/>
      <c r="B7" s="24">
        <v>2022</v>
      </c>
      <c r="C7" s="24">
        <v>133817</v>
      </c>
      <c r="D7" s="24">
        <v>47</v>
      </c>
      <c r="E7" s="24">
        <v>1</v>
      </c>
      <c r="F7" s="24">
        <v>0</v>
      </c>
      <c r="G7" s="24">
        <v>0</v>
      </c>
      <c r="H7" s="24" t="s">
        <v>96</v>
      </c>
      <c r="I7" s="24" t="s">
        <v>97</v>
      </c>
      <c r="J7" s="24" t="s">
        <v>98</v>
      </c>
      <c r="K7" s="24" t="s">
        <v>99</v>
      </c>
      <c r="L7" s="24" t="s">
        <v>100</v>
      </c>
      <c r="M7" s="24" t="s">
        <v>101</v>
      </c>
      <c r="N7" s="25" t="s">
        <v>102</v>
      </c>
      <c r="O7" s="25" t="s">
        <v>103</v>
      </c>
      <c r="P7" s="25">
        <v>100</v>
      </c>
      <c r="Q7" s="25">
        <v>4125</v>
      </c>
      <c r="R7" s="25">
        <v>2301</v>
      </c>
      <c r="S7" s="25">
        <v>55.26</v>
      </c>
      <c r="T7" s="25">
        <v>41.64</v>
      </c>
      <c r="U7" s="25">
        <v>2215</v>
      </c>
      <c r="V7" s="25">
        <v>41.1</v>
      </c>
      <c r="W7" s="25">
        <v>53.89</v>
      </c>
      <c r="X7" s="25">
        <v>93.81</v>
      </c>
      <c r="Y7" s="25">
        <v>95.81</v>
      </c>
      <c r="Z7" s="25">
        <v>98.87</v>
      </c>
      <c r="AA7" s="25">
        <v>99.04</v>
      </c>
      <c r="AB7" s="25">
        <v>75.61</v>
      </c>
      <c r="AC7" s="25">
        <v>77.91</v>
      </c>
      <c r="AD7" s="25">
        <v>79.099999999999994</v>
      </c>
      <c r="AE7" s="25">
        <v>79.33</v>
      </c>
      <c r="AF7" s="25">
        <v>73.540000000000006</v>
      </c>
      <c r="AG7" s="25">
        <v>75.44</v>
      </c>
      <c r="AH7" s="25">
        <v>73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420.77</v>
      </c>
      <c r="BF7" s="25">
        <v>485.78</v>
      </c>
      <c r="BG7" s="25">
        <v>514.91999999999996</v>
      </c>
      <c r="BH7" s="25">
        <v>486.11</v>
      </c>
      <c r="BI7" s="25">
        <v>572.59</v>
      </c>
      <c r="BJ7" s="25">
        <v>1007.7</v>
      </c>
      <c r="BK7" s="25">
        <v>1018.52</v>
      </c>
      <c r="BL7" s="25">
        <v>949.61</v>
      </c>
      <c r="BM7" s="25">
        <v>918.84</v>
      </c>
      <c r="BN7" s="25">
        <v>955.49</v>
      </c>
      <c r="BO7" s="25">
        <v>982.48</v>
      </c>
      <c r="BP7" s="25">
        <v>48.03</v>
      </c>
      <c r="BQ7" s="25">
        <v>48.72</v>
      </c>
      <c r="BR7" s="25">
        <v>46.81</v>
      </c>
      <c r="BS7" s="25">
        <v>39.18</v>
      </c>
      <c r="BT7" s="25">
        <v>33.53</v>
      </c>
      <c r="BU7" s="25">
        <v>59.22</v>
      </c>
      <c r="BV7" s="25">
        <v>58.79</v>
      </c>
      <c r="BW7" s="25">
        <v>58.41</v>
      </c>
      <c r="BX7" s="25">
        <v>58.27</v>
      </c>
      <c r="BY7" s="25">
        <v>55.15</v>
      </c>
      <c r="BZ7" s="25">
        <v>50.61</v>
      </c>
      <c r="CA7" s="25">
        <v>571.16999999999996</v>
      </c>
      <c r="CB7" s="25">
        <v>550.11</v>
      </c>
      <c r="CC7" s="25">
        <v>602.29999999999995</v>
      </c>
      <c r="CD7" s="25">
        <v>733.01</v>
      </c>
      <c r="CE7" s="25">
        <v>855.08</v>
      </c>
      <c r="CF7" s="25">
        <v>292.89999999999998</v>
      </c>
      <c r="CG7" s="25">
        <v>298.25</v>
      </c>
      <c r="CH7" s="25">
        <v>303.27999999999997</v>
      </c>
      <c r="CI7" s="25">
        <v>303.81</v>
      </c>
      <c r="CJ7" s="25">
        <v>310.26</v>
      </c>
      <c r="CK7" s="25">
        <v>320.83</v>
      </c>
      <c r="CL7" s="25">
        <v>25.11</v>
      </c>
      <c r="CM7" s="25">
        <v>25.04</v>
      </c>
      <c r="CN7" s="25">
        <v>24.53</v>
      </c>
      <c r="CO7" s="25">
        <v>23.88</v>
      </c>
      <c r="CP7" s="25">
        <v>21.68</v>
      </c>
      <c r="CQ7" s="25">
        <v>56.76</v>
      </c>
      <c r="CR7" s="25">
        <v>56.04</v>
      </c>
      <c r="CS7" s="25">
        <v>58.52</v>
      </c>
      <c r="CT7" s="25">
        <v>58.88</v>
      </c>
      <c r="CU7" s="25">
        <v>58.16</v>
      </c>
      <c r="CV7" s="25">
        <v>56.15</v>
      </c>
      <c r="CW7" s="25">
        <v>77.599999999999994</v>
      </c>
      <c r="CX7" s="25">
        <v>77.599999999999994</v>
      </c>
      <c r="CY7" s="25">
        <v>77.39</v>
      </c>
      <c r="CZ7" s="25">
        <v>77.94</v>
      </c>
      <c r="DA7" s="25">
        <v>85.71</v>
      </c>
      <c r="DB7" s="25">
        <v>73.069999999999993</v>
      </c>
      <c r="DC7" s="25">
        <v>72.78</v>
      </c>
      <c r="DD7" s="25">
        <v>71.33</v>
      </c>
      <c r="DE7" s="25">
        <v>71.150000000000006</v>
      </c>
      <c r="DF7" s="25">
        <v>70.34</v>
      </c>
      <c r="DG7" s="25">
        <v>70.010000000000005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0.82</v>
      </c>
      <c r="EE7" s="25">
        <v>0.88</v>
      </c>
      <c r="EF7" s="25">
        <v>0.72</v>
      </c>
      <c r="EG7" s="25">
        <v>0.61</v>
      </c>
      <c r="EH7" s="25">
        <v>0.38</v>
      </c>
      <c r="EI7" s="25">
        <v>0.53</v>
      </c>
      <c r="EJ7" s="25">
        <v>0.71</v>
      </c>
      <c r="EK7" s="25">
        <v>0.72</v>
      </c>
      <c r="EL7" s="25">
        <v>0.71</v>
      </c>
      <c r="EM7" s="25">
        <v>0.55000000000000004</v>
      </c>
      <c r="EN7" s="25">
        <v>0.52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15">
      <c r="A9" s="27"/>
      <c r="B9" s="27" t="s">
        <v>104</v>
      </c>
      <c r="C9" s="27" t="s">
        <v>105</v>
      </c>
      <c r="D9" s="27" t="s">
        <v>106</v>
      </c>
      <c r="E9" s="27" t="s">
        <v>107</v>
      </c>
      <c r="F9" s="27" t="s">
        <v>108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7" t="s">
        <v>46</v>
      </c>
      <c r="B10" s="28">
        <f t="shared" ref="B10:C10" si="15">DATEVALUE($B7+12-B11&amp;"/1/"&amp;B12)</f>
        <v>47484</v>
      </c>
      <c r="C10" s="29">
        <f t="shared" si="15"/>
        <v>47849</v>
      </c>
      <c r="D10" s="29">
        <f>DATEVALUE($B7+12-D11&amp;"/1/"&amp;D12)</f>
        <v>48215</v>
      </c>
      <c r="E10" s="29">
        <f>DATEVALUE($B7+12-E11&amp;"/1/"&amp;E12)</f>
        <v>48582</v>
      </c>
      <c r="F10" s="29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110</v>
      </c>
    </row>
    <row r="13" spans="1:144" x14ac:dyDescent="0.15">
      <c r="B13" t="s">
        <v>111</v>
      </c>
      <c r="C13" t="s">
        <v>112</v>
      </c>
      <c r="D13" t="s">
        <v>113</v>
      </c>
      <c r="E13" t="s">
        <v>112</v>
      </c>
      <c r="F13" t="s">
        <v>113</v>
      </c>
      <c r="G13" t="s">
        <v>114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2023-12-05T01:05:28Z</dcterms:created>
  <dcterms:modified xsi:type="dcterms:W3CDTF">2024-02-01T23:17:54Z</dcterms:modified>
  <cp:category/>
</cp:coreProperties>
</file>