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36.20\交通事業課\04駐車場・はちバスライン\01市営駐車場\05公営企業会計\経営比較分析表\令和4年度決算\八王子市（駐車場）\"/>
    </mc:Choice>
  </mc:AlternateContent>
  <workbookProtection workbookAlgorithmName="SHA-512" workbookHashValue="voD1mgqCjxXl9jXiNIbXdctSAzO7pO6aHYLg+GbZhJoUafgm7IjNvk1/Ng9S6bRVNnooyFmiOdu3q4KBEadZWA==" workbookSaltValue="Q8JQ5BNom7UvFQszOA1VKA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IT76" i="4"/>
  <c r="CS51" i="4"/>
  <c r="HJ30" i="4"/>
  <c r="BZ76" i="4"/>
  <c r="MA51" i="4"/>
  <c r="C11" i="5"/>
  <c r="D11" i="5"/>
  <c r="E11" i="5"/>
  <c r="B11" i="5"/>
  <c r="BZ30" i="4" l="1"/>
  <c r="BK76" i="4"/>
  <c r="LH51" i="4"/>
  <c r="BZ51" i="4"/>
  <c r="GQ30" i="4"/>
  <c r="LT76" i="4"/>
  <c r="GQ51" i="4"/>
  <c r="LH30" i="4"/>
  <c r="IE76" i="4"/>
  <c r="BG30" i="4"/>
  <c r="FX51" i="4"/>
  <c r="FX30" i="4"/>
  <c r="AV76" i="4"/>
  <c r="KO51" i="4"/>
  <c r="KO30" i="4"/>
  <c r="HP76" i="4"/>
  <c r="LE76" i="4"/>
  <c r="BG51" i="4"/>
  <c r="FE51" i="4"/>
  <c r="HA76" i="4"/>
  <c r="AN51" i="4"/>
  <c r="FE30" i="4"/>
  <c r="AN30" i="4"/>
  <c r="KP76" i="4"/>
  <c r="AG76" i="4"/>
  <c r="JV51" i="4"/>
  <c r="JV30" i="4"/>
  <c r="KA76" i="4"/>
  <c r="EL51" i="4"/>
  <c r="JC30" i="4"/>
  <c r="R76" i="4"/>
  <c r="JC51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<sst xmlns="http://schemas.openxmlformats.org/spreadsheetml/2006/main" count="278" uniqueCount="134">
  <si>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</si>
  <si>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</si>
  <si>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</si>
  <si>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</si>
  <si>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</si>
  <si>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</si>
  <si>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</si>
  <si>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</si>
  <si>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</si>
  <si>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</si>
  <si>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</si>
  <si>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</si>
  <si>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</si>
  <si>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</si>
  <si>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</si>
  <si>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</si>
  <si>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</si>
  <si>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</si>
  <si>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</si>
  <si>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</si>
  <si>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</si>
  <si>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</si>
  <si>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</si>
  <si>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</si>
  <si>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</si>
  <si>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</si>
  <si>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</si>
  <si>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</si>
  <si>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</si>
  <si>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</si>
  <si>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</si>
  <si>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</si>
  <si>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</si>
  <si>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</si>
  <si>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</si>
  <si>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</si>
  <si>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</si>
  <si>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</si>
  <si>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</si>
  <si>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</si>
  <si>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</si>
  <si>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</si>
  <si>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</si>
  <si>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</si>
  <si>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</si>
  <si>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</si>
  <si>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</si>
  <si>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</si>
  <si>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</si>
  <si>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</si>
  <si>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</si>
  <si>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</si>
  <si>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</si>
  <si>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</si>
  <si>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</si>
  <si>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</si>
  <si>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</si>
  <si>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</si>
  <si>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</si>
  <si>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</si>
  <si>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</si>
  <si>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</si>
  <si>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</si>
  <si>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</si>
  <si>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</si>
  <si>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</si>
  <si>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</si>
  <si>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</si>
  <si>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</si>
  <si>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</si>
  <si>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</si>
  <si>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</si>
  <si>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</si>
  <si>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</si>
  <si>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</si>
  <si>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</si>
  <si>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</si>
  <si>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</si>
  <si>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</si>
  <si>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</si>
  <si>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</si>
  <si>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</si>
  <si>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</si>
  <si>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</si>
  <si>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</si>
  <si>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</si>
  <si>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</si>
  <si>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</si>
  <si>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</si>
  <si>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</si>
  <si>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</si>
  <si>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</si>
  <si>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</si>
  <si>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</si>
  <si>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</si>
  <si>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</si>
  <si>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</si>
  <si>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</si>
  <si>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</si>
  <si>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</si>
  <si>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</si>
  <si>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</si>
  <si>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</si>
  <si>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</si>
  <si>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</si>
  <si>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</si>
  <si>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</si>
  <si>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</si>
  <si>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</si>
  <si>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</si>
  <si>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</si>
  <si>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</si>
  <si>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八王子市</t>
  </si>
  <si>
    <t>八王子市営南大沢駐車場</t>
  </si>
  <si>
    <t>法非適用</t>
  </si>
  <si>
    <t>駐車場整備事業</t>
  </si>
  <si>
    <t>-</t>
  </si>
  <si>
    <t>Ａ２Ｂ２</t>
  </si>
  <si>
    <t>非設置</t>
  </si>
  <si>
    <t>該当数値なし</t>
  </si>
  <si>
    <t>届出駐車場 附置義務駐車施設</t>
  </si>
  <si>
    <t>地下式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</si>
  <si>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</si>
  <si>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</si>
  <si>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</si>
  <si>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</si>
  <si>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</si>
  <si>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</si>
  <si>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</si>
  <si>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</si>
  <si>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◆⑥有形固定資産減価償却率、⑨累積欠損金比率
　法非適用のため、該当数値なし。
◆⑦敷地の地価、⑧設備投資見込額
　賃借物件の駐車場であるため、該当数値なし。
◆⑩企業債残高対料金収入比率
　借入がないため、該当数値なし。</t>
    <phoneticPr fontId="5"/>
  </si>
  <si>
    <t>　法務局の移転により時間貸利用が減少したが、ビル工事業者による定期契約が増加し、全体的に収支改善に繋がった。
　しかし、本駐車場については、周辺の駐車場環境の整備が進んだことにより、公共駐車場としての意義が終了したことから、事業廃止の方針が決定している。現在は、指定管理期間が終了となる令和７年度末に合わせた事業廃止に向け、関係部署と調整しているところである。</t>
    <phoneticPr fontId="5"/>
  </si>
  <si>
    <t>◆⑪稼働率　
　前年度と比較して、法務局の移転により、時間貸利用台数が減少したため、本経営指標についても減少している。
　なお、本駐車場周辺においては、駐車場環境が十分に整備されているため、今後も本経営指標の増加は見込めない状況である。</t>
    <phoneticPr fontId="5"/>
  </si>
  <si>
    <t>◆①収益的収支比率、②他会計補助金比率、③駐車台数一台当たりの他会計補助金額
　ビルの改修工事業者による定期契約が増加したことから、収益的収支比率は増加したが、類似駐車場と比較すると低い数値となっている。
　また、例年、収入よりも高い固定的経費（賃借料等）による収支赤字が続いており、赤字部分は他会計補助金によって補っているため、他会計への依存度が高い駐車場である。
◆④売上高GOP比率、⑤EBITDA
　前述のとおり、本駐車場は他会計への依存度が高いため、これらの経営指標については、類似駐車場と比較すると著しく低い数値となっている。
　なお、令和３年度のEBITDAについては、「△206,301千円」が正しい数値。</t>
    <rPh sb="306" eb="307">
      <t>タダ</t>
    </rPh>
    <rPh sb="309" eb="311">
      <t>スウチ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</si>
</sst>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9.5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98</c:v>
                </c:pt>
                <c:pt idx="4">
                  <c:v>98.8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8-4C0E-A9ED-EAEA0C50F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150.30000000000001</c:v>
                </c:pt>
                <c:pt idx="1">
                  <c:v>136.1</c:v>
                </c:pt>
                <c:pt idx="2">
                  <c:v>127.8</c:v>
                </c:pt>
                <c:pt idx="3">
                  <c:v>146.5</c:v>
                </c:pt>
                <c:pt idx="4">
                  <c:v>142.69999999999999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08-4C0E-A9ED-EAEA0C50F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56-4FEA-84B5-A88173C2D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108.2</c:v>
                </c:pt>
                <c:pt idx="1">
                  <c:v>117.1</c:v>
                </c:pt>
                <c:pt idx="2">
                  <c:v>145.19999999999999</c:v>
                </c:pt>
                <c:pt idx="3">
                  <c:v>219.9</c:v>
                </c:pt>
                <c:pt idx="4">
                  <c:v>107.1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56-4FEA-84B5-A88173C2D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128-4222-AA7F-795A9E65A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28-4222-AA7F-795A9E65A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1C3-4BCA-B837-7C1FFF225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C3-4BCA-B837-7C1FFF225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88.3</c:v>
                </c:pt>
                <c:pt idx="1">
                  <c:v>88.7</c:v>
                </c:pt>
                <c:pt idx="2">
                  <c:v>90.8</c:v>
                </c:pt>
                <c:pt idx="3">
                  <c:v>87.7</c:v>
                </c:pt>
                <c:pt idx="4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0-4EFC-A729-171C6743F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4.0999999999999996</c:v>
                </c:pt>
                <c:pt idx="2">
                  <c:v>6.6</c:v>
                </c:pt>
                <c:pt idx="3">
                  <c:v>5.5</c:v>
                </c:pt>
                <c:pt idx="4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0-4EFC-A729-171C6743F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1924</c:v>
                </c:pt>
                <c:pt idx="1">
                  <c:v>1849</c:v>
                </c:pt>
                <c:pt idx="2">
                  <c:v>2400</c:v>
                </c:pt>
                <c:pt idx="3">
                  <c:v>2386</c:v>
                </c:pt>
                <c:pt idx="4">
                  <c:v>2852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34-4A42-B038-A5DA95626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67</c:v>
                </c:pt>
                <c:pt idx="3">
                  <c:v>56</c:v>
                </c:pt>
                <c:pt idx="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34-4A42-B038-A5DA95626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257</c:v>
                </c:pt>
                <c:pt idx="1">
                  <c:v>270.10000000000002</c:v>
                </c:pt>
                <c:pt idx="2">
                  <c:v>216.8</c:v>
                </c:pt>
                <c:pt idx="3">
                  <c:v>216.8</c:v>
                </c:pt>
                <c:pt idx="4">
                  <c:v>180.4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9-4407-A201-8A77C6FD0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161.5</c:v>
                </c:pt>
                <c:pt idx="1">
                  <c:v>156.5</c:v>
                </c:pt>
                <c:pt idx="2">
                  <c:v>131</c:v>
                </c:pt>
                <c:pt idx="3">
                  <c:v>136.80000000000001</c:v>
                </c:pt>
                <c:pt idx="4">
                  <c:v>145.1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79-4407-A201-8A77C6FD0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-753.9</c:v>
                </c:pt>
                <c:pt idx="1">
                  <c:v>-786.7</c:v>
                </c:pt>
                <c:pt idx="2">
                  <c:v>-984.9</c:v>
                </c:pt>
                <c:pt idx="3">
                  <c:v>-1076.2</c:v>
                </c:pt>
                <c:pt idx="4">
                  <c:v>-927.9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B-4956-BFD2-0DA691DD7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-0.1</c:v>
                </c:pt>
                <c:pt idx="1">
                  <c:v>-9.8000000000000007</c:v>
                </c:pt>
                <c:pt idx="2">
                  <c:v>-25.9</c:v>
                </c:pt>
                <c:pt idx="3">
                  <c:v>-24.6</c:v>
                </c:pt>
                <c:pt idx="4">
                  <c:v>-29.2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B-4956-BFD2-0DA691DD7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-193093</c:v>
                </c:pt>
                <c:pt idx="1">
                  <c:v>-195556</c:v>
                </c:pt>
                <c:pt idx="2">
                  <c:v>-201866</c:v>
                </c:pt>
                <c:pt idx="3">
                  <c:v>-200900</c:v>
                </c:pt>
                <c:pt idx="4">
                  <c:v>-204084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F-4802-80DB-4BB74C3B4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16973</c:v>
                </c:pt>
                <c:pt idx="1">
                  <c:v>5206</c:v>
                </c:pt>
                <c:pt idx="2">
                  <c:v>2220</c:v>
                </c:pt>
                <c:pt idx="3">
                  <c:v>3097</c:v>
                </c:pt>
                <c:pt idx="4">
                  <c:v>6051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CF-4802-80DB-4BB74C3B4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>
      <selection activeCell="ND15" sqref="ND15:NR30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  <c r="IW2" s="132"/>
      <c r="IX2" s="132"/>
      <c r="IY2" s="132"/>
      <c r="IZ2" s="132"/>
      <c r="JA2" s="132"/>
      <c r="JB2" s="132"/>
      <c r="JC2" s="132"/>
      <c r="JD2" s="132"/>
      <c r="JE2" s="132"/>
      <c r="JF2" s="132"/>
      <c r="JG2" s="132"/>
      <c r="JH2" s="132"/>
      <c r="JI2" s="132"/>
      <c r="JJ2" s="132"/>
      <c r="JK2" s="132"/>
      <c r="JL2" s="132"/>
      <c r="JM2" s="132"/>
      <c r="JN2" s="132"/>
      <c r="JO2" s="132"/>
      <c r="JP2" s="132"/>
      <c r="JQ2" s="132"/>
      <c r="JR2" s="132"/>
      <c r="JS2" s="132"/>
      <c r="JT2" s="132"/>
      <c r="JU2" s="132"/>
      <c r="JV2" s="132"/>
      <c r="JW2" s="132"/>
      <c r="JX2" s="132"/>
      <c r="JY2" s="132"/>
      <c r="JZ2" s="132"/>
      <c r="KA2" s="132"/>
      <c r="KB2" s="132"/>
      <c r="KC2" s="132"/>
      <c r="KD2" s="132"/>
      <c r="KE2" s="132"/>
      <c r="KF2" s="132"/>
      <c r="KG2" s="132"/>
      <c r="KH2" s="132"/>
      <c r="KI2" s="132"/>
      <c r="KJ2" s="132"/>
      <c r="KK2" s="132"/>
      <c r="KL2" s="132"/>
      <c r="KM2" s="132"/>
      <c r="KN2" s="132"/>
      <c r="KO2" s="132"/>
      <c r="KP2" s="132"/>
      <c r="KQ2" s="132"/>
      <c r="KR2" s="132"/>
      <c r="KS2" s="132"/>
      <c r="KT2" s="132"/>
      <c r="KU2" s="132"/>
      <c r="KV2" s="132"/>
      <c r="KW2" s="132"/>
      <c r="KX2" s="132"/>
      <c r="KY2" s="132"/>
      <c r="KZ2" s="132"/>
      <c r="LA2" s="132"/>
      <c r="LB2" s="132"/>
      <c r="LC2" s="132"/>
      <c r="LD2" s="132"/>
      <c r="LE2" s="132"/>
      <c r="LF2" s="132"/>
      <c r="LG2" s="132"/>
      <c r="LH2" s="132"/>
      <c r="LI2" s="132"/>
      <c r="LJ2" s="132"/>
      <c r="LK2" s="132"/>
      <c r="LL2" s="132"/>
      <c r="LM2" s="132"/>
      <c r="LN2" s="132"/>
      <c r="LO2" s="132"/>
      <c r="LP2" s="132"/>
      <c r="LQ2" s="132"/>
      <c r="LR2" s="132"/>
      <c r="LS2" s="132"/>
      <c r="LT2" s="132"/>
      <c r="LU2" s="132"/>
      <c r="LV2" s="132"/>
      <c r="LW2" s="132"/>
      <c r="LX2" s="132"/>
      <c r="LY2" s="132"/>
      <c r="LZ2" s="132"/>
      <c r="MA2" s="132"/>
      <c r="MB2" s="132"/>
      <c r="MC2" s="132"/>
      <c r="MD2" s="132"/>
      <c r="ME2" s="132"/>
      <c r="MF2" s="132"/>
      <c r="MG2" s="132"/>
      <c r="MH2" s="132"/>
      <c r="MI2" s="132"/>
      <c r="MJ2" s="132"/>
      <c r="MK2" s="132"/>
      <c r="ML2" s="132"/>
      <c r="MM2" s="132"/>
      <c r="MN2" s="132"/>
      <c r="MO2" s="132"/>
      <c r="MP2" s="132"/>
      <c r="MQ2" s="132"/>
      <c r="MR2" s="132"/>
      <c r="MS2" s="132"/>
      <c r="MT2" s="132"/>
      <c r="MU2" s="132"/>
      <c r="MV2" s="132"/>
      <c r="MW2" s="132"/>
      <c r="MX2" s="132"/>
      <c r="MY2" s="132"/>
      <c r="MZ2" s="132"/>
      <c r="NA2" s="132"/>
      <c r="NB2" s="132"/>
      <c r="NC2" s="132"/>
      <c r="ND2" s="132"/>
      <c r="NE2" s="132"/>
      <c r="NF2" s="132"/>
      <c r="NG2" s="132"/>
      <c r="NH2" s="132"/>
      <c r="NI2" s="132"/>
      <c r="NJ2" s="132"/>
      <c r="NK2" s="132"/>
      <c r="NL2" s="132"/>
      <c r="NM2" s="132"/>
      <c r="NN2" s="132"/>
      <c r="NO2" s="132"/>
      <c r="NP2" s="132"/>
      <c r="NQ2" s="132"/>
      <c r="NR2" s="132"/>
    </row>
    <row r="3" spans="1:382" ht="9.75" customHeight="1" x14ac:dyDescent="0.2">
      <c r="A3" s="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2"/>
      <c r="JT3" s="132"/>
      <c r="JU3" s="132"/>
      <c r="JV3" s="132"/>
      <c r="JW3" s="132"/>
      <c r="JX3" s="132"/>
      <c r="JY3" s="132"/>
      <c r="JZ3" s="132"/>
      <c r="KA3" s="132"/>
      <c r="KB3" s="132"/>
      <c r="KC3" s="132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2"/>
      <c r="LC3" s="132"/>
      <c r="LD3" s="132"/>
      <c r="LE3" s="132"/>
      <c r="LF3" s="132"/>
      <c r="LG3" s="132"/>
      <c r="LH3" s="132"/>
      <c r="LI3" s="132"/>
      <c r="LJ3" s="132"/>
      <c r="LK3" s="132"/>
      <c r="LL3" s="132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2"/>
      <c r="ML3" s="132"/>
      <c r="MM3" s="132"/>
      <c r="MN3" s="132"/>
      <c r="MO3" s="132"/>
      <c r="MP3" s="132"/>
      <c r="MQ3" s="132"/>
      <c r="MR3" s="132"/>
      <c r="MS3" s="132"/>
      <c r="MT3" s="132"/>
      <c r="MU3" s="132"/>
      <c r="MV3" s="132"/>
      <c r="MW3" s="132"/>
      <c r="MX3" s="132"/>
      <c r="MY3" s="132"/>
      <c r="MZ3" s="132"/>
      <c r="NA3" s="132"/>
      <c r="NB3" s="132"/>
      <c r="NC3" s="132"/>
      <c r="ND3" s="132"/>
      <c r="NE3" s="132"/>
      <c r="NF3" s="132"/>
      <c r="NG3" s="132"/>
      <c r="NH3" s="132"/>
      <c r="NI3" s="132"/>
      <c r="NJ3" s="132"/>
      <c r="NK3" s="132"/>
      <c r="NL3" s="132"/>
      <c r="NM3" s="132"/>
      <c r="NN3" s="132"/>
      <c r="NO3" s="132"/>
      <c r="NP3" s="132"/>
      <c r="NQ3" s="132"/>
      <c r="NR3" s="132"/>
    </row>
    <row r="4" spans="1:382" ht="9.75" customHeight="1" x14ac:dyDescent="0.2">
      <c r="A4" s="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3" t="str">
        <f>データ!H6&amp;"　"&amp;データ!I6</f>
        <v>東京都八王子市　八王子市営南大沢駐車場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22" t="s">
        <v>1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4"/>
      <c r="AQ7" s="122" t="s">
        <v>2</v>
      </c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4"/>
      <c r="CF7" s="122" t="s">
        <v>3</v>
      </c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4"/>
      <c r="DU7" s="134" t="s">
        <v>4</v>
      </c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25" t="s">
        <v>5</v>
      </c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5" t="s">
        <v>6</v>
      </c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  <c r="IV7" s="125"/>
      <c r="IW7" s="125"/>
      <c r="IX7" s="125"/>
      <c r="IY7" s="125"/>
      <c r="IZ7" s="125"/>
      <c r="JA7" s="125"/>
      <c r="JB7" s="125"/>
      <c r="JC7" s="125"/>
      <c r="JD7" s="125"/>
      <c r="JE7" s="125"/>
      <c r="JF7" s="125"/>
      <c r="JG7" s="125"/>
      <c r="JH7" s="125"/>
      <c r="JI7" s="125"/>
      <c r="JJ7" s="125"/>
      <c r="JK7" s="125"/>
      <c r="JL7" s="125"/>
      <c r="JM7" s="125"/>
      <c r="JN7" s="125"/>
      <c r="JO7" s="125"/>
      <c r="JP7" s="125"/>
      <c r="JQ7" s="125" t="s">
        <v>7</v>
      </c>
      <c r="JR7" s="125"/>
      <c r="JS7" s="125"/>
      <c r="JT7" s="125"/>
      <c r="JU7" s="125"/>
      <c r="JV7" s="125"/>
      <c r="JW7" s="125"/>
      <c r="JX7" s="125"/>
      <c r="JY7" s="125"/>
      <c r="JZ7" s="125"/>
      <c r="KA7" s="125"/>
      <c r="KB7" s="125"/>
      <c r="KC7" s="125"/>
      <c r="KD7" s="125"/>
      <c r="KE7" s="125"/>
      <c r="KF7" s="125"/>
      <c r="KG7" s="125"/>
      <c r="KH7" s="125"/>
      <c r="KI7" s="125"/>
      <c r="KJ7" s="125"/>
      <c r="KK7" s="125"/>
      <c r="KL7" s="125"/>
      <c r="KM7" s="125"/>
      <c r="KN7" s="125"/>
      <c r="KO7" s="125"/>
      <c r="KP7" s="125"/>
      <c r="KQ7" s="125"/>
      <c r="KR7" s="125"/>
      <c r="KS7" s="125"/>
      <c r="KT7" s="125"/>
      <c r="KU7" s="125"/>
      <c r="KV7" s="125"/>
      <c r="KW7" s="125"/>
      <c r="KX7" s="125"/>
      <c r="KY7" s="125"/>
      <c r="KZ7" s="125"/>
      <c r="LA7" s="125"/>
      <c r="LB7" s="125"/>
      <c r="LC7" s="125"/>
      <c r="LD7" s="125"/>
      <c r="LE7" s="125"/>
      <c r="LF7" s="125"/>
      <c r="LG7" s="125"/>
      <c r="LH7" s="125"/>
      <c r="LI7" s="125"/>
      <c r="LJ7" s="125" t="s">
        <v>8</v>
      </c>
      <c r="LK7" s="125"/>
      <c r="LL7" s="125"/>
      <c r="LM7" s="125"/>
      <c r="LN7" s="125"/>
      <c r="LO7" s="125"/>
      <c r="LP7" s="125"/>
      <c r="LQ7" s="125"/>
      <c r="LR7" s="125"/>
      <c r="LS7" s="125"/>
      <c r="LT7" s="125"/>
      <c r="LU7" s="125"/>
      <c r="LV7" s="125"/>
      <c r="LW7" s="125"/>
      <c r="LX7" s="125"/>
      <c r="LY7" s="125"/>
      <c r="LZ7" s="125"/>
      <c r="MA7" s="125"/>
      <c r="MB7" s="125"/>
      <c r="MC7" s="125"/>
      <c r="MD7" s="125"/>
      <c r="ME7" s="125"/>
      <c r="MF7" s="125"/>
      <c r="MG7" s="125"/>
      <c r="MH7" s="125"/>
      <c r="MI7" s="125"/>
      <c r="MJ7" s="125"/>
      <c r="MK7" s="125"/>
      <c r="ML7" s="125"/>
      <c r="MM7" s="125"/>
      <c r="MN7" s="125"/>
      <c r="MO7" s="125"/>
      <c r="MP7" s="125"/>
      <c r="MQ7" s="125"/>
      <c r="MR7" s="125"/>
      <c r="MS7" s="125"/>
      <c r="MT7" s="125"/>
      <c r="MU7" s="125"/>
      <c r="MV7" s="125"/>
      <c r="MW7" s="125"/>
      <c r="MX7" s="125"/>
      <c r="MY7" s="125"/>
      <c r="MZ7" s="125"/>
      <c r="NA7" s="125"/>
      <c r="NB7" s="125"/>
      <c r="NC7" s="3"/>
      <c r="ND7" s="135" t="s">
        <v>9</v>
      </c>
      <c r="NE7" s="136"/>
      <c r="NF7" s="136"/>
      <c r="NG7" s="136"/>
      <c r="NH7" s="136"/>
      <c r="NI7" s="136"/>
      <c r="NJ7" s="136"/>
      <c r="NK7" s="136"/>
      <c r="NL7" s="136"/>
      <c r="NM7" s="136"/>
      <c r="NN7" s="136"/>
      <c r="NO7" s="136"/>
      <c r="NP7" s="136"/>
      <c r="NQ7" s="137"/>
    </row>
    <row r="8" spans="1:382" ht="18.75" customHeight="1" x14ac:dyDescent="0.2">
      <c r="A8" s="2"/>
      <c r="B8" s="116" t="str">
        <f>データ!J7</f>
        <v>法非適用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8"/>
      <c r="AQ8" s="116" t="str">
        <f>データ!K7</f>
        <v>駐車場整備事業</v>
      </c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8"/>
      <c r="CF8" s="116" t="str">
        <f>データ!L7</f>
        <v>-</v>
      </c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8"/>
      <c r="DU8" s="100" t="str">
        <f>データ!M7</f>
        <v>Ａ２Ｂ２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公共施設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9">
        <f>データ!U7</f>
        <v>3214</v>
      </c>
      <c r="LK8" s="119"/>
      <c r="LL8" s="119"/>
      <c r="LM8" s="119"/>
      <c r="LN8" s="119"/>
      <c r="LO8" s="119"/>
      <c r="LP8" s="119"/>
      <c r="LQ8" s="119"/>
      <c r="LR8" s="119"/>
      <c r="LS8" s="119"/>
      <c r="LT8" s="119"/>
      <c r="LU8" s="119"/>
      <c r="LV8" s="119"/>
      <c r="LW8" s="119"/>
      <c r="LX8" s="119"/>
      <c r="LY8" s="119"/>
      <c r="LZ8" s="119"/>
      <c r="MA8" s="119"/>
      <c r="MB8" s="119"/>
      <c r="MC8" s="119"/>
      <c r="MD8" s="119"/>
      <c r="ME8" s="119"/>
      <c r="MF8" s="119"/>
      <c r="MG8" s="119"/>
      <c r="MH8" s="119"/>
      <c r="MI8" s="119"/>
      <c r="MJ8" s="119"/>
      <c r="MK8" s="119"/>
      <c r="ML8" s="119"/>
      <c r="MM8" s="119"/>
      <c r="MN8" s="119"/>
      <c r="MO8" s="119"/>
      <c r="MP8" s="119"/>
      <c r="MQ8" s="119"/>
      <c r="MR8" s="119"/>
      <c r="MS8" s="119"/>
      <c r="MT8" s="119"/>
      <c r="MU8" s="119"/>
      <c r="MV8" s="119"/>
      <c r="MW8" s="119"/>
      <c r="MX8" s="119"/>
      <c r="MY8" s="119"/>
      <c r="MZ8" s="119"/>
      <c r="NA8" s="119"/>
      <c r="NB8" s="119"/>
      <c r="NC8" s="3"/>
      <c r="ND8" s="130" t="s">
        <v>10</v>
      </c>
      <c r="NE8" s="131"/>
      <c r="NF8" s="120" t="s">
        <v>11</v>
      </c>
      <c r="NG8" s="120"/>
      <c r="NH8" s="120"/>
      <c r="NI8" s="120"/>
      <c r="NJ8" s="120"/>
      <c r="NK8" s="120"/>
      <c r="NL8" s="120"/>
      <c r="NM8" s="120"/>
      <c r="NN8" s="120"/>
      <c r="NO8" s="120"/>
      <c r="NP8" s="120"/>
      <c r="NQ8" s="121"/>
    </row>
    <row r="9" spans="1:382" ht="18.75" customHeight="1" x14ac:dyDescent="0.2">
      <c r="A9" s="2"/>
      <c r="B9" s="122" t="s">
        <v>12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4"/>
      <c r="AQ9" s="122" t="s">
        <v>13</v>
      </c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4"/>
      <c r="CF9" s="122" t="s">
        <v>14</v>
      </c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4"/>
      <c r="DU9" s="125" t="s">
        <v>15</v>
      </c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5" t="s">
        <v>16</v>
      </c>
      <c r="HY9" s="125"/>
      <c r="HZ9" s="125"/>
      <c r="IA9" s="125"/>
      <c r="IB9" s="125"/>
      <c r="IC9" s="125"/>
      <c r="ID9" s="125"/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  <c r="IU9" s="125"/>
      <c r="IV9" s="125"/>
      <c r="IW9" s="125"/>
      <c r="IX9" s="125"/>
      <c r="IY9" s="125"/>
      <c r="IZ9" s="125"/>
      <c r="JA9" s="125"/>
      <c r="JB9" s="125"/>
      <c r="JC9" s="125"/>
      <c r="JD9" s="125"/>
      <c r="JE9" s="125"/>
      <c r="JF9" s="125"/>
      <c r="JG9" s="125"/>
      <c r="JH9" s="125"/>
      <c r="JI9" s="125"/>
      <c r="JJ9" s="125"/>
      <c r="JK9" s="125"/>
      <c r="JL9" s="125"/>
      <c r="JM9" s="125"/>
      <c r="JN9" s="125"/>
      <c r="JO9" s="125"/>
      <c r="JP9" s="125"/>
      <c r="JQ9" s="125" t="s">
        <v>17</v>
      </c>
      <c r="JR9" s="125"/>
      <c r="JS9" s="125"/>
      <c r="JT9" s="125"/>
      <c r="JU9" s="125"/>
      <c r="JV9" s="125"/>
      <c r="JW9" s="125"/>
      <c r="JX9" s="125"/>
      <c r="JY9" s="125"/>
      <c r="JZ9" s="125"/>
      <c r="KA9" s="125"/>
      <c r="KB9" s="125"/>
      <c r="KC9" s="125"/>
      <c r="KD9" s="125"/>
      <c r="KE9" s="125"/>
      <c r="KF9" s="125"/>
      <c r="KG9" s="125"/>
      <c r="KH9" s="125"/>
      <c r="KI9" s="125"/>
      <c r="KJ9" s="125"/>
      <c r="KK9" s="125"/>
      <c r="KL9" s="125"/>
      <c r="KM9" s="125"/>
      <c r="KN9" s="125"/>
      <c r="KO9" s="125"/>
      <c r="KP9" s="125"/>
      <c r="KQ9" s="125"/>
      <c r="KR9" s="125"/>
      <c r="KS9" s="125"/>
      <c r="KT9" s="125"/>
      <c r="KU9" s="125"/>
      <c r="KV9" s="125"/>
      <c r="KW9" s="125"/>
      <c r="KX9" s="125"/>
      <c r="KY9" s="125"/>
      <c r="KZ9" s="125"/>
      <c r="LA9" s="125"/>
      <c r="LB9" s="125"/>
      <c r="LC9" s="125"/>
      <c r="LD9" s="125"/>
      <c r="LE9" s="125"/>
      <c r="LF9" s="125"/>
      <c r="LG9" s="125"/>
      <c r="LH9" s="125"/>
      <c r="LI9" s="125"/>
      <c r="LJ9" s="125" t="s">
        <v>18</v>
      </c>
      <c r="LK9" s="125"/>
      <c r="LL9" s="125"/>
      <c r="LM9" s="125"/>
      <c r="LN9" s="125"/>
      <c r="LO9" s="125"/>
      <c r="LP9" s="125"/>
      <c r="LQ9" s="125"/>
      <c r="LR9" s="125"/>
      <c r="LS9" s="125"/>
      <c r="LT9" s="125"/>
      <c r="LU9" s="125"/>
      <c r="LV9" s="125"/>
      <c r="LW9" s="125"/>
      <c r="LX9" s="125"/>
      <c r="LY9" s="125"/>
      <c r="LZ9" s="125"/>
      <c r="MA9" s="125"/>
      <c r="MB9" s="125"/>
      <c r="MC9" s="125"/>
      <c r="MD9" s="125"/>
      <c r="ME9" s="125"/>
      <c r="MF9" s="125"/>
      <c r="MG9" s="125"/>
      <c r="MH9" s="125"/>
      <c r="MI9" s="125"/>
      <c r="MJ9" s="125"/>
      <c r="MK9" s="125"/>
      <c r="ML9" s="125"/>
      <c r="MM9" s="125"/>
      <c r="MN9" s="125"/>
      <c r="MO9" s="125"/>
      <c r="MP9" s="125"/>
      <c r="MQ9" s="125"/>
      <c r="MR9" s="125"/>
      <c r="MS9" s="125"/>
      <c r="MT9" s="125"/>
      <c r="MU9" s="125"/>
      <c r="MV9" s="125"/>
      <c r="MW9" s="125"/>
      <c r="MX9" s="125"/>
      <c r="MY9" s="125"/>
      <c r="MZ9" s="125"/>
      <c r="NA9" s="125"/>
      <c r="NB9" s="125"/>
      <c r="NC9" s="3"/>
      <c r="ND9" s="126" t="s">
        <v>19</v>
      </c>
      <c r="NE9" s="127"/>
      <c r="NF9" s="128" t="s">
        <v>20</v>
      </c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9"/>
    </row>
    <row r="10" spans="1:382" ht="18.75" customHeight="1" x14ac:dyDescent="0.2">
      <c r="A10" s="2"/>
      <c r="B10" s="110" t="str">
        <f>データ!O7</f>
        <v>該当数値なし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2"/>
      <c r="AQ10" s="113" t="s">
        <v>120</v>
      </c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5"/>
      <c r="CF10" s="116" t="str">
        <f>データ!Q7</f>
        <v>地下式</v>
      </c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8"/>
      <c r="DU10" s="119">
        <f>データ!R7</f>
        <v>27</v>
      </c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9">
        <f>データ!V7</f>
        <v>107</v>
      </c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  <c r="IW10" s="119"/>
      <c r="IX10" s="119"/>
      <c r="IY10" s="119"/>
      <c r="IZ10" s="119"/>
      <c r="JA10" s="119"/>
      <c r="JB10" s="119"/>
      <c r="JC10" s="119"/>
      <c r="JD10" s="119"/>
      <c r="JE10" s="119"/>
      <c r="JF10" s="119"/>
      <c r="JG10" s="119"/>
      <c r="JH10" s="119"/>
      <c r="JI10" s="119"/>
      <c r="JJ10" s="119"/>
      <c r="JK10" s="119"/>
      <c r="JL10" s="119"/>
      <c r="JM10" s="119"/>
      <c r="JN10" s="119"/>
      <c r="JO10" s="119"/>
      <c r="JP10" s="119"/>
      <c r="JQ10" s="119">
        <f>データ!W7</f>
        <v>240</v>
      </c>
      <c r="JR10" s="119"/>
      <c r="JS10" s="119"/>
      <c r="JT10" s="119"/>
      <c r="JU10" s="119"/>
      <c r="JV10" s="119"/>
      <c r="JW10" s="119"/>
      <c r="JX10" s="119"/>
      <c r="JY10" s="119"/>
      <c r="JZ10" s="119"/>
      <c r="KA10" s="119"/>
      <c r="KB10" s="119"/>
      <c r="KC10" s="119"/>
      <c r="KD10" s="119"/>
      <c r="KE10" s="119"/>
      <c r="KF10" s="119"/>
      <c r="KG10" s="119"/>
      <c r="KH10" s="119"/>
      <c r="KI10" s="119"/>
      <c r="KJ10" s="119"/>
      <c r="KK10" s="119"/>
      <c r="KL10" s="119"/>
      <c r="KM10" s="119"/>
      <c r="KN10" s="119"/>
      <c r="KO10" s="119"/>
      <c r="KP10" s="119"/>
      <c r="KQ10" s="119"/>
      <c r="KR10" s="119"/>
      <c r="KS10" s="119"/>
      <c r="KT10" s="119"/>
      <c r="KU10" s="119"/>
      <c r="KV10" s="119"/>
      <c r="KW10" s="119"/>
      <c r="KX10" s="119"/>
      <c r="KY10" s="119"/>
      <c r="KZ10" s="119"/>
      <c r="LA10" s="119"/>
      <c r="LB10" s="119"/>
      <c r="LC10" s="119"/>
      <c r="LD10" s="119"/>
      <c r="LE10" s="119"/>
      <c r="LF10" s="119"/>
      <c r="LG10" s="119"/>
      <c r="LH10" s="119"/>
      <c r="LI10" s="119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107" t="s">
        <v>133</v>
      </c>
      <c r="NE15" s="108"/>
      <c r="NF15" s="108"/>
      <c r="NG15" s="108"/>
      <c r="NH15" s="108"/>
      <c r="NI15" s="108"/>
      <c r="NJ15" s="108"/>
      <c r="NK15" s="108"/>
      <c r="NL15" s="108"/>
      <c r="NM15" s="108"/>
      <c r="NN15" s="108"/>
      <c r="NO15" s="108"/>
      <c r="NP15" s="108"/>
      <c r="NQ15" s="108"/>
      <c r="NR15" s="109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7"/>
      <c r="NE16" s="108"/>
      <c r="NF16" s="108"/>
      <c r="NG16" s="108"/>
      <c r="NH16" s="108"/>
      <c r="NI16" s="108"/>
      <c r="NJ16" s="108"/>
      <c r="NK16" s="108"/>
      <c r="NL16" s="108"/>
      <c r="NM16" s="108"/>
      <c r="NN16" s="108"/>
      <c r="NO16" s="108"/>
      <c r="NP16" s="108"/>
      <c r="NQ16" s="108"/>
      <c r="NR16" s="109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7"/>
      <c r="NE17" s="108"/>
      <c r="NF17" s="108"/>
      <c r="NG17" s="108"/>
      <c r="NH17" s="108"/>
      <c r="NI17" s="108"/>
      <c r="NJ17" s="108"/>
      <c r="NK17" s="108"/>
      <c r="NL17" s="108"/>
      <c r="NM17" s="108"/>
      <c r="NN17" s="108"/>
      <c r="NO17" s="108"/>
      <c r="NP17" s="108"/>
      <c r="NQ17" s="108"/>
      <c r="NR17" s="109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7"/>
      <c r="NE18" s="108"/>
      <c r="NF18" s="108"/>
      <c r="NG18" s="108"/>
      <c r="NH18" s="108"/>
      <c r="NI18" s="108"/>
      <c r="NJ18" s="108"/>
      <c r="NK18" s="108"/>
      <c r="NL18" s="108"/>
      <c r="NM18" s="108"/>
      <c r="NN18" s="108"/>
      <c r="NO18" s="108"/>
      <c r="NP18" s="108"/>
      <c r="NQ18" s="108"/>
      <c r="NR18" s="109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7"/>
      <c r="NE19" s="108"/>
      <c r="NF19" s="108"/>
      <c r="NG19" s="108"/>
      <c r="NH19" s="108"/>
      <c r="NI19" s="108"/>
      <c r="NJ19" s="108"/>
      <c r="NK19" s="108"/>
      <c r="NL19" s="108"/>
      <c r="NM19" s="108"/>
      <c r="NN19" s="108"/>
      <c r="NO19" s="108"/>
      <c r="NP19" s="108"/>
      <c r="NQ19" s="108"/>
      <c r="NR19" s="109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7"/>
      <c r="NE20" s="108"/>
      <c r="NF20" s="108"/>
      <c r="NG20" s="108"/>
      <c r="NH20" s="108"/>
      <c r="NI20" s="108"/>
      <c r="NJ20" s="108"/>
      <c r="NK20" s="108"/>
      <c r="NL20" s="108"/>
      <c r="NM20" s="108"/>
      <c r="NN20" s="108"/>
      <c r="NO20" s="108"/>
      <c r="NP20" s="108"/>
      <c r="NQ20" s="108"/>
      <c r="NR20" s="109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7"/>
      <c r="NE21" s="108"/>
      <c r="NF21" s="108"/>
      <c r="NG21" s="108"/>
      <c r="NH21" s="108"/>
      <c r="NI21" s="108"/>
      <c r="NJ21" s="108"/>
      <c r="NK21" s="108"/>
      <c r="NL21" s="108"/>
      <c r="NM21" s="108"/>
      <c r="NN21" s="108"/>
      <c r="NO21" s="108"/>
      <c r="NP21" s="108"/>
      <c r="NQ21" s="108"/>
      <c r="NR21" s="109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7"/>
      <c r="NE22" s="108"/>
      <c r="NF22" s="108"/>
      <c r="NG22" s="108"/>
      <c r="NH22" s="108"/>
      <c r="NI22" s="108"/>
      <c r="NJ22" s="108"/>
      <c r="NK22" s="108"/>
      <c r="NL22" s="108"/>
      <c r="NM22" s="108"/>
      <c r="NN22" s="108"/>
      <c r="NO22" s="108"/>
      <c r="NP22" s="108"/>
      <c r="NQ22" s="108"/>
      <c r="NR22" s="109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7"/>
      <c r="NE23" s="108"/>
      <c r="NF23" s="108"/>
      <c r="NG23" s="108"/>
      <c r="NH23" s="108"/>
      <c r="NI23" s="108"/>
      <c r="NJ23" s="108"/>
      <c r="NK23" s="108"/>
      <c r="NL23" s="108"/>
      <c r="NM23" s="108"/>
      <c r="NN23" s="108"/>
      <c r="NO23" s="108"/>
      <c r="NP23" s="108"/>
      <c r="NQ23" s="108"/>
      <c r="NR23" s="109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7"/>
      <c r="NE24" s="108"/>
      <c r="NF24" s="108"/>
      <c r="NG24" s="108"/>
      <c r="NH24" s="108"/>
      <c r="NI24" s="108"/>
      <c r="NJ24" s="108"/>
      <c r="NK24" s="108"/>
      <c r="NL24" s="108"/>
      <c r="NM24" s="108"/>
      <c r="NN24" s="108"/>
      <c r="NO24" s="108"/>
      <c r="NP24" s="108"/>
      <c r="NQ24" s="108"/>
      <c r="NR24" s="109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7"/>
      <c r="NE25" s="108"/>
      <c r="NF25" s="108"/>
      <c r="NG25" s="108"/>
      <c r="NH25" s="108"/>
      <c r="NI25" s="108"/>
      <c r="NJ25" s="108"/>
      <c r="NK25" s="108"/>
      <c r="NL25" s="108"/>
      <c r="NM25" s="108"/>
      <c r="NN25" s="108"/>
      <c r="NO25" s="108"/>
      <c r="NP25" s="108"/>
      <c r="NQ25" s="108"/>
      <c r="NR25" s="109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7"/>
      <c r="NE26" s="108"/>
      <c r="NF26" s="108"/>
      <c r="NG26" s="108"/>
      <c r="NH26" s="108"/>
      <c r="NI26" s="108"/>
      <c r="NJ26" s="108"/>
      <c r="NK26" s="108"/>
      <c r="NL26" s="108"/>
      <c r="NM26" s="108"/>
      <c r="NN26" s="108"/>
      <c r="NO26" s="108"/>
      <c r="NP26" s="108"/>
      <c r="NQ26" s="108"/>
      <c r="NR26" s="109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7"/>
      <c r="NE27" s="108"/>
      <c r="NF27" s="108"/>
      <c r="NG27" s="108"/>
      <c r="NH27" s="108"/>
      <c r="NI27" s="108"/>
      <c r="NJ27" s="108"/>
      <c r="NK27" s="108"/>
      <c r="NL27" s="108"/>
      <c r="NM27" s="108"/>
      <c r="NN27" s="108"/>
      <c r="NO27" s="108"/>
      <c r="NP27" s="108"/>
      <c r="NQ27" s="108"/>
      <c r="NR27" s="109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7"/>
      <c r="NE28" s="108"/>
      <c r="NF28" s="108"/>
      <c r="NG28" s="108"/>
      <c r="NH28" s="108"/>
      <c r="NI28" s="108"/>
      <c r="NJ28" s="108"/>
      <c r="NK28" s="108"/>
      <c r="NL28" s="108"/>
      <c r="NM28" s="108"/>
      <c r="NN28" s="108"/>
      <c r="NO28" s="108"/>
      <c r="NP28" s="108"/>
      <c r="NQ28" s="108"/>
      <c r="NR28" s="109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7"/>
      <c r="NE29" s="108"/>
      <c r="NF29" s="108"/>
      <c r="NG29" s="108"/>
      <c r="NH29" s="108"/>
      <c r="NI29" s="108"/>
      <c r="NJ29" s="108"/>
      <c r="NK29" s="108"/>
      <c r="NL29" s="108"/>
      <c r="NM29" s="108"/>
      <c r="NN29" s="108"/>
      <c r="NO29" s="108"/>
      <c r="NP29" s="108"/>
      <c r="NQ29" s="108"/>
      <c r="NR29" s="109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7"/>
      <c r="NE30" s="108"/>
      <c r="NF30" s="108"/>
      <c r="NG30" s="108"/>
      <c r="NH30" s="108"/>
      <c r="NI30" s="108"/>
      <c r="NJ30" s="108"/>
      <c r="NK30" s="108"/>
      <c r="NL30" s="108"/>
      <c r="NM30" s="108"/>
      <c r="NN30" s="108"/>
      <c r="NO30" s="108"/>
      <c r="NP30" s="108"/>
      <c r="NQ30" s="108"/>
      <c r="NR30" s="109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100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100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100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98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98.8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88.3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88.7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90.8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87.7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87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257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270.10000000000002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216.8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216.8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180.4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150.30000000000001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136.1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127.8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146.5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142.69999999999999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4.0999999999999996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6.6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5.5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4.0999999999999996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161.5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156.5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131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136.80000000000001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145.1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130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132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1924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1849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2400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2386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2852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-753.9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-786.7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-984.9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-1076.2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-927.9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-193093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-195556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-201866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-200900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-204084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45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45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67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56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65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-0.1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-9.8000000000000007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-25.9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-24.6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-29.2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16973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5206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2220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3097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6051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131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108.2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117.1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145.19999999999999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219.9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107.1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xz39OJkwZMMzkGkTTq7loX9g0toT5ASeluQrZqmhhS5KUWY5psPT3WLfrMcA2pVWKnz/FTV0xrY9BG8gUsjgfw==" saltValue="wH1Iaj8CQH7VLxACcPFLnA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41" t="s">
        <v>58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61</v>
      </c>
      <c r="B4" s="45"/>
      <c r="C4" s="45"/>
      <c r="D4" s="45"/>
      <c r="E4" s="45"/>
      <c r="F4" s="45"/>
      <c r="G4" s="45"/>
      <c r="H4" s="143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38" t="s">
        <v>62</v>
      </c>
      <c r="Z4" s="139"/>
      <c r="AA4" s="139"/>
      <c r="AB4" s="139"/>
      <c r="AC4" s="139"/>
      <c r="AD4" s="139"/>
      <c r="AE4" s="139"/>
      <c r="AF4" s="139"/>
      <c r="AG4" s="139"/>
      <c r="AH4" s="139"/>
      <c r="AI4" s="140"/>
      <c r="AJ4" s="145" t="s">
        <v>63</v>
      </c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6" t="s">
        <v>64</v>
      </c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 t="s">
        <v>65</v>
      </c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6" t="s">
        <v>66</v>
      </c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 t="s">
        <v>67</v>
      </c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7" t="s">
        <v>68</v>
      </c>
      <c r="CN4" s="147" t="s">
        <v>69</v>
      </c>
      <c r="CO4" s="138" t="s">
        <v>70</v>
      </c>
      <c r="CP4" s="139"/>
      <c r="CQ4" s="139"/>
      <c r="CR4" s="139"/>
      <c r="CS4" s="139"/>
      <c r="CT4" s="139"/>
      <c r="CU4" s="139"/>
      <c r="CV4" s="139"/>
      <c r="CW4" s="139"/>
      <c r="CX4" s="139"/>
      <c r="CY4" s="140"/>
      <c r="CZ4" s="145" t="s">
        <v>71</v>
      </c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38" t="s">
        <v>72</v>
      </c>
      <c r="DL4" s="139"/>
      <c r="DM4" s="139"/>
      <c r="DN4" s="139"/>
      <c r="DO4" s="139"/>
      <c r="DP4" s="139"/>
      <c r="DQ4" s="139"/>
      <c r="DR4" s="139"/>
      <c r="DS4" s="139"/>
      <c r="DT4" s="139"/>
      <c r="DU4" s="140"/>
    </row>
    <row r="5" spans="1:125" x14ac:dyDescent="0.2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88</v>
      </c>
      <c r="AK5" s="47" t="s">
        <v>89</v>
      </c>
      <c r="AL5" s="47" t="s">
        <v>90</v>
      </c>
      <c r="AM5" s="47" t="s">
        <v>99</v>
      </c>
      <c r="AN5" s="47" t="s">
        <v>100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101</v>
      </c>
      <c r="AV5" s="47" t="s">
        <v>102</v>
      </c>
      <c r="AW5" s="47" t="s">
        <v>103</v>
      </c>
      <c r="AX5" s="47" t="s">
        <v>91</v>
      </c>
      <c r="AY5" s="47" t="s">
        <v>92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88</v>
      </c>
      <c r="BG5" s="47" t="s">
        <v>102</v>
      </c>
      <c r="BH5" s="47" t="s">
        <v>90</v>
      </c>
      <c r="BI5" s="47" t="s">
        <v>99</v>
      </c>
      <c r="BJ5" s="47" t="s">
        <v>104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105</v>
      </c>
      <c r="BR5" s="47" t="s">
        <v>102</v>
      </c>
      <c r="BS5" s="47" t="s">
        <v>106</v>
      </c>
      <c r="BT5" s="47" t="s">
        <v>99</v>
      </c>
      <c r="BU5" s="47" t="s">
        <v>104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88</v>
      </c>
      <c r="CC5" s="47" t="s">
        <v>102</v>
      </c>
      <c r="CD5" s="47" t="s">
        <v>103</v>
      </c>
      <c r="CE5" s="47" t="s">
        <v>91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8"/>
      <c r="CN5" s="148"/>
      <c r="CO5" s="47" t="s">
        <v>101</v>
      </c>
      <c r="CP5" s="47" t="s">
        <v>89</v>
      </c>
      <c r="CQ5" s="47" t="s">
        <v>103</v>
      </c>
      <c r="CR5" s="47" t="s">
        <v>91</v>
      </c>
      <c r="CS5" s="47" t="s">
        <v>100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105</v>
      </c>
      <c r="DA5" s="47" t="s">
        <v>102</v>
      </c>
      <c r="DB5" s="47" t="s">
        <v>90</v>
      </c>
      <c r="DC5" s="47" t="s">
        <v>99</v>
      </c>
      <c r="DD5" s="47" t="s">
        <v>92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101</v>
      </c>
      <c r="DL5" s="47" t="s">
        <v>102</v>
      </c>
      <c r="DM5" s="47" t="s">
        <v>103</v>
      </c>
      <c r="DN5" s="47" t="s">
        <v>107</v>
      </c>
      <c r="DO5" s="47" t="s">
        <v>104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2">
      <c r="A6" s="37" t="s">
        <v>108</v>
      </c>
      <c r="B6" s="48">
        <f>B8</f>
        <v>2022</v>
      </c>
      <c r="C6" s="48">
        <f t="shared" ref="C6:X6" si="1">C8</f>
        <v>132012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4</v>
      </c>
      <c r="H6" s="48" t="str">
        <f>SUBSTITUTE(H8,"　","")</f>
        <v>東京都八王子市</v>
      </c>
      <c r="I6" s="48" t="str">
        <f t="shared" si="1"/>
        <v>八王子市営南大沢駐車場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 附置義務駐車施設</v>
      </c>
      <c r="Q6" s="50" t="str">
        <f t="shared" si="1"/>
        <v>地下式</v>
      </c>
      <c r="R6" s="51">
        <f t="shared" si="1"/>
        <v>27</v>
      </c>
      <c r="S6" s="50" t="str">
        <f t="shared" si="1"/>
        <v>公共施設</v>
      </c>
      <c r="T6" s="50" t="str">
        <f t="shared" si="1"/>
        <v>無</v>
      </c>
      <c r="U6" s="51">
        <f t="shared" si="1"/>
        <v>3214</v>
      </c>
      <c r="V6" s="51">
        <f t="shared" si="1"/>
        <v>107</v>
      </c>
      <c r="W6" s="51">
        <f t="shared" si="1"/>
        <v>240</v>
      </c>
      <c r="X6" s="50" t="str">
        <f t="shared" si="1"/>
        <v>利用料金制</v>
      </c>
      <c r="Y6" s="52">
        <f>IF(Y8="-",NA(),Y8)</f>
        <v>100</v>
      </c>
      <c r="Z6" s="52">
        <f t="shared" ref="Z6:AH6" si="2">IF(Z8="-",NA(),Z8)</f>
        <v>100</v>
      </c>
      <c r="AA6" s="52">
        <f t="shared" si="2"/>
        <v>100</v>
      </c>
      <c r="AB6" s="52">
        <f t="shared" si="2"/>
        <v>98</v>
      </c>
      <c r="AC6" s="52">
        <f t="shared" si="2"/>
        <v>98.8</v>
      </c>
      <c r="AD6" s="52">
        <f t="shared" si="2"/>
        <v>150.30000000000001</v>
      </c>
      <c r="AE6" s="52">
        <f t="shared" si="2"/>
        <v>136.1</v>
      </c>
      <c r="AF6" s="52">
        <f t="shared" si="2"/>
        <v>127.8</v>
      </c>
      <c r="AG6" s="52">
        <f t="shared" si="2"/>
        <v>146.5</v>
      </c>
      <c r="AH6" s="52">
        <f t="shared" si="2"/>
        <v>142.69999999999999</v>
      </c>
      <c r="AI6" s="49" t="str">
        <f>IF(AI8="-","",IF(AI8="-","【-】","【"&amp;SUBSTITUTE(TEXT(AI8,"#,##0.0"),"-","△")&amp;"】"))</f>
        <v>【676.8】</v>
      </c>
      <c r="AJ6" s="52">
        <f>IF(AJ8="-",NA(),AJ8)</f>
        <v>88.3</v>
      </c>
      <c r="AK6" s="52">
        <f t="shared" ref="AK6:AS6" si="3">IF(AK8="-",NA(),AK8)</f>
        <v>88.7</v>
      </c>
      <c r="AL6" s="52">
        <f t="shared" si="3"/>
        <v>90.8</v>
      </c>
      <c r="AM6" s="52">
        <f t="shared" si="3"/>
        <v>87.7</v>
      </c>
      <c r="AN6" s="52">
        <f t="shared" si="3"/>
        <v>87</v>
      </c>
      <c r="AO6" s="52">
        <f t="shared" si="3"/>
        <v>3.8</v>
      </c>
      <c r="AP6" s="52">
        <f t="shared" si="3"/>
        <v>4.0999999999999996</v>
      </c>
      <c r="AQ6" s="52">
        <f t="shared" si="3"/>
        <v>6.6</v>
      </c>
      <c r="AR6" s="52">
        <f t="shared" si="3"/>
        <v>5.5</v>
      </c>
      <c r="AS6" s="52">
        <f t="shared" si="3"/>
        <v>4.0999999999999996</v>
      </c>
      <c r="AT6" s="49" t="str">
        <f>IF(AT8="-","",IF(AT8="-","【-】","【"&amp;SUBSTITUTE(TEXT(AT8,"#,##0.0"),"-","△")&amp;"】"))</f>
        <v>【3.6】</v>
      </c>
      <c r="AU6" s="53">
        <f>IF(AU8="-",NA(),AU8)</f>
        <v>1924</v>
      </c>
      <c r="AV6" s="53">
        <f t="shared" ref="AV6:BD6" si="4">IF(AV8="-",NA(),AV8)</f>
        <v>1849</v>
      </c>
      <c r="AW6" s="53">
        <f t="shared" si="4"/>
        <v>2400</v>
      </c>
      <c r="AX6" s="53">
        <f t="shared" si="4"/>
        <v>2386</v>
      </c>
      <c r="AY6" s="53">
        <f t="shared" si="4"/>
        <v>2852</v>
      </c>
      <c r="AZ6" s="53">
        <f t="shared" si="4"/>
        <v>45</v>
      </c>
      <c r="BA6" s="53">
        <f t="shared" si="4"/>
        <v>45</v>
      </c>
      <c r="BB6" s="53">
        <f t="shared" si="4"/>
        <v>67</v>
      </c>
      <c r="BC6" s="53">
        <f t="shared" si="4"/>
        <v>56</v>
      </c>
      <c r="BD6" s="53">
        <f t="shared" si="4"/>
        <v>65</v>
      </c>
      <c r="BE6" s="51" t="str">
        <f>IF(BE8="-","",IF(BE8="-","【-】","【"&amp;SUBSTITUTE(TEXT(BE8,"#,##0"),"-","△")&amp;"】"))</f>
        <v>【33】</v>
      </c>
      <c r="BF6" s="52">
        <f>IF(BF8="-",NA(),BF8)</f>
        <v>-753.9</v>
      </c>
      <c r="BG6" s="52">
        <f t="shared" ref="BG6:BO6" si="5">IF(BG8="-",NA(),BG8)</f>
        <v>-786.7</v>
      </c>
      <c r="BH6" s="52">
        <f t="shared" si="5"/>
        <v>-984.9</v>
      </c>
      <c r="BI6" s="52">
        <f t="shared" si="5"/>
        <v>-1076.2</v>
      </c>
      <c r="BJ6" s="52">
        <f t="shared" si="5"/>
        <v>-927.9</v>
      </c>
      <c r="BK6" s="52">
        <f t="shared" si="5"/>
        <v>-0.1</v>
      </c>
      <c r="BL6" s="52">
        <f t="shared" si="5"/>
        <v>-9.8000000000000007</v>
      </c>
      <c r="BM6" s="52">
        <f t="shared" si="5"/>
        <v>-25.9</v>
      </c>
      <c r="BN6" s="52">
        <f t="shared" si="5"/>
        <v>-24.6</v>
      </c>
      <c r="BO6" s="52">
        <f t="shared" si="5"/>
        <v>-29.2</v>
      </c>
      <c r="BP6" s="49" t="str">
        <f>IF(BP8="-","",IF(BP8="-","【-】","【"&amp;SUBSTITUTE(TEXT(BP8,"#,##0.0"),"-","△")&amp;"】"))</f>
        <v>【12.8】</v>
      </c>
      <c r="BQ6" s="53">
        <f>IF(BQ8="-",NA(),BQ8)</f>
        <v>-193093</v>
      </c>
      <c r="BR6" s="53">
        <f t="shared" ref="BR6:BZ6" si="6">IF(BR8="-",NA(),BR8)</f>
        <v>-195556</v>
      </c>
      <c r="BS6" s="53">
        <f t="shared" si="6"/>
        <v>-201866</v>
      </c>
      <c r="BT6" s="53">
        <f t="shared" si="6"/>
        <v>-200900</v>
      </c>
      <c r="BU6" s="53">
        <f t="shared" si="6"/>
        <v>-204084</v>
      </c>
      <c r="BV6" s="53">
        <f t="shared" si="6"/>
        <v>16973</v>
      </c>
      <c r="BW6" s="53">
        <f t="shared" si="6"/>
        <v>5206</v>
      </c>
      <c r="BX6" s="53">
        <f t="shared" si="6"/>
        <v>2220</v>
      </c>
      <c r="BY6" s="53">
        <f t="shared" si="6"/>
        <v>3097</v>
      </c>
      <c r="BZ6" s="53">
        <f t="shared" si="6"/>
        <v>6051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109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109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108.2</v>
      </c>
      <c r="DF6" s="52">
        <f t="shared" si="8"/>
        <v>117.1</v>
      </c>
      <c r="DG6" s="52">
        <f t="shared" si="8"/>
        <v>145.19999999999999</v>
      </c>
      <c r="DH6" s="52">
        <f t="shared" si="8"/>
        <v>219.9</v>
      </c>
      <c r="DI6" s="52">
        <f t="shared" si="8"/>
        <v>107.1</v>
      </c>
      <c r="DJ6" s="49" t="str">
        <f>IF(DJ8="-","",IF(DJ8="-","【-】","【"&amp;SUBSTITUTE(TEXT(DJ8,"#,##0.0"),"-","△")&amp;"】"))</f>
        <v>【72.2】</v>
      </c>
      <c r="DK6" s="52">
        <f>IF(DK8="-",NA(),DK8)</f>
        <v>257</v>
      </c>
      <c r="DL6" s="52">
        <f t="shared" ref="DL6:DT6" si="9">IF(DL8="-",NA(),DL8)</f>
        <v>270.10000000000002</v>
      </c>
      <c r="DM6" s="52">
        <f t="shared" si="9"/>
        <v>216.8</v>
      </c>
      <c r="DN6" s="52">
        <f t="shared" si="9"/>
        <v>216.8</v>
      </c>
      <c r="DO6" s="52">
        <f t="shared" si="9"/>
        <v>180.4</v>
      </c>
      <c r="DP6" s="52">
        <f t="shared" si="9"/>
        <v>161.5</v>
      </c>
      <c r="DQ6" s="52">
        <f t="shared" si="9"/>
        <v>156.5</v>
      </c>
      <c r="DR6" s="52">
        <f t="shared" si="9"/>
        <v>131</v>
      </c>
      <c r="DS6" s="52">
        <f t="shared" si="9"/>
        <v>136.80000000000001</v>
      </c>
      <c r="DT6" s="52">
        <f t="shared" si="9"/>
        <v>145.1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110</v>
      </c>
      <c r="B7" s="48">
        <f t="shared" ref="B7:X7" si="10">B8</f>
        <v>2022</v>
      </c>
      <c r="C7" s="48">
        <f t="shared" si="10"/>
        <v>132012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4</v>
      </c>
      <c r="H7" s="48" t="str">
        <f t="shared" si="10"/>
        <v>東京都　八王子市</v>
      </c>
      <c r="I7" s="48" t="str">
        <f t="shared" si="10"/>
        <v>八王子市営南大沢駐車場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 附置義務駐車施設</v>
      </c>
      <c r="Q7" s="50" t="str">
        <f t="shared" si="10"/>
        <v>地下式</v>
      </c>
      <c r="R7" s="51">
        <f t="shared" si="10"/>
        <v>27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3214</v>
      </c>
      <c r="V7" s="51">
        <f t="shared" si="10"/>
        <v>107</v>
      </c>
      <c r="W7" s="51">
        <f t="shared" si="10"/>
        <v>240</v>
      </c>
      <c r="X7" s="50" t="str">
        <f t="shared" si="10"/>
        <v>利用料金制</v>
      </c>
      <c r="Y7" s="52">
        <f>Y8</f>
        <v>100</v>
      </c>
      <c r="Z7" s="52">
        <f t="shared" ref="Z7:AH7" si="11">Z8</f>
        <v>100</v>
      </c>
      <c r="AA7" s="52">
        <f t="shared" si="11"/>
        <v>100</v>
      </c>
      <c r="AB7" s="52">
        <f t="shared" si="11"/>
        <v>98</v>
      </c>
      <c r="AC7" s="52">
        <f t="shared" si="11"/>
        <v>98.8</v>
      </c>
      <c r="AD7" s="52">
        <f t="shared" si="11"/>
        <v>150.30000000000001</v>
      </c>
      <c r="AE7" s="52">
        <f t="shared" si="11"/>
        <v>136.1</v>
      </c>
      <c r="AF7" s="52">
        <f t="shared" si="11"/>
        <v>127.8</v>
      </c>
      <c r="AG7" s="52">
        <f t="shared" si="11"/>
        <v>146.5</v>
      </c>
      <c r="AH7" s="52">
        <f t="shared" si="11"/>
        <v>142.69999999999999</v>
      </c>
      <c r="AI7" s="49"/>
      <c r="AJ7" s="52">
        <f>AJ8</f>
        <v>88.3</v>
      </c>
      <c r="AK7" s="52">
        <f t="shared" ref="AK7:AS7" si="12">AK8</f>
        <v>88.7</v>
      </c>
      <c r="AL7" s="52">
        <f t="shared" si="12"/>
        <v>90.8</v>
      </c>
      <c r="AM7" s="52">
        <f t="shared" si="12"/>
        <v>87.7</v>
      </c>
      <c r="AN7" s="52">
        <f t="shared" si="12"/>
        <v>87</v>
      </c>
      <c r="AO7" s="52">
        <f t="shared" si="12"/>
        <v>3.8</v>
      </c>
      <c r="AP7" s="52">
        <f t="shared" si="12"/>
        <v>4.0999999999999996</v>
      </c>
      <c r="AQ7" s="52">
        <f t="shared" si="12"/>
        <v>6.6</v>
      </c>
      <c r="AR7" s="52">
        <f t="shared" si="12"/>
        <v>5.5</v>
      </c>
      <c r="AS7" s="52">
        <f t="shared" si="12"/>
        <v>4.0999999999999996</v>
      </c>
      <c r="AT7" s="49"/>
      <c r="AU7" s="53">
        <f>AU8</f>
        <v>1924</v>
      </c>
      <c r="AV7" s="53">
        <f t="shared" ref="AV7:BD7" si="13">AV8</f>
        <v>1849</v>
      </c>
      <c r="AW7" s="53">
        <f t="shared" si="13"/>
        <v>2400</v>
      </c>
      <c r="AX7" s="53">
        <f t="shared" si="13"/>
        <v>2386</v>
      </c>
      <c r="AY7" s="53">
        <f t="shared" si="13"/>
        <v>2852</v>
      </c>
      <c r="AZ7" s="53">
        <f t="shared" si="13"/>
        <v>45</v>
      </c>
      <c r="BA7" s="53">
        <f t="shared" si="13"/>
        <v>45</v>
      </c>
      <c r="BB7" s="53">
        <f t="shared" si="13"/>
        <v>67</v>
      </c>
      <c r="BC7" s="53">
        <f t="shared" si="13"/>
        <v>56</v>
      </c>
      <c r="BD7" s="53">
        <f t="shared" si="13"/>
        <v>65</v>
      </c>
      <c r="BE7" s="51"/>
      <c r="BF7" s="52">
        <f>BF8</f>
        <v>-753.9</v>
      </c>
      <c r="BG7" s="52">
        <f t="shared" ref="BG7:BO7" si="14">BG8</f>
        <v>-786.7</v>
      </c>
      <c r="BH7" s="52">
        <f t="shared" si="14"/>
        <v>-984.9</v>
      </c>
      <c r="BI7" s="52">
        <f t="shared" si="14"/>
        <v>-1076.2</v>
      </c>
      <c r="BJ7" s="52">
        <f t="shared" si="14"/>
        <v>-927.9</v>
      </c>
      <c r="BK7" s="52">
        <f t="shared" si="14"/>
        <v>-0.1</v>
      </c>
      <c r="BL7" s="52">
        <f t="shared" si="14"/>
        <v>-9.8000000000000007</v>
      </c>
      <c r="BM7" s="52">
        <f t="shared" si="14"/>
        <v>-25.9</v>
      </c>
      <c r="BN7" s="52">
        <f t="shared" si="14"/>
        <v>-24.6</v>
      </c>
      <c r="BO7" s="52">
        <f t="shared" si="14"/>
        <v>-29.2</v>
      </c>
      <c r="BP7" s="49"/>
      <c r="BQ7" s="53">
        <f>BQ8</f>
        <v>-193093</v>
      </c>
      <c r="BR7" s="53">
        <f t="shared" ref="BR7:BZ7" si="15">BR8</f>
        <v>-195556</v>
      </c>
      <c r="BS7" s="53">
        <f t="shared" si="15"/>
        <v>-201866</v>
      </c>
      <c r="BT7" s="53">
        <f t="shared" si="15"/>
        <v>-200900</v>
      </c>
      <c r="BU7" s="53">
        <f t="shared" si="15"/>
        <v>-204084</v>
      </c>
      <c r="BV7" s="53">
        <f t="shared" si="15"/>
        <v>16973</v>
      </c>
      <c r="BW7" s="53">
        <f t="shared" si="15"/>
        <v>5206</v>
      </c>
      <c r="BX7" s="53">
        <f t="shared" si="15"/>
        <v>2220</v>
      </c>
      <c r="BY7" s="53">
        <f t="shared" si="15"/>
        <v>3097</v>
      </c>
      <c r="BZ7" s="53">
        <f t="shared" si="15"/>
        <v>6051</v>
      </c>
      <c r="CA7" s="51"/>
      <c r="CB7" s="52" t="s">
        <v>111</v>
      </c>
      <c r="CC7" s="52" t="s">
        <v>111</v>
      </c>
      <c r="CD7" s="52" t="s">
        <v>111</v>
      </c>
      <c r="CE7" s="52" t="s">
        <v>111</v>
      </c>
      <c r="CF7" s="52" t="s">
        <v>111</v>
      </c>
      <c r="CG7" s="52" t="s">
        <v>111</v>
      </c>
      <c r="CH7" s="52" t="s">
        <v>111</v>
      </c>
      <c r="CI7" s="52" t="s">
        <v>111</v>
      </c>
      <c r="CJ7" s="52" t="s">
        <v>111</v>
      </c>
      <c r="CK7" s="52" t="s">
        <v>109</v>
      </c>
      <c r="CL7" s="49"/>
      <c r="CM7" s="51">
        <f>CM8</f>
        <v>0</v>
      </c>
      <c r="CN7" s="51">
        <f>CN8</f>
        <v>0</v>
      </c>
      <c r="CO7" s="52" t="s">
        <v>111</v>
      </c>
      <c r="CP7" s="52" t="s">
        <v>111</v>
      </c>
      <c r="CQ7" s="52" t="s">
        <v>111</v>
      </c>
      <c r="CR7" s="52" t="s">
        <v>111</v>
      </c>
      <c r="CS7" s="52" t="s">
        <v>111</v>
      </c>
      <c r="CT7" s="52" t="s">
        <v>111</v>
      </c>
      <c r="CU7" s="52" t="s">
        <v>111</v>
      </c>
      <c r="CV7" s="52" t="s">
        <v>111</v>
      </c>
      <c r="CW7" s="52" t="s">
        <v>111</v>
      </c>
      <c r="CX7" s="52" t="s">
        <v>109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108.2</v>
      </c>
      <c r="DF7" s="52">
        <f t="shared" si="16"/>
        <v>117.1</v>
      </c>
      <c r="DG7" s="52">
        <f t="shared" si="16"/>
        <v>145.19999999999999</v>
      </c>
      <c r="DH7" s="52">
        <f t="shared" si="16"/>
        <v>219.9</v>
      </c>
      <c r="DI7" s="52">
        <f t="shared" si="16"/>
        <v>107.1</v>
      </c>
      <c r="DJ7" s="49"/>
      <c r="DK7" s="52">
        <f>DK8</f>
        <v>257</v>
      </c>
      <c r="DL7" s="52">
        <f t="shared" ref="DL7:DT7" si="17">DL8</f>
        <v>270.10000000000002</v>
      </c>
      <c r="DM7" s="52">
        <f t="shared" si="17"/>
        <v>216.8</v>
      </c>
      <c r="DN7" s="52">
        <f t="shared" si="17"/>
        <v>216.8</v>
      </c>
      <c r="DO7" s="52">
        <f t="shared" si="17"/>
        <v>180.4</v>
      </c>
      <c r="DP7" s="52">
        <f t="shared" si="17"/>
        <v>161.5</v>
      </c>
      <c r="DQ7" s="52">
        <f t="shared" si="17"/>
        <v>156.5</v>
      </c>
      <c r="DR7" s="52">
        <f t="shared" si="17"/>
        <v>131</v>
      </c>
      <c r="DS7" s="52">
        <f t="shared" si="17"/>
        <v>136.80000000000001</v>
      </c>
      <c r="DT7" s="52">
        <f t="shared" si="17"/>
        <v>145.1</v>
      </c>
      <c r="DU7" s="49"/>
    </row>
    <row r="8" spans="1:125" s="54" customFormat="1" x14ac:dyDescent="0.2">
      <c r="A8" s="37"/>
      <c r="B8" s="55">
        <v>2022</v>
      </c>
      <c r="C8" s="55">
        <v>132012</v>
      </c>
      <c r="D8" s="55">
        <v>47</v>
      </c>
      <c r="E8" s="55">
        <v>14</v>
      </c>
      <c r="F8" s="55">
        <v>0</v>
      </c>
      <c r="G8" s="55">
        <v>4</v>
      </c>
      <c r="H8" s="55" t="s">
        <v>112</v>
      </c>
      <c r="I8" s="55" t="s">
        <v>113</v>
      </c>
      <c r="J8" s="55" t="s">
        <v>114</v>
      </c>
      <c r="K8" s="55" t="s">
        <v>115</v>
      </c>
      <c r="L8" s="55" t="s">
        <v>116</v>
      </c>
      <c r="M8" s="55" t="s">
        <v>117</v>
      </c>
      <c r="N8" s="55" t="s">
        <v>118</v>
      </c>
      <c r="O8" s="56" t="s">
        <v>119</v>
      </c>
      <c r="P8" s="57" t="s">
        <v>120</v>
      </c>
      <c r="Q8" s="57" t="s">
        <v>121</v>
      </c>
      <c r="R8" s="58">
        <v>27</v>
      </c>
      <c r="S8" s="57" t="s">
        <v>122</v>
      </c>
      <c r="T8" s="57" t="s">
        <v>123</v>
      </c>
      <c r="U8" s="58">
        <v>3214</v>
      </c>
      <c r="V8" s="58">
        <v>107</v>
      </c>
      <c r="W8" s="58">
        <v>240</v>
      </c>
      <c r="X8" s="57" t="s">
        <v>124</v>
      </c>
      <c r="Y8" s="59">
        <v>100</v>
      </c>
      <c r="Z8" s="59">
        <v>100</v>
      </c>
      <c r="AA8" s="59">
        <v>100</v>
      </c>
      <c r="AB8" s="59">
        <v>98</v>
      </c>
      <c r="AC8" s="59">
        <v>98.8</v>
      </c>
      <c r="AD8" s="59">
        <v>150.30000000000001</v>
      </c>
      <c r="AE8" s="59">
        <v>136.1</v>
      </c>
      <c r="AF8" s="59">
        <v>127.8</v>
      </c>
      <c r="AG8" s="59">
        <v>146.5</v>
      </c>
      <c r="AH8" s="59">
        <v>142.69999999999999</v>
      </c>
      <c r="AI8" s="56">
        <v>676.8</v>
      </c>
      <c r="AJ8" s="59">
        <v>88.3</v>
      </c>
      <c r="AK8" s="59">
        <v>88.7</v>
      </c>
      <c r="AL8" s="59">
        <v>90.8</v>
      </c>
      <c r="AM8" s="59">
        <v>87.7</v>
      </c>
      <c r="AN8" s="59">
        <v>87</v>
      </c>
      <c r="AO8" s="59">
        <v>3.8</v>
      </c>
      <c r="AP8" s="59">
        <v>4.0999999999999996</v>
      </c>
      <c r="AQ8" s="59">
        <v>6.6</v>
      </c>
      <c r="AR8" s="59">
        <v>5.5</v>
      </c>
      <c r="AS8" s="59">
        <v>4.0999999999999996</v>
      </c>
      <c r="AT8" s="56">
        <v>3.6</v>
      </c>
      <c r="AU8" s="60">
        <v>1924</v>
      </c>
      <c r="AV8" s="60">
        <v>1849</v>
      </c>
      <c r="AW8" s="60">
        <v>2400</v>
      </c>
      <c r="AX8" s="60">
        <v>2386</v>
      </c>
      <c r="AY8" s="60">
        <v>2852</v>
      </c>
      <c r="AZ8" s="60">
        <v>45</v>
      </c>
      <c r="BA8" s="60">
        <v>45</v>
      </c>
      <c r="BB8" s="60">
        <v>67</v>
      </c>
      <c r="BC8" s="60">
        <v>56</v>
      </c>
      <c r="BD8" s="60">
        <v>65</v>
      </c>
      <c r="BE8" s="60">
        <v>33</v>
      </c>
      <c r="BF8" s="59">
        <v>-753.9</v>
      </c>
      <c r="BG8" s="59">
        <v>-786.7</v>
      </c>
      <c r="BH8" s="59">
        <v>-984.9</v>
      </c>
      <c r="BI8" s="59">
        <v>-1076.2</v>
      </c>
      <c r="BJ8" s="59">
        <v>-927.9</v>
      </c>
      <c r="BK8" s="59">
        <v>-0.1</v>
      </c>
      <c r="BL8" s="59">
        <v>-9.8000000000000007</v>
      </c>
      <c r="BM8" s="59">
        <v>-25.9</v>
      </c>
      <c r="BN8" s="59">
        <v>-24.6</v>
      </c>
      <c r="BO8" s="59">
        <v>-29.2</v>
      </c>
      <c r="BP8" s="56">
        <v>12.8</v>
      </c>
      <c r="BQ8" s="60">
        <v>-193093</v>
      </c>
      <c r="BR8" s="60">
        <v>-195556</v>
      </c>
      <c r="BS8" s="60">
        <v>-201866</v>
      </c>
      <c r="BT8" s="61">
        <v>-200900</v>
      </c>
      <c r="BU8" s="61">
        <v>-204084</v>
      </c>
      <c r="BV8" s="60">
        <v>16973</v>
      </c>
      <c r="BW8" s="60">
        <v>5206</v>
      </c>
      <c r="BX8" s="60">
        <v>2220</v>
      </c>
      <c r="BY8" s="60">
        <v>3097</v>
      </c>
      <c r="BZ8" s="60">
        <v>6051</v>
      </c>
      <c r="CA8" s="58">
        <v>10556</v>
      </c>
      <c r="CB8" s="59" t="s">
        <v>116</v>
      </c>
      <c r="CC8" s="59" t="s">
        <v>116</v>
      </c>
      <c r="CD8" s="59" t="s">
        <v>116</v>
      </c>
      <c r="CE8" s="59" t="s">
        <v>116</v>
      </c>
      <c r="CF8" s="59" t="s">
        <v>116</v>
      </c>
      <c r="CG8" s="59" t="s">
        <v>116</v>
      </c>
      <c r="CH8" s="59" t="s">
        <v>116</v>
      </c>
      <c r="CI8" s="59" t="s">
        <v>116</v>
      </c>
      <c r="CJ8" s="59" t="s">
        <v>116</v>
      </c>
      <c r="CK8" s="59" t="s">
        <v>116</v>
      </c>
      <c r="CL8" s="56" t="s">
        <v>116</v>
      </c>
      <c r="CM8" s="58">
        <v>0</v>
      </c>
      <c r="CN8" s="58">
        <v>0</v>
      </c>
      <c r="CO8" s="59" t="s">
        <v>116</v>
      </c>
      <c r="CP8" s="59" t="s">
        <v>116</v>
      </c>
      <c r="CQ8" s="59" t="s">
        <v>116</v>
      </c>
      <c r="CR8" s="59" t="s">
        <v>116</v>
      </c>
      <c r="CS8" s="59" t="s">
        <v>116</v>
      </c>
      <c r="CT8" s="59" t="s">
        <v>116</v>
      </c>
      <c r="CU8" s="59" t="s">
        <v>116</v>
      </c>
      <c r="CV8" s="59" t="s">
        <v>116</v>
      </c>
      <c r="CW8" s="59" t="s">
        <v>116</v>
      </c>
      <c r="CX8" s="59" t="s">
        <v>116</v>
      </c>
      <c r="CY8" s="56" t="s">
        <v>116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108.2</v>
      </c>
      <c r="DF8" s="59">
        <v>117.1</v>
      </c>
      <c r="DG8" s="59">
        <v>145.19999999999999</v>
      </c>
      <c r="DH8" s="59">
        <v>219.9</v>
      </c>
      <c r="DI8" s="59">
        <v>107.1</v>
      </c>
      <c r="DJ8" s="56">
        <v>72.2</v>
      </c>
      <c r="DK8" s="59">
        <v>257</v>
      </c>
      <c r="DL8" s="59">
        <v>270.10000000000002</v>
      </c>
      <c r="DM8" s="59">
        <v>216.8</v>
      </c>
      <c r="DN8" s="59">
        <v>216.8</v>
      </c>
      <c r="DO8" s="59">
        <v>180.4</v>
      </c>
      <c r="DP8" s="59">
        <v>161.5</v>
      </c>
      <c r="DQ8" s="59">
        <v>156.5</v>
      </c>
      <c r="DR8" s="59">
        <v>131</v>
      </c>
      <c r="DS8" s="59">
        <v>136.80000000000001</v>
      </c>
      <c r="DT8" s="59">
        <v>145.1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125</v>
      </c>
      <c r="C10" s="64" t="s">
        <v>126</v>
      </c>
      <c r="D10" s="64" t="s">
        <v>127</v>
      </c>
      <c r="E10" s="64" t="s">
        <v>128</v>
      </c>
      <c r="F10" s="64" t="s">
        <v>129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渡邉　幸芽</cp:lastModifiedBy>
  <dcterms:created xsi:type="dcterms:W3CDTF">2024-01-11T00:09:28Z</dcterms:created>
  <dcterms:modified xsi:type="dcterms:W3CDTF">2024-01-29T03:04:41Z</dcterms:modified>
  <cp:category/>
</cp:coreProperties>
</file>