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５年度\060116_公営企業に係る経営比較分析表（令和４年度決算）の分析等について（依頼）\05_HP掲載\01_CMS更新\更新用ファイル\"/>
    </mc:Choice>
  </mc:AlternateContent>
  <workbookProtection workbookAlgorithmName="SHA-512" workbookHashValue="Moid833W47zcHOymnNFOpGk3+R+W3JzMZMawxvjE8DNHTW3OZXKyASxAKiVE4NLkeYBKSx6Eek/9vPNs0lUyVQ==" workbookSaltValue="cp60/XLOtlr8JP0jiXqkbg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MA51" i="4"/>
  <c r="IT76" i="4"/>
  <c r="CS51" i="4"/>
  <c r="HJ30" i="4"/>
  <c r="CS30" i="4"/>
  <c r="C11" i="5"/>
  <c r="D11" i="5"/>
  <c r="E11" i="5"/>
  <c r="B11" i="5"/>
  <c r="BK76" i="4" l="1"/>
  <c r="LH51" i="4"/>
  <c r="IE76" i="4"/>
  <c r="BZ51" i="4"/>
  <c r="BZ30" i="4"/>
  <c r="LT76" i="4"/>
  <c r="GQ51" i="4"/>
  <c r="LH30" i="4"/>
  <c r="GQ30" i="4"/>
  <c r="HP76" i="4"/>
  <c r="FX30" i="4"/>
  <c r="BG30" i="4"/>
  <c r="KO30" i="4"/>
  <c r="AV76" i="4"/>
  <c r="KO51" i="4"/>
  <c r="BG51" i="4"/>
  <c r="LE76" i="4"/>
  <c r="FX51" i="4"/>
  <c r="HA76" i="4"/>
  <c r="AN51" i="4"/>
  <c r="FE30" i="4"/>
  <c r="JV51" i="4"/>
  <c r="AN30" i="4"/>
  <c r="JV30" i="4"/>
  <c r="AG76" i="4"/>
  <c r="KP76" i="4"/>
  <c r="FE51" i="4"/>
  <c r="JC51" i="4"/>
  <c r="KA76" i="4"/>
  <c r="EL51" i="4"/>
  <c r="JC30" i="4"/>
  <c r="U30" i="4"/>
  <c r="GL76" i="4"/>
  <c r="U51" i="4"/>
  <c r="EL30" i="4"/>
  <c r="R76" i="4"/>
</calcChain>
</file>

<file path=xl/sharedStrings.xml><?xml version="1.0" encoding="utf-8"?>
<sst xmlns="http://schemas.openxmlformats.org/spreadsheetml/2006/main" count="277" uniqueCount="133">
  <si>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</si>
  <si>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</si>
  <si>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</si>
  <si>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</si>
  <si>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</si>
  <si>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</si>
  <si>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</si>
  <si>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</si>
  <si>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</si>
  <si>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</si>
  <si>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</si>
  <si>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</si>
  <si>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</si>
  <si>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</si>
  <si>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</si>
  <si>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</si>
  <si>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</si>
  <si>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</si>
  <si>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</si>
  <si>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</si>
  <si>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</si>
  <si>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</si>
  <si>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</si>
  <si>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</si>
  <si>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</si>
  <si>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</si>
  <si>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</si>
  <si>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</si>
  <si>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</si>
  <si>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</si>
  <si>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</si>
  <si>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</si>
  <si>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</si>
  <si>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</si>
  <si>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</si>
  <si>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</si>
  <si>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</si>
  <si>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</si>
  <si>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</si>
  <si>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</si>
  <si>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</si>
  <si>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</si>
  <si>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</si>
  <si>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</si>
  <si>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</si>
  <si>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</si>
  <si>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</si>
  <si>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</si>
  <si>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</si>
  <si>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</si>
  <si>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</si>
  <si>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</si>
  <si>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</si>
  <si>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</si>
  <si>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</si>
  <si>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</si>
  <si>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</si>
  <si>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</si>
  <si>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</si>
  <si>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</si>
  <si>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</si>
  <si>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</si>
  <si>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</si>
  <si>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</si>
  <si>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</si>
  <si>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</si>
  <si>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</si>
  <si>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</si>
  <si>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</si>
  <si>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</si>
  <si>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</si>
  <si>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</si>
  <si>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</si>
  <si>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</si>
  <si>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</si>
  <si>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</si>
  <si>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</si>
  <si>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</si>
  <si>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</si>
  <si>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</si>
  <si>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</si>
  <si>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</si>
  <si>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</si>
  <si>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</si>
  <si>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</si>
  <si>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</si>
  <si>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</si>
  <si>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</si>
  <si>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</si>
  <si>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</si>
  <si>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</si>
  <si>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</si>
  <si>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</si>
  <si>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</si>
  <si>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</si>
  <si>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</si>
  <si>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</si>
  <si>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</si>
  <si>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</si>
  <si>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</si>
  <si>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</si>
  <si>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</si>
  <si>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</si>
  <si>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</si>
  <si>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当該値(N-3)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</si>
  <si>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</si>
  <si>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</si>
  <si>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</si>
  <si>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</si>
  <si>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</si>
  <si>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</si>
  <si>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</si>
  <si>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</si>
  <si>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東京都　中央区</t>
  </si>
  <si>
    <t>晴海一丁目駐車場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</si>
  <si>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</si>
  <si>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</si>
  <si>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</si>
  <si>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</si>
  <si>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</si>
  <si>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</si>
  <si>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</si>
  <si>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</si>
  <si>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</si>
  <si>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</si>
  <si>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</si>
  <si>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</si>
  <si>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</si>
  <si>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</si>
  <si>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</si>
  <si>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工事費の減により、収益的収支比率、売上高GOP比率、EBITDAすべての数値が増加した。</t>
    <phoneticPr fontId="5"/>
  </si>
  <si>
    <t>　本駐車場は、定期利用のみとなっており、安定的に高い稼働率である。</t>
    <phoneticPr fontId="5"/>
  </si>
  <si>
    <t>・定期利用による安定した利用が見込まれる。
・来年度からキャッシュレス決済を導入する。</t>
    <rPh sb="23" eb="26">
      <t>ライネンド</t>
    </rPh>
    <rPh sb="35" eb="37">
      <t>ケッサイ</t>
    </rPh>
    <rPh sb="38" eb="40">
      <t>ドウニュウ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</si>
</sst>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477</c:v>
                </c:pt>
                <c:pt idx="1">
                  <c:v>118</c:v>
                </c:pt>
                <c:pt idx="2">
                  <c:v>449.8</c:v>
                </c:pt>
                <c:pt idx="3">
                  <c:v>400.7</c:v>
                </c:pt>
                <c:pt idx="4">
                  <c:v>480.6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4-4A61-9830-D60BD591D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44-4A61-9830-D60BD591D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60-473B-9180-71EA19416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60-473B-9180-71EA19416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07F-4BA3-8A4E-E55F2985C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7F-4BA3-8A4E-E55F2985C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78B-43D3-B16F-311177C1A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8B-43D3-B16F-311177C1A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6-4E8A-99E2-2304627C1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16-4E8A-99E2-2304627C1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7-4744-B7D2-B9356DAE5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C7-4744-B7D2-B9356DAE5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91.7</c:v>
                </c:pt>
                <c:pt idx="1">
                  <c:v>88.9</c:v>
                </c:pt>
                <c:pt idx="2">
                  <c:v>83.3</c:v>
                </c:pt>
                <c:pt idx="3">
                  <c:v>97.2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4-4F46-9675-5E6C2A4C7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D4-4F46-9675-5E6C2A4C7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79</c:v>
                </c:pt>
                <c:pt idx="1">
                  <c:v>15</c:v>
                </c:pt>
                <c:pt idx="2">
                  <c:v>77.8</c:v>
                </c:pt>
                <c:pt idx="3">
                  <c:v>75</c:v>
                </c:pt>
                <c:pt idx="4">
                  <c:v>79.2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A-4714-87C2-C8121C351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AA-4714-87C2-C8121C351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8975</c:v>
                </c:pt>
                <c:pt idx="1">
                  <c:v>1646</c:v>
                </c:pt>
                <c:pt idx="2">
                  <c:v>8203</c:v>
                </c:pt>
                <c:pt idx="3">
                  <c:v>9026</c:v>
                </c:pt>
                <c:pt idx="4">
                  <c:v>9636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6-4B55-B470-8C4E2D16A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B6-4B55-B470-8C4E2D16A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東京都中央区　晴海一丁目駐車場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1260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121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21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36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46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無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130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477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118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449.8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400.7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480.6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91.7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88.9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83.3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97.2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100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465.2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1736.5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3200.8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274.39999999999998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972.8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9.6999999999999993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1.3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4.8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3.3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159.69999999999999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128.5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138.1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152.4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/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131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79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15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77.8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75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79.2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8975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1646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8203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9026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9636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14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98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13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2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33.700000000000003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28.9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-56.4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16.899999999999999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26.4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6546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8262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1059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2866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4637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132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51.7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51.5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764.6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72.599999999999994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50.4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HXsVrM4/SdBtLnqiyH0fL3smDsE3+zG0dqVph+HvxbaMG90L431ZhDu1DO0idgUp3Mx4NdVG/yTA1ylrkk4pBA==" saltValue="jZPnlCGAjSLUfEhA2Pm0N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88</v>
      </c>
      <c r="AK5" s="47" t="s">
        <v>99</v>
      </c>
      <c r="AL5" s="47" t="s">
        <v>90</v>
      </c>
      <c r="AM5" s="47" t="s">
        <v>100</v>
      </c>
      <c r="AN5" s="47" t="s">
        <v>101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88</v>
      </c>
      <c r="AV5" s="47" t="s">
        <v>102</v>
      </c>
      <c r="AW5" s="47" t="s">
        <v>90</v>
      </c>
      <c r="AX5" s="47" t="s">
        <v>103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88</v>
      </c>
      <c r="BG5" s="47" t="s">
        <v>89</v>
      </c>
      <c r="BH5" s="47" t="s">
        <v>90</v>
      </c>
      <c r="BI5" s="47" t="s">
        <v>91</v>
      </c>
      <c r="BJ5" s="47" t="s">
        <v>101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102</v>
      </c>
      <c r="BS5" s="47" t="s">
        <v>90</v>
      </c>
      <c r="BT5" s="47" t="s">
        <v>91</v>
      </c>
      <c r="BU5" s="47" t="s">
        <v>101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104</v>
      </c>
      <c r="CD5" s="47" t="s">
        <v>90</v>
      </c>
      <c r="CE5" s="47" t="s">
        <v>91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88</v>
      </c>
      <c r="CP5" s="47" t="s">
        <v>89</v>
      </c>
      <c r="CQ5" s="47" t="s">
        <v>90</v>
      </c>
      <c r="CR5" s="47" t="s">
        <v>91</v>
      </c>
      <c r="CS5" s="47" t="s">
        <v>101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89</v>
      </c>
      <c r="DB5" s="47" t="s">
        <v>90</v>
      </c>
      <c r="DC5" s="47" t="s">
        <v>100</v>
      </c>
      <c r="DD5" s="47" t="s">
        <v>101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105</v>
      </c>
      <c r="DL5" s="47" t="s">
        <v>89</v>
      </c>
      <c r="DM5" s="47" t="s">
        <v>106</v>
      </c>
      <c r="DN5" s="47" t="s">
        <v>91</v>
      </c>
      <c r="DO5" s="47" t="s">
        <v>92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2">
      <c r="A6" s="37" t="s">
        <v>107</v>
      </c>
      <c r="B6" s="48">
        <f>B8</f>
        <v>2022</v>
      </c>
      <c r="C6" s="48">
        <f t="shared" ref="C6:X6" si="1">C8</f>
        <v>131024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9</v>
      </c>
      <c r="H6" s="48" t="str">
        <f>SUBSTITUTE(H8,"　","")</f>
        <v>東京都中央区</v>
      </c>
      <c r="I6" s="48" t="str">
        <f t="shared" si="1"/>
        <v>晴海一丁目駐車場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21</v>
      </c>
      <c r="S6" s="50" t="str">
        <f t="shared" si="1"/>
        <v>公共施設</v>
      </c>
      <c r="T6" s="50" t="str">
        <f t="shared" si="1"/>
        <v>無</v>
      </c>
      <c r="U6" s="51">
        <f t="shared" si="1"/>
        <v>1260</v>
      </c>
      <c r="V6" s="51">
        <f t="shared" si="1"/>
        <v>36</v>
      </c>
      <c r="W6" s="51">
        <f t="shared" si="1"/>
        <v>46</v>
      </c>
      <c r="X6" s="50" t="str">
        <f t="shared" si="1"/>
        <v>無</v>
      </c>
      <c r="Y6" s="52">
        <f>IF(Y8="-",NA(),Y8)</f>
        <v>477</v>
      </c>
      <c r="Z6" s="52">
        <f t="shared" ref="Z6:AH6" si="2">IF(Z8="-",NA(),Z8)</f>
        <v>118</v>
      </c>
      <c r="AA6" s="52">
        <f t="shared" si="2"/>
        <v>449.8</v>
      </c>
      <c r="AB6" s="52">
        <f t="shared" si="2"/>
        <v>400.7</v>
      </c>
      <c r="AC6" s="52">
        <f t="shared" si="2"/>
        <v>480.6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79</v>
      </c>
      <c r="BG6" s="52">
        <f t="shared" ref="BG6:BO6" si="5">IF(BG8="-",NA(),BG8)</f>
        <v>15</v>
      </c>
      <c r="BH6" s="52">
        <f t="shared" si="5"/>
        <v>77.8</v>
      </c>
      <c r="BI6" s="52">
        <f t="shared" si="5"/>
        <v>75</v>
      </c>
      <c r="BJ6" s="52">
        <f t="shared" si="5"/>
        <v>79.2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8975</v>
      </c>
      <c r="BR6" s="53">
        <f t="shared" ref="BR6:BZ6" si="6">IF(BR8="-",NA(),BR8)</f>
        <v>1646</v>
      </c>
      <c r="BS6" s="53">
        <f t="shared" si="6"/>
        <v>8203</v>
      </c>
      <c r="BT6" s="53">
        <f t="shared" si="6"/>
        <v>9026</v>
      </c>
      <c r="BU6" s="53">
        <f t="shared" si="6"/>
        <v>9636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108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109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91.7</v>
      </c>
      <c r="DL6" s="52">
        <f t="shared" ref="DL6:DT6" si="9">IF(DL8="-",NA(),DL8)</f>
        <v>88.9</v>
      </c>
      <c r="DM6" s="52">
        <f t="shared" si="9"/>
        <v>83.3</v>
      </c>
      <c r="DN6" s="52">
        <f t="shared" si="9"/>
        <v>97.2</v>
      </c>
      <c r="DO6" s="52">
        <f t="shared" si="9"/>
        <v>100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110</v>
      </c>
      <c r="B7" s="48">
        <f t="shared" ref="B7:X7" si="10">B8</f>
        <v>2022</v>
      </c>
      <c r="C7" s="48">
        <f t="shared" si="10"/>
        <v>131024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9</v>
      </c>
      <c r="H7" s="48" t="str">
        <f t="shared" si="10"/>
        <v>東京都　中央区</v>
      </c>
      <c r="I7" s="48" t="str">
        <f t="shared" si="10"/>
        <v>晴海一丁目駐車場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21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1260</v>
      </c>
      <c r="V7" s="51">
        <f t="shared" si="10"/>
        <v>36</v>
      </c>
      <c r="W7" s="51">
        <f t="shared" si="10"/>
        <v>46</v>
      </c>
      <c r="X7" s="50" t="str">
        <f t="shared" si="10"/>
        <v>無</v>
      </c>
      <c r="Y7" s="52">
        <f>Y8</f>
        <v>477</v>
      </c>
      <c r="Z7" s="52">
        <f t="shared" ref="Z7:AH7" si="11">Z8</f>
        <v>118</v>
      </c>
      <c r="AA7" s="52">
        <f t="shared" si="11"/>
        <v>449.8</v>
      </c>
      <c r="AB7" s="52">
        <f t="shared" si="11"/>
        <v>400.7</v>
      </c>
      <c r="AC7" s="52">
        <f t="shared" si="11"/>
        <v>480.6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79</v>
      </c>
      <c r="BG7" s="52">
        <f t="shared" ref="BG7:BO7" si="14">BG8</f>
        <v>15</v>
      </c>
      <c r="BH7" s="52">
        <f t="shared" si="14"/>
        <v>77.8</v>
      </c>
      <c r="BI7" s="52">
        <f t="shared" si="14"/>
        <v>75</v>
      </c>
      <c r="BJ7" s="52">
        <f t="shared" si="14"/>
        <v>79.2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8975</v>
      </c>
      <c r="BR7" s="53">
        <f t="shared" ref="BR7:BZ7" si="15">BR8</f>
        <v>1646</v>
      </c>
      <c r="BS7" s="53">
        <f t="shared" si="15"/>
        <v>8203</v>
      </c>
      <c r="BT7" s="53">
        <f t="shared" si="15"/>
        <v>9026</v>
      </c>
      <c r="BU7" s="53">
        <f t="shared" si="15"/>
        <v>9636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111</v>
      </c>
      <c r="CC7" s="52" t="s">
        <v>111</v>
      </c>
      <c r="CD7" s="52" t="s">
        <v>111</v>
      </c>
      <c r="CE7" s="52" t="s">
        <v>111</v>
      </c>
      <c r="CF7" s="52" t="s">
        <v>111</v>
      </c>
      <c r="CG7" s="52" t="s">
        <v>111</v>
      </c>
      <c r="CH7" s="52" t="s">
        <v>111</v>
      </c>
      <c r="CI7" s="52" t="s">
        <v>111</v>
      </c>
      <c r="CJ7" s="52" t="s">
        <v>111</v>
      </c>
      <c r="CK7" s="52" t="s">
        <v>109</v>
      </c>
      <c r="CL7" s="49"/>
      <c r="CM7" s="51">
        <f>CM8</f>
        <v>0</v>
      </c>
      <c r="CN7" s="51">
        <f>CN8</f>
        <v>0</v>
      </c>
      <c r="CO7" s="52" t="s">
        <v>111</v>
      </c>
      <c r="CP7" s="52" t="s">
        <v>111</v>
      </c>
      <c r="CQ7" s="52" t="s">
        <v>111</v>
      </c>
      <c r="CR7" s="52" t="s">
        <v>111</v>
      </c>
      <c r="CS7" s="52" t="s">
        <v>111</v>
      </c>
      <c r="CT7" s="52" t="s">
        <v>111</v>
      </c>
      <c r="CU7" s="52" t="s">
        <v>111</v>
      </c>
      <c r="CV7" s="52" t="s">
        <v>111</v>
      </c>
      <c r="CW7" s="52" t="s">
        <v>111</v>
      </c>
      <c r="CX7" s="52" t="s">
        <v>112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91.7</v>
      </c>
      <c r="DL7" s="52">
        <f t="shared" ref="DL7:DT7" si="17">DL8</f>
        <v>88.9</v>
      </c>
      <c r="DM7" s="52">
        <f t="shared" si="17"/>
        <v>83.3</v>
      </c>
      <c r="DN7" s="52">
        <f t="shared" si="17"/>
        <v>97.2</v>
      </c>
      <c r="DO7" s="52">
        <f t="shared" si="17"/>
        <v>100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2">
      <c r="A8" s="37"/>
      <c r="B8" s="55">
        <v>2022</v>
      </c>
      <c r="C8" s="55">
        <v>131024</v>
      </c>
      <c r="D8" s="55">
        <v>47</v>
      </c>
      <c r="E8" s="55">
        <v>14</v>
      </c>
      <c r="F8" s="55">
        <v>0</v>
      </c>
      <c r="G8" s="55">
        <v>9</v>
      </c>
      <c r="H8" s="55" t="s">
        <v>113</v>
      </c>
      <c r="I8" s="55" t="s">
        <v>114</v>
      </c>
      <c r="J8" s="55" t="s">
        <v>115</v>
      </c>
      <c r="K8" s="55" t="s">
        <v>116</v>
      </c>
      <c r="L8" s="55" t="s">
        <v>117</v>
      </c>
      <c r="M8" s="55" t="s">
        <v>118</v>
      </c>
      <c r="N8" s="55" t="s">
        <v>119</v>
      </c>
      <c r="O8" s="56" t="s">
        <v>120</v>
      </c>
      <c r="P8" s="57" t="s">
        <v>121</v>
      </c>
      <c r="Q8" s="57" t="s">
        <v>122</v>
      </c>
      <c r="R8" s="58">
        <v>21</v>
      </c>
      <c r="S8" s="57" t="s">
        <v>123</v>
      </c>
      <c r="T8" s="57" t="s">
        <v>124</v>
      </c>
      <c r="U8" s="58">
        <v>1260</v>
      </c>
      <c r="V8" s="58">
        <v>36</v>
      </c>
      <c r="W8" s="58">
        <v>46</v>
      </c>
      <c r="X8" s="57" t="s">
        <v>124</v>
      </c>
      <c r="Y8" s="59">
        <v>477</v>
      </c>
      <c r="Z8" s="59">
        <v>118</v>
      </c>
      <c r="AA8" s="59">
        <v>449.8</v>
      </c>
      <c r="AB8" s="59">
        <v>400.7</v>
      </c>
      <c r="AC8" s="59">
        <v>480.6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79</v>
      </c>
      <c r="BG8" s="59">
        <v>15</v>
      </c>
      <c r="BH8" s="59">
        <v>77.8</v>
      </c>
      <c r="BI8" s="59">
        <v>75</v>
      </c>
      <c r="BJ8" s="59">
        <v>79.2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8975</v>
      </c>
      <c r="BR8" s="60">
        <v>1646</v>
      </c>
      <c r="BS8" s="60">
        <v>8203</v>
      </c>
      <c r="BT8" s="61">
        <v>9026</v>
      </c>
      <c r="BU8" s="61">
        <v>9636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117</v>
      </c>
      <c r="CC8" s="59" t="s">
        <v>117</v>
      </c>
      <c r="CD8" s="59" t="s">
        <v>117</v>
      </c>
      <c r="CE8" s="59" t="s">
        <v>117</v>
      </c>
      <c r="CF8" s="59" t="s">
        <v>117</v>
      </c>
      <c r="CG8" s="59" t="s">
        <v>117</v>
      </c>
      <c r="CH8" s="59" t="s">
        <v>117</v>
      </c>
      <c r="CI8" s="59" t="s">
        <v>117</v>
      </c>
      <c r="CJ8" s="59" t="s">
        <v>117</v>
      </c>
      <c r="CK8" s="59" t="s">
        <v>117</v>
      </c>
      <c r="CL8" s="56" t="s">
        <v>117</v>
      </c>
      <c r="CM8" s="58">
        <v>0</v>
      </c>
      <c r="CN8" s="58">
        <v>0</v>
      </c>
      <c r="CO8" s="59" t="s">
        <v>117</v>
      </c>
      <c r="CP8" s="59" t="s">
        <v>117</v>
      </c>
      <c r="CQ8" s="59" t="s">
        <v>117</v>
      </c>
      <c r="CR8" s="59" t="s">
        <v>117</v>
      </c>
      <c r="CS8" s="59" t="s">
        <v>117</v>
      </c>
      <c r="CT8" s="59" t="s">
        <v>117</v>
      </c>
      <c r="CU8" s="59" t="s">
        <v>117</v>
      </c>
      <c r="CV8" s="59" t="s">
        <v>117</v>
      </c>
      <c r="CW8" s="59" t="s">
        <v>117</v>
      </c>
      <c r="CX8" s="59" t="s">
        <v>117</v>
      </c>
      <c r="CY8" s="56" t="s">
        <v>117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91.7</v>
      </c>
      <c r="DL8" s="59">
        <v>88.9</v>
      </c>
      <c r="DM8" s="59">
        <v>83.3</v>
      </c>
      <c r="DN8" s="59">
        <v>97.2</v>
      </c>
      <c r="DO8" s="59">
        <v>100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125</v>
      </c>
      <c r="C10" s="64" t="s">
        <v>126</v>
      </c>
      <c r="D10" s="64" t="s">
        <v>127</v>
      </c>
      <c r="E10" s="64" t="s">
        <v>128</v>
      </c>
      <c r="F10" s="64" t="s">
        <v>129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2024-01-11T00:09:06Z</dcterms:created>
  <dcterms:modified xsi:type="dcterms:W3CDTF">2024-02-01T00:42:14Z</dcterms:modified>
  <cp:category/>
</cp:coreProperties>
</file>