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60116_公営企業に係る経営比較分析表（令和４年度決算）の分析等について（依頼）\05_HP掲載\01_CMS更新\更新用ファイル\"/>
    </mc:Choice>
  </mc:AlternateContent>
  <workbookProtection workbookAlgorithmName="SHA-512" workbookHashValue="fAnLxTOUn6TWK9BaskC4i1bJh1+TXbPrH2mP4kC+l4fxCHRBQIR8BPD+UmJGWXyUjypRjNmeMknwCMxRAsCfRQ==" workbookSaltValue="3Q9aTV2b4cv9Z9eXF1/Uug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HJ51" i="4" l="1"/>
  <c r="MI76" i="4"/>
  <c r="IT76" i="4"/>
  <c r="CS51" i="4"/>
  <c r="HJ30" i="4"/>
  <c r="CS30" i="4"/>
  <c r="MA51" i="4"/>
  <c r="MA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AV76" i="4"/>
  <c r="KO51" i="4"/>
  <c r="LE76" i="4"/>
  <c r="FX51" i="4"/>
  <c r="KO30" i="4"/>
  <c r="HP76" i="4"/>
  <c r="BG51" i="4"/>
  <c r="FX30" i="4"/>
  <c r="BG30" i="4"/>
  <c r="FE51" i="4"/>
  <c r="HA76" i="4"/>
  <c r="AN51" i="4"/>
  <c r="FE30" i="4"/>
  <c r="AN30" i="4"/>
  <c r="AG76" i="4"/>
  <c r="JV51" i="4"/>
  <c r="JV30" i="4"/>
  <c r="KP76" i="4"/>
  <c r="KA76" i="4"/>
  <c r="GL76" i="4"/>
  <c r="U51" i="4"/>
  <c r="EL30" i="4"/>
  <c r="U30" i="4"/>
  <c r="R76" i="4"/>
  <c r="JC51" i="4"/>
  <c r="EL51" i="4"/>
  <c r="JC30" i="4"/>
</calcChain>
</file>

<file path=xl/sharedStrings.xml><?xml version="1.0" encoding="utf-8"?>
<sst xmlns="http://schemas.openxmlformats.org/spreadsheetml/2006/main" count="277" uniqueCount="134">
  <si>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</si>
  <si>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</si>
  <si>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</si>
  <si>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</si>
  <si>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</si>
  <si>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</si>
  <si>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</si>
  <si>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</si>
  <si>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</si>
  <si>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</si>
  <si>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</si>
  <si>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</si>
  <si>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</si>
  <si>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</si>
  <si>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</si>
  <si>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</si>
  <si>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</si>
  <si>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</si>
  <si>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</si>
  <si>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</si>
  <si>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</si>
  <si>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</si>
  <si>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</si>
  <si>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</si>
  <si>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</si>
  <si>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</si>
  <si>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</si>
  <si>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</si>
  <si>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</si>
  <si>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</si>
  <si>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</si>
  <si>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</si>
  <si>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</si>
  <si>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</si>
  <si>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</si>
  <si>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</si>
  <si>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</si>
  <si>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</si>
  <si>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</si>
  <si>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</si>
  <si>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</si>
  <si>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</si>
  <si>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</si>
  <si>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</si>
  <si>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</si>
  <si>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</si>
  <si>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</si>
  <si>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</si>
  <si>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</si>
  <si>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</si>
  <si>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</si>
  <si>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</si>
  <si>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</si>
  <si>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</si>
  <si>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</si>
  <si>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</si>
  <si>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</si>
  <si>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</si>
  <si>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</si>
  <si>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</si>
  <si>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</si>
  <si>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</si>
  <si>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</si>
  <si>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</si>
  <si>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</si>
  <si>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</si>
  <si>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</si>
  <si>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</si>
  <si>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</si>
  <si>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</si>
  <si>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</si>
  <si>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</si>
  <si>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</si>
  <si>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</si>
  <si>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</si>
  <si>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</si>
  <si>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</si>
  <si>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</si>
  <si>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</si>
  <si>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</si>
  <si>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</si>
  <si>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</si>
  <si>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</si>
  <si>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</si>
  <si>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</si>
  <si>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</si>
  <si>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</si>
  <si>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</si>
  <si>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</si>
  <si>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</si>
  <si>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</si>
  <si>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</si>
  <si>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</si>
  <si>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</si>
  <si>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</si>
  <si>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</si>
  <si>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</si>
  <si>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</si>
  <si>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</si>
  <si>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</si>
  <si>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</si>
  <si>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</si>
  <si>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</si>
  <si>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</si>
  <si>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</si>
  <si>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</si>
  <si>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</si>
  <si>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</si>
  <si>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</si>
  <si>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</si>
  <si>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</si>
  <si>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</si>
  <si>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</si>
  <si>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</si>
  <si>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</si>
  <si>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月島駐車場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</si>
  <si>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</si>
  <si>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</si>
  <si>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</si>
  <si>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</si>
  <si>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</si>
  <si>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</si>
  <si>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</si>
  <si>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</si>
  <si>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</si>
  <si>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</si>
  <si>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</si>
  <si>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</si>
  <si>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</si>
  <si>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</si>
  <si>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</si>
  <si>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駐車場使用料の増に伴い、収益的収支比率、売上高GOP比率、EBITDAすべての数値が増加した。</t>
    <phoneticPr fontId="5"/>
  </si>
  <si>
    <t>　定期利用台数、一時利用台数共に増となり、稼働率が増加した。</t>
    <phoneticPr fontId="5"/>
  </si>
  <si>
    <t>　すべての数値が平均値を上回っており、安定的な経営が出来ている。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</si>
</sst>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240</c:v>
                </c:pt>
                <c:pt idx="1">
                  <c:v>290</c:v>
                </c:pt>
                <c:pt idx="2">
                  <c:v>212</c:v>
                </c:pt>
                <c:pt idx="3">
                  <c:v>253.3</c:v>
                </c:pt>
                <c:pt idx="4">
                  <c:v>364.4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D-470B-BB96-09DC91F15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D-470B-BB96-09DC91F15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2-4035-B317-5DC02255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2-4035-B317-5DC022556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647-4726-A64B-B76BA46B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7-4726-A64B-B76BA46BB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F29-4882-A095-9F04C8923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9-4882-A095-9F04C8923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8-486B-9875-C5446C476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8-486B-9875-C5446C476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B-4A93-A96D-109D82CD2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B-4A93-A96D-109D82CD2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156.19999999999999</c:v>
                </c:pt>
                <c:pt idx="1">
                  <c:v>154.80000000000001</c:v>
                </c:pt>
                <c:pt idx="2">
                  <c:v>142.5</c:v>
                </c:pt>
                <c:pt idx="3">
                  <c:v>17.8</c:v>
                </c:pt>
                <c:pt idx="4">
                  <c:v>194.5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0-41E9-BD0B-702608AA3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0-41E9-BD0B-702608AA3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58</c:v>
                </c:pt>
                <c:pt idx="1">
                  <c:v>66</c:v>
                </c:pt>
                <c:pt idx="2">
                  <c:v>52.8</c:v>
                </c:pt>
                <c:pt idx="3">
                  <c:v>60.5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8-4285-8B6B-EFF7F71D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78-4285-8B6B-EFF7F71D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19954</c:v>
                </c:pt>
                <c:pt idx="1">
                  <c:v>22559</c:v>
                </c:pt>
                <c:pt idx="2">
                  <c:v>17429</c:v>
                </c:pt>
                <c:pt idx="3">
                  <c:v>21063</c:v>
                </c:pt>
                <c:pt idx="4">
                  <c:v>35363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1-4C70-BEB8-263623F8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1-4C70-BEB8-263623F8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東京都中央区　月島駐車場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2662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34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73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240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290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212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253.3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364.4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156.19999999999999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154.80000000000001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142.5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17.8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194.5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/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66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52.8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60.5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72.599999999999994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19954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22559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17429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21063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35363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ma9VzG6+d1+i99yzzN3frthI3n/mUVoxyYuCiyCw87aZ1b74s6qBSa0CDmyO4C0TPXLMjhiSZ+GdrpyNF23r8w==" saltValue="e8LaRfwOJp50s8yRBYPM+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92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101</v>
      </c>
      <c r="AX5" s="47" t="s">
        <v>103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105</v>
      </c>
      <c r="BG5" s="47" t="s">
        <v>90</v>
      </c>
      <c r="BH5" s="47" t="s">
        <v>101</v>
      </c>
      <c r="BI5" s="47" t="s">
        <v>106</v>
      </c>
      <c r="BJ5" s="47" t="s">
        <v>102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107</v>
      </c>
      <c r="BS5" s="47" t="s">
        <v>101</v>
      </c>
      <c r="BT5" s="47" t="s">
        <v>92</v>
      </c>
      <c r="BU5" s="47" t="s">
        <v>108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101</v>
      </c>
      <c r="CE5" s="47" t="s">
        <v>103</v>
      </c>
      <c r="CF5" s="47" t="s">
        <v>108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109</v>
      </c>
      <c r="CP5" s="47" t="s">
        <v>90</v>
      </c>
      <c r="CQ5" s="47" t="s">
        <v>101</v>
      </c>
      <c r="CR5" s="47" t="s">
        <v>92</v>
      </c>
      <c r="CS5" s="47" t="s">
        <v>108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107</v>
      </c>
      <c r="DB5" s="47" t="s">
        <v>91</v>
      </c>
      <c r="DC5" s="47" t="s">
        <v>106</v>
      </c>
      <c r="DD5" s="47" t="s">
        <v>102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110</v>
      </c>
      <c r="B6" s="48">
        <f>B8</f>
        <v>2022</v>
      </c>
      <c r="C6" s="48">
        <f t="shared" ref="C6:X6" si="1">C8</f>
        <v>131024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東京都中央区</v>
      </c>
      <c r="I6" s="48" t="str">
        <f t="shared" si="1"/>
        <v>月島駐車場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地下式</v>
      </c>
      <c r="R6" s="51">
        <f t="shared" si="1"/>
        <v>34</v>
      </c>
      <c r="S6" s="50" t="str">
        <f t="shared" si="1"/>
        <v>駅</v>
      </c>
      <c r="T6" s="50" t="str">
        <f t="shared" si="1"/>
        <v>無</v>
      </c>
      <c r="U6" s="51">
        <f t="shared" si="1"/>
        <v>2662</v>
      </c>
      <c r="V6" s="51">
        <f t="shared" si="1"/>
        <v>73</v>
      </c>
      <c r="W6" s="51">
        <f t="shared" si="1"/>
        <v>300</v>
      </c>
      <c r="X6" s="50" t="str">
        <f t="shared" si="1"/>
        <v>無</v>
      </c>
      <c r="Y6" s="52">
        <f>IF(Y8="-",NA(),Y8)</f>
        <v>240</v>
      </c>
      <c r="Z6" s="52">
        <f t="shared" ref="Z6:AH6" si="2">IF(Z8="-",NA(),Z8)</f>
        <v>290</v>
      </c>
      <c r="AA6" s="52">
        <f t="shared" si="2"/>
        <v>212</v>
      </c>
      <c r="AB6" s="52">
        <f t="shared" si="2"/>
        <v>253.3</v>
      </c>
      <c r="AC6" s="52">
        <f t="shared" si="2"/>
        <v>364.4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58</v>
      </c>
      <c r="BG6" s="52">
        <f t="shared" ref="BG6:BO6" si="5">IF(BG8="-",NA(),BG8)</f>
        <v>66</v>
      </c>
      <c r="BH6" s="52">
        <f t="shared" si="5"/>
        <v>52.8</v>
      </c>
      <c r="BI6" s="52">
        <f t="shared" si="5"/>
        <v>60.5</v>
      </c>
      <c r="BJ6" s="52">
        <f t="shared" si="5"/>
        <v>72.599999999999994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19954</v>
      </c>
      <c r="BR6" s="53">
        <f t="shared" ref="BR6:BZ6" si="6">IF(BR8="-",NA(),BR8)</f>
        <v>22559</v>
      </c>
      <c r="BS6" s="53">
        <f t="shared" si="6"/>
        <v>17429</v>
      </c>
      <c r="BT6" s="53">
        <f t="shared" si="6"/>
        <v>21063</v>
      </c>
      <c r="BU6" s="53">
        <f t="shared" si="6"/>
        <v>35363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156.19999999999999</v>
      </c>
      <c r="DL6" s="52">
        <f t="shared" ref="DL6:DT6" si="9">IF(DL8="-",NA(),DL8)</f>
        <v>154.80000000000001</v>
      </c>
      <c r="DM6" s="52">
        <f t="shared" si="9"/>
        <v>142.5</v>
      </c>
      <c r="DN6" s="52">
        <f t="shared" si="9"/>
        <v>17.8</v>
      </c>
      <c r="DO6" s="52">
        <f t="shared" si="9"/>
        <v>194.5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112</v>
      </c>
      <c r="B7" s="48">
        <f t="shared" ref="B7:X7" si="10">B8</f>
        <v>2022</v>
      </c>
      <c r="C7" s="48">
        <f t="shared" si="10"/>
        <v>131024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東京都　中央区</v>
      </c>
      <c r="I7" s="48" t="str">
        <f t="shared" si="10"/>
        <v>月島駐車場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地下式</v>
      </c>
      <c r="R7" s="51">
        <f t="shared" si="10"/>
        <v>34</v>
      </c>
      <c r="S7" s="50" t="str">
        <f t="shared" si="10"/>
        <v>駅</v>
      </c>
      <c r="T7" s="50" t="str">
        <f t="shared" si="10"/>
        <v>無</v>
      </c>
      <c r="U7" s="51">
        <f t="shared" si="10"/>
        <v>2662</v>
      </c>
      <c r="V7" s="51">
        <f t="shared" si="10"/>
        <v>73</v>
      </c>
      <c r="W7" s="51">
        <f t="shared" si="10"/>
        <v>300</v>
      </c>
      <c r="X7" s="50" t="str">
        <f t="shared" si="10"/>
        <v>無</v>
      </c>
      <c r="Y7" s="52">
        <f>Y8</f>
        <v>240</v>
      </c>
      <c r="Z7" s="52">
        <f t="shared" ref="Z7:AH7" si="11">Z8</f>
        <v>290</v>
      </c>
      <c r="AA7" s="52">
        <f t="shared" si="11"/>
        <v>212</v>
      </c>
      <c r="AB7" s="52">
        <f t="shared" si="11"/>
        <v>253.3</v>
      </c>
      <c r="AC7" s="52">
        <f t="shared" si="11"/>
        <v>364.4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58</v>
      </c>
      <c r="BG7" s="52">
        <f t="shared" ref="BG7:BO7" si="14">BG8</f>
        <v>66</v>
      </c>
      <c r="BH7" s="52">
        <f t="shared" si="14"/>
        <v>52.8</v>
      </c>
      <c r="BI7" s="52">
        <f t="shared" si="14"/>
        <v>60.5</v>
      </c>
      <c r="BJ7" s="52">
        <f t="shared" si="14"/>
        <v>72.599999999999994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19954</v>
      </c>
      <c r="BR7" s="53">
        <f t="shared" ref="BR7:BZ7" si="15">BR8</f>
        <v>22559</v>
      </c>
      <c r="BS7" s="53">
        <f t="shared" si="15"/>
        <v>17429</v>
      </c>
      <c r="BT7" s="53">
        <f t="shared" si="15"/>
        <v>21063</v>
      </c>
      <c r="BU7" s="53">
        <f t="shared" si="15"/>
        <v>35363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111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156.19999999999999</v>
      </c>
      <c r="DL7" s="52">
        <f t="shared" ref="DL7:DT7" si="17">DL8</f>
        <v>154.80000000000001</v>
      </c>
      <c r="DM7" s="52">
        <f t="shared" si="17"/>
        <v>142.5</v>
      </c>
      <c r="DN7" s="52">
        <f t="shared" si="17"/>
        <v>17.8</v>
      </c>
      <c r="DO7" s="52">
        <f t="shared" si="17"/>
        <v>194.5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2">
      <c r="A8" s="37"/>
      <c r="B8" s="55">
        <v>2022</v>
      </c>
      <c r="C8" s="55">
        <v>131024</v>
      </c>
      <c r="D8" s="55">
        <v>47</v>
      </c>
      <c r="E8" s="55">
        <v>14</v>
      </c>
      <c r="F8" s="55">
        <v>0</v>
      </c>
      <c r="G8" s="55">
        <v>8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34</v>
      </c>
      <c r="S8" s="57" t="s">
        <v>124</v>
      </c>
      <c r="T8" s="57" t="s">
        <v>125</v>
      </c>
      <c r="U8" s="58">
        <v>2662</v>
      </c>
      <c r="V8" s="58">
        <v>73</v>
      </c>
      <c r="W8" s="58">
        <v>300</v>
      </c>
      <c r="X8" s="57" t="s">
        <v>125</v>
      </c>
      <c r="Y8" s="59">
        <v>240</v>
      </c>
      <c r="Z8" s="59">
        <v>290</v>
      </c>
      <c r="AA8" s="59">
        <v>212</v>
      </c>
      <c r="AB8" s="59">
        <v>253.3</v>
      </c>
      <c r="AC8" s="59">
        <v>364.4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58</v>
      </c>
      <c r="BG8" s="59">
        <v>66</v>
      </c>
      <c r="BH8" s="59">
        <v>52.8</v>
      </c>
      <c r="BI8" s="59">
        <v>60.5</v>
      </c>
      <c r="BJ8" s="59">
        <v>72.599999999999994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19954</v>
      </c>
      <c r="BR8" s="60">
        <v>22559</v>
      </c>
      <c r="BS8" s="60">
        <v>17429</v>
      </c>
      <c r="BT8" s="61">
        <v>21063</v>
      </c>
      <c r="BU8" s="61">
        <v>35363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0</v>
      </c>
      <c r="CN8" s="58">
        <v>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156.19999999999999</v>
      </c>
      <c r="DL8" s="59">
        <v>154.80000000000001</v>
      </c>
      <c r="DM8" s="59">
        <v>142.5</v>
      </c>
      <c r="DN8" s="59">
        <v>17.8</v>
      </c>
      <c r="DO8" s="59">
        <v>194.5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126</v>
      </c>
      <c r="C10" s="64" t="s">
        <v>127</v>
      </c>
      <c r="D10" s="64" t="s">
        <v>128</v>
      </c>
      <c r="E10" s="64" t="s">
        <v>129</v>
      </c>
      <c r="F10" s="64" t="s">
        <v>130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2024-01-11T00:09:05Z</dcterms:created>
  <dcterms:modified xsi:type="dcterms:W3CDTF">2024-02-01T00:41:40Z</dcterms:modified>
  <cp:category/>
</cp:coreProperties>
</file>