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60116_公営企業に係る経営比較分析表（令和４年度決算）の分析等について（依頼）\05_HP掲載\01_CMS更新\更新用ファイル\"/>
    </mc:Choice>
  </mc:AlternateContent>
  <workbookProtection workbookAlgorithmName="SHA-512" workbookHashValue="h6euijL9Y1he5EakGn5rWz1rLxcYNf4RBC6ntKtIXhC9IF+DHe2N6hVlE0PlTU3NYdlKUk64vBJFv9nxg1bsAw==" workbookSaltValue="5ZK2bSYM6y0RM7y9Zo758g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MA51" i="4"/>
  <c r="CS30" i="4"/>
  <c r="C11" i="5"/>
  <c r="D11" i="5"/>
  <c r="E11" i="5"/>
  <c r="B11" i="5"/>
  <c r="BK76" i="4" l="1"/>
  <c r="LH51" i="4"/>
  <c r="BZ51" i="4"/>
  <c r="LT76" i="4"/>
  <c r="GQ51" i="4"/>
  <c r="LH30" i="4"/>
  <c r="GQ30" i="4"/>
  <c r="BZ30" i="4"/>
  <c r="IE76" i="4"/>
  <c r="BG30" i="4"/>
  <c r="KO30" i="4"/>
  <c r="BG51" i="4"/>
  <c r="AV76" i="4"/>
  <c r="KO51" i="4"/>
  <c r="LE76" i="4"/>
  <c r="FX51" i="4"/>
  <c r="HP76" i="4"/>
  <c r="FX30" i="4"/>
  <c r="FE51" i="4"/>
  <c r="HA76" i="4"/>
  <c r="AN51" i="4"/>
  <c r="FE30" i="4"/>
  <c r="KP76" i="4"/>
  <c r="JV30" i="4"/>
  <c r="AN30" i="4"/>
  <c r="AG76" i="4"/>
  <c r="JV51" i="4"/>
  <c r="R76" i="4"/>
  <c r="KA76" i="4"/>
  <c r="EL51" i="4"/>
  <c r="JC30" i="4"/>
  <c r="U30" i="4"/>
  <c r="JC51" i="4"/>
  <c r="GL76" i="4"/>
  <c r="U51" i="4"/>
  <c r="EL30" i="4"/>
</calcChain>
</file>

<file path=xl/sharedStrings.xml><?xml version="1.0" encoding="utf-8"?>
<sst xmlns="http://schemas.openxmlformats.org/spreadsheetml/2006/main" count="277" uniqueCount="141">
  <si>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</si>
  <si>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</si>
  <si>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</si>
  <si>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</si>
  <si>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</si>
  <si>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</si>
  <si>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</si>
  <si>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</si>
  <si>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</si>
  <si>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</si>
  <si>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</si>
  <si>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</si>
  <si>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</si>
  <si>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</si>
  <si>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</si>
  <si>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</si>
  <si>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</si>
  <si>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</si>
  <si>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</si>
  <si>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</si>
  <si>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</si>
  <si>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</si>
  <si>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</si>
  <si>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</si>
  <si>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</si>
  <si>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</si>
  <si>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</si>
  <si>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</si>
  <si>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</si>
  <si>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</si>
  <si>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</si>
  <si>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</si>
  <si>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</si>
  <si>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</si>
  <si>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</si>
  <si>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</si>
  <si>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</si>
  <si>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</si>
  <si>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</si>
  <si>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</si>
  <si>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</si>
  <si>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</si>
  <si>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</si>
  <si>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</si>
  <si>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</si>
  <si>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</si>
  <si>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</si>
  <si>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</si>
  <si>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</si>
  <si>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</si>
  <si>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</si>
  <si>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</si>
  <si>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</si>
  <si>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</si>
  <si>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</si>
  <si>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</si>
  <si>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</si>
  <si>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</si>
  <si>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</si>
  <si>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</si>
  <si>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</si>
  <si>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</si>
  <si>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</si>
  <si>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</si>
  <si>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</si>
  <si>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</si>
  <si>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</si>
  <si>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</si>
  <si>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</si>
  <si>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</si>
  <si>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</si>
  <si>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</si>
  <si>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</si>
  <si>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</si>
  <si>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</si>
  <si>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</si>
  <si>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</si>
  <si>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</si>
  <si>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</si>
  <si>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</si>
  <si>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</si>
  <si>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</si>
  <si>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</si>
  <si>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</si>
  <si>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</si>
  <si>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</si>
  <si>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</si>
  <si>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</si>
  <si>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</si>
  <si>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</si>
  <si>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</si>
  <si>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</si>
  <si>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</si>
  <si>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</si>
  <si>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</si>
  <si>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</si>
  <si>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</si>
  <si>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</si>
  <si>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</si>
  <si>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</si>
  <si>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</si>
  <si>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</si>
  <si>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</si>
  <si>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</si>
  <si>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</si>
  <si>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</si>
  <si>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</si>
  <si>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</si>
  <si>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</si>
  <si>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</si>
  <si>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</si>
  <si>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</si>
  <si>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</si>
  <si>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</si>
  <si>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</si>
  <si>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</si>
  <si>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</si>
  <si>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</si>
  <si>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</si>
  <si>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</si>
  <si>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東京都　中央区</t>
  </si>
  <si>
    <t>浜町公園地下駐車場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</si>
  <si>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</si>
  <si>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</si>
  <si>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</si>
  <si>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</si>
  <si>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</si>
  <si>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</si>
  <si>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 届出駐車場</t>
  </si>
  <si>
    <t>地下式</t>
  </si>
  <si>
    <t>公共施設</t>
  </si>
  <si>
    <t>有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</si>
  <si>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</si>
  <si>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</si>
  <si>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</si>
  <si>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</si>
  <si>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</si>
  <si>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</si>
  <si>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工事費の減により、収益的収支比率、売上高GOP比率、EBITDAすべての数値が増加した。</t>
    <rPh sb="5" eb="6">
      <t>ゲン</t>
    </rPh>
    <rPh sb="40" eb="42">
      <t>ゾウカ</t>
    </rPh>
    <phoneticPr fontId="5"/>
  </si>
  <si>
    <t>　定期利用、一時利用共に利用台数が増となったことにより稼働率が増加した。</t>
    <phoneticPr fontId="5"/>
  </si>
  <si>
    <t>稼働率を除くすべての数値が平均値を上回っており、安定的な経営が出来ている。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</si>
</sst>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246</c:v>
                </c:pt>
                <c:pt idx="1">
                  <c:v>78</c:v>
                </c:pt>
                <c:pt idx="2">
                  <c:v>228</c:v>
                </c:pt>
                <c:pt idx="3">
                  <c:v>164.2</c:v>
                </c:pt>
                <c:pt idx="4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2-4418-89D1-8B82F2357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150.30000000000001</c:v>
                </c:pt>
                <c:pt idx="1">
                  <c:v>136.1</c:v>
                </c:pt>
                <c:pt idx="2">
                  <c:v>127.8</c:v>
                </c:pt>
                <c:pt idx="3">
                  <c:v>146.5</c:v>
                </c:pt>
                <c:pt idx="4">
                  <c:v>142.69999999999999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72-4418-89D1-8B82F2357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4-46EB-A943-948527916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108.2</c:v>
                </c:pt>
                <c:pt idx="1">
                  <c:v>117.1</c:v>
                </c:pt>
                <c:pt idx="2">
                  <c:v>145.19999999999999</c:v>
                </c:pt>
                <c:pt idx="3">
                  <c:v>219.9</c:v>
                </c:pt>
                <c:pt idx="4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4-46EB-A943-948527916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F0B-49AE-BFB0-39F47AF27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0B-49AE-BFB0-39F47AF27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93A-4D64-87B3-223909579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3A-4D64-87B3-223909579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4-4452-96C7-98B1E1358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4.0999999999999996</c:v>
                </c:pt>
                <c:pt idx="2">
                  <c:v>6.6</c:v>
                </c:pt>
                <c:pt idx="3">
                  <c:v>5.5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4-4452-96C7-98B1E1358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A-4CB1-AC67-70AED1F4A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67</c:v>
                </c:pt>
                <c:pt idx="3">
                  <c:v>56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BA-4CB1-AC67-70AED1F4A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113.9</c:v>
                </c:pt>
                <c:pt idx="1">
                  <c:v>30.9</c:v>
                </c:pt>
                <c:pt idx="2">
                  <c:v>103.4</c:v>
                </c:pt>
                <c:pt idx="3">
                  <c:v>111.8</c:v>
                </c:pt>
                <c:pt idx="4">
                  <c:v>117.2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F-4CE8-A18F-4623646B5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161.5</c:v>
                </c:pt>
                <c:pt idx="1">
                  <c:v>156.5</c:v>
                </c:pt>
                <c:pt idx="2">
                  <c:v>131</c:v>
                </c:pt>
                <c:pt idx="3">
                  <c:v>136.80000000000001</c:v>
                </c:pt>
                <c:pt idx="4">
                  <c:v>145.1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F-4CE8-A18F-4623646B5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59</c:v>
                </c:pt>
                <c:pt idx="1">
                  <c:v>-29</c:v>
                </c:pt>
                <c:pt idx="2">
                  <c:v>56.1</c:v>
                </c:pt>
                <c:pt idx="3">
                  <c:v>39.1</c:v>
                </c:pt>
                <c:pt idx="4">
                  <c:v>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F-46FF-8CC9-51822B340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-0.1</c:v>
                </c:pt>
                <c:pt idx="1">
                  <c:v>-9.8000000000000007</c:v>
                </c:pt>
                <c:pt idx="2">
                  <c:v>-25.9</c:v>
                </c:pt>
                <c:pt idx="3">
                  <c:v>-24.6</c:v>
                </c:pt>
                <c:pt idx="4">
                  <c:v>-29.2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5F-46FF-8CC9-51822B340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61086</c:v>
                </c:pt>
                <c:pt idx="1">
                  <c:v>-22925</c:v>
                </c:pt>
                <c:pt idx="2">
                  <c:v>53565</c:v>
                </c:pt>
                <c:pt idx="3">
                  <c:v>39649</c:v>
                </c:pt>
                <c:pt idx="4">
                  <c:v>58108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9-4E83-AE9A-7DD7AF2BB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16973</c:v>
                </c:pt>
                <c:pt idx="1">
                  <c:v>5206</c:v>
                </c:pt>
                <c:pt idx="2">
                  <c:v>2220</c:v>
                </c:pt>
                <c:pt idx="3">
                  <c:v>3097</c:v>
                </c:pt>
                <c:pt idx="4">
                  <c:v>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9-4E83-AE9A-7DD7AF2BB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東京都中央区　浜町公園地下駐車場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有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8753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128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26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238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400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138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246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78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228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164.2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231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113.9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30.9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103.4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111.8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117.2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150.30000000000001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136.1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127.8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146.5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142.69999999999999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4.0999999999999996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6.6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5.5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4.0999999999999996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161.5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156.5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131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136.80000000000001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145.1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/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139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59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-29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56.1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39.1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56.7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61086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-22925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53565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39649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58108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45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67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56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65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-0.1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-9.8000000000000007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-25.9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-24.6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-29.2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16973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5206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2220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3097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6051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140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108.2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117.1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145.19999999999999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219.9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107.1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2rQvZJ9gVmLLfmDgWVPRRWiChXcfb4eZSqh0fiFfv29PT72NXHVqYQq0MGL3o3q/rhLKbqdE9WEt/J8ml23S+A==" saltValue="/jeSNufLxRyUNyNMq0ce+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100</v>
      </c>
      <c r="AM5" s="47" t="s">
        <v>101</v>
      </c>
      <c r="AN5" s="47" t="s">
        <v>102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103</v>
      </c>
      <c r="AW5" s="47" t="s">
        <v>91</v>
      </c>
      <c r="AX5" s="47" t="s">
        <v>104</v>
      </c>
      <c r="AY5" s="47" t="s">
        <v>105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106</v>
      </c>
      <c r="BG5" s="47" t="s">
        <v>107</v>
      </c>
      <c r="BH5" s="47" t="s">
        <v>108</v>
      </c>
      <c r="BI5" s="47" t="s">
        <v>92</v>
      </c>
      <c r="BJ5" s="47" t="s">
        <v>109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106</v>
      </c>
      <c r="BR5" s="47" t="s">
        <v>103</v>
      </c>
      <c r="BS5" s="47" t="s">
        <v>91</v>
      </c>
      <c r="BT5" s="47" t="s">
        <v>104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106</v>
      </c>
      <c r="CC5" s="47" t="s">
        <v>107</v>
      </c>
      <c r="CD5" s="47" t="s">
        <v>100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110</v>
      </c>
      <c r="CP5" s="47" t="s">
        <v>111</v>
      </c>
      <c r="CQ5" s="47" t="s">
        <v>100</v>
      </c>
      <c r="CR5" s="47" t="s">
        <v>92</v>
      </c>
      <c r="CS5" s="47" t="s">
        <v>105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112</v>
      </c>
      <c r="DA5" s="47" t="s">
        <v>107</v>
      </c>
      <c r="DB5" s="47" t="s">
        <v>100</v>
      </c>
      <c r="DC5" s="47" t="s">
        <v>113</v>
      </c>
      <c r="DD5" s="47" t="s">
        <v>109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106</v>
      </c>
      <c r="DL5" s="47" t="s">
        <v>107</v>
      </c>
      <c r="DM5" s="47" t="s">
        <v>100</v>
      </c>
      <c r="DN5" s="47" t="s">
        <v>92</v>
      </c>
      <c r="DO5" s="47" t="s">
        <v>105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114</v>
      </c>
      <c r="B6" s="48">
        <f>B8</f>
        <v>2022</v>
      </c>
      <c r="C6" s="48">
        <f t="shared" ref="C6:X6" si="1">C8</f>
        <v>131024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7</v>
      </c>
      <c r="H6" s="48" t="str">
        <f>SUBSTITUTE(H8,"　","")</f>
        <v>東京都中央区</v>
      </c>
      <c r="I6" s="48" t="str">
        <f t="shared" si="1"/>
        <v>浜町公園地下駐車場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 届出駐車場</v>
      </c>
      <c r="Q6" s="50" t="str">
        <f t="shared" si="1"/>
        <v>地下式</v>
      </c>
      <c r="R6" s="51">
        <f t="shared" si="1"/>
        <v>26</v>
      </c>
      <c r="S6" s="50" t="str">
        <f t="shared" si="1"/>
        <v>公共施設</v>
      </c>
      <c r="T6" s="50" t="str">
        <f t="shared" si="1"/>
        <v>有</v>
      </c>
      <c r="U6" s="51">
        <f t="shared" si="1"/>
        <v>8753</v>
      </c>
      <c r="V6" s="51">
        <f t="shared" si="1"/>
        <v>238</v>
      </c>
      <c r="W6" s="51">
        <f t="shared" si="1"/>
        <v>400</v>
      </c>
      <c r="X6" s="50" t="str">
        <f t="shared" si="1"/>
        <v>無</v>
      </c>
      <c r="Y6" s="52">
        <f>IF(Y8="-",NA(),Y8)</f>
        <v>246</v>
      </c>
      <c r="Z6" s="52">
        <f t="shared" ref="Z6:AH6" si="2">IF(Z8="-",NA(),Z8)</f>
        <v>78</v>
      </c>
      <c r="AA6" s="52">
        <f t="shared" si="2"/>
        <v>228</v>
      </c>
      <c r="AB6" s="52">
        <f t="shared" si="2"/>
        <v>164.2</v>
      </c>
      <c r="AC6" s="52">
        <f t="shared" si="2"/>
        <v>231</v>
      </c>
      <c r="AD6" s="52">
        <f t="shared" si="2"/>
        <v>150.30000000000001</v>
      </c>
      <c r="AE6" s="52">
        <f t="shared" si="2"/>
        <v>136.1</v>
      </c>
      <c r="AF6" s="52">
        <f t="shared" si="2"/>
        <v>127.8</v>
      </c>
      <c r="AG6" s="52">
        <f t="shared" si="2"/>
        <v>146.5</v>
      </c>
      <c r="AH6" s="52">
        <f t="shared" si="2"/>
        <v>142.69999999999999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4.0999999999999996</v>
      </c>
      <c r="AQ6" s="52">
        <f t="shared" si="3"/>
        <v>6.6</v>
      </c>
      <c r="AR6" s="52">
        <f t="shared" si="3"/>
        <v>5.5</v>
      </c>
      <c r="AS6" s="52">
        <f t="shared" si="3"/>
        <v>4.0999999999999996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45</v>
      </c>
      <c r="BA6" s="53">
        <f t="shared" si="4"/>
        <v>45</v>
      </c>
      <c r="BB6" s="53">
        <f t="shared" si="4"/>
        <v>67</v>
      </c>
      <c r="BC6" s="53">
        <f t="shared" si="4"/>
        <v>56</v>
      </c>
      <c r="BD6" s="53">
        <f t="shared" si="4"/>
        <v>65</v>
      </c>
      <c r="BE6" s="51" t="str">
        <f>IF(BE8="-","",IF(BE8="-","【-】","【"&amp;SUBSTITUTE(TEXT(BE8,"#,##0"),"-","△")&amp;"】"))</f>
        <v>【33】</v>
      </c>
      <c r="BF6" s="52">
        <f>IF(BF8="-",NA(),BF8)</f>
        <v>59</v>
      </c>
      <c r="BG6" s="52">
        <f t="shared" ref="BG6:BO6" si="5">IF(BG8="-",NA(),BG8)</f>
        <v>-29</v>
      </c>
      <c r="BH6" s="52">
        <f t="shared" si="5"/>
        <v>56.1</v>
      </c>
      <c r="BI6" s="52">
        <f t="shared" si="5"/>
        <v>39.1</v>
      </c>
      <c r="BJ6" s="52">
        <f t="shared" si="5"/>
        <v>56.7</v>
      </c>
      <c r="BK6" s="52">
        <f t="shared" si="5"/>
        <v>-0.1</v>
      </c>
      <c r="BL6" s="52">
        <f t="shared" si="5"/>
        <v>-9.8000000000000007</v>
      </c>
      <c r="BM6" s="52">
        <f t="shared" si="5"/>
        <v>-25.9</v>
      </c>
      <c r="BN6" s="52">
        <f t="shared" si="5"/>
        <v>-24.6</v>
      </c>
      <c r="BO6" s="52">
        <f t="shared" si="5"/>
        <v>-29.2</v>
      </c>
      <c r="BP6" s="49" t="str">
        <f>IF(BP8="-","",IF(BP8="-","【-】","【"&amp;SUBSTITUTE(TEXT(BP8,"#,##0.0"),"-","△")&amp;"】"))</f>
        <v>【12.8】</v>
      </c>
      <c r="BQ6" s="53">
        <f>IF(BQ8="-",NA(),BQ8)</f>
        <v>61086</v>
      </c>
      <c r="BR6" s="53">
        <f t="shared" ref="BR6:BZ6" si="6">IF(BR8="-",NA(),BR8)</f>
        <v>-22925</v>
      </c>
      <c r="BS6" s="53">
        <f t="shared" si="6"/>
        <v>53565</v>
      </c>
      <c r="BT6" s="53">
        <f t="shared" si="6"/>
        <v>39649</v>
      </c>
      <c r="BU6" s="53">
        <f t="shared" si="6"/>
        <v>58108</v>
      </c>
      <c r="BV6" s="53">
        <f t="shared" si="6"/>
        <v>16973</v>
      </c>
      <c r="BW6" s="53">
        <f t="shared" si="6"/>
        <v>5206</v>
      </c>
      <c r="BX6" s="53">
        <f t="shared" si="6"/>
        <v>2220</v>
      </c>
      <c r="BY6" s="53">
        <f t="shared" si="6"/>
        <v>3097</v>
      </c>
      <c r="BZ6" s="53">
        <f t="shared" si="6"/>
        <v>6051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115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115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108.2</v>
      </c>
      <c r="DF6" s="52">
        <f t="shared" si="8"/>
        <v>117.1</v>
      </c>
      <c r="DG6" s="52">
        <f t="shared" si="8"/>
        <v>145.19999999999999</v>
      </c>
      <c r="DH6" s="52">
        <f t="shared" si="8"/>
        <v>219.9</v>
      </c>
      <c r="DI6" s="52">
        <f t="shared" si="8"/>
        <v>107.1</v>
      </c>
      <c r="DJ6" s="49" t="str">
        <f>IF(DJ8="-","",IF(DJ8="-","【-】","【"&amp;SUBSTITUTE(TEXT(DJ8,"#,##0.0"),"-","△")&amp;"】"))</f>
        <v>【72.2】</v>
      </c>
      <c r="DK6" s="52">
        <f>IF(DK8="-",NA(),DK8)</f>
        <v>113.9</v>
      </c>
      <c r="DL6" s="52">
        <f t="shared" ref="DL6:DT6" si="9">IF(DL8="-",NA(),DL8)</f>
        <v>30.9</v>
      </c>
      <c r="DM6" s="52">
        <f t="shared" si="9"/>
        <v>103.4</v>
      </c>
      <c r="DN6" s="52">
        <f t="shared" si="9"/>
        <v>111.8</v>
      </c>
      <c r="DO6" s="52">
        <f t="shared" si="9"/>
        <v>117.2</v>
      </c>
      <c r="DP6" s="52">
        <f t="shared" si="9"/>
        <v>161.5</v>
      </c>
      <c r="DQ6" s="52">
        <f t="shared" si="9"/>
        <v>156.5</v>
      </c>
      <c r="DR6" s="52">
        <f t="shared" si="9"/>
        <v>131</v>
      </c>
      <c r="DS6" s="52">
        <f t="shared" si="9"/>
        <v>136.80000000000001</v>
      </c>
      <c r="DT6" s="52">
        <f t="shared" si="9"/>
        <v>145.1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116</v>
      </c>
      <c r="B7" s="48">
        <f t="shared" ref="B7:X7" si="10">B8</f>
        <v>2022</v>
      </c>
      <c r="C7" s="48">
        <f t="shared" si="10"/>
        <v>131024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7</v>
      </c>
      <c r="H7" s="48" t="str">
        <f t="shared" si="10"/>
        <v>東京都　中央区</v>
      </c>
      <c r="I7" s="48" t="str">
        <f t="shared" si="10"/>
        <v>浜町公園地下駐車場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 届出駐車場</v>
      </c>
      <c r="Q7" s="50" t="str">
        <f t="shared" si="10"/>
        <v>地下式</v>
      </c>
      <c r="R7" s="51">
        <f t="shared" si="10"/>
        <v>26</v>
      </c>
      <c r="S7" s="50" t="str">
        <f t="shared" si="10"/>
        <v>公共施設</v>
      </c>
      <c r="T7" s="50" t="str">
        <f t="shared" si="10"/>
        <v>有</v>
      </c>
      <c r="U7" s="51">
        <f t="shared" si="10"/>
        <v>8753</v>
      </c>
      <c r="V7" s="51">
        <f t="shared" si="10"/>
        <v>238</v>
      </c>
      <c r="W7" s="51">
        <f t="shared" si="10"/>
        <v>400</v>
      </c>
      <c r="X7" s="50" t="str">
        <f t="shared" si="10"/>
        <v>無</v>
      </c>
      <c r="Y7" s="52">
        <f>Y8</f>
        <v>246</v>
      </c>
      <c r="Z7" s="52">
        <f t="shared" ref="Z7:AH7" si="11">Z8</f>
        <v>78</v>
      </c>
      <c r="AA7" s="52">
        <f t="shared" si="11"/>
        <v>228</v>
      </c>
      <c r="AB7" s="52">
        <f t="shared" si="11"/>
        <v>164.2</v>
      </c>
      <c r="AC7" s="52">
        <f t="shared" si="11"/>
        <v>231</v>
      </c>
      <c r="AD7" s="52">
        <f t="shared" si="11"/>
        <v>150.30000000000001</v>
      </c>
      <c r="AE7" s="52">
        <f t="shared" si="11"/>
        <v>136.1</v>
      </c>
      <c r="AF7" s="52">
        <f t="shared" si="11"/>
        <v>127.8</v>
      </c>
      <c r="AG7" s="52">
        <f t="shared" si="11"/>
        <v>146.5</v>
      </c>
      <c r="AH7" s="52">
        <f t="shared" si="11"/>
        <v>142.69999999999999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4.0999999999999996</v>
      </c>
      <c r="AQ7" s="52">
        <f t="shared" si="12"/>
        <v>6.6</v>
      </c>
      <c r="AR7" s="52">
        <f t="shared" si="12"/>
        <v>5.5</v>
      </c>
      <c r="AS7" s="52">
        <f t="shared" si="12"/>
        <v>4.0999999999999996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45</v>
      </c>
      <c r="BA7" s="53">
        <f t="shared" si="13"/>
        <v>45</v>
      </c>
      <c r="BB7" s="53">
        <f t="shared" si="13"/>
        <v>67</v>
      </c>
      <c r="BC7" s="53">
        <f t="shared" si="13"/>
        <v>56</v>
      </c>
      <c r="BD7" s="53">
        <f t="shared" si="13"/>
        <v>65</v>
      </c>
      <c r="BE7" s="51"/>
      <c r="BF7" s="52">
        <f>BF8</f>
        <v>59</v>
      </c>
      <c r="BG7" s="52">
        <f t="shared" ref="BG7:BO7" si="14">BG8</f>
        <v>-29</v>
      </c>
      <c r="BH7" s="52">
        <f t="shared" si="14"/>
        <v>56.1</v>
      </c>
      <c r="BI7" s="52">
        <f t="shared" si="14"/>
        <v>39.1</v>
      </c>
      <c r="BJ7" s="52">
        <f t="shared" si="14"/>
        <v>56.7</v>
      </c>
      <c r="BK7" s="52">
        <f t="shared" si="14"/>
        <v>-0.1</v>
      </c>
      <c r="BL7" s="52">
        <f t="shared" si="14"/>
        <v>-9.8000000000000007</v>
      </c>
      <c r="BM7" s="52">
        <f t="shared" si="14"/>
        <v>-25.9</v>
      </c>
      <c r="BN7" s="52">
        <f t="shared" si="14"/>
        <v>-24.6</v>
      </c>
      <c r="BO7" s="52">
        <f t="shared" si="14"/>
        <v>-29.2</v>
      </c>
      <c r="BP7" s="49"/>
      <c r="BQ7" s="53">
        <f>BQ8</f>
        <v>61086</v>
      </c>
      <c r="BR7" s="53">
        <f t="shared" ref="BR7:BZ7" si="15">BR8</f>
        <v>-22925</v>
      </c>
      <c r="BS7" s="53">
        <f t="shared" si="15"/>
        <v>53565</v>
      </c>
      <c r="BT7" s="53">
        <f t="shared" si="15"/>
        <v>39649</v>
      </c>
      <c r="BU7" s="53">
        <f t="shared" si="15"/>
        <v>58108</v>
      </c>
      <c r="BV7" s="53">
        <f t="shared" si="15"/>
        <v>16973</v>
      </c>
      <c r="BW7" s="53">
        <f t="shared" si="15"/>
        <v>5206</v>
      </c>
      <c r="BX7" s="53">
        <f t="shared" si="15"/>
        <v>2220</v>
      </c>
      <c r="BY7" s="53">
        <f t="shared" si="15"/>
        <v>3097</v>
      </c>
      <c r="BZ7" s="53">
        <f t="shared" si="15"/>
        <v>6051</v>
      </c>
      <c r="CA7" s="51"/>
      <c r="CB7" s="52" t="s">
        <v>117</v>
      </c>
      <c r="CC7" s="52" t="s">
        <v>117</v>
      </c>
      <c r="CD7" s="52" t="s">
        <v>117</v>
      </c>
      <c r="CE7" s="52" t="s">
        <v>117</v>
      </c>
      <c r="CF7" s="52" t="s">
        <v>117</v>
      </c>
      <c r="CG7" s="52" t="s">
        <v>117</v>
      </c>
      <c r="CH7" s="52" t="s">
        <v>117</v>
      </c>
      <c r="CI7" s="52" t="s">
        <v>117</v>
      </c>
      <c r="CJ7" s="52" t="s">
        <v>117</v>
      </c>
      <c r="CK7" s="52" t="s">
        <v>118</v>
      </c>
      <c r="CL7" s="49"/>
      <c r="CM7" s="51">
        <f>CM8</f>
        <v>0</v>
      </c>
      <c r="CN7" s="51">
        <f>CN8</f>
        <v>0</v>
      </c>
      <c r="CO7" s="52" t="s">
        <v>117</v>
      </c>
      <c r="CP7" s="52" t="s">
        <v>117</v>
      </c>
      <c r="CQ7" s="52" t="s">
        <v>117</v>
      </c>
      <c r="CR7" s="52" t="s">
        <v>117</v>
      </c>
      <c r="CS7" s="52" t="s">
        <v>117</v>
      </c>
      <c r="CT7" s="52" t="s">
        <v>117</v>
      </c>
      <c r="CU7" s="52" t="s">
        <v>117</v>
      </c>
      <c r="CV7" s="52" t="s">
        <v>117</v>
      </c>
      <c r="CW7" s="52" t="s">
        <v>117</v>
      </c>
      <c r="CX7" s="52" t="s">
        <v>119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108.2</v>
      </c>
      <c r="DF7" s="52">
        <f t="shared" si="16"/>
        <v>117.1</v>
      </c>
      <c r="DG7" s="52">
        <f t="shared" si="16"/>
        <v>145.19999999999999</v>
      </c>
      <c r="DH7" s="52">
        <f t="shared" si="16"/>
        <v>219.9</v>
      </c>
      <c r="DI7" s="52">
        <f t="shared" si="16"/>
        <v>107.1</v>
      </c>
      <c r="DJ7" s="49"/>
      <c r="DK7" s="52">
        <f>DK8</f>
        <v>113.9</v>
      </c>
      <c r="DL7" s="52">
        <f t="shared" ref="DL7:DT7" si="17">DL8</f>
        <v>30.9</v>
      </c>
      <c r="DM7" s="52">
        <f t="shared" si="17"/>
        <v>103.4</v>
      </c>
      <c r="DN7" s="52">
        <f t="shared" si="17"/>
        <v>111.8</v>
      </c>
      <c r="DO7" s="52">
        <f t="shared" si="17"/>
        <v>117.2</v>
      </c>
      <c r="DP7" s="52">
        <f t="shared" si="17"/>
        <v>161.5</v>
      </c>
      <c r="DQ7" s="52">
        <f t="shared" si="17"/>
        <v>156.5</v>
      </c>
      <c r="DR7" s="52">
        <f t="shared" si="17"/>
        <v>131</v>
      </c>
      <c r="DS7" s="52">
        <f t="shared" si="17"/>
        <v>136.80000000000001</v>
      </c>
      <c r="DT7" s="52">
        <f t="shared" si="17"/>
        <v>145.1</v>
      </c>
      <c r="DU7" s="49"/>
    </row>
    <row r="8" spans="1:125" s="54" customFormat="1" x14ac:dyDescent="0.2">
      <c r="A8" s="37"/>
      <c r="B8" s="55">
        <v>2022</v>
      </c>
      <c r="C8" s="55">
        <v>131024</v>
      </c>
      <c r="D8" s="55">
        <v>47</v>
      </c>
      <c r="E8" s="55">
        <v>14</v>
      </c>
      <c r="F8" s="55">
        <v>0</v>
      </c>
      <c r="G8" s="55">
        <v>7</v>
      </c>
      <c r="H8" s="55" t="s">
        <v>120</v>
      </c>
      <c r="I8" s="55" t="s">
        <v>121</v>
      </c>
      <c r="J8" s="55" t="s">
        <v>122</v>
      </c>
      <c r="K8" s="55" t="s">
        <v>123</v>
      </c>
      <c r="L8" s="55" t="s">
        <v>124</v>
      </c>
      <c r="M8" s="55" t="s">
        <v>125</v>
      </c>
      <c r="N8" s="55" t="s">
        <v>126</v>
      </c>
      <c r="O8" s="56" t="s">
        <v>127</v>
      </c>
      <c r="P8" s="57" t="s">
        <v>128</v>
      </c>
      <c r="Q8" s="57" t="s">
        <v>129</v>
      </c>
      <c r="R8" s="58">
        <v>26</v>
      </c>
      <c r="S8" s="57" t="s">
        <v>130</v>
      </c>
      <c r="T8" s="57" t="s">
        <v>131</v>
      </c>
      <c r="U8" s="58">
        <v>8753</v>
      </c>
      <c r="V8" s="58">
        <v>238</v>
      </c>
      <c r="W8" s="58">
        <v>400</v>
      </c>
      <c r="X8" s="57" t="s">
        <v>132</v>
      </c>
      <c r="Y8" s="59">
        <v>246</v>
      </c>
      <c r="Z8" s="59">
        <v>78</v>
      </c>
      <c r="AA8" s="59">
        <v>228</v>
      </c>
      <c r="AB8" s="59">
        <v>164.2</v>
      </c>
      <c r="AC8" s="59">
        <v>231</v>
      </c>
      <c r="AD8" s="59">
        <v>150.30000000000001</v>
      </c>
      <c r="AE8" s="59">
        <v>136.1</v>
      </c>
      <c r="AF8" s="59">
        <v>127.8</v>
      </c>
      <c r="AG8" s="59">
        <v>146.5</v>
      </c>
      <c r="AH8" s="59">
        <v>142.69999999999999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4.0999999999999996</v>
      </c>
      <c r="AQ8" s="59">
        <v>6.6</v>
      </c>
      <c r="AR8" s="59">
        <v>5.5</v>
      </c>
      <c r="AS8" s="59">
        <v>4.0999999999999996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45</v>
      </c>
      <c r="BA8" s="60">
        <v>45</v>
      </c>
      <c r="BB8" s="60">
        <v>67</v>
      </c>
      <c r="BC8" s="60">
        <v>56</v>
      </c>
      <c r="BD8" s="60">
        <v>65</v>
      </c>
      <c r="BE8" s="60">
        <v>33</v>
      </c>
      <c r="BF8" s="59">
        <v>59</v>
      </c>
      <c r="BG8" s="59">
        <v>-29</v>
      </c>
      <c r="BH8" s="59">
        <v>56.1</v>
      </c>
      <c r="BI8" s="59">
        <v>39.1</v>
      </c>
      <c r="BJ8" s="59">
        <v>56.7</v>
      </c>
      <c r="BK8" s="59">
        <v>-0.1</v>
      </c>
      <c r="BL8" s="59">
        <v>-9.8000000000000007</v>
      </c>
      <c r="BM8" s="59">
        <v>-25.9</v>
      </c>
      <c r="BN8" s="59">
        <v>-24.6</v>
      </c>
      <c r="BO8" s="59">
        <v>-29.2</v>
      </c>
      <c r="BP8" s="56">
        <v>12.8</v>
      </c>
      <c r="BQ8" s="60">
        <v>61086</v>
      </c>
      <c r="BR8" s="60">
        <v>-22925</v>
      </c>
      <c r="BS8" s="60">
        <v>53565</v>
      </c>
      <c r="BT8" s="61">
        <v>39649</v>
      </c>
      <c r="BU8" s="61">
        <v>58108</v>
      </c>
      <c r="BV8" s="60">
        <v>16973</v>
      </c>
      <c r="BW8" s="60">
        <v>5206</v>
      </c>
      <c r="BX8" s="60">
        <v>2220</v>
      </c>
      <c r="BY8" s="60">
        <v>3097</v>
      </c>
      <c r="BZ8" s="60">
        <v>6051</v>
      </c>
      <c r="CA8" s="58">
        <v>10556</v>
      </c>
      <c r="CB8" s="59" t="s">
        <v>124</v>
      </c>
      <c r="CC8" s="59" t="s">
        <v>124</v>
      </c>
      <c r="CD8" s="59" t="s">
        <v>124</v>
      </c>
      <c r="CE8" s="59" t="s">
        <v>124</v>
      </c>
      <c r="CF8" s="59" t="s">
        <v>124</v>
      </c>
      <c r="CG8" s="59" t="s">
        <v>124</v>
      </c>
      <c r="CH8" s="59" t="s">
        <v>124</v>
      </c>
      <c r="CI8" s="59" t="s">
        <v>124</v>
      </c>
      <c r="CJ8" s="59" t="s">
        <v>124</v>
      </c>
      <c r="CK8" s="59" t="s">
        <v>124</v>
      </c>
      <c r="CL8" s="56" t="s">
        <v>124</v>
      </c>
      <c r="CM8" s="58">
        <v>0</v>
      </c>
      <c r="CN8" s="58">
        <v>0</v>
      </c>
      <c r="CO8" s="59" t="s">
        <v>124</v>
      </c>
      <c r="CP8" s="59" t="s">
        <v>124</v>
      </c>
      <c r="CQ8" s="59" t="s">
        <v>124</v>
      </c>
      <c r="CR8" s="59" t="s">
        <v>124</v>
      </c>
      <c r="CS8" s="59" t="s">
        <v>124</v>
      </c>
      <c r="CT8" s="59" t="s">
        <v>124</v>
      </c>
      <c r="CU8" s="59" t="s">
        <v>124</v>
      </c>
      <c r="CV8" s="59" t="s">
        <v>124</v>
      </c>
      <c r="CW8" s="59" t="s">
        <v>124</v>
      </c>
      <c r="CX8" s="59" t="s">
        <v>124</v>
      </c>
      <c r="CY8" s="56" t="s">
        <v>124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108.2</v>
      </c>
      <c r="DF8" s="59">
        <v>117.1</v>
      </c>
      <c r="DG8" s="59">
        <v>145.19999999999999</v>
      </c>
      <c r="DH8" s="59">
        <v>219.9</v>
      </c>
      <c r="DI8" s="59">
        <v>107.1</v>
      </c>
      <c r="DJ8" s="56">
        <v>72.2</v>
      </c>
      <c r="DK8" s="59">
        <v>113.9</v>
      </c>
      <c r="DL8" s="59">
        <v>30.9</v>
      </c>
      <c r="DM8" s="59">
        <v>103.4</v>
      </c>
      <c r="DN8" s="59">
        <v>111.8</v>
      </c>
      <c r="DO8" s="59">
        <v>117.2</v>
      </c>
      <c r="DP8" s="59">
        <v>161.5</v>
      </c>
      <c r="DQ8" s="59">
        <v>156.5</v>
      </c>
      <c r="DR8" s="59">
        <v>131</v>
      </c>
      <c r="DS8" s="59">
        <v>136.80000000000001</v>
      </c>
      <c r="DT8" s="59">
        <v>145.1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133</v>
      </c>
      <c r="C10" s="64" t="s">
        <v>134</v>
      </c>
      <c r="D10" s="64" t="s">
        <v>135</v>
      </c>
      <c r="E10" s="64" t="s">
        <v>136</v>
      </c>
      <c r="F10" s="64" t="s">
        <v>137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2024-01-11T00:09:04Z</dcterms:created>
  <dcterms:modified xsi:type="dcterms:W3CDTF">2024-02-01T00:41:04Z</dcterms:modified>
  <cp:category/>
</cp:coreProperties>
</file>