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５年度\060116_公営企業に係る経営比較分析表（令和４年度決算）の分析等について（依頼）\05_HP掲載\01_CMS更新\更新用ファイル\"/>
    </mc:Choice>
  </mc:AlternateContent>
  <workbookProtection workbookAlgorithmName="SHA-512" workbookHashValue="YzYC3JXWKh9+Ik4HrrQ/eqxl1v1gXvB3O1clVrEeOhTAJugMf1mCXMF5kXZy6y2RvcuLFfvULHVIlPlsbpKQdg==" workbookSaltValue="286lF45Rjm0xk07xolQG6A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IT76" i="4"/>
  <c r="CS51" i="4"/>
  <c r="HJ30" i="4"/>
  <c r="MA30" i="4"/>
  <c r="CS30" i="4"/>
  <c r="BZ76" i="4"/>
  <c r="MA51" i="4"/>
  <c r="C11" i="5"/>
  <c r="D11" i="5"/>
  <c r="E11" i="5"/>
  <c r="B11" i="5"/>
  <c r="BK76" i="4" l="1"/>
  <c r="LH51" i="4"/>
  <c r="LT76" i="4"/>
  <c r="GQ51" i="4"/>
  <c r="LH30" i="4"/>
  <c r="GQ30" i="4"/>
  <c r="BZ30" i="4"/>
  <c r="IE76" i="4"/>
  <c r="BZ51" i="4"/>
  <c r="FX30" i="4"/>
  <c r="AV76" i="4"/>
  <c r="KO51" i="4"/>
  <c r="FX51" i="4"/>
  <c r="KO30" i="4"/>
  <c r="HP76" i="4"/>
  <c r="BG30" i="4"/>
  <c r="LE76" i="4"/>
  <c r="BG51" i="4"/>
  <c r="HA76" i="4"/>
  <c r="AN51" i="4"/>
  <c r="AN30" i="4"/>
  <c r="FE51" i="4"/>
  <c r="AG76" i="4"/>
  <c r="JV51" i="4"/>
  <c r="KP76" i="4"/>
  <c r="JV30" i="4"/>
  <c r="FE30" i="4"/>
  <c r="R76" i="4"/>
  <c r="JC51" i="4"/>
  <c r="JC30" i="4"/>
  <c r="KA76" i="4"/>
  <c r="EL51" i="4"/>
  <c r="GL76" i="4"/>
  <c r="U51" i="4"/>
  <c r="EL30" i="4"/>
  <c r="U30" i="4"/>
</calcChain>
</file>

<file path=xl/sharedStrings.xml><?xml version="1.0" encoding="utf-8"?>
<sst xmlns="http://schemas.openxmlformats.org/spreadsheetml/2006/main" count="277" uniqueCount="134">
  <si>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</si>
  <si>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</si>
  <si>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</si>
  <si>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</si>
  <si>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</si>
  <si>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</si>
  <si>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</si>
  <si>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</si>
  <si>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</si>
  <si>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</si>
  <si>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</si>
  <si>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</si>
  <si>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</si>
  <si>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</si>
  <si>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</si>
  <si>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</si>
  <si>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</si>
  <si>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</si>
  <si>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</si>
  <si>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</si>
  <si>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</si>
  <si>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</si>
  <si>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</si>
  <si>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</si>
  <si>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</si>
  <si>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</si>
  <si>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</si>
  <si>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</si>
  <si>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</si>
  <si>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</si>
  <si>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</si>
  <si>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</si>
  <si>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</si>
  <si>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</si>
  <si>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</si>
  <si>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</si>
  <si>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</si>
  <si>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</si>
  <si>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</si>
  <si>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</si>
  <si>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</si>
  <si>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</si>
  <si>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</si>
  <si>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</si>
  <si>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</si>
  <si>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</si>
  <si>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</si>
  <si>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</si>
  <si>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</si>
  <si>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</si>
  <si>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</si>
  <si>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</si>
  <si>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</si>
  <si>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</si>
  <si>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</si>
  <si>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</si>
  <si>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</si>
  <si>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</si>
  <si>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</si>
  <si>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</si>
  <si>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</si>
  <si>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</si>
  <si>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</si>
  <si>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</si>
  <si>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</si>
  <si>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</si>
  <si>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</si>
  <si>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</si>
  <si>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</si>
  <si>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</si>
  <si>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</si>
  <si>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</si>
  <si>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</si>
  <si>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</si>
  <si>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</si>
  <si>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</si>
  <si>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</si>
  <si>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</si>
  <si>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</si>
  <si>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</si>
  <si>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</si>
  <si>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</si>
  <si>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</si>
  <si>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</si>
  <si>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</si>
  <si>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</si>
  <si>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</si>
  <si>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</si>
  <si>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</si>
  <si>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</si>
  <si>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</si>
  <si>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</si>
  <si>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</si>
  <si>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</si>
  <si>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</si>
  <si>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</si>
  <si>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</si>
  <si>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</si>
  <si>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</si>
  <si>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</si>
  <si>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</si>
  <si>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</si>
  <si>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</si>
  <si>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当該値(N-1)</t>
    <phoneticPr fontId="5"/>
  </si>
  <si>
    <t>当該値(N-4)</t>
    <phoneticPr fontId="5"/>
  </si>
  <si>
    <t>当該値(N-3)</t>
    <phoneticPr fontId="5"/>
  </si>
  <si>
    <t>当該値(N-3)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</si>
  <si>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</si>
  <si>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</si>
  <si>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</si>
  <si>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</si>
  <si>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</si>
  <si>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</si>
  <si>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</si>
  <si>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中央区</t>
  </si>
  <si>
    <t>築地川第二駐車場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</si>
  <si>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</si>
  <si>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</si>
  <si>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</si>
  <si>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</si>
  <si>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</si>
  <si>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</si>
  <si>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</si>
  <si>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</si>
  <si>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</si>
  <si>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</si>
  <si>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</si>
  <si>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</si>
  <si>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</si>
  <si>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</si>
  <si>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</si>
  <si>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駐車場使用料の増により収益的収支比率、売上高GOP比率、EBITDAすべての数値が増加した。</t>
    <rPh sb="8" eb="9">
      <t>ゾウ</t>
    </rPh>
    <rPh sb="42" eb="44">
      <t>ゾウカ</t>
    </rPh>
    <phoneticPr fontId="5"/>
  </si>
  <si>
    <t>　一時利用台数が増となったことから稼働率が増加した。</t>
    <phoneticPr fontId="5"/>
  </si>
  <si>
    <t>　売上高GOP比率やEBITDAは、平均値を上回っており、安定した経営が出来ている。</t>
    <rPh sb="1" eb="3">
      <t>ウリアゲ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</si>
</sst>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385</c:v>
                </c:pt>
                <c:pt idx="1">
                  <c:v>350</c:v>
                </c:pt>
                <c:pt idx="2">
                  <c:v>327.3</c:v>
                </c:pt>
                <c:pt idx="3">
                  <c:v>288.8</c:v>
                </c:pt>
                <c:pt idx="4">
                  <c:v>314.10000000000002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6-420F-AA46-A9C83C466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56-420F-AA46-A9C83C466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B-4975-BE65-8D16AEFA3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4B-4975-BE65-8D16AEFA3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9D2-453F-8758-436792C02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2-453F-8758-436792C02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28D-495F-860D-B1DD17F78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D-495F-860D-B1DD17F78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2-4DF9-B383-0F876A1A2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12-4DF9-B383-0F876A1A2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0-4320-9F1A-33F3DBDC9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A0-4320-9F1A-33F3DBDC9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242.6</c:v>
                </c:pt>
                <c:pt idx="1">
                  <c:v>228.7</c:v>
                </c:pt>
                <c:pt idx="2">
                  <c:v>187</c:v>
                </c:pt>
                <c:pt idx="3">
                  <c:v>198.1</c:v>
                </c:pt>
                <c:pt idx="4">
                  <c:v>225.9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A-4B3E-A4F6-F5D16DDF1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9A-4B3E-A4F6-F5D16DDF1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74</c:v>
                </c:pt>
                <c:pt idx="1">
                  <c:v>71</c:v>
                </c:pt>
                <c:pt idx="2">
                  <c:v>69.400000000000006</c:v>
                </c:pt>
                <c:pt idx="3">
                  <c:v>65.400000000000006</c:v>
                </c:pt>
                <c:pt idx="4">
                  <c:v>68.2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6-41EF-9419-647F1DF47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C6-41EF-9419-647F1DF47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72064</c:v>
                </c:pt>
                <c:pt idx="1">
                  <c:v>66769</c:v>
                </c:pt>
                <c:pt idx="2">
                  <c:v>61106</c:v>
                </c:pt>
                <c:pt idx="3">
                  <c:v>50856</c:v>
                </c:pt>
                <c:pt idx="4">
                  <c:v>58052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0-4C89-843E-711EAB82C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00-4C89-843E-711EAB82C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東京都中央区　築地川第二駐車場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商業施設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2340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122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33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108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400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無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131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385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350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327.3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288.8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314.10000000000002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242.6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228.7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187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198.1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225.9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384.2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754.2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383.4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338.4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1268.9000000000001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2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10.199999999999999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5.0999999999999996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1.9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279.89999999999998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295.5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224.4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251.9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291.5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/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132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74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71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69.400000000000006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65.400000000000006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68.2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72064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66769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61106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50856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58052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17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15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407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166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18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30.4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33.6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-122.5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8.5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26.6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8183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7940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2576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4153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6140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133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83.1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54.4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70.3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70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47.6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GLf6pn/LdNY9MrFmEMgCs+8KrbJzjDKc02ksEjaeyNtCxDXOCQxY26zsib7jkJY0WjSFQ4nVYOEfZtMDrCG85w==" saltValue="Vp9kmr9LUJNlI7rZBhKpcA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90</v>
      </c>
      <c r="AL5" s="47" t="s">
        <v>101</v>
      </c>
      <c r="AM5" s="47" t="s">
        <v>102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100</v>
      </c>
      <c r="AV5" s="47" t="s">
        <v>90</v>
      </c>
      <c r="AW5" s="47" t="s">
        <v>101</v>
      </c>
      <c r="AX5" s="47" t="s">
        <v>103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100</v>
      </c>
      <c r="BG5" s="47" t="s">
        <v>90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104</v>
      </c>
      <c r="BR5" s="47" t="s">
        <v>105</v>
      </c>
      <c r="BS5" s="47" t="s">
        <v>101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104</v>
      </c>
      <c r="CC5" s="47" t="s">
        <v>106</v>
      </c>
      <c r="CD5" s="47" t="s">
        <v>101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100</v>
      </c>
      <c r="CP5" s="47" t="s">
        <v>106</v>
      </c>
      <c r="CQ5" s="47" t="s">
        <v>101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106</v>
      </c>
      <c r="DB5" s="47" t="s">
        <v>107</v>
      </c>
      <c r="DC5" s="47" t="s">
        <v>103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100</v>
      </c>
      <c r="DL5" s="47" t="s">
        <v>106</v>
      </c>
      <c r="DM5" s="47" t="s">
        <v>107</v>
      </c>
      <c r="DN5" s="47" t="s">
        <v>92</v>
      </c>
      <c r="DO5" s="47" t="s">
        <v>108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109</v>
      </c>
      <c r="B6" s="48">
        <f>B8</f>
        <v>2022</v>
      </c>
      <c r="C6" s="48">
        <f t="shared" ref="C6:X6" si="1">C8</f>
        <v>131024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4</v>
      </c>
      <c r="H6" s="48" t="str">
        <f>SUBSTITUTE(H8,"　","")</f>
        <v>東京都中央区</v>
      </c>
      <c r="I6" s="48" t="str">
        <f t="shared" si="1"/>
        <v>築地川第二駐車場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33</v>
      </c>
      <c r="S6" s="50" t="str">
        <f t="shared" si="1"/>
        <v>商業施設</v>
      </c>
      <c r="T6" s="50" t="str">
        <f t="shared" si="1"/>
        <v>無</v>
      </c>
      <c r="U6" s="51">
        <f t="shared" si="1"/>
        <v>2340</v>
      </c>
      <c r="V6" s="51">
        <f t="shared" si="1"/>
        <v>108</v>
      </c>
      <c r="W6" s="51">
        <f t="shared" si="1"/>
        <v>400</v>
      </c>
      <c r="X6" s="50" t="str">
        <f t="shared" si="1"/>
        <v>無</v>
      </c>
      <c r="Y6" s="52">
        <f>IF(Y8="-",NA(),Y8)</f>
        <v>385</v>
      </c>
      <c r="Z6" s="52">
        <f t="shared" ref="Z6:AH6" si="2">IF(Z8="-",NA(),Z8)</f>
        <v>350</v>
      </c>
      <c r="AA6" s="52">
        <f t="shared" si="2"/>
        <v>327.3</v>
      </c>
      <c r="AB6" s="52">
        <f t="shared" si="2"/>
        <v>288.8</v>
      </c>
      <c r="AC6" s="52">
        <f t="shared" si="2"/>
        <v>314.10000000000002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74</v>
      </c>
      <c r="BG6" s="52">
        <f t="shared" ref="BG6:BO6" si="5">IF(BG8="-",NA(),BG8)</f>
        <v>71</v>
      </c>
      <c r="BH6" s="52">
        <f t="shared" si="5"/>
        <v>69.400000000000006</v>
      </c>
      <c r="BI6" s="52">
        <f t="shared" si="5"/>
        <v>65.400000000000006</v>
      </c>
      <c r="BJ6" s="52">
        <f t="shared" si="5"/>
        <v>68.2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72064</v>
      </c>
      <c r="BR6" s="53">
        <f t="shared" ref="BR6:BZ6" si="6">IF(BR8="-",NA(),BR8)</f>
        <v>66769</v>
      </c>
      <c r="BS6" s="53">
        <f t="shared" si="6"/>
        <v>61106</v>
      </c>
      <c r="BT6" s="53">
        <f t="shared" si="6"/>
        <v>50856</v>
      </c>
      <c r="BU6" s="53">
        <f t="shared" si="6"/>
        <v>58052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110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111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242.6</v>
      </c>
      <c r="DL6" s="52">
        <f t="shared" ref="DL6:DT6" si="9">IF(DL8="-",NA(),DL8)</f>
        <v>228.7</v>
      </c>
      <c r="DM6" s="52">
        <f t="shared" si="9"/>
        <v>187</v>
      </c>
      <c r="DN6" s="52">
        <f t="shared" si="9"/>
        <v>198.1</v>
      </c>
      <c r="DO6" s="52">
        <f t="shared" si="9"/>
        <v>225.9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112</v>
      </c>
      <c r="B7" s="48">
        <f t="shared" ref="B7:X7" si="10">B8</f>
        <v>2022</v>
      </c>
      <c r="C7" s="48">
        <f t="shared" si="10"/>
        <v>131024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4</v>
      </c>
      <c r="H7" s="48" t="str">
        <f t="shared" si="10"/>
        <v>東京都　中央区</v>
      </c>
      <c r="I7" s="48" t="str">
        <f t="shared" si="10"/>
        <v>築地川第二駐車場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33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2340</v>
      </c>
      <c r="V7" s="51">
        <f t="shared" si="10"/>
        <v>108</v>
      </c>
      <c r="W7" s="51">
        <f t="shared" si="10"/>
        <v>400</v>
      </c>
      <c r="X7" s="50" t="str">
        <f t="shared" si="10"/>
        <v>無</v>
      </c>
      <c r="Y7" s="52">
        <f>Y8</f>
        <v>385</v>
      </c>
      <c r="Z7" s="52">
        <f t="shared" ref="Z7:AH7" si="11">Z8</f>
        <v>350</v>
      </c>
      <c r="AA7" s="52">
        <f t="shared" si="11"/>
        <v>327.3</v>
      </c>
      <c r="AB7" s="52">
        <f t="shared" si="11"/>
        <v>288.8</v>
      </c>
      <c r="AC7" s="52">
        <f t="shared" si="11"/>
        <v>314.10000000000002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74</v>
      </c>
      <c r="BG7" s="52">
        <f t="shared" ref="BG7:BO7" si="14">BG8</f>
        <v>71</v>
      </c>
      <c r="BH7" s="52">
        <f t="shared" si="14"/>
        <v>69.400000000000006</v>
      </c>
      <c r="BI7" s="52">
        <f t="shared" si="14"/>
        <v>65.400000000000006</v>
      </c>
      <c r="BJ7" s="52">
        <f t="shared" si="14"/>
        <v>68.2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72064</v>
      </c>
      <c r="BR7" s="53">
        <f t="shared" ref="BR7:BZ7" si="15">BR8</f>
        <v>66769</v>
      </c>
      <c r="BS7" s="53">
        <f t="shared" si="15"/>
        <v>61106</v>
      </c>
      <c r="BT7" s="53">
        <f t="shared" si="15"/>
        <v>50856</v>
      </c>
      <c r="BU7" s="53">
        <f t="shared" si="15"/>
        <v>58052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113</v>
      </c>
      <c r="CC7" s="52" t="s">
        <v>113</v>
      </c>
      <c r="CD7" s="52" t="s">
        <v>113</v>
      </c>
      <c r="CE7" s="52" t="s">
        <v>113</v>
      </c>
      <c r="CF7" s="52" t="s">
        <v>113</v>
      </c>
      <c r="CG7" s="52" t="s">
        <v>113</v>
      </c>
      <c r="CH7" s="52" t="s">
        <v>113</v>
      </c>
      <c r="CI7" s="52" t="s">
        <v>113</v>
      </c>
      <c r="CJ7" s="52" t="s">
        <v>113</v>
      </c>
      <c r="CK7" s="52" t="s">
        <v>111</v>
      </c>
      <c r="CL7" s="49"/>
      <c r="CM7" s="51">
        <f>CM8</f>
        <v>0</v>
      </c>
      <c r="CN7" s="51">
        <f>CN8</f>
        <v>0</v>
      </c>
      <c r="CO7" s="52" t="s">
        <v>113</v>
      </c>
      <c r="CP7" s="52" t="s">
        <v>113</v>
      </c>
      <c r="CQ7" s="52" t="s">
        <v>113</v>
      </c>
      <c r="CR7" s="52" t="s">
        <v>113</v>
      </c>
      <c r="CS7" s="52" t="s">
        <v>113</v>
      </c>
      <c r="CT7" s="52" t="s">
        <v>113</v>
      </c>
      <c r="CU7" s="52" t="s">
        <v>113</v>
      </c>
      <c r="CV7" s="52" t="s">
        <v>113</v>
      </c>
      <c r="CW7" s="52" t="s">
        <v>113</v>
      </c>
      <c r="CX7" s="52" t="s">
        <v>111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242.6</v>
      </c>
      <c r="DL7" s="52">
        <f t="shared" ref="DL7:DT7" si="17">DL8</f>
        <v>228.7</v>
      </c>
      <c r="DM7" s="52">
        <f t="shared" si="17"/>
        <v>187</v>
      </c>
      <c r="DN7" s="52">
        <f t="shared" si="17"/>
        <v>198.1</v>
      </c>
      <c r="DO7" s="52">
        <f t="shared" si="17"/>
        <v>225.9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2">
      <c r="A8" s="37"/>
      <c r="B8" s="55">
        <v>2022</v>
      </c>
      <c r="C8" s="55">
        <v>131024</v>
      </c>
      <c r="D8" s="55">
        <v>47</v>
      </c>
      <c r="E8" s="55">
        <v>14</v>
      </c>
      <c r="F8" s="55">
        <v>0</v>
      </c>
      <c r="G8" s="55">
        <v>4</v>
      </c>
      <c r="H8" s="55" t="s">
        <v>114</v>
      </c>
      <c r="I8" s="55" t="s">
        <v>115</v>
      </c>
      <c r="J8" s="55" t="s">
        <v>116</v>
      </c>
      <c r="K8" s="55" t="s">
        <v>117</v>
      </c>
      <c r="L8" s="55" t="s">
        <v>118</v>
      </c>
      <c r="M8" s="55" t="s">
        <v>119</v>
      </c>
      <c r="N8" s="55" t="s">
        <v>120</v>
      </c>
      <c r="O8" s="56" t="s">
        <v>121</v>
      </c>
      <c r="P8" s="57" t="s">
        <v>122</v>
      </c>
      <c r="Q8" s="57" t="s">
        <v>123</v>
      </c>
      <c r="R8" s="58">
        <v>33</v>
      </c>
      <c r="S8" s="57" t="s">
        <v>124</v>
      </c>
      <c r="T8" s="57" t="s">
        <v>125</v>
      </c>
      <c r="U8" s="58">
        <v>2340</v>
      </c>
      <c r="V8" s="58">
        <v>108</v>
      </c>
      <c r="W8" s="58">
        <v>400</v>
      </c>
      <c r="X8" s="57" t="s">
        <v>125</v>
      </c>
      <c r="Y8" s="59">
        <v>385</v>
      </c>
      <c r="Z8" s="59">
        <v>350</v>
      </c>
      <c r="AA8" s="59">
        <v>327.3</v>
      </c>
      <c r="AB8" s="59">
        <v>288.8</v>
      </c>
      <c r="AC8" s="59">
        <v>314.10000000000002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74</v>
      </c>
      <c r="BG8" s="59">
        <v>71</v>
      </c>
      <c r="BH8" s="59">
        <v>69.400000000000006</v>
      </c>
      <c r="BI8" s="59">
        <v>65.400000000000006</v>
      </c>
      <c r="BJ8" s="59">
        <v>68.2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72064</v>
      </c>
      <c r="BR8" s="60">
        <v>66769</v>
      </c>
      <c r="BS8" s="60">
        <v>61106</v>
      </c>
      <c r="BT8" s="61">
        <v>50856</v>
      </c>
      <c r="BU8" s="61">
        <v>58052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118</v>
      </c>
      <c r="CC8" s="59" t="s">
        <v>118</v>
      </c>
      <c r="CD8" s="59" t="s">
        <v>118</v>
      </c>
      <c r="CE8" s="59" t="s">
        <v>118</v>
      </c>
      <c r="CF8" s="59" t="s">
        <v>118</v>
      </c>
      <c r="CG8" s="59" t="s">
        <v>118</v>
      </c>
      <c r="CH8" s="59" t="s">
        <v>118</v>
      </c>
      <c r="CI8" s="59" t="s">
        <v>118</v>
      </c>
      <c r="CJ8" s="59" t="s">
        <v>118</v>
      </c>
      <c r="CK8" s="59" t="s">
        <v>118</v>
      </c>
      <c r="CL8" s="56" t="s">
        <v>118</v>
      </c>
      <c r="CM8" s="58">
        <v>0</v>
      </c>
      <c r="CN8" s="58">
        <v>0</v>
      </c>
      <c r="CO8" s="59" t="s">
        <v>118</v>
      </c>
      <c r="CP8" s="59" t="s">
        <v>118</v>
      </c>
      <c r="CQ8" s="59" t="s">
        <v>118</v>
      </c>
      <c r="CR8" s="59" t="s">
        <v>118</v>
      </c>
      <c r="CS8" s="59" t="s">
        <v>118</v>
      </c>
      <c r="CT8" s="59" t="s">
        <v>118</v>
      </c>
      <c r="CU8" s="59" t="s">
        <v>118</v>
      </c>
      <c r="CV8" s="59" t="s">
        <v>118</v>
      </c>
      <c r="CW8" s="59" t="s">
        <v>118</v>
      </c>
      <c r="CX8" s="59" t="s">
        <v>118</v>
      </c>
      <c r="CY8" s="56" t="s">
        <v>118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242.6</v>
      </c>
      <c r="DL8" s="59">
        <v>228.7</v>
      </c>
      <c r="DM8" s="59">
        <v>187</v>
      </c>
      <c r="DN8" s="59">
        <v>198.1</v>
      </c>
      <c r="DO8" s="59">
        <v>225.9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126</v>
      </c>
      <c r="C10" s="64" t="s">
        <v>127</v>
      </c>
      <c r="D10" s="64" t="s">
        <v>128</v>
      </c>
      <c r="E10" s="64" t="s">
        <v>129</v>
      </c>
      <c r="F10" s="64" t="s">
        <v>130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2024-01-11T00:09:01Z</dcterms:created>
  <dcterms:modified xsi:type="dcterms:W3CDTF">2024-02-01T00:39:56Z</dcterms:modified>
  <cp:category/>
</cp:coreProperties>
</file>