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keieihikakubunsekihyo-shi-kouei\"/>
    </mc:Choice>
  </mc:AlternateContent>
  <workbookProtection workbookAlgorithmName="SHA-512" workbookHashValue="dEKVZ7k6sECwiEOndFyb0PEDeFep7AZxNaPu432f6qLpCwUL02RZUCakPD1AA/J1cEGuchGOSXTfw7eQUXIXnA==" workbookSaltValue="W7Gf8Y1LefipbECW6TQ05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<sst xmlns="http://schemas.openxmlformats.org/spreadsheetml/2006/main" count="278" uniqueCount="119">
  <si>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</si>
  <si>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</si>
  <si>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</si>
  <si>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</si>
  <si>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</si>
  <si>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</si>
  <si>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</si>
  <si>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</si>
  <si>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</si>
  <si>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</si>
  <si>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</si>
  <si>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</si>
  <si>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</si>
  <si>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</si>
  <si>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</si>
  <si>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</si>
  <si>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</si>
  <si>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</si>
  <si>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</si>
  <si>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</si>
  <si>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</si>
  <si>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</si>
  <si>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</si>
  <si>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</si>
  <si>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</si>
  <si>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</si>
  <si>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</si>
  <si>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</si>
  <si>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</si>
  <si>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</si>
  <si>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</si>
  <si>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</si>
  <si>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</si>
  <si>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</si>
  <si>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</si>
  <si>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</si>
  <si>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</si>
  <si>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</si>
  <si>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</si>
  <si>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</si>
  <si>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</si>
  <si>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</si>
  <si>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</si>
  <si>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</si>
  <si>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</si>
  <si>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</si>
  <si>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</si>
  <si>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</si>
  <si>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</si>
  <si>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</si>
  <si>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</si>
  <si>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</si>
  <si>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</si>
  <si>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</si>
  <si>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</si>
  <si>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</si>
  <si>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</si>
  <si>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</si>
  <si>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</si>
  <si>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</si>
  <si>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</si>
  <si>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</si>
  <si>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</si>
  <si>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</si>
  <si>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</si>
  <si>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</si>
  <si>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</si>
  <si>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</si>
  <si>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</si>
  <si>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</si>
  <si>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</si>
  <si>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</si>
  <si>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</si>
  <si>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</si>
  <si>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</si>
  <si>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</si>
  <si>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</si>
  <si>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</si>
  <si>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</si>
  <si>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</si>
  <si>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</si>
  <si>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</si>
  <si>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</si>
  <si>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</si>
  <si>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</si>
  <si>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</si>
  <si>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</si>
  <si>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</si>
  <si>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</si>
  <si>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</si>
  <si>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</si>
  <si>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</si>
  <si>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</si>
  <si>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</si>
  <si>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</si>
  <si>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</si>
  <si>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</si>
  <si>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</si>
  <si>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</si>
  <si>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</si>
  <si>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</si>
  <si>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</si>
  <si>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</si>
  <si>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</si>
  <si>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</si>
  <si>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</si>
  <si>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</si>
  <si>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</si>
  <si>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</si>
  <si>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</si>
  <si>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</si>
  <si>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</si>
  <si>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</si>
  <si>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</si>
  <si>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</si>
  <si>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</si>
  <si>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①経常収支比率113.58％…経常的収支のバランス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⑤経費回収率129.86％…汚水関係の収支バランス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③流動比率253.30％…短期的債務に対する支払能力
　　「100％以上を達成につき良好」
　⇒　評価：資金繰りに問題なし。
（要因）黒字で現金を留保、短期的債務の企業債償
　　　　還金も集中投資分償還終了により少ない。
④企業債残高対事業規模比率158.25％
　　　…下水道使用料に対する企業債残高の大きさ
　　「全国・類似団体平均を大きく下回り良好」
　⇒　評価：収入に対し無理のない借入状況。
（要因）過去の集中投資分償還終了により企業債残
　　　　高が小さく、使用料収入も確保している。</t>
    <phoneticPr fontId="4"/>
  </si>
  <si>
    <t>①有形固定資産減価償却率13.66％…老朽化の程度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②管渠老朽化率3.86％…法定耐用年数超え管渠割合
  ⇒　評価：今後も急増の見込み
③管渠改善率0.22％…延長に対する改築・修繕割合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79" eb="181">
      <t>コンゴ</t>
    </rPh>
    <phoneticPr fontId="4"/>
  </si>
  <si>
    <t>　小平市の令和３年度決算では、現状特に問題は見当たらない。しかし今後は人口減少や節水型社会への変化等により下水道使用料の減収が予想される一方、昭和45年度の事業開始から50年以上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２年度に策定した「経営戦略」に基づき、予測される経営状況の悪化に備え、内部留保を活用した企業債借入抑制や経費縮減に取り組むとともに、将来的な下水道使用料水準の適正化を意識して各指標のモニタリングを実施する等、効率的で健全な下水道経営を推進し、経営基盤の強化を図る。</t>
    <rPh sb="87" eb="8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</si>
</sst>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0.24</c:v>
                </c:pt>
                <c:pt idx="3">
                  <c:v>0.33</c:v>
                </c:pt>
                <c:pt idx="4">
                  <c:v>0.22</c:v>
                </c:pt>
              </c:numCache>
            </c:numRef>
          </c:val>
          <c:extLst>
            <c:ext xmlns:c16="http://schemas.microsoft.com/office/drawing/2014/chart" uri="{C3380CC4-5D6E-409C-BE32-E72D297353CC}">
              <c16:uniqueId val="{00000000-19BE-4F02-9252-43C3796D67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0.14000000000000001</c:v>
                </c:pt>
              </c:numCache>
            </c:numRef>
          </c:val>
          <c:smooth val="0"/>
          <c:extLst>
            <c:ext xmlns:c16="http://schemas.microsoft.com/office/drawing/2014/chart" uri="{C3380CC4-5D6E-409C-BE32-E72D297353CC}">
              <c16:uniqueId val="{00000001-19BE-4F02-9252-43C3796D67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D-4D9B-A394-3676C03A67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67.37</c:v>
                </c:pt>
                <c:pt idx="3">
                  <c:v>67.709999999999994</c:v>
                </c:pt>
                <c:pt idx="4">
                  <c:v>67.13</c:v>
                </c:pt>
              </c:numCache>
            </c:numRef>
          </c:val>
          <c:smooth val="0"/>
          <c:extLst>
            <c:ext xmlns:c16="http://schemas.microsoft.com/office/drawing/2014/chart" uri="{C3380CC4-5D6E-409C-BE32-E72D297353CC}">
              <c16:uniqueId val="{00000001-963D-4D9B-A394-3676C03A67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99.85</c:v>
                </c:pt>
                <c:pt idx="3">
                  <c:v>99.89</c:v>
                </c:pt>
                <c:pt idx="4">
                  <c:v>99.9</c:v>
                </c:pt>
              </c:numCache>
            </c:numRef>
          </c:val>
          <c:extLst>
            <c:ext xmlns:c16="http://schemas.microsoft.com/office/drawing/2014/chart" uri="{C3380CC4-5D6E-409C-BE32-E72D297353CC}">
              <c16:uniqueId val="{00000000-3A7C-4F70-8583-9F95A45F72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c:v>
                </c:pt>
                <c:pt idx="3">
                  <c:v>97.24</c:v>
                </c:pt>
                <c:pt idx="4">
                  <c:v>97.79</c:v>
                </c:pt>
              </c:numCache>
            </c:numRef>
          </c:val>
          <c:smooth val="0"/>
          <c:extLst>
            <c:ext xmlns:c16="http://schemas.microsoft.com/office/drawing/2014/chart" uri="{C3380CC4-5D6E-409C-BE32-E72D297353CC}">
              <c16:uniqueId val="{00000001-3A7C-4F70-8583-9F95A45F72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112.13</c:v>
                </c:pt>
                <c:pt idx="3">
                  <c:v>112.22</c:v>
                </c:pt>
                <c:pt idx="4">
                  <c:v>113.58</c:v>
                </c:pt>
              </c:numCache>
            </c:numRef>
          </c:val>
          <c:extLst>
            <c:ext xmlns:c16="http://schemas.microsoft.com/office/drawing/2014/chart" uri="{C3380CC4-5D6E-409C-BE32-E72D297353CC}">
              <c16:uniqueId val="{00000000-AEFA-4D30-ABC9-46CF3FDDD7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106.31</c:v>
                </c:pt>
                <c:pt idx="3">
                  <c:v>107.05</c:v>
                </c:pt>
                <c:pt idx="4">
                  <c:v>106.43</c:v>
                </c:pt>
              </c:numCache>
            </c:numRef>
          </c:val>
          <c:smooth val="0"/>
          <c:extLst>
            <c:ext xmlns:c16="http://schemas.microsoft.com/office/drawing/2014/chart" uri="{C3380CC4-5D6E-409C-BE32-E72D297353CC}">
              <c16:uniqueId val="{00000001-AEFA-4D30-ABC9-46CF3FDDD7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4.76</c:v>
                </c:pt>
                <c:pt idx="3">
                  <c:v>9.33</c:v>
                </c:pt>
                <c:pt idx="4">
                  <c:v>13.66</c:v>
                </c:pt>
              </c:numCache>
            </c:numRef>
          </c:val>
          <c:extLst>
            <c:ext xmlns:c16="http://schemas.microsoft.com/office/drawing/2014/chart" uri="{C3380CC4-5D6E-409C-BE32-E72D297353CC}">
              <c16:uniqueId val="{00000000-571F-4F09-AA52-F10726C594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30.6</c:v>
                </c:pt>
                <c:pt idx="3">
                  <c:v>27.39</c:v>
                </c:pt>
                <c:pt idx="4">
                  <c:v>30.42</c:v>
                </c:pt>
              </c:numCache>
            </c:numRef>
          </c:val>
          <c:smooth val="0"/>
          <c:extLst>
            <c:ext xmlns:c16="http://schemas.microsoft.com/office/drawing/2014/chart" uri="{C3380CC4-5D6E-409C-BE32-E72D297353CC}">
              <c16:uniqueId val="{00000001-571F-4F09-AA52-F10726C594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c:v>1.1399999999999999</c:v>
                </c:pt>
                <c:pt idx="4">
                  <c:v>3.86</c:v>
                </c:pt>
              </c:numCache>
            </c:numRef>
          </c:val>
          <c:extLst>
            <c:ext xmlns:c16="http://schemas.microsoft.com/office/drawing/2014/chart" uri="{C3380CC4-5D6E-409C-BE32-E72D297353CC}">
              <c16:uniqueId val="{00000000-920C-496F-BFAD-3636DA87DA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5.0199999999999996</c:v>
                </c:pt>
                <c:pt idx="3">
                  <c:v>5.86</c:v>
                </c:pt>
                <c:pt idx="4">
                  <c:v>6.66</c:v>
                </c:pt>
              </c:numCache>
            </c:numRef>
          </c:val>
          <c:smooth val="0"/>
          <c:extLst>
            <c:ext xmlns:c16="http://schemas.microsoft.com/office/drawing/2014/chart" uri="{C3380CC4-5D6E-409C-BE32-E72D297353CC}">
              <c16:uniqueId val="{00000001-920C-496F-BFAD-3636DA87DA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E5-4C79-A928-0F0C5C551D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0.05</c:v>
                </c:pt>
                <c:pt idx="3" formatCode="#,##0.00;&quot;△&quot;#,##0.00">
                  <c:v>0</c:v>
                </c:pt>
                <c:pt idx="4" formatCode="#,##0.00;&quot;△&quot;#,##0.00">
                  <c:v>0</c:v>
                </c:pt>
              </c:numCache>
            </c:numRef>
          </c:val>
          <c:smooth val="0"/>
          <c:extLst>
            <c:ext xmlns:c16="http://schemas.microsoft.com/office/drawing/2014/chart" uri="{C3380CC4-5D6E-409C-BE32-E72D297353CC}">
              <c16:uniqueId val="{00000001-44E5-4C79-A928-0F0C5C551D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122.61</c:v>
                </c:pt>
                <c:pt idx="3">
                  <c:v>187.94</c:v>
                </c:pt>
                <c:pt idx="4">
                  <c:v>253.3</c:v>
                </c:pt>
              </c:numCache>
            </c:numRef>
          </c:val>
          <c:extLst>
            <c:ext xmlns:c16="http://schemas.microsoft.com/office/drawing/2014/chart" uri="{C3380CC4-5D6E-409C-BE32-E72D297353CC}">
              <c16:uniqueId val="{00000000-AEEE-447F-B5FC-527648E93C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88.1</c:v>
                </c:pt>
                <c:pt idx="3">
                  <c:v>84.84</c:v>
                </c:pt>
                <c:pt idx="4">
                  <c:v>88.42</c:v>
                </c:pt>
              </c:numCache>
            </c:numRef>
          </c:val>
          <c:smooth val="0"/>
          <c:extLst>
            <c:ext xmlns:c16="http://schemas.microsoft.com/office/drawing/2014/chart" uri="{C3380CC4-5D6E-409C-BE32-E72D297353CC}">
              <c16:uniqueId val="{00000001-AEEE-447F-B5FC-527648E93C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161.91</c:v>
                </c:pt>
                <c:pt idx="3">
                  <c:v>161</c:v>
                </c:pt>
                <c:pt idx="4">
                  <c:v>158.25</c:v>
                </c:pt>
              </c:numCache>
            </c:numRef>
          </c:val>
          <c:extLst>
            <c:ext xmlns:c16="http://schemas.microsoft.com/office/drawing/2014/chart" uri="{C3380CC4-5D6E-409C-BE32-E72D297353CC}">
              <c16:uniqueId val="{00000000-859D-426C-B9B6-912797A6EF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585.55999999999995</c:v>
                </c:pt>
                <c:pt idx="3">
                  <c:v>565.62</c:v>
                </c:pt>
                <c:pt idx="4">
                  <c:v>544.61</c:v>
                </c:pt>
              </c:numCache>
            </c:numRef>
          </c:val>
          <c:smooth val="0"/>
          <c:extLst>
            <c:ext xmlns:c16="http://schemas.microsoft.com/office/drawing/2014/chart" uri="{C3380CC4-5D6E-409C-BE32-E72D297353CC}">
              <c16:uniqueId val="{00000001-859D-426C-B9B6-912797A6EF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125.73</c:v>
                </c:pt>
                <c:pt idx="3">
                  <c:v>126.63</c:v>
                </c:pt>
                <c:pt idx="4">
                  <c:v>129.86000000000001</c:v>
                </c:pt>
              </c:numCache>
            </c:numRef>
          </c:val>
          <c:extLst>
            <c:ext xmlns:c16="http://schemas.microsoft.com/office/drawing/2014/chart" uri="{C3380CC4-5D6E-409C-BE32-E72D297353CC}">
              <c16:uniqueId val="{00000000-968C-4889-A0EF-63105A0F20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101.62</c:v>
                </c:pt>
                <c:pt idx="3">
                  <c:v>102.36</c:v>
                </c:pt>
                <c:pt idx="4">
                  <c:v>103.76</c:v>
                </c:pt>
              </c:numCache>
            </c:numRef>
          </c:val>
          <c:smooth val="0"/>
          <c:extLst>
            <c:ext xmlns:c16="http://schemas.microsoft.com/office/drawing/2014/chart" uri="{C3380CC4-5D6E-409C-BE32-E72D297353CC}">
              <c16:uniqueId val="{00000001-968C-4889-A0EF-63105A0F20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81.23</c:v>
                </c:pt>
                <c:pt idx="3">
                  <c:v>77.94</c:v>
                </c:pt>
                <c:pt idx="4">
                  <c:v>76.06</c:v>
                </c:pt>
              </c:numCache>
            </c:numRef>
          </c:val>
          <c:extLst>
            <c:ext xmlns:c16="http://schemas.microsoft.com/office/drawing/2014/chart" uri="{C3380CC4-5D6E-409C-BE32-E72D297353CC}">
              <c16:uniqueId val="{00000000-2202-4A8E-9F4E-87C9FB412B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117.41</c:v>
                </c:pt>
                <c:pt idx="3">
                  <c:v>114.01</c:v>
                </c:pt>
                <c:pt idx="4">
                  <c:v>111.18</c:v>
                </c:pt>
              </c:numCache>
            </c:numRef>
          </c:val>
          <c:smooth val="0"/>
          <c:extLst>
            <c:ext xmlns:c16="http://schemas.microsoft.com/office/drawing/2014/chart" uri="{C3380CC4-5D6E-409C-BE32-E72D297353CC}">
              <c16:uniqueId val="{00000001-2202-4A8E-9F4E-87C9FB412B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小平市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40" t="str">
        <f>
データ!I6</f>
        <v>
法適用</v>
      </c>
      <c r="C8" s="40"/>
      <c r="D8" s="40"/>
      <c r="E8" s="40"/>
      <c r="F8" s="40"/>
      <c r="G8" s="40"/>
      <c r="H8" s="40"/>
      <c r="I8" s="40" t="str">
        <f>
データ!J6</f>
        <v>
下水道事業</v>
      </c>
      <c r="J8" s="40"/>
      <c r="K8" s="40"/>
      <c r="L8" s="40"/>
      <c r="M8" s="40"/>
      <c r="N8" s="40"/>
      <c r="O8" s="40"/>
      <c r="P8" s="40" t="str">
        <f>
データ!K6</f>
        <v>
公共下水道</v>
      </c>
      <c r="Q8" s="40"/>
      <c r="R8" s="40"/>
      <c r="S8" s="40"/>
      <c r="T8" s="40"/>
      <c r="U8" s="40"/>
      <c r="V8" s="40"/>
      <c r="W8" s="40" t="str">
        <f>
データ!L6</f>
        <v>
Ab</v>
      </c>
      <c r="X8" s="40"/>
      <c r="Y8" s="40"/>
      <c r="Z8" s="40"/>
      <c r="AA8" s="40"/>
      <c r="AB8" s="40"/>
      <c r="AC8" s="40"/>
      <c r="AD8" s="41" t="str">
        <f>
データ!$M$6</f>
        <v>
非設置</v>
      </c>
      <c r="AE8" s="41"/>
      <c r="AF8" s="41"/>
      <c r="AG8" s="41"/>
      <c r="AH8" s="41"/>
      <c r="AI8" s="41"/>
      <c r="AJ8" s="41"/>
      <c r="AK8" s="3"/>
      <c r="AL8" s="42">
        <f>
データ!S6</f>
        <v>
195361</v>
      </c>
      <c r="AM8" s="42"/>
      <c r="AN8" s="42"/>
      <c r="AO8" s="42"/>
      <c r="AP8" s="42"/>
      <c r="AQ8" s="42"/>
      <c r="AR8" s="42"/>
      <c r="AS8" s="42"/>
      <c r="AT8" s="35">
        <f>
データ!T6</f>
        <v>
20.51</v>
      </c>
      <c r="AU8" s="35"/>
      <c r="AV8" s="35"/>
      <c r="AW8" s="35"/>
      <c r="AX8" s="35"/>
      <c r="AY8" s="35"/>
      <c r="AZ8" s="35"/>
      <c r="BA8" s="35"/>
      <c r="BB8" s="35">
        <f>
データ!U6</f>
        <v>
9525.16</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5" t="str">
        <f>
データ!N6</f>
        <v>
-</v>
      </c>
      <c r="C10" s="35"/>
      <c r="D10" s="35"/>
      <c r="E10" s="35"/>
      <c r="F10" s="35"/>
      <c r="G10" s="35"/>
      <c r="H10" s="35"/>
      <c r="I10" s="35">
        <f>
データ!O6</f>
        <v>
83.14</v>
      </c>
      <c r="J10" s="35"/>
      <c r="K10" s="35"/>
      <c r="L10" s="35"/>
      <c r="M10" s="35"/>
      <c r="N10" s="35"/>
      <c r="O10" s="35"/>
      <c r="P10" s="35">
        <f>
データ!P6</f>
        <v>
100</v>
      </c>
      <c r="Q10" s="35"/>
      <c r="R10" s="35"/>
      <c r="S10" s="35"/>
      <c r="T10" s="35"/>
      <c r="U10" s="35"/>
      <c r="V10" s="35"/>
      <c r="W10" s="35">
        <f>
データ!Q6</f>
        <v>
95.87</v>
      </c>
      <c r="X10" s="35"/>
      <c r="Y10" s="35"/>
      <c r="Z10" s="35"/>
      <c r="AA10" s="35"/>
      <c r="AB10" s="35"/>
      <c r="AC10" s="35"/>
      <c r="AD10" s="42">
        <f>
データ!R6</f>
        <v>
1655</v>
      </c>
      <c r="AE10" s="42"/>
      <c r="AF10" s="42"/>
      <c r="AG10" s="42"/>
      <c r="AH10" s="42"/>
      <c r="AI10" s="42"/>
      <c r="AJ10" s="42"/>
      <c r="AK10" s="2"/>
      <c r="AL10" s="42">
        <f>
データ!V6</f>
        <v>
195014</v>
      </c>
      <c r="AM10" s="42"/>
      <c r="AN10" s="42"/>
      <c r="AO10" s="42"/>
      <c r="AP10" s="42"/>
      <c r="AQ10" s="42"/>
      <c r="AR10" s="42"/>
      <c r="AS10" s="42"/>
      <c r="AT10" s="35">
        <f>
データ!W6</f>
        <v>
20.46</v>
      </c>
      <c r="AU10" s="35"/>
      <c r="AV10" s="35"/>
      <c r="AW10" s="35"/>
      <c r="AX10" s="35"/>
      <c r="AY10" s="35"/>
      <c r="AZ10" s="35"/>
      <c r="BA10" s="35"/>
      <c r="BB10" s="35">
        <f>
データ!X6</f>
        <v>
9531.48</v>
      </c>
      <c r="BC10" s="35"/>
      <c r="BD10" s="35"/>
      <c r="BE10" s="35"/>
      <c r="BF10" s="35"/>
      <c r="BG10" s="35"/>
      <c r="BH10" s="35"/>
      <c r="BI10" s="35"/>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
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bhvjogWeLIrwDxKW6t+ZmVg3krYOZczvEXFdEUW8QemekspCJi3SFpPsMbP1bJu6IBBuaw41hPXxsmdlvorcg==" saltValue="8OfgdQ0oIWo90Zr0DB3A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132110</v>
      </c>
      <c r="D6" s="19">
        <f t="shared" si="3"/>
        <v>
46</v>
      </c>
      <c r="E6" s="19">
        <f t="shared" si="3"/>
        <v>
17</v>
      </c>
      <c r="F6" s="19">
        <f t="shared" si="3"/>
        <v>
1</v>
      </c>
      <c r="G6" s="19">
        <f t="shared" si="3"/>
        <v>
0</v>
      </c>
      <c r="H6" s="19" t="str">
        <f t="shared" si="3"/>
        <v>
東京都　小平市</v>
      </c>
      <c r="I6" s="19" t="str">
        <f t="shared" si="3"/>
        <v>
法適用</v>
      </c>
      <c r="J6" s="19" t="str">
        <f t="shared" si="3"/>
        <v>
下水道事業</v>
      </c>
      <c r="K6" s="19" t="str">
        <f t="shared" si="3"/>
        <v>
公共下水道</v>
      </c>
      <c r="L6" s="19" t="str">
        <f t="shared" si="3"/>
        <v>
Ab</v>
      </c>
      <c r="M6" s="19" t="str">
        <f t="shared" si="3"/>
        <v>
非設置</v>
      </c>
      <c r="N6" s="20" t="str">
        <f t="shared" si="3"/>
        <v>
-</v>
      </c>
      <c r="O6" s="20">
        <f t="shared" si="3"/>
        <v>
83.14</v>
      </c>
      <c r="P6" s="20">
        <f t="shared" si="3"/>
        <v>
100</v>
      </c>
      <c r="Q6" s="20">
        <f t="shared" si="3"/>
        <v>
95.87</v>
      </c>
      <c r="R6" s="20">
        <f t="shared" si="3"/>
        <v>
1655</v>
      </c>
      <c r="S6" s="20">
        <f t="shared" si="3"/>
        <v>
195361</v>
      </c>
      <c r="T6" s="20">
        <f t="shared" si="3"/>
        <v>
20.51</v>
      </c>
      <c r="U6" s="20">
        <f t="shared" si="3"/>
        <v>
9525.16</v>
      </c>
      <c r="V6" s="20">
        <f t="shared" si="3"/>
        <v>
195014</v>
      </c>
      <c r="W6" s="20">
        <f t="shared" si="3"/>
        <v>
20.46</v>
      </c>
      <c r="X6" s="20">
        <f t="shared" si="3"/>
        <v>
9531.48</v>
      </c>
      <c r="Y6" s="21" t="str">
        <f>
IF(Y7="",NA(),Y7)</f>
        <v>
-</v>
      </c>
      <c r="Z6" s="21" t="str">
        <f t="shared" ref="Z6:AH6" si="4">
IF(Z7="",NA(),Z7)</f>
        <v>
-</v>
      </c>
      <c r="AA6" s="21">
        <f t="shared" si="4"/>
        <v>
112.13</v>
      </c>
      <c r="AB6" s="21">
        <f t="shared" si="4"/>
        <v>
112.22</v>
      </c>
      <c r="AC6" s="21">
        <f t="shared" si="4"/>
        <v>
113.58</v>
      </c>
      <c r="AD6" s="21" t="str">
        <f t="shared" si="4"/>
        <v>
-</v>
      </c>
      <c r="AE6" s="21" t="str">
        <f t="shared" si="4"/>
        <v>
-</v>
      </c>
      <c r="AF6" s="21">
        <f t="shared" si="4"/>
        <v>
106.31</v>
      </c>
      <c r="AG6" s="21">
        <f t="shared" si="4"/>
        <v>
107.05</v>
      </c>
      <c r="AH6" s="21">
        <f t="shared" si="4"/>
        <v>
106.43</v>
      </c>
      <c r="AI6" s="20" t="str">
        <f>
IF(AI7="","",IF(AI7="-","【-】","【"&amp;SUBSTITUTE(TEXT(AI7,"#,##0.00"),"-","△")&amp;"】"))</f>
        <v>
【107.02】</v>
      </c>
      <c r="AJ6" s="21" t="str">
        <f>
IF(AJ7="",NA(),AJ7)</f>
        <v>
-</v>
      </c>
      <c r="AK6" s="21" t="str">
        <f t="shared" ref="AK6:AS6" si="5">
IF(AK7="",NA(),AK7)</f>
        <v>
-</v>
      </c>
      <c r="AL6" s="20">
        <f t="shared" si="5"/>
        <v>
0</v>
      </c>
      <c r="AM6" s="20">
        <f t="shared" si="5"/>
        <v>
0</v>
      </c>
      <c r="AN6" s="20">
        <f t="shared" si="5"/>
        <v>
0</v>
      </c>
      <c r="AO6" s="21" t="str">
        <f t="shared" si="5"/>
        <v>
-</v>
      </c>
      <c r="AP6" s="21" t="str">
        <f t="shared" si="5"/>
        <v>
-</v>
      </c>
      <c r="AQ6" s="21">
        <f t="shared" si="5"/>
        <v>
0.05</v>
      </c>
      <c r="AR6" s="20">
        <f t="shared" si="5"/>
        <v>
0</v>
      </c>
      <c r="AS6" s="20">
        <f t="shared" si="5"/>
        <v>
0</v>
      </c>
      <c r="AT6" s="20" t="str">
        <f>
IF(AT7="","",IF(AT7="-","【-】","【"&amp;SUBSTITUTE(TEXT(AT7,"#,##0.00"),"-","△")&amp;"】"))</f>
        <v>
【3.09】</v>
      </c>
      <c r="AU6" s="21" t="str">
        <f>
IF(AU7="",NA(),AU7)</f>
        <v>
-</v>
      </c>
      <c r="AV6" s="21" t="str">
        <f t="shared" ref="AV6:BD6" si="6">
IF(AV7="",NA(),AV7)</f>
        <v>
-</v>
      </c>
      <c r="AW6" s="21">
        <f t="shared" si="6"/>
        <v>
122.61</v>
      </c>
      <c r="AX6" s="21">
        <f t="shared" si="6"/>
        <v>
187.94</v>
      </c>
      <c r="AY6" s="21">
        <f t="shared" si="6"/>
        <v>
253.3</v>
      </c>
      <c r="AZ6" s="21" t="str">
        <f t="shared" si="6"/>
        <v>
-</v>
      </c>
      <c r="BA6" s="21" t="str">
        <f t="shared" si="6"/>
        <v>
-</v>
      </c>
      <c r="BB6" s="21">
        <f t="shared" si="6"/>
        <v>
88.1</v>
      </c>
      <c r="BC6" s="21">
        <f t="shared" si="6"/>
        <v>
84.84</v>
      </c>
      <c r="BD6" s="21">
        <f t="shared" si="6"/>
        <v>
88.42</v>
      </c>
      <c r="BE6" s="20" t="str">
        <f>
IF(BE7="","",IF(BE7="-","【-】","【"&amp;SUBSTITUTE(TEXT(BE7,"#,##0.00"),"-","△")&amp;"】"))</f>
        <v>
【71.39】</v>
      </c>
      <c r="BF6" s="21" t="str">
        <f>
IF(BF7="",NA(),BF7)</f>
        <v>
-</v>
      </c>
      <c r="BG6" s="21" t="str">
        <f t="shared" ref="BG6:BO6" si="7">
IF(BG7="",NA(),BG7)</f>
        <v>
-</v>
      </c>
      <c r="BH6" s="21">
        <f t="shared" si="7"/>
        <v>
161.91</v>
      </c>
      <c r="BI6" s="21">
        <f t="shared" si="7"/>
        <v>
161</v>
      </c>
      <c r="BJ6" s="21">
        <f t="shared" si="7"/>
        <v>
158.25</v>
      </c>
      <c r="BK6" s="21" t="str">
        <f t="shared" si="7"/>
        <v>
-</v>
      </c>
      <c r="BL6" s="21" t="str">
        <f t="shared" si="7"/>
        <v>
-</v>
      </c>
      <c r="BM6" s="21">
        <f t="shared" si="7"/>
        <v>
585.55999999999995</v>
      </c>
      <c r="BN6" s="21">
        <f t="shared" si="7"/>
        <v>
565.62</v>
      </c>
      <c r="BO6" s="21">
        <f t="shared" si="7"/>
        <v>
544.61</v>
      </c>
      <c r="BP6" s="20" t="str">
        <f>
IF(BP7="","",IF(BP7="-","【-】","【"&amp;SUBSTITUTE(TEXT(BP7,"#,##0.00"),"-","△")&amp;"】"))</f>
        <v>
【669.11】</v>
      </c>
      <c r="BQ6" s="21" t="str">
        <f>
IF(BQ7="",NA(),BQ7)</f>
        <v>
-</v>
      </c>
      <c r="BR6" s="21" t="str">
        <f t="shared" ref="BR6:BZ6" si="8">
IF(BR7="",NA(),BR7)</f>
        <v>
-</v>
      </c>
      <c r="BS6" s="21">
        <f t="shared" si="8"/>
        <v>
125.73</v>
      </c>
      <c r="BT6" s="21">
        <f t="shared" si="8"/>
        <v>
126.63</v>
      </c>
      <c r="BU6" s="21">
        <f t="shared" si="8"/>
        <v>
129.86000000000001</v>
      </c>
      <c r="BV6" s="21" t="str">
        <f t="shared" si="8"/>
        <v>
-</v>
      </c>
      <c r="BW6" s="21" t="str">
        <f t="shared" si="8"/>
        <v>
-</v>
      </c>
      <c r="BX6" s="21">
        <f t="shared" si="8"/>
        <v>
101.62</v>
      </c>
      <c r="BY6" s="21">
        <f t="shared" si="8"/>
        <v>
102.36</v>
      </c>
      <c r="BZ6" s="21">
        <f t="shared" si="8"/>
        <v>
103.76</v>
      </c>
      <c r="CA6" s="20" t="str">
        <f>
IF(CA7="","",IF(CA7="-","【-】","【"&amp;SUBSTITUTE(TEXT(CA7,"#,##0.00"),"-","△")&amp;"】"))</f>
        <v>
【99.73】</v>
      </c>
      <c r="CB6" s="21" t="str">
        <f>
IF(CB7="",NA(),CB7)</f>
        <v>
-</v>
      </c>
      <c r="CC6" s="21" t="str">
        <f t="shared" ref="CC6:CK6" si="9">
IF(CC7="",NA(),CC7)</f>
        <v>
-</v>
      </c>
      <c r="CD6" s="21">
        <f t="shared" si="9"/>
        <v>
81.23</v>
      </c>
      <c r="CE6" s="21">
        <f t="shared" si="9"/>
        <v>
77.94</v>
      </c>
      <c r="CF6" s="21">
        <f t="shared" si="9"/>
        <v>
76.06</v>
      </c>
      <c r="CG6" s="21" t="str">
        <f t="shared" si="9"/>
        <v>
-</v>
      </c>
      <c r="CH6" s="21" t="str">
        <f t="shared" si="9"/>
        <v>
-</v>
      </c>
      <c r="CI6" s="21">
        <f t="shared" si="9"/>
        <v>
117.41</v>
      </c>
      <c r="CJ6" s="21">
        <f t="shared" si="9"/>
        <v>
114.01</v>
      </c>
      <c r="CK6" s="21">
        <f t="shared" si="9"/>
        <v>
111.18</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f t="shared" si="10"/>
        <v>
67.37</v>
      </c>
      <c r="CU6" s="21">
        <f t="shared" si="10"/>
        <v>
67.709999999999994</v>
      </c>
      <c r="CV6" s="21">
        <f t="shared" si="10"/>
        <v>
67.13</v>
      </c>
      <c r="CW6" s="20" t="str">
        <f>
IF(CW7="","",IF(CW7="-","【-】","【"&amp;SUBSTITUTE(TEXT(CW7,"#,##0.00"),"-","△")&amp;"】"))</f>
        <v>
【59.99】</v>
      </c>
      <c r="CX6" s="21" t="str">
        <f>
IF(CX7="",NA(),CX7)</f>
        <v>
-</v>
      </c>
      <c r="CY6" s="21" t="str">
        <f t="shared" ref="CY6:DG6" si="11">
IF(CY7="",NA(),CY7)</f>
        <v>
-</v>
      </c>
      <c r="CZ6" s="21">
        <f t="shared" si="11"/>
        <v>
99.85</v>
      </c>
      <c r="DA6" s="21">
        <f t="shared" si="11"/>
        <v>
99.89</v>
      </c>
      <c r="DB6" s="21">
        <f t="shared" si="11"/>
        <v>
99.9</v>
      </c>
      <c r="DC6" s="21" t="str">
        <f t="shared" si="11"/>
        <v>
-</v>
      </c>
      <c r="DD6" s="21" t="str">
        <f t="shared" si="11"/>
        <v>
-</v>
      </c>
      <c r="DE6" s="21">
        <f t="shared" si="11"/>
        <v>
97</v>
      </c>
      <c r="DF6" s="21">
        <f t="shared" si="11"/>
        <v>
97.24</v>
      </c>
      <c r="DG6" s="21">
        <f t="shared" si="11"/>
        <v>
97.79</v>
      </c>
      <c r="DH6" s="20" t="str">
        <f>
IF(DH7="","",IF(DH7="-","【-】","【"&amp;SUBSTITUTE(TEXT(DH7,"#,##0.00"),"-","△")&amp;"】"))</f>
        <v>
【95.72】</v>
      </c>
      <c r="DI6" s="21" t="str">
        <f>
IF(DI7="",NA(),DI7)</f>
        <v>
-</v>
      </c>
      <c r="DJ6" s="21" t="str">
        <f t="shared" ref="DJ6:DR6" si="12">
IF(DJ7="",NA(),DJ7)</f>
        <v>
-</v>
      </c>
      <c r="DK6" s="21">
        <f t="shared" si="12"/>
        <v>
4.76</v>
      </c>
      <c r="DL6" s="21">
        <f t="shared" si="12"/>
        <v>
9.33</v>
      </c>
      <c r="DM6" s="21">
        <f t="shared" si="12"/>
        <v>
13.66</v>
      </c>
      <c r="DN6" s="21" t="str">
        <f t="shared" si="12"/>
        <v>
-</v>
      </c>
      <c r="DO6" s="21" t="str">
        <f t="shared" si="12"/>
        <v>
-</v>
      </c>
      <c r="DP6" s="21">
        <f t="shared" si="12"/>
        <v>
30.6</v>
      </c>
      <c r="DQ6" s="21">
        <f t="shared" si="12"/>
        <v>
27.39</v>
      </c>
      <c r="DR6" s="21">
        <f t="shared" si="12"/>
        <v>
30.42</v>
      </c>
      <c r="DS6" s="20" t="str">
        <f>
IF(DS7="","",IF(DS7="-","【-】","【"&amp;SUBSTITUTE(TEXT(DS7,"#,##0.00"),"-","△")&amp;"】"))</f>
        <v>
【38.17】</v>
      </c>
      <c r="DT6" s="21" t="str">
        <f>
IF(DT7="",NA(),DT7)</f>
        <v>
-</v>
      </c>
      <c r="DU6" s="21" t="str">
        <f t="shared" ref="DU6:EC6" si="13">
IF(DU7="",NA(),DU7)</f>
        <v>
-</v>
      </c>
      <c r="DV6" s="20">
        <f t="shared" si="13"/>
        <v>
0</v>
      </c>
      <c r="DW6" s="21">
        <f t="shared" si="13"/>
        <v>
1.1399999999999999</v>
      </c>
      <c r="DX6" s="21">
        <f t="shared" si="13"/>
        <v>
3.86</v>
      </c>
      <c r="DY6" s="21" t="str">
        <f t="shared" si="13"/>
        <v>
-</v>
      </c>
      <c r="DZ6" s="21" t="str">
        <f t="shared" si="13"/>
        <v>
-</v>
      </c>
      <c r="EA6" s="21">
        <f t="shared" si="13"/>
        <v>
5.0199999999999996</v>
      </c>
      <c r="EB6" s="21">
        <f t="shared" si="13"/>
        <v>
5.86</v>
      </c>
      <c r="EC6" s="21">
        <f t="shared" si="13"/>
        <v>
6.66</v>
      </c>
      <c r="ED6" s="20" t="str">
        <f>
IF(ED7="","",IF(ED7="-","【-】","【"&amp;SUBSTITUTE(TEXT(ED7,"#,##0.00"),"-","△")&amp;"】"))</f>
        <v>
【6.54】</v>
      </c>
      <c r="EE6" s="21" t="str">
        <f>
IF(EE7="",NA(),EE7)</f>
        <v>
-</v>
      </c>
      <c r="EF6" s="21" t="str">
        <f t="shared" ref="EF6:EN6" si="14">
IF(EF7="",NA(),EF7)</f>
        <v>
-</v>
      </c>
      <c r="EG6" s="21">
        <f t="shared" si="14"/>
        <v>
0.24</v>
      </c>
      <c r="EH6" s="21">
        <f t="shared" si="14"/>
        <v>
0.33</v>
      </c>
      <c r="EI6" s="21">
        <f t="shared" si="14"/>
        <v>
0.22</v>
      </c>
      <c r="EJ6" s="21" t="str">
        <f t="shared" si="14"/>
        <v>
-</v>
      </c>
      <c r="EK6" s="21" t="str">
        <f t="shared" si="14"/>
        <v>
-</v>
      </c>
      <c r="EL6" s="21">
        <f t="shared" si="14"/>
        <v>
0.19</v>
      </c>
      <c r="EM6" s="21">
        <f t="shared" si="14"/>
        <v>
0.19</v>
      </c>
      <c r="EN6" s="21">
        <f t="shared" si="14"/>
        <v>
0.14000000000000001</v>
      </c>
      <c r="EO6" s="20" t="str">
        <f>
IF(EO7="","",IF(EO7="-","【-】","【"&amp;SUBSTITUTE(TEXT(EO7,"#,##0.00"),"-","△")&amp;"】"))</f>
        <v>
【0.24】</v>
      </c>
    </row>
    <row r="7" spans="1:148" s="22" customFormat="1" x14ac:dyDescent="0.2">
      <c r="A7" s="14"/>
      <c r="B7" s="23">
        <v>
2021</v>
      </c>
      <c r="C7" s="23">
        <v>
132110</v>
      </c>
      <c r="D7" s="23">
        <v>
46</v>
      </c>
      <c r="E7" s="23">
        <v>
17</v>
      </c>
      <c r="F7" s="23">
        <v>
1</v>
      </c>
      <c r="G7" s="23">
        <v>
0</v>
      </c>
      <c r="H7" s="23" t="s">
        <v>
96</v>
      </c>
      <c r="I7" s="23" t="s">
        <v>
97</v>
      </c>
      <c r="J7" s="23" t="s">
        <v>
98</v>
      </c>
      <c r="K7" s="23" t="s">
        <v>
99</v>
      </c>
      <c r="L7" s="23" t="s">
        <v>
100</v>
      </c>
      <c r="M7" s="23" t="s">
        <v>
101</v>
      </c>
      <c r="N7" s="24" t="s">
        <v>
102</v>
      </c>
      <c r="O7" s="24">
        <v>
83.14</v>
      </c>
      <c r="P7" s="24">
        <v>
100</v>
      </c>
      <c r="Q7" s="24">
        <v>
95.87</v>
      </c>
      <c r="R7" s="24">
        <v>
1655</v>
      </c>
      <c r="S7" s="24">
        <v>
195361</v>
      </c>
      <c r="T7" s="24">
        <v>
20.51</v>
      </c>
      <c r="U7" s="24">
        <v>
9525.16</v>
      </c>
      <c r="V7" s="24">
        <v>
195014</v>
      </c>
      <c r="W7" s="24">
        <v>
20.46</v>
      </c>
      <c r="X7" s="24">
        <v>
9531.48</v>
      </c>
      <c r="Y7" s="24" t="s">
        <v>
102</v>
      </c>
      <c r="Z7" s="24" t="s">
        <v>
102</v>
      </c>
      <c r="AA7" s="24">
        <v>
112.13</v>
      </c>
      <c r="AB7" s="24">
        <v>
112.22</v>
      </c>
      <c r="AC7" s="24">
        <v>
113.58</v>
      </c>
      <c r="AD7" s="24" t="s">
        <v>
102</v>
      </c>
      <c r="AE7" s="24" t="s">
        <v>
102</v>
      </c>
      <c r="AF7" s="24">
        <v>
106.31</v>
      </c>
      <c r="AG7" s="24">
        <v>
107.05</v>
      </c>
      <c r="AH7" s="24">
        <v>
106.43</v>
      </c>
      <c r="AI7" s="24">
        <v>
107.02</v>
      </c>
      <c r="AJ7" s="24" t="s">
        <v>
102</v>
      </c>
      <c r="AK7" s="24" t="s">
        <v>
102</v>
      </c>
      <c r="AL7" s="24">
        <v>
0</v>
      </c>
      <c r="AM7" s="24">
        <v>
0</v>
      </c>
      <c r="AN7" s="24">
        <v>
0</v>
      </c>
      <c r="AO7" s="24" t="s">
        <v>
102</v>
      </c>
      <c r="AP7" s="24" t="s">
        <v>
102</v>
      </c>
      <c r="AQ7" s="24">
        <v>
0.05</v>
      </c>
      <c r="AR7" s="24">
        <v>
0</v>
      </c>
      <c r="AS7" s="24">
        <v>
0</v>
      </c>
      <c r="AT7" s="24">
        <v>
3.09</v>
      </c>
      <c r="AU7" s="24" t="s">
        <v>
102</v>
      </c>
      <c r="AV7" s="24" t="s">
        <v>
102</v>
      </c>
      <c r="AW7" s="24">
        <v>
122.61</v>
      </c>
      <c r="AX7" s="24">
        <v>
187.94</v>
      </c>
      <c r="AY7" s="24">
        <v>
253.3</v>
      </c>
      <c r="AZ7" s="24" t="s">
        <v>
102</v>
      </c>
      <c r="BA7" s="24" t="s">
        <v>
102</v>
      </c>
      <c r="BB7" s="24">
        <v>
88.1</v>
      </c>
      <c r="BC7" s="24">
        <v>
84.84</v>
      </c>
      <c r="BD7" s="24">
        <v>
88.42</v>
      </c>
      <c r="BE7" s="24">
        <v>
71.39</v>
      </c>
      <c r="BF7" s="24" t="s">
        <v>
102</v>
      </c>
      <c r="BG7" s="24" t="s">
        <v>
102</v>
      </c>
      <c r="BH7" s="24">
        <v>
161.91</v>
      </c>
      <c r="BI7" s="24">
        <v>
161</v>
      </c>
      <c r="BJ7" s="24">
        <v>
158.25</v>
      </c>
      <c r="BK7" s="24" t="s">
        <v>
102</v>
      </c>
      <c r="BL7" s="24" t="s">
        <v>
102</v>
      </c>
      <c r="BM7" s="24">
        <v>
585.55999999999995</v>
      </c>
      <c r="BN7" s="24">
        <v>
565.62</v>
      </c>
      <c r="BO7" s="24">
        <v>
544.61</v>
      </c>
      <c r="BP7" s="24">
        <v>
669.11</v>
      </c>
      <c r="BQ7" s="24" t="s">
        <v>
102</v>
      </c>
      <c r="BR7" s="24" t="s">
        <v>
102</v>
      </c>
      <c r="BS7" s="24">
        <v>
125.73</v>
      </c>
      <c r="BT7" s="24">
        <v>
126.63</v>
      </c>
      <c r="BU7" s="24">
        <v>
129.86000000000001</v>
      </c>
      <c r="BV7" s="24" t="s">
        <v>
102</v>
      </c>
      <c r="BW7" s="24" t="s">
        <v>
102</v>
      </c>
      <c r="BX7" s="24">
        <v>
101.62</v>
      </c>
      <c r="BY7" s="24">
        <v>
102.36</v>
      </c>
      <c r="BZ7" s="24">
        <v>
103.76</v>
      </c>
      <c r="CA7" s="24">
        <v>
99.73</v>
      </c>
      <c r="CB7" s="24" t="s">
        <v>
102</v>
      </c>
      <c r="CC7" s="24" t="s">
        <v>
102</v>
      </c>
      <c r="CD7" s="24">
        <v>
81.23</v>
      </c>
      <c r="CE7" s="24">
        <v>
77.94</v>
      </c>
      <c r="CF7" s="24">
        <v>
76.06</v>
      </c>
      <c r="CG7" s="24" t="s">
        <v>
102</v>
      </c>
      <c r="CH7" s="24" t="s">
        <v>
102</v>
      </c>
      <c r="CI7" s="24">
        <v>
117.41</v>
      </c>
      <c r="CJ7" s="24">
        <v>
114.01</v>
      </c>
      <c r="CK7" s="24">
        <v>
111.18</v>
      </c>
      <c r="CL7" s="24">
        <v>
134.97999999999999</v>
      </c>
      <c r="CM7" s="24" t="s">
        <v>
102</v>
      </c>
      <c r="CN7" s="24" t="s">
        <v>
102</v>
      </c>
      <c r="CO7" s="24" t="s">
        <v>
102</v>
      </c>
      <c r="CP7" s="24" t="s">
        <v>
102</v>
      </c>
      <c r="CQ7" s="24" t="s">
        <v>
102</v>
      </c>
      <c r="CR7" s="24" t="s">
        <v>
102</v>
      </c>
      <c r="CS7" s="24" t="s">
        <v>
102</v>
      </c>
      <c r="CT7" s="24">
        <v>
67.37</v>
      </c>
      <c r="CU7" s="24">
        <v>
67.709999999999994</v>
      </c>
      <c r="CV7" s="24">
        <v>
67.13</v>
      </c>
      <c r="CW7" s="24">
        <v>
59.99</v>
      </c>
      <c r="CX7" s="24" t="s">
        <v>
102</v>
      </c>
      <c r="CY7" s="24" t="s">
        <v>
102</v>
      </c>
      <c r="CZ7" s="24">
        <v>
99.85</v>
      </c>
      <c r="DA7" s="24">
        <v>
99.89</v>
      </c>
      <c r="DB7" s="24">
        <v>
99.9</v>
      </c>
      <c r="DC7" s="24" t="s">
        <v>
102</v>
      </c>
      <c r="DD7" s="24" t="s">
        <v>
102</v>
      </c>
      <c r="DE7" s="24">
        <v>
97</v>
      </c>
      <c r="DF7" s="24">
        <v>
97.24</v>
      </c>
      <c r="DG7" s="24">
        <v>
97.79</v>
      </c>
      <c r="DH7" s="24">
        <v>
95.72</v>
      </c>
      <c r="DI7" s="24" t="s">
        <v>
102</v>
      </c>
      <c r="DJ7" s="24" t="s">
        <v>
102</v>
      </c>
      <c r="DK7" s="24">
        <v>
4.76</v>
      </c>
      <c r="DL7" s="24">
        <v>
9.33</v>
      </c>
      <c r="DM7" s="24">
        <v>
13.66</v>
      </c>
      <c r="DN7" s="24" t="s">
        <v>
102</v>
      </c>
      <c r="DO7" s="24" t="s">
        <v>
102</v>
      </c>
      <c r="DP7" s="24">
        <v>
30.6</v>
      </c>
      <c r="DQ7" s="24">
        <v>
27.39</v>
      </c>
      <c r="DR7" s="24">
        <v>
30.42</v>
      </c>
      <c r="DS7" s="24">
        <v>
38.17</v>
      </c>
      <c r="DT7" s="24" t="s">
        <v>
102</v>
      </c>
      <c r="DU7" s="24" t="s">
        <v>
102</v>
      </c>
      <c r="DV7" s="24">
        <v>
0</v>
      </c>
      <c r="DW7" s="24">
        <v>
1.1399999999999999</v>
      </c>
      <c r="DX7" s="24">
        <v>
3.86</v>
      </c>
      <c r="DY7" s="24" t="s">
        <v>
102</v>
      </c>
      <c r="DZ7" s="24" t="s">
        <v>
102</v>
      </c>
      <c r="EA7" s="24">
        <v>
5.0199999999999996</v>
      </c>
      <c r="EB7" s="24">
        <v>
5.86</v>
      </c>
      <c r="EC7" s="24">
        <v>
6.66</v>
      </c>
      <c r="ED7" s="24">
        <v>
6.54</v>
      </c>
      <c r="EE7" s="24" t="s">
        <v>
102</v>
      </c>
      <c r="EF7" s="24" t="s">
        <v>
102</v>
      </c>
      <c r="EG7" s="24">
        <v>
0.24</v>
      </c>
      <c r="EH7" s="24">
        <v>
0.33</v>
      </c>
      <c r="EI7" s="24">
        <v>
0.22</v>
      </c>
      <c r="EJ7" s="24" t="s">
        <v>
102</v>
      </c>
      <c r="EK7" s="24" t="s">
        <v>
102</v>
      </c>
      <c r="EL7" s="24">
        <v>
0.19</v>
      </c>
      <c r="EM7" s="24">
        <v>
0.19</v>
      </c>
      <c r="EN7" s="24">
        <v>
0.14000000000000001</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111</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2023-01-20T01:48:44Z</cp:lastPrinted>
  <dcterms:created xsi:type="dcterms:W3CDTF">2023-01-12T23:29:10Z</dcterms:created>
  <dcterms:modified xsi:type="dcterms:W3CDTF">2023-02-20T10:05:31Z</dcterms:modified>
  <cp:category/>
</cp:coreProperties>
</file>