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LKINAWAqO/n4btlrOinUGplE4bVabzYz+wmNGlH4JOQzTLF93XH5UTz4PxQOl/jS/lG6wUXQzxLAjCouusDYCg==" workbookSaltValue="kj82XAwDqCDhI5E9YYMdIg==" workbookSpinCount="100000" lockStructure="1"/>
  <bookViews>
    <workbookView xWindow="0" yWindow="0" windowWidth="20490" windowHeight="69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B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<sst xmlns="http://schemas.openxmlformats.org/spreadsheetml/2006/main" count="247" uniqueCount="118">
  <si>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</si>
  <si>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</si>
  <si>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</si>
  <si>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</si>
  <si>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</si>
  <si>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</si>
  <si>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</si>
  <si>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</si>
  <si>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</si>
  <si>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</si>
  <si>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</si>
  <si>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</si>
  <si>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</si>
  <si>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</si>
  <si>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</si>
  <si>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</si>
  <si>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</si>
  <si>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</si>
  <si>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</si>
  <si>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</si>
  <si>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</si>
  <si>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</si>
  <si>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</si>
  <si>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</si>
  <si>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</si>
  <si>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</si>
  <si>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</si>
  <si>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</si>
  <si>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</si>
  <si>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</si>
  <si>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</si>
  <si>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</si>
  <si>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</si>
  <si>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</si>
  <si>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</si>
  <si>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</si>
  <si>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</si>
  <si>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</si>
  <si>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</si>
  <si>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</si>
  <si>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</si>
  <si>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</si>
  <si>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</si>
  <si>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</si>
  <si>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</si>
  <si>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</si>
  <si>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</si>
  <si>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</si>
  <si>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</si>
  <si>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</si>
  <si>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</si>
  <si>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</si>
  <si>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</si>
  <si>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</si>
  <si>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</si>
  <si>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</si>
  <si>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</si>
  <si>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</si>
  <si>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</si>
  <si>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</si>
  <si>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</si>
  <si>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</si>
  <si>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</si>
  <si>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</si>
  <si>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</si>
  <si>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</si>
  <si>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</si>
  <si>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</si>
  <si>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</si>
  <si>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</si>
  <si>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</si>
  <si>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</si>
  <si>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</si>
  <si>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</si>
  <si>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</si>
  <si>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</si>
  <si>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</si>
  <si>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</si>
  <si>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</si>
  <si>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</si>
  <si>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</si>
  <si>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</si>
  <si>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</si>
  <si>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</si>
  <si>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</si>
  <si>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</si>
  <si>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</si>
  <si>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</si>
  <si>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</si>
  <si>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</si>
  <si>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</si>
  <si>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</si>
  <si>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</si>
  <si>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</si>
  <si>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</si>
  <si>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</si>
  <si>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</si>
  <si>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</si>
  <si>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</si>
  <si>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</si>
  <si>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</si>
  <si>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</si>
  <si>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</si>
  <si>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</si>
  <si>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</si>
  <si>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</si>
  <si>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</si>
  <si>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</si>
  <si>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</si>
  <si>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</si>
  <si>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</si>
  <si>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</si>
  <si>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</si>
  <si>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</si>
  <si>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</si>
  <si>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個人設置の浄化槽については適切な管理が行われていない事例が多かったことから、市町村設置型の浄化槽事業として、平成16年に小笠原村浄化槽条例を施行し、平成17年5月に本事業を開始した。個人設置の浄化槽については順次村に移管を進め、平成22年度には、浄化槽の移管についてはほぼ終了している。
　事業開始後に新設した浄化槽の更新は、当分の間発生しないが、適切な維持管理に努めるとともに、移管を受けた浄化槽については、計画的に更新を実施していく。</t>
    <rPh sb="1" eb="3">
      <t>コジン</t>
    </rPh>
    <rPh sb="3" eb="5">
      <t>セッチ</t>
    </rPh>
    <rPh sb="6" eb="9">
      <t>ジョウカソウ</t>
    </rPh>
    <rPh sb="14" eb="16">
      <t>テキセツ</t>
    </rPh>
    <rPh sb="17" eb="19">
      <t>カンリ</t>
    </rPh>
    <rPh sb="20" eb="21">
      <t>オコナ</t>
    </rPh>
    <rPh sb="27" eb="29">
      <t>ジレイ</t>
    </rPh>
    <rPh sb="30" eb="31">
      <t>オオ</t>
    </rPh>
    <rPh sb="39" eb="42">
      <t>シチョウソン</t>
    </rPh>
    <rPh sb="42" eb="44">
      <t>セッチ</t>
    </rPh>
    <rPh sb="44" eb="45">
      <t>ガタ</t>
    </rPh>
    <rPh sb="46" eb="49">
      <t>ジョウカソウ</t>
    </rPh>
    <rPh sb="49" eb="51">
      <t>ジギョウ</t>
    </rPh>
    <rPh sb="55" eb="57">
      <t>ヘイセイ</t>
    </rPh>
    <rPh sb="59" eb="60">
      <t>ネン</t>
    </rPh>
    <rPh sb="61" eb="65">
      <t>オガサワラムラ</t>
    </rPh>
    <rPh sb="65" eb="67">
      <t>ジョウカ</t>
    </rPh>
    <rPh sb="67" eb="68">
      <t>ソウ</t>
    </rPh>
    <rPh sb="68" eb="70">
      <t>ジョウレイ</t>
    </rPh>
    <rPh sb="71" eb="73">
      <t>セコウ</t>
    </rPh>
    <rPh sb="75" eb="77">
      <t>ヘイセイ</t>
    </rPh>
    <rPh sb="79" eb="80">
      <t>ネン</t>
    </rPh>
    <rPh sb="81" eb="82">
      <t>ガツ</t>
    </rPh>
    <rPh sb="83" eb="84">
      <t>ホン</t>
    </rPh>
    <rPh sb="84" eb="86">
      <t>ジギョウ</t>
    </rPh>
    <rPh sb="87" eb="89">
      <t>カイシ</t>
    </rPh>
    <rPh sb="92" eb="94">
      <t>コジン</t>
    </rPh>
    <rPh sb="94" eb="96">
      <t>セッチ</t>
    </rPh>
    <rPh sb="97" eb="100">
      <t>ジョウカソウ</t>
    </rPh>
    <rPh sb="105" eb="107">
      <t>ジュンジ</t>
    </rPh>
    <rPh sb="107" eb="108">
      <t>ムラ</t>
    </rPh>
    <rPh sb="109" eb="111">
      <t>イカン</t>
    </rPh>
    <rPh sb="112" eb="113">
      <t>スス</t>
    </rPh>
    <rPh sb="115" eb="117">
      <t>ヘイセイ</t>
    </rPh>
    <rPh sb="119" eb="121">
      <t>ネンド</t>
    </rPh>
    <rPh sb="124" eb="127">
      <t>ジョウカソウ</t>
    </rPh>
    <rPh sb="128" eb="130">
      <t>イカン</t>
    </rPh>
    <rPh sb="137" eb="139">
      <t>シュウリョウ</t>
    </rPh>
    <rPh sb="146" eb="151">
      <t>ジギョウカイシゴ</t>
    </rPh>
    <rPh sb="152" eb="154">
      <t>シンセツ</t>
    </rPh>
    <rPh sb="156" eb="159">
      <t>ジョウカソウ</t>
    </rPh>
    <rPh sb="160" eb="162">
      <t>コウシン</t>
    </rPh>
    <rPh sb="164" eb="166">
      <t>トウブン</t>
    </rPh>
    <rPh sb="167" eb="168">
      <t>アイダ</t>
    </rPh>
    <rPh sb="168" eb="170">
      <t>ハッセイ</t>
    </rPh>
    <rPh sb="175" eb="177">
      <t>テキセツ</t>
    </rPh>
    <rPh sb="178" eb="182">
      <t>イジカンリ</t>
    </rPh>
    <rPh sb="183" eb="184">
      <t>ツト</t>
    </rPh>
    <rPh sb="191" eb="193">
      <t>イカン</t>
    </rPh>
    <rPh sb="194" eb="195">
      <t>ウ</t>
    </rPh>
    <rPh sb="197" eb="200">
      <t>ジョウカソウ</t>
    </rPh>
    <rPh sb="206" eb="208">
      <t>ケイカク</t>
    </rPh>
    <rPh sb="208" eb="209">
      <t>テキ</t>
    </rPh>
    <rPh sb="210" eb="212">
      <t>コウシン</t>
    </rPh>
    <rPh sb="213" eb="215">
      <t>ジッシ</t>
    </rPh>
    <phoneticPr fontId="4"/>
  </si>
  <si>
    <t>　小笠原村では「汚水の適正処理、環境保全」を目標に生活排水処理施設整備を推進しており、世界自然遺産である小笠原諸島の公共水域保全に大きく貢献している。
　しかしながら、本事業については、処理区域内人口が200人程度、年間の使用料収入は440万円程度という非常に小さい事業規模のため、汚水処理費用を使用料収入のみで賄うことは現実的ではなく、一般会計からの繰入に頼らざるを得ない経営環境となっている。
　このような状況のなか、複数回にわたる使用料改定の実施や、性能検定・複数年契約の包括委託の導入など経営の健全化に努めている。また、平成28年度に策定した「小笠原村下水道事業経営戦略」の見直しや、令和6年度からの公営企業法適用に向けて準備を進めていく。</t>
    <rPh sb="1" eb="5">
      <t>オガサワラムラ</t>
    </rPh>
    <rPh sb="8" eb="10">
      <t>オスイ</t>
    </rPh>
    <rPh sb="11" eb="13">
      <t>テキセイ</t>
    </rPh>
    <rPh sb="13" eb="15">
      <t>ショリ</t>
    </rPh>
    <rPh sb="16" eb="18">
      <t>カンキョウ</t>
    </rPh>
    <rPh sb="18" eb="20">
      <t>ホゼン</t>
    </rPh>
    <rPh sb="22" eb="24">
      <t>モクヒョウ</t>
    </rPh>
    <rPh sb="25" eb="27">
      <t>セイカツ</t>
    </rPh>
    <rPh sb="27" eb="29">
      <t>ハイスイ</t>
    </rPh>
    <rPh sb="29" eb="31">
      <t>ショリ</t>
    </rPh>
    <rPh sb="31" eb="33">
      <t>シセツ</t>
    </rPh>
    <rPh sb="33" eb="35">
      <t>セイビ</t>
    </rPh>
    <rPh sb="36" eb="38">
      <t>スイシン</t>
    </rPh>
    <rPh sb="43" eb="45">
      <t>セカイ</t>
    </rPh>
    <rPh sb="45" eb="49">
      <t>シゼンイサン</t>
    </rPh>
    <rPh sb="52" eb="57">
      <t>オガサワラショトウ</t>
    </rPh>
    <rPh sb="58" eb="60">
      <t>コウキョウ</t>
    </rPh>
    <rPh sb="60" eb="62">
      <t>スイイキ</t>
    </rPh>
    <rPh sb="62" eb="64">
      <t>ホゼン</t>
    </rPh>
    <rPh sb="65" eb="66">
      <t>オオ</t>
    </rPh>
    <rPh sb="68" eb="70">
      <t>コウケン</t>
    </rPh>
    <rPh sb="84" eb="87">
      <t>ホンジギョウ</t>
    </rPh>
    <rPh sb="93" eb="95">
      <t>ショリ</t>
    </rPh>
    <rPh sb="95" eb="97">
      <t>クイキ</t>
    </rPh>
    <rPh sb="97" eb="98">
      <t>ナイ</t>
    </rPh>
    <rPh sb="98" eb="100">
      <t>ジンコウ</t>
    </rPh>
    <rPh sb="104" eb="105">
      <t>ニン</t>
    </rPh>
    <rPh sb="105" eb="107">
      <t>テイド</t>
    </rPh>
    <rPh sb="108" eb="110">
      <t>ネンカン</t>
    </rPh>
    <rPh sb="111" eb="114">
      <t>シヨウリョウ</t>
    </rPh>
    <rPh sb="114" eb="116">
      <t>シュウニュウ</t>
    </rPh>
    <rPh sb="120" eb="121">
      <t>マン</t>
    </rPh>
    <rPh sb="121" eb="122">
      <t>エン</t>
    </rPh>
    <rPh sb="122" eb="124">
      <t>テイド</t>
    </rPh>
    <rPh sb="127" eb="129">
      <t>ヒジョウ</t>
    </rPh>
    <rPh sb="130" eb="131">
      <t>チイ</t>
    </rPh>
    <rPh sb="133" eb="137">
      <t>ジギョウキボ</t>
    </rPh>
    <rPh sb="141" eb="143">
      <t>オスイ</t>
    </rPh>
    <rPh sb="143" eb="145">
      <t>ショリ</t>
    </rPh>
    <rPh sb="145" eb="147">
      <t>ヒヨウ</t>
    </rPh>
    <rPh sb="148" eb="151">
      <t>シヨウリョウ</t>
    </rPh>
    <rPh sb="151" eb="153">
      <t>シュウニュウ</t>
    </rPh>
    <rPh sb="156" eb="157">
      <t>マカナ</t>
    </rPh>
    <rPh sb="161" eb="164">
      <t>ゲンジツテキ</t>
    </rPh>
    <rPh sb="169" eb="173">
      <t>イッパンカイケイ</t>
    </rPh>
    <rPh sb="176" eb="178">
      <t>クリイレ</t>
    </rPh>
    <rPh sb="179" eb="180">
      <t>タヨ</t>
    </rPh>
    <rPh sb="184" eb="185">
      <t>エ</t>
    </rPh>
    <rPh sb="187" eb="189">
      <t>ケイエイ</t>
    </rPh>
    <rPh sb="189" eb="191">
      <t>カンキョウ</t>
    </rPh>
    <rPh sb="205" eb="207">
      <t>ジョウキョウ</t>
    </rPh>
    <rPh sb="211" eb="214">
      <t>フクスウカイ</t>
    </rPh>
    <rPh sb="218" eb="221">
      <t>シヨウリョウ</t>
    </rPh>
    <rPh sb="221" eb="223">
      <t>カイテイ</t>
    </rPh>
    <rPh sb="224" eb="226">
      <t>ジッシ</t>
    </rPh>
    <rPh sb="228" eb="230">
      <t>セイノウ</t>
    </rPh>
    <rPh sb="230" eb="232">
      <t>ケンテイ</t>
    </rPh>
    <rPh sb="233" eb="236">
      <t>フクスウネン</t>
    </rPh>
    <rPh sb="236" eb="238">
      <t>ケイヤク</t>
    </rPh>
    <rPh sb="239" eb="241">
      <t>ホウカツ</t>
    </rPh>
    <rPh sb="241" eb="243">
      <t>イタク</t>
    </rPh>
    <rPh sb="244" eb="246">
      <t>ドウニュウ</t>
    </rPh>
    <rPh sb="248" eb="250">
      <t>ケイエイ</t>
    </rPh>
    <rPh sb="251" eb="254">
      <t>ケンゼンカ</t>
    </rPh>
    <rPh sb="255" eb="256">
      <t>ツト</t>
    </rPh>
    <rPh sb="264" eb="266">
      <t>ヘイセイ</t>
    </rPh>
    <rPh sb="268" eb="270">
      <t>ネンド</t>
    </rPh>
    <rPh sb="271" eb="273">
      <t>サクテイ</t>
    </rPh>
    <rPh sb="276" eb="279">
      <t>オガサワラ</t>
    </rPh>
    <rPh sb="279" eb="280">
      <t>ムラ</t>
    </rPh>
    <rPh sb="280" eb="283">
      <t>ゲスイドウ</t>
    </rPh>
    <rPh sb="283" eb="285">
      <t>ジギョウ</t>
    </rPh>
    <rPh sb="285" eb="287">
      <t>ケイエイ</t>
    </rPh>
    <rPh sb="287" eb="289">
      <t>センリャク</t>
    </rPh>
    <rPh sb="291" eb="293">
      <t>ミナオ</t>
    </rPh>
    <rPh sb="296" eb="298">
      <t>レイワ</t>
    </rPh>
    <rPh sb="299" eb="301">
      <t>ネンド</t>
    </rPh>
    <rPh sb="304" eb="306">
      <t>コウエイ</t>
    </rPh>
    <rPh sb="306" eb="308">
      <t>キギョウ</t>
    </rPh>
    <rPh sb="308" eb="309">
      <t>ホウ</t>
    </rPh>
    <rPh sb="309" eb="311">
      <t>テキヨウ</t>
    </rPh>
    <rPh sb="312" eb="313">
      <t>ム</t>
    </rPh>
    <rPh sb="315" eb="317">
      <t>ジュンビ</t>
    </rPh>
    <rPh sb="318" eb="319">
      <t>スス</t>
    </rPh>
    <phoneticPr fontId="4"/>
  </si>
  <si>
    <t>　本事業の特徴は処理区域内人口が223人程度という事業規模が小さいことに加え、本土から約1,000kmの超遠隔離島という地理的条件、台風等の厳しい自然条件が重なり、企業会計として収支のバランスをとることが困難な状況となっている。
　このような経営環境の中、経営健全化の一環として平成25年度～27年度の3か年をかけた料金改定の実施や、平成27年度から行っているコミュニティプラントの施設維持管理業務と合わせた性能規定・複数年契約による包括委託契約について、平成30年度より、効率性を向上させた。
　①収益的収支比率については、基本料金を廃止した下水道使用料改定によって、改善していたが、直近の令和2年においては新型コロナウイルス感染症の蔓延による来島自粛の影響により下水道使用料が大きく減少したため、悪化した。下水道利用料が減少した一方で、⑥汚水処理原価は浄化槽の維持・更新に伴う元利償還金の増加、人件費及びシステム保守等の委託料の増加により近年上昇傾向にある。令和元年には労務単価の変更、令和2年には消費税の増税の影響があったことから、処理原価の減少には至らず、高止まりをしている。結果として⑤経費回収率はH28からの5年間で最低となった。
　④企業債残高対事業規模比率は前年まで、減少しており、単年で見た地方債残高も減少したため、減少傾向になると思われたが、新型コロナウイルス感染症の蔓延によって、営業収益が減少したため、相対的に微増となった。
　⑦施設利用率が類似団体平均値と比較して低い理由としては、処理区域の特徴として、民宿・アパート等の建築割合が高く、不特定多数が施設を利用せず、結果として処理能力はあるものの一日の平均処理水量が低いことが理由として考えられる。なお、処理区域内はすべて水洗便所設置済みのため⑧水洗化率は100％となっている。</t>
    <rPh sb="1" eb="2">
      <t>ホン</t>
    </rPh>
    <rPh sb="2" eb="4">
      <t>ジギョウ</t>
    </rPh>
    <rPh sb="5" eb="7">
      <t>トクチョウ</t>
    </rPh>
    <rPh sb="8" eb="10">
      <t>ショリ</t>
    </rPh>
    <rPh sb="10" eb="13">
      <t>クイキナイ</t>
    </rPh>
    <rPh sb="13" eb="15">
      <t>ジンコウ</t>
    </rPh>
    <rPh sb="19" eb="20">
      <t>ニン</t>
    </rPh>
    <rPh sb="20" eb="22">
      <t>テイド</t>
    </rPh>
    <rPh sb="25" eb="27">
      <t>ジギョウ</t>
    </rPh>
    <rPh sb="27" eb="29">
      <t>キボ</t>
    </rPh>
    <rPh sb="30" eb="31">
      <t>チイ</t>
    </rPh>
    <rPh sb="36" eb="37">
      <t>クワ</t>
    </rPh>
    <rPh sb="39" eb="41">
      <t>ホンド</t>
    </rPh>
    <rPh sb="43" eb="44">
      <t>ヤク</t>
    </rPh>
    <rPh sb="52" eb="53">
      <t>チョウ</t>
    </rPh>
    <rPh sb="53" eb="55">
      <t>エンカク</t>
    </rPh>
    <rPh sb="55" eb="57">
      <t>リトウ</t>
    </rPh>
    <rPh sb="60" eb="65">
      <t>チリテキジョウケン</t>
    </rPh>
    <rPh sb="66" eb="68">
      <t>タイフウ</t>
    </rPh>
    <rPh sb="68" eb="69">
      <t>ナド</t>
    </rPh>
    <rPh sb="70" eb="71">
      <t>キビ</t>
    </rPh>
    <rPh sb="73" eb="77">
      <t>シゼンジョウケン</t>
    </rPh>
    <rPh sb="78" eb="79">
      <t>カサ</t>
    </rPh>
    <rPh sb="82" eb="84">
      <t>キギョウ</t>
    </rPh>
    <rPh sb="84" eb="86">
      <t>カイケイ</t>
    </rPh>
    <rPh sb="89" eb="91">
      <t>シュウシ</t>
    </rPh>
    <rPh sb="102" eb="104">
      <t>コンナン</t>
    </rPh>
    <rPh sb="105" eb="107">
      <t>ジョウキョウ</t>
    </rPh>
    <rPh sb="250" eb="252">
      <t>シュウエキ</t>
    </rPh>
    <rPh sb="252" eb="253">
      <t>テキ</t>
    </rPh>
    <rPh sb="253" eb="255">
      <t>シュウシ</t>
    </rPh>
    <rPh sb="255" eb="257">
      <t>ヒリツ</t>
    </rPh>
    <rPh sb="263" eb="265">
      <t>キホン</t>
    </rPh>
    <rPh sb="265" eb="267">
      <t>リョウキン</t>
    </rPh>
    <rPh sb="268" eb="270">
      <t>ハイシ</t>
    </rPh>
    <rPh sb="272" eb="275">
      <t>ゲスイドウ</t>
    </rPh>
    <rPh sb="275" eb="278">
      <t>シヨウリョウ</t>
    </rPh>
    <rPh sb="278" eb="280">
      <t>カイテイ</t>
    </rPh>
    <rPh sb="285" eb="287">
      <t>カイゼン</t>
    </rPh>
    <rPh sb="293" eb="295">
      <t>チョッキン</t>
    </rPh>
    <rPh sb="296" eb="298">
      <t>レイワ</t>
    </rPh>
    <rPh sb="299" eb="300">
      <t>ネン</t>
    </rPh>
    <rPh sb="305" eb="307">
      <t>シンガタ</t>
    </rPh>
    <rPh sb="314" eb="317">
      <t>カンセンショウ</t>
    </rPh>
    <rPh sb="318" eb="320">
      <t>マンエン</t>
    </rPh>
    <rPh sb="323" eb="325">
      <t>ライトウ</t>
    </rPh>
    <rPh sb="325" eb="327">
      <t>ジシュク</t>
    </rPh>
    <rPh sb="328" eb="330">
      <t>エイキョウ</t>
    </rPh>
    <rPh sb="333" eb="336">
      <t>ゲスイドウ</t>
    </rPh>
    <rPh sb="336" eb="338">
      <t>シヨウ</t>
    </rPh>
    <rPh sb="338" eb="339">
      <t>リョウ</t>
    </rPh>
    <rPh sb="340" eb="341">
      <t>オオ</t>
    </rPh>
    <rPh sb="343" eb="345">
      <t>ゲンショウ</t>
    </rPh>
    <rPh sb="350" eb="352">
      <t>アッカ</t>
    </rPh>
    <rPh sb="355" eb="358">
      <t>ゲスイドウ</t>
    </rPh>
    <rPh sb="358" eb="361">
      <t>リヨウリョウ</t>
    </rPh>
    <rPh sb="362" eb="364">
      <t>ゲンショウ</t>
    </rPh>
    <rPh sb="366" eb="368">
      <t>イッポウ</t>
    </rPh>
    <rPh sb="371" eb="375">
      <t>オスイショリ</t>
    </rPh>
    <rPh sb="375" eb="377">
      <t>ゲンカ</t>
    </rPh>
    <rPh sb="380" eb="381">
      <t>ソウ</t>
    </rPh>
    <rPh sb="390" eb="395">
      <t>ガンリショウカンキン</t>
    </rPh>
    <rPh sb="396" eb="398">
      <t>ゾウカ</t>
    </rPh>
    <rPh sb="408" eb="410">
      <t>ホシュ</t>
    </rPh>
    <rPh sb="410" eb="411">
      <t>ナド</t>
    </rPh>
    <rPh sb="412" eb="415">
      <t>イタクリョウ</t>
    </rPh>
    <rPh sb="421" eb="423">
      <t>キンネン</t>
    </rPh>
    <rPh sb="423" eb="425">
      <t>ジョウショウ</t>
    </rPh>
    <rPh sb="425" eb="427">
      <t>ケイコウ</t>
    </rPh>
    <rPh sb="431" eb="433">
      <t>レイワ</t>
    </rPh>
    <rPh sb="433" eb="435">
      <t>ガンネン</t>
    </rPh>
    <rPh sb="437" eb="441">
      <t>ロウムタンカ</t>
    </rPh>
    <rPh sb="442" eb="444">
      <t>ヘンコウ</t>
    </rPh>
    <rPh sb="445" eb="447">
      <t>レイワ</t>
    </rPh>
    <rPh sb="448" eb="449">
      <t>ネン</t>
    </rPh>
    <rPh sb="451" eb="454">
      <t>ショウヒゼイ</t>
    </rPh>
    <rPh sb="455" eb="457">
      <t>ゾウゼイ</t>
    </rPh>
    <rPh sb="458" eb="460">
      <t>エイキョウ</t>
    </rPh>
    <rPh sb="469" eb="473">
      <t>ショリゲンカ</t>
    </rPh>
    <rPh sb="474" eb="476">
      <t>ゲンショウ</t>
    </rPh>
    <rPh sb="478" eb="479">
      <t>イタ</t>
    </rPh>
    <rPh sb="482" eb="484">
      <t>タカド</t>
    </rPh>
    <rPh sb="492" eb="494">
      <t>ケッカ</t>
    </rPh>
    <rPh sb="511" eb="513">
      <t>ネンカン</t>
    </rPh>
    <rPh sb="524" eb="526">
      <t>キギョウ</t>
    </rPh>
    <rPh sb="526" eb="527">
      <t>サイ</t>
    </rPh>
    <rPh sb="527" eb="529">
      <t>ザンダカ</t>
    </rPh>
    <rPh sb="529" eb="530">
      <t>タイ</t>
    </rPh>
    <rPh sb="530" eb="532">
      <t>ジギョウ</t>
    </rPh>
    <rPh sb="532" eb="534">
      <t>キボ</t>
    </rPh>
    <rPh sb="534" eb="536">
      <t>ヒリツ</t>
    </rPh>
    <rPh sb="537" eb="539">
      <t>ゼンネン</t>
    </rPh>
    <rPh sb="542" eb="544">
      <t>ゲンショウ</t>
    </rPh>
    <rPh sb="552" eb="553">
      <t>ミ</t>
    </rPh>
    <rPh sb="554" eb="558">
      <t>チホウサイザン</t>
    </rPh>
    <rPh sb="558" eb="559">
      <t>ダカ</t>
    </rPh>
    <rPh sb="560" eb="562">
      <t>ゲンショウ</t>
    </rPh>
    <rPh sb="567" eb="571">
      <t>ゲンショウケイコウ</t>
    </rPh>
    <rPh sb="575" eb="576">
      <t>オモ</t>
    </rPh>
    <rPh sb="581" eb="583">
      <t>シンガタ</t>
    </rPh>
    <rPh sb="590" eb="593">
      <t>カンセンショウ</t>
    </rPh>
    <rPh sb="594" eb="596">
      <t>マンエン</t>
    </rPh>
    <rPh sb="601" eb="605">
      <t>エイギョウシュウエキ</t>
    </rPh>
    <rPh sb="606" eb="608">
      <t>ゲンショウ</t>
    </rPh>
    <rPh sb="613" eb="616">
      <t>ソウタイテキ</t>
    </rPh>
    <rPh sb="617" eb="619">
      <t>ビゾウ</t>
    </rPh>
    <rPh sb="627" eb="632">
      <t>シセツリヨウリツ</t>
    </rPh>
    <rPh sb="633" eb="635">
      <t>ルイジ</t>
    </rPh>
    <rPh sb="635" eb="637">
      <t>ダンタイ</t>
    </rPh>
    <rPh sb="637" eb="640">
      <t>ヘイキンチ</t>
    </rPh>
    <rPh sb="641" eb="643">
      <t>ヒカク</t>
    </rPh>
    <rPh sb="645" eb="646">
      <t>ヒク</t>
    </rPh>
    <rPh sb="647" eb="649">
      <t>リユウ</t>
    </rPh>
    <rPh sb="654" eb="658">
      <t>ショリクイキ</t>
    </rPh>
    <rPh sb="659" eb="661">
      <t>トクチョウ</t>
    </rPh>
    <rPh sb="665" eb="667">
      <t>ミンシュク</t>
    </rPh>
    <rPh sb="672" eb="673">
      <t>ナド</t>
    </rPh>
    <rPh sb="674" eb="676">
      <t>ケンチク</t>
    </rPh>
    <rPh sb="676" eb="678">
      <t>ワリアイ</t>
    </rPh>
    <rPh sb="679" eb="680">
      <t>タカ</t>
    </rPh>
    <rPh sb="682" eb="687">
      <t>フトクテイタスウ</t>
    </rPh>
    <rPh sb="688" eb="690">
      <t>シセツ</t>
    </rPh>
    <rPh sb="701" eb="705">
      <t>ショリノウリョク</t>
    </rPh>
    <rPh sb="711" eb="713">
      <t>イチニチ</t>
    </rPh>
    <rPh sb="714" eb="716">
      <t>ヘイキン</t>
    </rPh>
    <rPh sb="716" eb="718">
      <t>ショリ</t>
    </rPh>
    <rPh sb="718" eb="720">
      <t>スイリョウ</t>
    </rPh>
    <rPh sb="721" eb="722">
      <t>ヒク</t>
    </rPh>
    <rPh sb="726" eb="728">
      <t>リユウ</t>
    </rPh>
    <rPh sb="731" eb="732">
      <t>カンガ</t>
    </rPh>
    <rPh sb="740" eb="744">
      <t>ショリクイキ</t>
    </rPh>
    <rPh sb="744" eb="745">
      <t>ナイ</t>
    </rPh>
    <rPh sb="749" eb="753">
      <t>スイセンベンジョ</t>
    </rPh>
    <rPh sb="753" eb="756">
      <t>セッチズ</t>
    </rPh>
    <rPh sb="761" eb="764">
      <t>スイセンカ</t>
    </rPh>
    <rPh sb="764" eb="76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</si>
</sst>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7A-452E-B305-420C2140EE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7A-452E-B305-420C2140EE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38.409999999999997</c:v>
                </c:pt>
                <c:pt idx="1">
                  <c:v>37.200000000000003</c:v>
                </c:pt>
                <c:pt idx="2">
                  <c:v>38.46</c:v>
                </c:pt>
                <c:pt idx="3">
                  <c:v>37.5</c:v>
                </c:pt>
                <c:pt idx="4">
                  <c:v>39.29</c:v>
                </c:pt>
              </c:numCache>
            </c:numRef>
          </c:val>
          <c:extLst>
            <c:ext xmlns:c16="http://schemas.microsoft.com/office/drawing/2014/chart" uri="{C3380CC4-5D6E-409C-BE32-E72D297353CC}">
              <c16:uniqueId val="{00000000-A4F8-4E6D-9899-D2242E730F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A4F8-4E6D-9899-D2242E730F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87.25</c:v>
                </c:pt>
                <c:pt idx="1">
                  <c:v>79.11</c:v>
                </c:pt>
                <c:pt idx="2">
                  <c:v>100</c:v>
                </c:pt>
                <c:pt idx="3">
                  <c:v>100</c:v>
                </c:pt>
                <c:pt idx="4">
                  <c:v>100</c:v>
                </c:pt>
              </c:numCache>
            </c:numRef>
          </c:val>
          <c:extLst>
            <c:ext xmlns:c16="http://schemas.microsoft.com/office/drawing/2014/chart" uri="{C3380CC4-5D6E-409C-BE32-E72D297353CC}">
              <c16:uniqueId val="{00000000-097D-4274-8803-30E12FC3AF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097D-4274-8803-30E12FC3AF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87.3</c:v>
                </c:pt>
                <c:pt idx="1">
                  <c:v>68.23</c:v>
                </c:pt>
                <c:pt idx="2">
                  <c:v>77.34</c:v>
                </c:pt>
                <c:pt idx="3">
                  <c:v>76.989999999999995</c:v>
                </c:pt>
                <c:pt idx="4">
                  <c:v>61.34</c:v>
                </c:pt>
              </c:numCache>
            </c:numRef>
          </c:val>
          <c:extLst>
            <c:ext xmlns:c16="http://schemas.microsoft.com/office/drawing/2014/chart" uri="{C3380CC4-5D6E-409C-BE32-E72D297353CC}">
              <c16:uniqueId val="{00000000-4462-407A-B6A5-C83C504D03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2-407A-B6A5-C83C504D03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D-430B-A9A9-163DE4102B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D-430B-A9A9-163DE4102B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3-42E6-8E09-818BEAF409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3-42E6-8E09-818BEAF409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C-4200-B923-C5853E186C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C-4200-B923-C5853E186C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B7-405C-A7B6-A22B319BA6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B7-405C-A7B6-A22B319BA6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1046.01</c:v>
                </c:pt>
                <c:pt idx="1">
                  <c:v>926.42</c:v>
                </c:pt>
                <c:pt idx="2">
                  <c:v>779.27</c:v>
                </c:pt>
                <c:pt idx="3">
                  <c:v>692.92</c:v>
                </c:pt>
                <c:pt idx="4">
                  <c:v>726.28</c:v>
                </c:pt>
              </c:numCache>
            </c:numRef>
          </c:val>
          <c:extLst>
            <c:ext xmlns:c16="http://schemas.microsoft.com/office/drawing/2014/chart" uri="{C3380CC4-5D6E-409C-BE32-E72D297353CC}">
              <c16:uniqueId val="{00000000-1DFD-41EC-AFCE-E75653A173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1DFD-41EC-AFCE-E75653A173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58.47</c:v>
                </c:pt>
                <c:pt idx="1">
                  <c:v>53.19</c:v>
                </c:pt>
                <c:pt idx="2">
                  <c:v>51.84</c:v>
                </c:pt>
                <c:pt idx="3">
                  <c:v>51.13</c:v>
                </c:pt>
                <c:pt idx="4">
                  <c:v>46.21</c:v>
                </c:pt>
              </c:numCache>
            </c:numRef>
          </c:val>
          <c:extLst>
            <c:ext xmlns:c16="http://schemas.microsoft.com/office/drawing/2014/chart" uri="{C3380CC4-5D6E-409C-BE32-E72D297353CC}">
              <c16:uniqueId val="{00000000-9856-44A6-AE26-4DD50F92EF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9856-44A6-AE26-4DD50F92EF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335.48</c:v>
                </c:pt>
                <c:pt idx="1">
                  <c:v>361.3</c:v>
                </c:pt>
                <c:pt idx="2">
                  <c:v>375.55</c:v>
                </c:pt>
                <c:pt idx="3">
                  <c:v>400.72</c:v>
                </c:pt>
                <c:pt idx="4">
                  <c:v>394.24</c:v>
                </c:pt>
              </c:numCache>
            </c:numRef>
          </c:val>
          <c:extLst>
            <c:ext xmlns:c16="http://schemas.microsoft.com/office/drawing/2014/chart" uri="{C3380CC4-5D6E-409C-BE32-E72D297353CC}">
              <c16:uniqueId val="{00000000-5D5B-4084-A11C-20D2F232F0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5D5B-4084-A11C-20D2F232F0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小笠原村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K2</v>
      </c>
      <c r="X8" s="72"/>
      <c r="Y8" s="72"/>
      <c r="Z8" s="72"/>
      <c r="AA8" s="72"/>
      <c r="AB8" s="72"/>
      <c r="AC8" s="72"/>
      <c r="AD8" s="73" t="str">
        <f>
データ!$M$6</f>
        <v>
非設置</v>
      </c>
      <c r="AE8" s="73"/>
      <c r="AF8" s="73"/>
      <c r="AG8" s="73"/>
      <c r="AH8" s="73"/>
      <c r="AI8" s="73"/>
      <c r="AJ8" s="73"/>
      <c r="AK8" s="3"/>
      <c r="AL8" s="69">
        <f>
データ!S6</f>
        <v>
2606</v>
      </c>
      <c r="AM8" s="69"/>
      <c r="AN8" s="69"/>
      <c r="AO8" s="69"/>
      <c r="AP8" s="69"/>
      <c r="AQ8" s="69"/>
      <c r="AR8" s="69"/>
      <c r="AS8" s="69"/>
      <c r="AT8" s="68">
        <f>
データ!T6</f>
        <v>
106.88</v>
      </c>
      <c r="AU8" s="68"/>
      <c r="AV8" s="68"/>
      <c r="AW8" s="68"/>
      <c r="AX8" s="68"/>
      <c r="AY8" s="68"/>
      <c r="AZ8" s="68"/>
      <c r="BA8" s="68"/>
      <c r="BB8" s="68">
        <f>
データ!U6</f>
        <v>
24.38</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8.56</v>
      </c>
      <c r="Q10" s="68"/>
      <c r="R10" s="68"/>
      <c r="S10" s="68"/>
      <c r="T10" s="68"/>
      <c r="U10" s="68"/>
      <c r="V10" s="68"/>
      <c r="W10" s="68">
        <f>
データ!Q6</f>
        <v>
100</v>
      </c>
      <c r="X10" s="68"/>
      <c r="Y10" s="68"/>
      <c r="Z10" s="68"/>
      <c r="AA10" s="68"/>
      <c r="AB10" s="68"/>
      <c r="AC10" s="68"/>
      <c r="AD10" s="69">
        <f>
データ!R6</f>
        <v>
3025</v>
      </c>
      <c r="AE10" s="69"/>
      <c r="AF10" s="69"/>
      <c r="AG10" s="69"/>
      <c r="AH10" s="69"/>
      <c r="AI10" s="69"/>
      <c r="AJ10" s="69"/>
      <c r="AK10" s="2"/>
      <c r="AL10" s="69">
        <f>
データ!V6</f>
        <v>
223</v>
      </c>
      <c r="AM10" s="69"/>
      <c r="AN10" s="69"/>
      <c r="AO10" s="69"/>
      <c r="AP10" s="69"/>
      <c r="AQ10" s="69"/>
      <c r="AR10" s="69"/>
      <c r="AS10" s="69"/>
      <c r="AT10" s="68">
        <f>
データ!W6</f>
        <v>
43.5</v>
      </c>
      <c r="AU10" s="68"/>
      <c r="AV10" s="68"/>
      <c r="AW10" s="68"/>
      <c r="AX10" s="68"/>
      <c r="AY10" s="68"/>
      <c r="AZ10" s="68"/>
      <c r="BA10" s="68"/>
      <c r="BB10" s="68">
        <f>
データ!X6</f>
        <v>
5.13</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【314.13】</v>
      </c>
      <c r="I86" s="26" t="str">
        <f>
データ!CA6</f>
        <v>
【58.42】</v>
      </c>
      <c r="J86" s="26" t="str">
        <f>
データ!CL6</f>
        <v>
【282.28】</v>
      </c>
      <c r="K86" s="26" t="str">
        <f>
データ!CW6</f>
        <v>
【57.83】</v>
      </c>
      <c r="L86" s="26" t="str">
        <f>
データ!DH6</f>
        <v>
【77.67】</v>
      </c>
      <c r="M86" s="26" t="s">
        <v>
43</v>
      </c>
      <c r="N86" s="26" t="s">
        <v>
43</v>
      </c>
      <c r="O86" s="26" t="str">
        <f>
データ!EO6</f>
        <v>
【-】</v>
      </c>
    </row>
  </sheetData>
  <sheetProtection algorithmName="SHA-512" hashValue="LFmiklOKnpfRa464co+Wv8pKRqAh3nBwBqJLzn7MnqUzNSdUwY1YeBIKRi7cMYvnzIEcSN5UEUPJ+wlDA9IYKg==" saltValue="RU9lW+yZw9ZGzjKKq4Ja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56</v>
      </c>
      <c r="B4" s="30"/>
      <c r="C4" s="30"/>
      <c r="D4" s="30"/>
      <c r="E4" s="30"/>
      <c r="F4" s="30"/>
      <c r="G4" s="30"/>
      <c r="H4" s="80"/>
      <c r="I4" s="81"/>
      <c r="J4" s="81"/>
      <c r="K4" s="81"/>
      <c r="L4" s="81"/>
      <c r="M4" s="81"/>
      <c r="N4" s="81"/>
      <c r="O4" s="81"/>
      <c r="P4" s="81"/>
      <c r="Q4" s="81"/>
      <c r="R4" s="81"/>
      <c r="S4" s="81"/>
      <c r="T4" s="81"/>
      <c r="U4" s="81"/>
      <c r="V4" s="81"/>
      <c r="W4" s="81"/>
      <c r="X4" s="82"/>
      <c r="Y4" s="76" t="s">
        <v>
57</v>
      </c>
      <c r="Z4" s="76"/>
      <c r="AA4" s="76"/>
      <c r="AB4" s="76"/>
      <c r="AC4" s="76"/>
      <c r="AD4" s="76"/>
      <c r="AE4" s="76"/>
      <c r="AF4" s="76"/>
      <c r="AG4" s="76"/>
      <c r="AH4" s="76"/>
      <c r="AI4" s="76"/>
      <c r="AJ4" s="76" t="s">
        <v>
58</v>
      </c>
      <c r="AK4" s="76"/>
      <c r="AL4" s="76"/>
      <c r="AM4" s="76"/>
      <c r="AN4" s="76"/>
      <c r="AO4" s="76"/>
      <c r="AP4" s="76"/>
      <c r="AQ4" s="76"/>
      <c r="AR4" s="76"/>
      <c r="AS4" s="76"/>
      <c r="AT4" s="76"/>
      <c r="AU4" s="76" t="s">
        <v>
59</v>
      </c>
      <c r="AV4" s="76"/>
      <c r="AW4" s="76"/>
      <c r="AX4" s="76"/>
      <c r="AY4" s="76"/>
      <c r="AZ4" s="76"/>
      <c r="BA4" s="76"/>
      <c r="BB4" s="76"/>
      <c r="BC4" s="76"/>
      <c r="BD4" s="76"/>
      <c r="BE4" s="76"/>
      <c r="BF4" s="76" t="s">
        <v>
60</v>
      </c>
      <c r="BG4" s="76"/>
      <c r="BH4" s="76"/>
      <c r="BI4" s="76"/>
      <c r="BJ4" s="76"/>
      <c r="BK4" s="76"/>
      <c r="BL4" s="76"/>
      <c r="BM4" s="76"/>
      <c r="BN4" s="76"/>
      <c r="BO4" s="76"/>
      <c r="BP4" s="76"/>
      <c r="BQ4" s="76" t="s">
        <v>
61</v>
      </c>
      <c r="BR4" s="76"/>
      <c r="BS4" s="76"/>
      <c r="BT4" s="76"/>
      <c r="BU4" s="76"/>
      <c r="BV4" s="76"/>
      <c r="BW4" s="76"/>
      <c r="BX4" s="76"/>
      <c r="BY4" s="76"/>
      <c r="BZ4" s="76"/>
      <c r="CA4" s="76"/>
      <c r="CB4" s="76" t="s">
        <v>
62</v>
      </c>
      <c r="CC4" s="76"/>
      <c r="CD4" s="76"/>
      <c r="CE4" s="76"/>
      <c r="CF4" s="76"/>
      <c r="CG4" s="76"/>
      <c r="CH4" s="76"/>
      <c r="CI4" s="76"/>
      <c r="CJ4" s="76"/>
      <c r="CK4" s="76"/>
      <c r="CL4" s="76"/>
      <c r="CM4" s="76" t="s">
        <v>
63</v>
      </c>
      <c r="CN4" s="76"/>
      <c r="CO4" s="76"/>
      <c r="CP4" s="76"/>
      <c r="CQ4" s="76"/>
      <c r="CR4" s="76"/>
      <c r="CS4" s="76"/>
      <c r="CT4" s="76"/>
      <c r="CU4" s="76"/>
      <c r="CV4" s="76"/>
      <c r="CW4" s="76"/>
      <c r="CX4" s="76" t="s">
        <v>
64</v>
      </c>
      <c r="CY4" s="76"/>
      <c r="CZ4" s="76"/>
      <c r="DA4" s="76"/>
      <c r="DB4" s="76"/>
      <c r="DC4" s="76"/>
      <c r="DD4" s="76"/>
      <c r="DE4" s="76"/>
      <c r="DF4" s="76"/>
      <c r="DG4" s="76"/>
      <c r="DH4" s="76"/>
      <c r="DI4" s="76" t="s">
        <v>
65</v>
      </c>
      <c r="DJ4" s="76"/>
      <c r="DK4" s="76"/>
      <c r="DL4" s="76"/>
      <c r="DM4" s="76"/>
      <c r="DN4" s="76"/>
      <c r="DO4" s="76"/>
      <c r="DP4" s="76"/>
      <c r="DQ4" s="76"/>
      <c r="DR4" s="76"/>
      <c r="DS4" s="76"/>
      <c r="DT4" s="76" t="s">
        <v>
66</v>
      </c>
      <c r="DU4" s="76"/>
      <c r="DV4" s="76"/>
      <c r="DW4" s="76"/>
      <c r="DX4" s="76"/>
      <c r="DY4" s="76"/>
      <c r="DZ4" s="76"/>
      <c r="EA4" s="76"/>
      <c r="EB4" s="76"/>
      <c r="EC4" s="76"/>
      <c r="ED4" s="76"/>
      <c r="EE4" s="76" t="s">
        <v>
67</v>
      </c>
      <c r="EF4" s="76"/>
      <c r="EG4" s="76"/>
      <c r="EH4" s="76"/>
      <c r="EI4" s="76"/>
      <c r="EJ4" s="76"/>
      <c r="EK4" s="76"/>
      <c r="EL4" s="76"/>
      <c r="EM4" s="76"/>
      <c r="EN4" s="76"/>
      <c r="EO4" s="76"/>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2020</v>
      </c>
      <c r="C6" s="33">
        <f t="shared" ref="C6:X6" si="3">
C7</f>
        <v>
134210</v>
      </c>
      <c r="D6" s="33">
        <f t="shared" si="3"/>
        <v>
47</v>
      </c>
      <c r="E6" s="33">
        <f t="shared" si="3"/>
        <v>
18</v>
      </c>
      <c r="F6" s="33">
        <f t="shared" si="3"/>
        <v>
0</v>
      </c>
      <c r="G6" s="33">
        <f t="shared" si="3"/>
        <v>
0</v>
      </c>
      <c r="H6" s="33" t="str">
        <f t="shared" si="3"/>
        <v>
東京都　小笠原村</v>
      </c>
      <c r="I6" s="33" t="str">
        <f t="shared" si="3"/>
        <v>
法非適用</v>
      </c>
      <c r="J6" s="33" t="str">
        <f t="shared" si="3"/>
        <v>
下水道事業</v>
      </c>
      <c r="K6" s="33" t="str">
        <f t="shared" si="3"/>
        <v>
特定地域生活排水処理</v>
      </c>
      <c r="L6" s="33" t="str">
        <f t="shared" si="3"/>
        <v>
K2</v>
      </c>
      <c r="M6" s="33" t="str">
        <f t="shared" si="3"/>
        <v>
非設置</v>
      </c>
      <c r="N6" s="34" t="str">
        <f t="shared" si="3"/>
        <v>
-</v>
      </c>
      <c r="O6" s="34" t="str">
        <f t="shared" si="3"/>
        <v>
該当数値なし</v>
      </c>
      <c r="P6" s="34">
        <f t="shared" si="3"/>
        <v>
8.56</v>
      </c>
      <c r="Q6" s="34">
        <f t="shared" si="3"/>
        <v>
100</v>
      </c>
      <c r="R6" s="34">
        <f t="shared" si="3"/>
        <v>
3025</v>
      </c>
      <c r="S6" s="34">
        <f t="shared" si="3"/>
        <v>
2606</v>
      </c>
      <c r="T6" s="34">
        <f t="shared" si="3"/>
        <v>
106.88</v>
      </c>
      <c r="U6" s="34">
        <f t="shared" si="3"/>
        <v>
24.38</v>
      </c>
      <c r="V6" s="34">
        <f t="shared" si="3"/>
        <v>
223</v>
      </c>
      <c r="W6" s="34">
        <f t="shared" si="3"/>
        <v>
43.5</v>
      </c>
      <c r="X6" s="34">
        <f t="shared" si="3"/>
        <v>
5.13</v>
      </c>
      <c r="Y6" s="35">
        <f>
IF(Y7="",NA(),Y7)</f>
        <v>
87.3</v>
      </c>
      <c r="Z6" s="35">
        <f t="shared" ref="Z6:AH6" si="4">
IF(Z7="",NA(),Z7)</f>
        <v>
68.23</v>
      </c>
      <c r="AA6" s="35">
        <f t="shared" si="4"/>
        <v>
77.34</v>
      </c>
      <c r="AB6" s="35">
        <f t="shared" si="4"/>
        <v>
76.989999999999995</v>
      </c>
      <c r="AC6" s="35">
        <f t="shared" si="4"/>
        <v>
61.34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1046.01</v>
      </c>
      <c r="BG6" s="35">
        <f t="shared" ref="BG6:BO6" si="7">
IF(BG7="",NA(),BG7)</f>
        <v>
926.42</v>
      </c>
      <c r="BH6" s="35">
        <f t="shared" si="7"/>
        <v>
779.27</v>
      </c>
      <c r="BI6" s="35">
        <f t="shared" si="7"/>
        <v>
692.92</v>
      </c>
      <c r="BJ6" s="35">
        <f t="shared" si="7"/>
        <v>
726.28</v>
      </c>
      <c r="BK6" s="35">
        <f t="shared" si="7"/>
        <v>
413.5</v>
      </c>
      <c r="BL6" s="35">
        <f t="shared" si="7"/>
        <v>
407.42</v>
      </c>
      <c r="BM6" s="35">
        <f t="shared" si="7"/>
        <v>
386.46</v>
      </c>
      <c r="BN6" s="35">
        <f t="shared" si="7"/>
        <v>
421.25</v>
      </c>
      <c r="BO6" s="35">
        <f t="shared" si="7"/>
        <v>
294.27</v>
      </c>
      <c r="BP6" s="34" t="str">
        <f>
IF(BP7="","",IF(BP7="-","【-】","【"&amp;SUBSTITUTE(TEXT(BP7,"#,##0.00"),"-","△")&amp;"】"))</f>
        <v>
【314.13】</v>
      </c>
      <c r="BQ6" s="35">
        <f>
IF(BQ7="",NA(),BQ7)</f>
        <v>
58.47</v>
      </c>
      <c r="BR6" s="35">
        <f t="shared" ref="BR6:BZ6" si="8">
IF(BR7="",NA(),BR7)</f>
        <v>
53.19</v>
      </c>
      <c r="BS6" s="35">
        <f t="shared" si="8"/>
        <v>
51.84</v>
      </c>
      <c r="BT6" s="35">
        <f t="shared" si="8"/>
        <v>
51.13</v>
      </c>
      <c r="BU6" s="35">
        <f t="shared" si="8"/>
        <v>
46.21</v>
      </c>
      <c r="BV6" s="35">
        <f t="shared" si="8"/>
        <v>
55.84</v>
      </c>
      <c r="BW6" s="35">
        <f t="shared" si="8"/>
        <v>
57.08</v>
      </c>
      <c r="BX6" s="35">
        <f t="shared" si="8"/>
        <v>
55.85</v>
      </c>
      <c r="BY6" s="35">
        <f t="shared" si="8"/>
        <v>
53.23</v>
      </c>
      <c r="BZ6" s="35">
        <f t="shared" si="8"/>
        <v>
60.59</v>
      </c>
      <c r="CA6" s="34" t="str">
        <f>
IF(CA7="","",IF(CA7="-","【-】","【"&amp;SUBSTITUTE(TEXT(CA7,"#,##0.00"),"-","△")&amp;"】"))</f>
        <v>
【58.42】</v>
      </c>
      <c r="CB6" s="35">
        <f>
IF(CB7="",NA(),CB7)</f>
        <v>
335.48</v>
      </c>
      <c r="CC6" s="35">
        <f t="shared" ref="CC6:CK6" si="9">
IF(CC7="",NA(),CC7)</f>
        <v>
361.3</v>
      </c>
      <c r="CD6" s="35">
        <f t="shared" si="9"/>
        <v>
375.55</v>
      </c>
      <c r="CE6" s="35">
        <f t="shared" si="9"/>
        <v>
400.72</v>
      </c>
      <c r="CF6" s="35">
        <f t="shared" si="9"/>
        <v>
394.24</v>
      </c>
      <c r="CG6" s="35">
        <f t="shared" si="9"/>
        <v>
287.57</v>
      </c>
      <c r="CH6" s="35">
        <f t="shared" si="9"/>
        <v>
286.86</v>
      </c>
      <c r="CI6" s="35">
        <f t="shared" si="9"/>
        <v>
287.91000000000003</v>
      </c>
      <c r="CJ6" s="35">
        <f t="shared" si="9"/>
        <v>
283.3</v>
      </c>
      <c r="CK6" s="35">
        <f t="shared" si="9"/>
        <v>
280.23</v>
      </c>
      <c r="CL6" s="34" t="str">
        <f>
IF(CL7="","",IF(CL7="-","【-】","【"&amp;SUBSTITUTE(TEXT(CL7,"#,##0.00"),"-","△")&amp;"】"))</f>
        <v>
【282.28】</v>
      </c>
      <c r="CM6" s="35">
        <f>
IF(CM7="",NA(),CM7)</f>
        <v>
38.409999999999997</v>
      </c>
      <c r="CN6" s="35">
        <f t="shared" ref="CN6:CV6" si="10">
IF(CN7="",NA(),CN7)</f>
        <v>
37.200000000000003</v>
      </c>
      <c r="CO6" s="35">
        <f t="shared" si="10"/>
        <v>
38.46</v>
      </c>
      <c r="CP6" s="35">
        <f t="shared" si="10"/>
        <v>
37.5</v>
      </c>
      <c r="CQ6" s="35">
        <f t="shared" si="10"/>
        <v>
39.29</v>
      </c>
      <c r="CR6" s="35">
        <f t="shared" si="10"/>
        <v>
61.55</v>
      </c>
      <c r="CS6" s="35">
        <f t="shared" si="10"/>
        <v>
57.22</v>
      </c>
      <c r="CT6" s="35">
        <f t="shared" si="10"/>
        <v>
54.93</v>
      </c>
      <c r="CU6" s="35">
        <f t="shared" si="10"/>
        <v>
55.96</v>
      </c>
      <c r="CV6" s="35">
        <f t="shared" si="10"/>
        <v>
58.19</v>
      </c>
      <c r="CW6" s="34" t="str">
        <f>
IF(CW7="","",IF(CW7="-","【-】","【"&amp;SUBSTITUTE(TEXT(CW7,"#,##0.00"),"-","△")&amp;"】"))</f>
        <v>
【57.83】</v>
      </c>
      <c r="CX6" s="35">
        <f>
IF(CX7="",NA(),CX7)</f>
        <v>
87.25</v>
      </c>
      <c r="CY6" s="35">
        <f t="shared" ref="CY6:DG6" si="11">
IF(CY7="",NA(),CY7)</f>
        <v>
79.11</v>
      </c>
      <c r="CZ6" s="35">
        <f t="shared" si="11"/>
        <v>
100</v>
      </c>
      <c r="DA6" s="35">
        <f t="shared" si="11"/>
        <v>
100</v>
      </c>
      <c r="DB6" s="35">
        <f t="shared" si="11"/>
        <v>
100</v>
      </c>
      <c r="DC6" s="35">
        <f t="shared" si="11"/>
        <v>
67.489999999999995</v>
      </c>
      <c r="DD6" s="35">
        <f t="shared" si="11"/>
        <v>
67.290000000000006</v>
      </c>
      <c r="DE6" s="35">
        <f t="shared" si="11"/>
        <v>
65.569999999999993</v>
      </c>
      <c r="DF6" s="35">
        <f t="shared" si="11"/>
        <v>
60.12</v>
      </c>
      <c r="DG6" s="35">
        <f t="shared" si="11"/>
        <v>
87.8</v>
      </c>
      <c r="DH6" s="34" t="str">
        <f>
IF(DH7="","",IF(DH7="-","【-】","【"&amp;SUBSTITUTE(TEXT(DH7,"#,##0.00"),"-","△")&amp;"】"))</f>
        <v>
【77.67】</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2020</v>
      </c>
      <c r="C7" s="37">
        <v>
134210</v>
      </c>
      <c r="D7" s="37">
        <v>
47</v>
      </c>
      <c r="E7" s="37">
        <v>
18</v>
      </c>
      <c r="F7" s="37">
        <v>
0</v>
      </c>
      <c r="G7" s="37">
        <v>
0</v>
      </c>
      <c r="H7" s="37" t="s">
        <v>
97</v>
      </c>
      <c r="I7" s="37" t="s">
        <v>
98</v>
      </c>
      <c r="J7" s="37" t="s">
        <v>
99</v>
      </c>
      <c r="K7" s="37" t="s">
        <v>
100</v>
      </c>
      <c r="L7" s="37" t="s">
        <v>
101</v>
      </c>
      <c r="M7" s="37" t="s">
        <v>
102</v>
      </c>
      <c r="N7" s="38" t="s">
        <v>
103</v>
      </c>
      <c r="O7" s="38" t="s">
        <v>
104</v>
      </c>
      <c r="P7" s="38">
        <v>
8.56</v>
      </c>
      <c r="Q7" s="38">
        <v>
100</v>
      </c>
      <c r="R7" s="38">
        <v>
3025</v>
      </c>
      <c r="S7" s="38">
        <v>
2606</v>
      </c>
      <c r="T7" s="38">
        <v>
106.88</v>
      </c>
      <c r="U7" s="38">
        <v>
24.38</v>
      </c>
      <c r="V7" s="38">
        <v>
223</v>
      </c>
      <c r="W7" s="38">
        <v>
43.5</v>
      </c>
      <c r="X7" s="38">
        <v>
5.13</v>
      </c>
      <c r="Y7" s="38">
        <v>
87.3</v>
      </c>
      <c r="Z7" s="38">
        <v>
68.23</v>
      </c>
      <c r="AA7" s="38">
        <v>
77.34</v>
      </c>
      <c r="AB7" s="38">
        <v>
76.989999999999995</v>
      </c>
      <c r="AC7" s="38">
        <v>
61.34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1046.01</v>
      </c>
      <c r="BG7" s="38">
        <v>
926.42</v>
      </c>
      <c r="BH7" s="38">
        <v>
779.27</v>
      </c>
      <c r="BI7" s="38">
        <v>
692.92</v>
      </c>
      <c r="BJ7" s="38">
        <v>
726.28</v>
      </c>
      <c r="BK7" s="38">
        <v>
413.5</v>
      </c>
      <c r="BL7" s="38">
        <v>
407.42</v>
      </c>
      <c r="BM7" s="38">
        <v>
386.46</v>
      </c>
      <c r="BN7" s="38">
        <v>
421.25</v>
      </c>
      <c r="BO7" s="38">
        <v>
294.27</v>
      </c>
      <c r="BP7" s="38">
        <v>
314.13</v>
      </c>
      <c r="BQ7" s="38">
        <v>
58.47</v>
      </c>
      <c r="BR7" s="38">
        <v>
53.19</v>
      </c>
      <c r="BS7" s="38">
        <v>
51.84</v>
      </c>
      <c r="BT7" s="38">
        <v>
51.13</v>
      </c>
      <c r="BU7" s="38">
        <v>
46.21</v>
      </c>
      <c r="BV7" s="38">
        <v>
55.84</v>
      </c>
      <c r="BW7" s="38">
        <v>
57.08</v>
      </c>
      <c r="BX7" s="38">
        <v>
55.85</v>
      </c>
      <c r="BY7" s="38">
        <v>
53.23</v>
      </c>
      <c r="BZ7" s="38">
        <v>
60.59</v>
      </c>
      <c r="CA7" s="38">
        <v>
58.42</v>
      </c>
      <c r="CB7" s="38">
        <v>
335.48</v>
      </c>
      <c r="CC7" s="38">
        <v>
361.3</v>
      </c>
      <c r="CD7" s="38">
        <v>
375.55</v>
      </c>
      <c r="CE7" s="38">
        <v>
400.72</v>
      </c>
      <c r="CF7" s="38">
        <v>
394.24</v>
      </c>
      <c r="CG7" s="38">
        <v>
287.57</v>
      </c>
      <c r="CH7" s="38">
        <v>
286.86</v>
      </c>
      <c r="CI7" s="38">
        <v>
287.91000000000003</v>
      </c>
      <c r="CJ7" s="38">
        <v>
283.3</v>
      </c>
      <c r="CK7" s="38">
        <v>
280.23</v>
      </c>
      <c r="CL7" s="38">
        <v>
282.27999999999997</v>
      </c>
      <c r="CM7" s="38">
        <v>
38.409999999999997</v>
      </c>
      <c r="CN7" s="38">
        <v>
37.200000000000003</v>
      </c>
      <c r="CO7" s="38">
        <v>
38.46</v>
      </c>
      <c r="CP7" s="38">
        <v>
37.5</v>
      </c>
      <c r="CQ7" s="38">
        <v>
39.29</v>
      </c>
      <c r="CR7" s="38">
        <v>
61.55</v>
      </c>
      <c r="CS7" s="38">
        <v>
57.22</v>
      </c>
      <c r="CT7" s="38">
        <v>
54.93</v>
      </c>
      <c r="CU7" s="38">
        <v>
55.96</v>
      </c>
      <c r="CV7" s="38">
        <v>
58.19</v>
      </c>
      <c r="CW7" s="38">
        <v>
57.83</v>
      </c>
      <c r="CX7" s="38">
        <v>
87.25</v>
      </c>
      <c r="CY7" s="38">
        <v>
79.11</v>
      </c>
      <c r="CZ7" s="38">
        <v>
100</v>
      </c>
      <c r="DA7" s="38">
        <v>
100</v>
      </c>
      <c r="DB7" s="38">
        <v>
100</v>
      </c>
      <c r="DC7" s="38">
        <v>
67.489999999999995</v>
      </c>
      <c r="DD7" s="38">
        <v>
67.290000000000006</v>
      </c>
      <c r="DE7" s="38">
        <v>
65.569999999999993</v>
      </c>
      <c r="DF7" s="38">
        <v>
60.12</v>
      </c>
      <c r="DG7" s="38">
        <v>
87.8</v>
      </c>
      <c r="DH7" s="38">
        <v>
77.67</v>
      </c>
      <c r="DI7" s="38"/>
      <c r="DJ7" s="38"/>
      <c r="DK7" s="38"/>
      <c r="DL7" s="38"/>
      <c r="DM7" s="38"/>
      <c r="DN7" s="38"/>
      <c r="DO7" s="38"/>
      <c r="DP7" s="38"/>
      <c r="DQ7" s="38"/>
      <c r="DR7" s="38"/>
      <c r="DS7" s="38"/>
      <c r="DT7" s="38"/>
      <c r="DU7" s="38"/>
      <c r="DV7" s="38"/>
      <c r="DW7" s="38"/>
      <c r="DX7" s="38"/>
      <c r="DY7" s="38"/>
      <c r="DZ7" s="38"/>
      <c r="EA7" s="38"/>
      <c r="EB7" s="38"/>
      <c r="EC7" s="38"/>
      <c r="ED7" s="38"/>
      <c r="EE7" s="38" t="s">
        <v>
103</v>
      </c>
      <c r="EF7" s="38" t="s">
        <v>
103</v>
      </c>
      <c r="EG7" s="38" t="s">
        <v>
103</v>
      </c>
      <c r="EH7" s="38" t="s">
        <v>
103</v>
      </c>
      <c r="EI7" s="38" t="s">
        <v>
103</v>
      </c>
      <c r="EJ7" s="38" t="s">
        <v>
103</v>
      </c>
      <c r="EK7" s="38" t="s">
        <v>
103</v>
      </c>
      <c r="EL7" s="38" t="s">
        <v>
103</v>
      </c>
      <c r="EM7" s="38" t="s">
        <v>
103</v>
      </c>
      <c r="EN7" s="38" t="s">
        <v>
103</v>
      </c>
      <c r="EO7" s="38" t="s">
        <v>
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D10" si="15">
DATEVALUE($B7+12-B11&amp;"/1/"&amp;B12)</f>
        <v>
46753</v>
      </c>
      <c r="C10" s="41">
        <f t="shared" si="15"/>
        <v>
47119</v>
      </c>
      <c r="D10" s="41">
        <f t="shared" si="15"/>
        <v>
47484</v>
      </c>
      <c r="E10" s="42">
        <f>
DATEVALUE($B7+12-E11&amp;"/1/"&amp;E12)</f>
        <v>
47849</v>
      </c>
      <c r="F10" s="42">
        <f>
DATEVALUE($B7+12-F11&amp;"/1/"&amp;F12)</f>
        <v>
48215</v>
      </c>
    </row>
    <row r="11" spans="1:145" x14ac:dyDescent="0.15">
      <c r="B11">
        <v>
4</v>
      </c>
      <c r="C11">
        <v>
3</v>
      </c>
      <c r="D11">
        <v>
2</v>
      </c>
      <c r="E11">
        <v>
1</v>
      </c>
      <c r="F11">
        <v>
0</v>
      </c>
      <c r="G11" t="s">
        <v>
110</v>
      </c>
    </row>
    <row r="12" spans="1:145" x14ac:dyDescent="0.15">
      <c r="B12">
        <v>
1</v>
      </c>
      <c r="C12">
        <v>
1</v>
      </c>
      <c r="D12">
        <v>
1</v>
      </c>
      <c r="E12">
        <v>
1</v>
      </c>
      <c r="F12">
        <v>
2</v>
      </c>
      <c r="G12" t="s">
        <v>
111</v>
      </c>
    </row>
    <row r="13" spans="1:145" x14ac:dyDescent="0.15">
      <c r="B13" t="s">
        <v>
112</v>
      </c>
      <c r="C13" t="s">
        <v>
112</v>
      </c>
      <c r="D13" t="s">
        <v>
112</v>
      </c>
      <c r="E13" t="s">
        <v>
113</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2022-01-19T08:11:53Z</cp:lastPrinted>
  <dcterms:created xsi:type="dcterms:W3CDTF">2021-12-03T08:10:12Z</dcterms:created>
  <dcterms:modified xsi:type="dcterms:W3CDTF">2022-02-17T02:55:57Z</dcterms:modified>
  <cp:category/>
</cp:coreProperties>
</file>