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3年度\20220105_ 【〆切128（金）】公営企業に係る経営比較分析表（令和２年度決算）の分析等について（依頼）\07_HP公表\01_（完成版）経営比較分析表\下水道事業\法適用\"/>
    </mc:Choice>
  </mc:AlternateContent>
  <workbookProtection workbookAlgorithmName="SHA-512" workbookHashValue="Bc2nS0pwIPsmWzRW7TxCLPNq8/kn9bcNgg3oZQ3iJNjj4+mT7n+31jpMtWDL4bwCgN1VxxDkswQJs9AZ7Hdstw==" workbookSaltValue="01cpyOZfAlUUaVfMjBgwyA==" workbookSpinCount="100000" lockStructure="1"/>
  <bookViews>
    <workbookView xWindow="0" yWindow="0" windowWidth="20490" windowHeight="69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<sst xmlns="http://schemas.openxmlformats.org/spreadsheetml/2006/main" count="320" uniqueCount="115">
  <si>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</si>
  <si>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</si>
  <si>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</si>
  <si>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</si>
  <si>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</si>
  <si>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</si>
  <si>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</si>
  <si>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</si>
  <si>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</si>
  <si>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</si>
  <si>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</si>
  <si>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</si>
  <si>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</si>
  <si>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</si>
  <si>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</si>
  <si>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</si>
  <si>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</si>
  <si>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</si>
  <si>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</si>
  <si>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</si>
  <si>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</si>
  <si>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</si>
  <si>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</si>
  <si>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</si>
  <si>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</si>
  <si>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</si>
  <si>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</si>
  <si>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</si>
  <si>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</si>
  <si>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</si>
  <si>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</si>
  <si>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</si>
  <si>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</si>
  <si>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</si>
  <si>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</si>
  <si>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</si>
  <si>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</si>
  <si>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</si>
  <si>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</si>
  <si>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</si>
  <si>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</si>
  <si>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</si>
  <si>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</si>
  <si>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</si>
  <si>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</si>
  <si>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</si>
  <si>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</si>
  <si>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</si>
  <si>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</si>
  <si>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</si>
  <si>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</si>
  <si>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</si>
  <si>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</si>
  <si>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</si>
  <si>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</si>
  <si>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</si>
  <si>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</si>
  <si>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</si>
  <si>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</si>
  <si>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</si>
  <si>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</si>
  <si>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</si>
  <si>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</si>
  <si>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</si>
  <si>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</si>
  <si>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</si>
  <si>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</si>
  <si>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</si>
  <si>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</si>
  <si>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</si>
  <si>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</si>
  <si>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</si>
  <si>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</si>
  <si>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</si>
  <si>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</si>
  <si>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</si>
  <si>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</si>
  <si>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</si>
  <si>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</si>
  <si>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</si>
  <si>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</si>
  <si>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</si>
  <si>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</si>
  <si>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</si>
  <si>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</si>
  <si>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</si>
  <si>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</si>
  <si>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</si>
  <si>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</si>
  <si>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</si>
  <si>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</si>
  <si>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</si>
  <si>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</si>
  <si>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</si>
  <si>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</si>
  <si>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羽村市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</si>
  <si>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</si>
  <si>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</si>
  <si>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</si>
  <si>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</si>
  <si>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</si>
  <si>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</si>
  <si>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</si>
  <si>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</si>
  <si>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</si>
  <si>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</si>
  <si>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</si>
  <si>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</si>
  <si>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</si>
  <si>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</si>
  <si>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</si>
  <si>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</si>
  <si>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渠の多くは、昭和50年代に整備されており、布設から40年以上が経過し、老朽化が進んでいる。このため、効率的な整備と適切な維持管理を行うために、点検調査や工事等の予防保全対応のための計画を作成し、対応している。
　当市は、この計画に基づき、汚水管をテレビカメラにより点検、調査し、不良個所の内面補修工事を実施することで、汚水管の長寿命化を図っている。</t>
    <phoneticPr fontId="4"/>
  </si>
  <si>
    <t>　下水道使用料収入については、大口使用者の動向や、人口減少、節水型社会への移行などの要因により、減少傾向となっており、料金体系の具体的な検討が必要となってきている。当市の普及率は99.96%であることから、下水道使用料の伸びは見込めないが、引き続き大口使用者の動向を注視していく。
　一方、今後は法定耐用年数を超過する施設が短時間で増加し、予防保全型による施設の維持管理とともに、施設の長寿命化を図っていく必要があり、この費用の財源を確保していくことが不可欠となってくる。
　下水道の拡張整備期からすでに維持管理の時期となり、リスクを抑制しつつ、増加する事業費の平準化を図るなど、これまで以上に事業の計画的で効率的な実施とともに適正な施設整備や工事コストの縮減に努め、安定的な事業運営を図る必要があるため、下水道ストックマネジメント計画に基づき、点検・調査とともに、必要な修繕・改築を進め、経営戦略を活用し、より一層経営の健全化に取り組んでいく。</t>
    <rPh sb="148" eb="150">
      <t>ホウテイ</t>
    </rPh>
    <rPh sb="150" eb="152">
      <t>タイヨウ</t>
    </rPh>
    <rPh sb="152" eb="154">
      <t>ネンスウ</t>
    </rPh>
    <rPh sb="155" eb="157">
      <t>チョウカ</t>
    </rPh>
    <rPh sb="159" eb="161">
      <t>シセツ</t>
    </rPh>
    <rPh sb="162" eb="165">
      <t>タンジカン</t>
    </rPh>
    <rPh sb="166" eb="168">
      <t>ゾウカ</t>
    </rPh>
    <rPh sb="170" eb="172">
      <t>ヨボウ</t>
    </rPh>
    <rPh sb="172" eb="174">
      <t>ホゼン</t>
    </rPh>
    <rPh sb="174" eb="175">
      <t>カタ</t>
    </rPh>
    <rPh sb="178" eb="180">
      <t>シセツ</t>
    </rPh>
    <rPh sb="181" eb="183">
      <t>イジ</t>
    </rPh>
    <rPh sb="183" eb="185">
      <t>カンリ</t>
    </rPh>
    <rPh sb="190" eb="192">
      <t>シセツ</t>
    </rPh>
    <rPh sb="193" eb="194">
      <t>チョウ</t>
    </rPh>
    <rPh sb="194" eb="197">
      <t>ジュミョウカ</t>
    </rPh>
    <rPh sb="198" eb="199">
      <t>ハカ</t>
    </rPh>
    <rPh sb="203" eb="205">
      <t>ヒツヨウ</t>
    </rPh>
    <rPh sb="267" eb="269">
      <t>ヨクセイ</t>
    </rPh>
    <rPh sb="273" eb="275">
      <t>ゾウカ</t>
    </rPh>
    <rPh sb="277" eb="279">
      <t>ジギョウ</t>
    </rPh>
    <rPh sb="279" eb="280">
      <t>ヒ</t>
    </rPh>
    <rPh sb="281" eb="284">
      <t>ヘイジュンカ</t>
    </rPh>
    <rPh sb="285" eb="286">
      <t>ハカ</t>
    </rPh>
    <rPh sb="369" eb="370">
      <t>モト</t>
    </rPh>
    <rPh sb="373" eb="375">
      <t>テンケン</t>
    </rPh>
    <rPh sb="376" eb="378">
      <t>チョウサ</t>
    </rPh>
    <rPh sb="383" eb="385">
      <t>ヒツヨウ</t>
    </rPh>
    <rPh sb="386" eb="388">
      <t>シュウゼン</t>
    </rPh>
    <rPh sb="389" eb="391">
      <t>カイチク</t>
    </rPh>
    <rPh sb="392" eb="393">
      <t>スス</t>
    </rPh>
    <rPh sb="400" eb="402">
      <t>カツヨウ</t>
    </rPh>
    <phoneticPr fontId="4"/>
  </si>
  <si>
    <t xml:space="preserve">① 経常収支比率の数値が100%を下回っていることから、収支バランスの均衡を目指した経営改善に取り組む必要がある。
② 累積欠損金比率の数値が発生していることから、0％となるよう収支バランスの均衡を目指した経営改善に取り組む必要がある。
③ 流動比率の数値が100%を下回っていることから、収支バランスの均衡を目指した経営改善に取り組む必要がある。
④ 企業債残高対事業規模比率は、類似団体の平均値より低くなっている。これは、企業債償還のピークが過ぎたことから年々残高が減少していることによるものである。
⑤ 経費回収率の数値が100%を下回っていることから、収支バランスの均衡を目指す中で、使用料の適正化と汚水処理費の縮減について検討していく。
⑥ 汚水処理原価は、類似団体の平均値よりも下回っているが、今後も汚水処理費の動向に注視していく。
⑧ 水洗化率の数値が、類似団体の平均値より高い数値となっている。これは汚水処理が適正に行われていることを表している。
</t>
    <rPh sb="2" eb="4">
      <t>ケイジョウ</t>
    </rPh>
    <rPh sb="4" eb="6">
      <t>シュウシ</t>
    </rPh>
    <rPh sb="6" eb="8">
      <t>ヒリツ</t>
    </rPh>
    <rPh sb="9" eb="11">
      <t>スウチ</t>
    </rPh>
    <rPh sb="17" eb="19">
      <t>シタマワ</t>
    </rPh>
    <rPh sb="42" eb="44">
      <t>ケイエイ</t>
    </rPh>
    <rPh sb="44" eb="46">
      <t>カイゼン</t>
    </rPh>
    <rPh sb="47" eb="48">
      <t>ト</t>
    </rPh>
    <rPh sb="49" eb="50">
      <t>ク</t>
    </rPh>
    <rPh sb="51" eb="53">
      <t>ヒツヨウ</t>
    </rPh>
    <rPh sb="61" eb="63">
      <t>ルイセキ</t>
    </rPh>
    <rPh sb="63" eb="65">
      <t>ケッソン</t>
    </rPh>
    <rPh sb="65" eb="66">
      <t>キン</t>
    </rPh>
    <rPh sb="66" eb="68">
      <t>ヒリツ</t>
    </rPh>
    <rPh sb="72" eb="74">
      <t>ハッセイ</t>
    </rPh>
    <rPh sb="123" eb="125">
      <t>リュウドウ</t>
    </rPh>
    <rPh sb="125" eb="127">
      <t>ヒリツ</t>
    </rPh>
    <rPh sb="128" eb="130">
      <t>スウチ</t>
    </rPh>
    <rPh sb="259" eb="261">
      <t>ケイヒ</t>
    </rPh>
    <rPh sb="261" eb="263">
      <t>カイシュウ</t>
    </rPh>
    <rPh sb="263" eb="264">
      <t>リツ</t>
    </rPh>
    <rPh sb="297" eb="298">
      <t>ナカ</t>
    </rPh>
    <rPh sb="300" eb="303">
      <t>シヨウリョウ</t>
    </rPh>
    <rPh sb="304" eb="307">
      <t>テキセイカ</t>
    </rPh>
    <rPh sb="308" eb="310">
      <t>オスイ</t>
    </rPh>
    <rPh sb="310" eb="312">
      <t>ショリ</t>
    </rPh>
    <rPh sb="312" eb="313">
      <t>ヒ</t>
    </rPh>
    <rPh sb="314" eb="316">
      <t>シュクゲン</t>
    </rPh>
    <rPh sb="320" eb="322">
      <t>ケントウ</t>
    </rPh>
    <rPh sb="331" eb="333">
      <t>オスイ</t>
    </rPh>
    <rPh sb="333" eb="335">
      <t>ショリ</t>
    </rPh>
    <rPh sb="335" eb="337">
      <t>ゲンカ</t>
    </rPh>
    <rPh sb="381" eb="384">
      <t>スイセンカ</t>
    </rPh>
    <rPh sb="384" eb="385">
      <t>リツ</t>
    </rPh>
    <rPh sb="386" eb="388">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</si>
</sst>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14F-4CCA-B3EE-DAB7DFCBBBD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0.08</c:v>
                </c:pt>
              </c:numCache>
            </c:numRef>
          </c:val>
          <c:smooth val="0"/>
          <c:extLst>
            <c:ext xmlns:c16="http://schemas.microsoft.com/office/drawing/2014/chart" uri="{C3380CC4-5D6E-409C-BE32-E72D297353CC}">
              <c16:uniqueId val="{00000001-814F-4CCA-B3EE-DAB7DFCBBBD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F9-4A80-B114-E01D841C7B9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60.78</c:v>
                </c:pt>
              </c:numCache>
            </c:numRef>
          </c:val>
          <c:smooth val="0"/>
          <c:extLst>
            <c:ext xmlns:c16="http://schemas.microsoft.com/office/drawing/2014/chart" uri="{C3380CC4-5D6E-409C-BE32-E72D297353CC}">
              <c16:uniqueId val="{00000001-92F9-4A80-B114-E01D841C7B9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99.96</c:v>
                </c:pt>
              </c:numCache>
            </c:numRef>
          </c:val>
          <c:extLst>
            <c:ext xmlns:c16="http://schemas.microsoft.com/office/drawing/2014/chart" uri="{C3380CC4-5D6E-409C-BE32-E72D297353CC}">
              <c16:uniqueId val="{00000000-7AF0-4BB8-BB08-C2206F256C1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94.17</c:v>
                </c:pt>
              </c:numCache>
            </c:numRef>
          </c:val>
          <c:smooth val="0"/>
          <c:extLst>
            <c:ext xmlns:c16="http://schemas.microsoft.com/office/drawing/2014/chart" uri="{C3380CC4-5D6E-409C-BE32-E72D297353CC}">
              <c16:uniqueId val="{00000001-7AF0-4BB8-BB08-C2206F256C1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90.8</c:v>
                </c:pt>
              </c:numCache>
            </c:numRef>
          </c:val>
          <c:extLst>
            <c:ext xmlns:c16="http://schemas.microsoft.com/office/drawing/2014/chart" uri="{C3380CC4-5D6E-409C-BE32-E72D297353CC}">
              <c16:uniqueId val="{00000000-EE2F-4145-928A-5AEA4EF5A9E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106.67</c:v>
                </c:pt>
              </c:numCache>
            </c:numRef>
          </c:val>
          <c:smooth val="0"/>
          <c:extLst>
            <c:ext xmlns:c16="http://schemas.microsoft.com/office/drawing/2014/chart" uri="{C3380CC4-5D6E-409C-BE32-E72D297353CC}">
              <c16:uniqueId val="{00000001-EE2F-4145-928A-5AEA4EF5A9E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55.76</c:v>
                </c:pt>
              </c:numCache>
            </c:numRef>
          </c:val>
          <c:extLst>
            <c:ext xmlns:c16="http://schemas.microsoft.com/office/drawing/2014/chart" uri="{C3380CC4-5D6E-409C-BE32-E72D297353CC}">
              <c16:uniqueId val="{00000000-CEE6-4DB6-8593-8999BA086C0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23.25</c:v>
                </c:pt>
              </c:numCache>
            </c:numRef>
          </c:val>
          <c:smooth val="0"/>
          <c:extLst>
            <c:ext xmlns:c16="http://schemas.microsoft.com/office/drawing/2014/chart" uri="{C3380CC4-5D6E-409C-BE32-E72D297353CC}">
              <c16:uniqueId val="{00000001-CEE6-4DB6-8593-8999BA086C0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2BE-4F84-B936-C24B5DD8F66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1.06</c:v>
                </c:pt>
              </c:numCache>
            </c:numRef>
          </c:val>
          <c:smooth val="0"/>
          <c:extLst>
            <c:ext xmlns:c16="http://schemas.microsoft.com/office/drawing/2014/chart" uri="{C3380CC4-5D6E-409C-BE32-E72D297353CC}">
              <c16:uniqueId val="{00000001-D2BE-4F84-B936-C24B5DD8F66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14.58</c:v>
                </c:pt>
              </c:numCache>
            </c:numRef>
          </c:val>
          <c:extLst>
            <c:ext xmlns:c16="http://schemas.microsoft.com/office/drawing/2014/chart" uri="{C3380CC4-5D6E-409C-BE32-E72D297353CC}">
              <c16:uniqueId val="{00000000-15B0-455B-ABDA-76CFAF989D1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3.68</c:v>
                </c:pt>
              </c:numCache>
            </c:numRef>
          </c:val>
          <c:smooth val="0"/>
          <c:extLst>
            <c:ext xmlns:c16="http://schemas.microsoft.com/office/drawing/2014/chart" uri="{C3380CC4-5D6E-409C-BE32-E72D297353CC}">
              <c16:uniqueId val="{00000001-15B0-455B-ABDA-76CFAF989D1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27.88</c:v>
                </c:pt>
              </c:numCache>
            </c:numRef>
          </c:val>
          <c:extLst>
            <c:ext xmlns:c16="http://schemas.microsoft.com/office/drawing/2014/chart" uri="{C3380CC4-5D6E-409C-BE32-E72D297353CC}">
              <c16:uniqueId val="{00000000-7BCE-4292-91A8-691BFA9BECD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67.86</c:v>
                </c:pt>
              </c:numCache>
            </c:numRef>
          </c:val>
          <c:smooth val="0"/>
          <c:extLst>
            <c:ext xmlns:c16="http://schemas.microsoft.com/office/drawing/2014/chart" uri="{C3380CC4-5D6E-409C-BE32-E72D297353CC}">
              <c16:uniqueId val="{00000001-7BCE-4292-91A8-691BFA9BECD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371.85</c:v>
                </c:pt>
              </c:numCache>
            </c:numRef>
          </c:val>
          <c:extLst>
            <c:ext xmlns:c16="http://schemas.microsoft.com/office/drawing/2014/chart" uri="{C3380CC4-5D6E-409C-BE32-E72D297353CC}">
              <c16:uniqueId val="{00000000-BE8F-40E8-AAD4-AC229D8024A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709.4</c:v>
                </c:pt>
              </c:numCache>
            </c:numRef>
          </c:val>
          <c:smooth val="0"/>
          <c:extLst>
            <c:ext xmlns:c16="http://schemas.microsoft.com/office/drawing/2014/chart" uri="{C3380CC4-5D6E-409C-BE32-E72D297353CC}">
              <c16:uniqueId val="{00000001-BE8F-40E8-AAD4-AC229D8024A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84.54</c:v>
                </c:pt>
              </c:numCache>
            </c:numRef>
          </c:val>
          <c:extLst>
            <c:ext xmlns:c16="http://schemas.microsoft.com/office/drawing/2014/chart" uri="{C3380CC4-5D6E-409C-BE32-E72D297353CC}">
              <c16:uniqueId val="{00000000-281F-4BCD-AA54-4FC14B3F118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91.14</c:v>
                </c:pt>
              </c:numCache>
            </c:numRef>
          </c:val>
          <c:smooth val="0"/>
          <c:extLst>
            <c:ext xmlns:c16="http://schemas.microsoft.com/office/drawing/2014/chart" uri="{C3380CC4-5D6E-409C-BE32-E72D297353CC}">
              <c16:uniqueId val="{00000001-281F-4BCD-AA54-4FC14B3F118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100.82</c:v>
                </c:pt>
              </c:numCache>
            </c:numRef>
          </c:val>
          <c:extLst>
            <c:ext xmlns:c16="http://schemas.microsoft.com/office/drawing/2014/chart" uri="{C3380CC4-5D6E-409C-BE32-E72D297353CC}">
              <c16:uniqueId val="{00000000-2927-450D-9643-2B8D7CE901E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136.86000000000001</c:v>
                </c:pt>
              </c:numCache>
            </c:numRef>
          </c:val>
          <c:smooth val="0"/>
          <c:extLst>
            <c:ext xmlns:c16="http://schemas.microsoft.com/office/drawing/2014/chart" uri="{C3380CC4-5D6E-409C-BE32-E72D297353CC}">
              <c16:uniqueId val="{00000001-2927-450D-9643-2B8D7CE901E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
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
データ!H6</f>
        <v>
東京都　羽村市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
1</v>
      </c>
      <c r="C7" s="65"/>
      <c r="D7" s="65"/>
      <c r="E7" s="65"/>
      <c r="F7" s="65"/>
      <c r="G7" s="65"/>
      <c r="H7" s="65"/>
      <c r="I7" s="65" t="s">
        <v>
2</v>
      </c>
      <c r="J7" s="65"/>
      <c r="K7" s="65"/>
      <c r="L7" s="65"/>
      <c r="M7" s="65"/>
      <c r="N7" s="65"/>
      <c r="O7" s="65"/>
      <c r="P7" s="65" t="s">
        <v>
3</v>
      </c>
      <c r="Q7" s="65"/>
      <c r="R7" s="65"/>
      <c r="S7" s="65"/>
      <c r="T7" s="65"/>
      <c r="U7" s="65"/>
      <c r="V7" s="65"/>
      <c r="W7" s="65" t="s">
        <v>
4</v>
      </c>
      <c r="X7" s="65"/>
      <c r="Y7" s="65"/>
      <c r="Z7" s="65"/>
      <c r="AA7" s="65"/>
      <c r="AB7" s="65"/>
      <c r="AC7" s="65"/>
      <c r="AD7" s="65" t="s">
        <v>
5</v>
      </c>
      <c r="AE7" s="65"/>
      <c r="AF7" s="65"/>
      <c r="AG7" s="65"/>
      <c r="AH7" s="65"/>
      <c r="AI7" s="65"/>
      <c r="AJ7" s="65"/>
      <c r="AK7" s="3"/>
      <c r="AL7" s="65" t="s">
        <v>
6</v>
      </c>
      <c r="AM7" s="65"/>
      <c r="AN7" s="65"/>
      <c r="AO7" s="65"/>
      <c r="AP7" s="65"/>
      <c r="AQ7" s="65"/>
      <c r="AR7" s="65"/>
      <c r="AS7" s="65"/>
      <c r="AT7" s="65" t="s">
        <v>
7</v>
      </c>
      <c r="AU7" s="65"/>
      <c r="AV7" s="65"/>
      <c r="AW7" s="65"/>
      <c r="AX7" s="65"/>
      <c r="AY7" s="65"/>
      <c r="AZ7" s="65"/>
      <c r="BA7" s="65"/>
      <c r="BB7" s="65" t="s">
        <v>
8</v>
      </c>
      <c r="BC7" s="65"/>
      <c r="BD7" s="65"/>
      <c r="BE7" s="65"/>
      <c r="BF7" s="65"/>
      <c r="BG7" s="65"/>
      <c r="BH7" s="65"/>
      <c r="BI7" s="65"/>
      <c r="BJ7" s="3"/>
      <c r="BK7" s="3"/>
      <c r="BL7" s="4" t="s">
        <v>
9</v>
      </c>
      <c r="BM7" s="5"/>
      <c r="BN7" s="5"/>
      <c r="BO7" s="5"/>
      <c r="BP7" s="5"/>
      <c r="BQ7" s="5"/>
      <c r="BR7" s="5"/>
      <c r="BS7" s="5"/>
      <c r="BT7" s="5"/>
      <c r="BU7" s="5"/>
      <c r="BV7" s="5"/>
      <c r="BW7" s="5"/>
      <c r="BX7" s="5"/>
      <c r="BY7" s="6"/>
    </row>
    <row r="8" spans="1:78" ht="18.75" customHeight="1" x14ac:dyDescent="0.15">
      <c r="A8" s="2"/>
      <c r="B8" s="72" t="str">
        <f>
データ!I6</f>
        <v>
法適用</v>
      </c>
      <c r="C8" s="72"/>
      <c r="D8" s="72"/>
      <c r="E8" s="72"/>
      <c r="F8" s="72"/>
      <c r="G8" s="72"/>
      <c r="H8" s="72"/>
      <c r="I8" s="72" t="str">
        <f>
データ!J6</f>
        <v>
下水道事業</v>
      </c>
      <c r="J8" s="72"/>
      <c r="K8" s="72"/>
      <c r="L8" s="72"/>
      <c r="M8" s="72"/>
      <c r="N8" s="72"/>
      <c r="O8" s="72"/>
      <c r="P8" s="72" t="str">
        <f>
データ!K6</f>
        <v>
公共下水道</v>
      </c>
      <c r="Q8" s="72"/>
      <c r="R8" s="72"/>
      <c r="S8" s="72"/>
      <c r="T8" s="72"/>
      <c r="U8" s="72"/>
      <c r="V8" s="72"/>
      <c r="W8" s="72" t="str">
        <f>
データ!L6</f>
        <v>
Bc1</v>
      </c>
      <c r="X8" s="72"/>
      <c r="Y8" s="72"/>
      <c r="Z8" s="72"/>
      <c r="AA8" s="72"/>
      <c r="AB8" s="72"/>
      <c r="AC8" s="72"/>
      <c r="AD8" s="73" t="str">
        <f>
データ!$M$6</f>
        <v>
非設置</v>
      </c>
      <c r="AE8" s="73"/>
      <c r="AF8" s="73"/>
      <c r="AG8" s="73"/>
      <c r="AH8" s="73"/>
      <c r="AI8" s="73"/>
      <c r="AJ8" s="73"/>
      <c r="AK8" s="3"/>
      <c r="AL8" s="69">
        <f>
データ!S6</f>
        <v>
54725</v>
      </c>
      <c r="AM8" s="69"/>
      <c r="AN8" s="69"/>
      <c r="AO8" s="69"/>
      <c r="AP8" s="69"/>
      <c r="AQ8" s="69"/>
      <c r="AR8" s="69"/>
      <c r="AS8" s="69"/>
      <c r="AT8" s="68">
        <f>
データ!T6</f>
        <v>
9.9</v>
      </c>
      <c r="AU8" s="68"/>
      <c r="AV8" s="68"/>
      <c r="AW8" s="68"/>
      <c r="AX8" s="68"/>
      <c r="AY8" s="68"/>
      <c r="AZ8" s="68"/>
      <c r="BA8" s="68"/>
      <c r="BB8" s="68">
        <f>
データ!U6</f>
        <v>
5527.78</v>
      </c>
      <c r="BC8" s="68"/>
      <c r="BD8" s="68"/>
      <c r="BE8" s="68"/>
      <c r="BF8" s="68"/>
      <c r="BG8" s="68"/>
      <c r="BH8" s="68"/>
      <c r="BI8" s="68"/>
      <c r="BJ8" s="3"/>
      <c r="BK8" s="3"/>
      <c r="BL8" s="70" t="s">
        <v>
10</v>
      </c>
      <c r="BM8" s="71"/>
      <c r="BN8" s="7" t="s">
        <v>
11</v>
      </c>
      <c r="BO8" s="8"/>
      <c r="BP8" s="8"/>
      <c r="BQ8" s="8"/>
      <c r="BR8" s="8"/>
      <c r="BS8" s="8"/>
      <c r="BT8" s="8"/>
      <c r="BU8" s="8"/>
      <c r="BV8" s="8"/>
      <c r="BW8" s="8"/>
      <c r="BX8" s="8"/>
      <c r="BY8" s="9"/>
    </row>
    <row r="9" spans="1:78" ht="18.75" customHeight="1" x14ac:dyDescent="0.15">
      <c r="A9" s="2"/>
      <c r="B9" s="65" t="s">
        <v>
12</v>
      </c>
      <c r="C9" s="65"/>
      <c r="D9" s="65"/>
      <c r="E9" s="65"/>
      <c r="F9" s="65"/>
      <c r="G9" s="65"/>
      <c r="H9" s="65"/>
      <c r="I9" s="65" t="s">
        <v>
13</v>
      </c>
      <c r="J9" s="65"/>
      <c r="K9" s="65"/>
      <c r="L9" s="65"/>
      <c r="M9" s="65"/>
      <c r="N9" s="65"/>
      <c r="O9" s="65"/>
      <c r="P9" s="65" t="s">
        <v>
14</v>
      </c>
      <c r="Q9" s="65"/>
      <c r="R9" s="65"/>
      <c r="S9" s="65"/>
      <c r="T9" s="65"/>
      <c r="U9" s="65"/>
      <c r="V9" s="65"/>
      <c r="W9" s="65" t="s">
        <v>
15</v>
      </c>
      <c r="X9" s="65"/>
      <c r="Y9" s="65"/>
      <c r="Z9" s="65"/>
      <c r="AA9" s="65"/>
      <c r="AB9" s="65"/>
      <c r="AC9" s="65"/>
      <c r="AD9" s="65" t="s">
        <v>
16</v>
      </c>
      <c r="AE9" s="65"/>
      <c r="AF9" s="65"/>
      <c r="AG9" s="65"/>
      <c r="AH9" s="65"/>
      <c r="AI9" s="65"/>
      <c r="AJ9" s="65"/>
      <c r="AK9" s="3"/>
      <c r="AL9" s="65" t="s">
        <v>
17</v>
      </c>
      <c r="AM9" s="65"/>
      <c r="AN9" s="65"/>
      <c r="AO9" s="65"/>
      <c r="AP9" s="65"/>
      <c r="AQ9" s="65"/>
      <c r="AR9" s="65"/>
      <c r="AS9" s="65"/>
      <c r="AT9" s="65" t="s">
        <v>
18</v>
      </c>
      <c r="AU9" s="65"/>
      <c r="AV9" s="65"/>
      <c r="AW9" s="65"/>
      <c r="AX9" s="65"/>
      <c r="AY9" s="65"/>
      <c r="AZ9" s="65"/>
      <c r="BA9" s="65"/>
      <c r="BB9" s="65" t="s">
        <v>
19</v>
      </c>
      <c r="BC9" s="65"/>
      <c r="BD9" s="65"/>
      <c r="BE9" s="65"/>
      <c r="BF9" s="65"/>
      <c r="BG9" s="65"/>
      <c r="BH9" s="65"/>
      <c r="BI9" s="65"/>
      <c r="BJ9" s="3"/>
      <c r="BK9" s="3"/>
      <c r="BL9" s="66" t="s">
        <v>
20</v>
      </c>
      <c r="BM9" s="67"/>
      <c r="BN9" s="10" t="s">
        <v>
21</v>
      </c>
      <c r="BO9" s="11"/>
      <c r="BP9" s="11"/>
      <c r="BQ9" s="11"/>
      <c r="BR9" s="11"/>
      <c r="BS9" s="11"/>
      <c r="BT9" s="11"/>
      <c r="BU9" s="11"/>
      <c r="BV9" s="11"/>
      <c r="BW9" s="11"/>
      <c r="BX9" s="11"/>
      <c r="BY9" s="12"/>
    </row>
    <row r="10" spans="1:78" ht="18.75" customHeight="1" x14ac:dyDescent="0.15">
      <c r="A10" s="2"/>
      <c r="B10" s="68" t="str">
        <f>
データ!N6</f>
        <v>
-</v>
      </c>
      <c r="C10" s="68"/>
      <c r="D10" s="68"/>
      <c r="E10" s="68"/>
      <c r="F10" s="68"/>
      <c r="G10" s="68"/>
      <c r="H10" s="68"/>
      <c r="I10" s="68">
        <f>
データ!O6</f>
        <v>
70.55</v>
      </c>
      <c r="J10" s="68"/>
      <c r="K10" s="68"/>
      <c r="L10" s="68"/>
      <c r="M10" s="68"/>
      <c r="N10" s="68"/>
      <c r="O10" s="68"/>
      <c r="P10" s="68">
        <f>
データ!P6</f>
        <v>
99.68</v>
      </c>
      <c r="Q10" s="68"/>
      <c r="R10" s="68"/>
      <c r="S10" s="68"/>
      <c r="T10" s="68"/>
      <c r="U10" s="68"/>
      <c r="V10" s="68"/>
      <c r="W10" s="68">
        <f>
データ!Q6</f>
        <v>
82.5</v>
      </c>
      <c r="X10" s="68"/>
      <c r="Y10" s="68"/>
      <c r="Z10" s="68"/>
      <c r="AA10" s="68"/>
      <c r="AB10" s="68"/>
      <c r="AC10" s="68"/>
      <c r="AD10" s="69">
        <f>
データ!R6</f>
        <v>
1179</v>
      </c>
      <c r="AE10" s="69"/>
      <c r="AF10" s="69"/>
      <c r="AG10" s="69"/>
      <c r="AH10" s="69"/>
      <c r="AI10" s="69"/>
      <c r="AJ10" s="69"/>
      <c r="AK10" s="2"/>
      <c r="AL10" s="69">
        <f>
データ!V6</f>
        <v>
54445</v>
      </c>
      <c r="AM10" s="69"/>
      <c r="AN10" s="69"/>
      <c r="AO10" s="69"/>
      <c r="AP10" s="69"/>
      <c r="AQ10" s="69"/>
      <c r="AR10" s="69"/>
      <c r="AS10" s="69"/>
      <c r="AT10" s="68">
        <f>
データ!W6</f>
        <v>
8.0299999999999994</v>
      </c>
      <c r="AU10" s="68"/>
      <c r="AV10" s="68"/>
      <c r="AW10" s="68"/>
      <c r="AX10" s="68"/>
      <c r="AY10" s="68"/>
      <c r="AZ10" s="68"/>
      <c r="BA10" s="68"/>
      <c r="BB10" s="68">
        <f>
データ!X6</f>
        <v>
6780.2</v>
      </c>
      <c r="BC10" s="68"/>
      <c r="BD10" s="68"/>
      <c r="BE10" s="68"/>
      <c r="BF10" s="68"/>
      <c r="BG10" s="68"/>
      <c r="BH10" s="68"/>
      <c r="BI10" s="68"/>
      <c r="BJ10" s="2"/>
      <c r="BK10" s="2"/>
      <c r="BL10" s="58" t="s">
        <v>
22</v>
      </c>
      <c r="BM10" s="59"/>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
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
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
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
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
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
112</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
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
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
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21.7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27.7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27.7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27.7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
30</v>
      </c>
    </row>
    <row r="84" spans="1:78" hidden="1" x14ac:dyDescent="0.15">
      <c r="B84" s="26" t="s">
        <v>
31</v>
      </c>
      <c r="C84" s="26"/>
      <c r="D84" s="26"/>
      <c r="E84" s="26" t="s">
        <v>
32</v>
      </c>
      <c r="F84" s="26" t="s">
        <v>
33</v>
      </c>
      <c r="G84" s="26" t="s">
        <v>
34</v>
      </c>
      <c r="H84" s="26" t="s">
        <v>
35</v>
      </c>
      <c r="I84" s="26" t="s">
        <v>
36</v>
      </c>
      <c r="J84" s="26" t="s">
        <v>
37</v>
      </c>
      <c r="K84" s="26" t="s">
        <v>
38</v>
      </c>
      <c r="L84" s="26" t="s">
        <v>
39</v>
      </c>
      <c r="M84" s="26" t="s">
        <v>
40</v>
      </c>
      <c r="N84" s="26" t="s">
        <v>
41</v>
      </c>
      <c r="O84" s="26" t="s">
        <v>
42</v>
      </c>
    </row>
    <row r="85" spans="1:78" hidden="1" x14ac:dyDescent="0.15">
      <c r="B85" s="26"/>
      <c r="C85" s="26"/>
      <c r="D85" s="26"/>
      <c r="E85" s="26" t="str">
        <f>
データ!AI6</f>
        <v>
【106.67】</v>
      </c>
      <c r="F85" s="26" t="str">
        <f>
データ!AT6</f>
        <v>
【3.64】</v>
      </c>
      <c r="G85" s="26" t="str">
        <f>
データ!BE6</f>
        <v>
【67.52】</v>
      </c>
      <c r="H85" s="26" t="str">
        <f>
データ!BP6</f>
        <v>
【705.21】</v>
      </c>
      <c r="I85" s="26" t="str">
        <f>
データ!CA6</f>
        <v>
【98.96】</v>
      </c>
      <c r="J85" s="26" t="str">
        <f>
データ!CL6</f>
        <v>
【134.52】</v>
      </c>
      <c r="K85" s="26" t="str">
        <f>
データ!CW6</f>
        <v>
【59.57】</v>
      </c>
      <c r="L85" s="26" t="str">
        <f>
データ!DH6</f>
        <v>
【95.57】</v>
      </c>
      <c r="M85" s="26" t="str">
        <f>
データ!DS6</f>
        <v>
【36.52】</v>
      </c>
      <c r="N85" s="26" t="str">
        <f>
データ!ED6</f>
        <v>
【5.72】</v>
      </c>
      <c r="O85" s="26" t="str">
        <f>
データ!EO6</f>
        <v>
【0.30】</v>
      </c>
    </row>
  </sheetData>
  <sheetProtection algorithmName="SHA-512" hashValue="TtYpq4a5tcqOoTR2tNYK7bdTFX27XvjmABfuTdieaZLsXlisyuOmK0m3aZwARX10FKmUpR5zd9n2gKyGP0Cj4Q==" saltValue="kNA5jKgRbJENXHZVvGpFj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
43</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8" x14ac:dyDescent="0.15">
      <c r="A2" s="28" t="s">
        <v>
44</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8" x14ac:dyDescent="0.15">
      <c r="A3" s="28" t="s">
        <v>
45</v>
      </c>
      <c r="B3" s="29" t="s">
        <v>
46</v>
      </c>
      <c r="C3" s="29" t="s">
        <v>
47</v>
      </c>
      <c r="D3" s="29" t="s">
        <v>
48</v>
      </c>
      <c r="E3" s="29" t="s">
        <v>
49</v>
      </c>
      <c r="F3" s="29" t="s">
        <v>
50</v>
      </c>
      <c r="G3" s="29" t="s">
        <v>
51</v>
      </c>
      <c r="H3" s="77" t="s">
        <v>
52</v>
      </c>
      <c r="I3" s="78"/>
      <c r="J3" s="78"/>
      <c r="K3" s="78"/>
      <c r="L3" s="78"/>
      <c r="M3" s="78"/>
      <c r="N3" s="78"/>
      <c r="O3" s="78"/>
      <c r="P3" s="78"/>
      <c r="Q3" s="78"/>
      <c r="R3" s="78"/>
      <c r="S3" s="78"/>
      <c r="T3" s="78"/>
      <c r="U3" s="78"/>
      <c r="V3" s="78"/>
      <c r="W3" s="78"/>
      <c r="X3" s="79"/>
      <c r="Y3" s="83" t="s">
        <v>
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
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
54</v>
      </c>
      <c r="B4" s="30"/>
      <c r="C4" s="30"/>
      <c r="D4" s="30"/>
      <c r="E4" s="30"/>
      <c r="F4" s="30"/>
      <c r="G4" s="30"/>
      <c r="H4" s="80"/>
      <c r="I4" s="81"/>
      <c r="J4" s="81"/>
      <c r="K4" s="81"/>
      <c r="L4" s="81"/>
      <c r="M4" s="81"/>
      <c r="N4" s="81"/>
      <c r="O4" s="81"/>
      <c r="P4" s="81"/>
      <c r="Q4" s="81"/>
      <c r="R4" s="81"/>
      <c r="S4" s="81"/>
      <c r="T4" s="81"/>
      <c r="U4" s="81"/>
      <c r="V4" s="81"/>
      <c r="W4" s="81"/>
      <c r="X4" s="82"/>
      <c r="Y4" s="76" t="s">
        <v>
55</v>
      </c>
      <c r="Z4" s="76"/>
      <c r="AA4" s="76"/>
      <c r="AB4" s="76"/>
      <c r="AC4" s="76"/>
      <c r="AD4" s="76"/>
      <c r="AE4" s="76"/>
      <c r="AF4" s="76"/>
      <c r="AG4" s="76"/>
      <c r="AH4" s="76"/>
      <c r="AI4" s="76"/>
      <c r="AJ4" s="76" t="s">
        <v>
56</v>
      </c>
      <c r="AK4" s="76"/>
      <c r="AL4" s="76"/>
      <c r="AM4" s="76"/>
      <c r="AN4" s="76"/>
      <c r="AO4" s="76"/>
      <c r="AP4" s="76"/>
      <c r="AQ4" s="76"/>
      <c r="AR4" s="76"/>
      <c r="AS4" s="76"/>
      <c r="AT4" s="76"/>
      <c r="AU4" s="76" t="s">
        <v>
57</v>
      </c>
      <c r="AV4" s="76"/>
      <c r="AW4" s="76"/>
      <c r="AX4" s="76"/>
      <c r="AY4" s="76"/>
      <c r="AZ4" s="76"/>
      <c r="BA4" s="76"/>
      <c r="BB4" s="76"/>
      <c r="BC4" s="76"/>
      <c r="BD4" s="76"/>
      <c r="BE4" s="76"/>
      <c r="BF4" s="76" t="s">
        <v>
58</v>
      </c>
      <c r="BG4" s="76"/>
      <c r="BH4" s="76"/>
      <c r="BI4" s="76"/>
      <c r="BJ4" s="76"/>
      <c r="BK4" s="76"/>
      <c r="BL4" s="76"/>
      <c r="BM4" s="76"/>
      <c r="BN4" s="76"/>
      <c r="BO4" s="76"/>
      <c r="BP4" s="76"/>
      <c r="BQ4" s="76" t="s">
        <v>
59</v>
      </c>
      <c r="BR4" s="76"/>
      <c r="BS4" s="76"/>
      <c r="BT4" s="76"/>
      <c r="BU4" s="76"/>
      <c r="BV4" s="76"/>
      <c r="BW4" s="76"/>
      <c r="BX4" s="76"/>
      <c r="BY4" s="76"/>
      <c r="BZ4" s="76"/>
      <c r="CA4" s="76"/>
      <c r="CB4" s="76" t="s">
        <v>
60</v>
      </c>
      <c r="CC4" s="76"/>
      <c r="CD4" s="76"/>
      <c r="CE4" s="76"/>
      <c r="CF4" s="76"/>
      <c r="CG4" s="76"/>
      <c r="CH4" s="76"/>
      <c r="CI4" s="76"/>
      <c r="CJ4" s="76"/>
      <c r="CK4" s="76"/>
      <c r="CL4" s="76"/>
      <c r="CM4" s="76" t="s">
        <v>
61</v>
      </c>
      <c r="CN4" s="76"/>
      <c r="CO4" s="76"/>
      <c r="CP4" s="76"/>
      <c r="CQ4" s="76"/>
      <c r="CR4" s="76"/>
      <c r="CS4" s="76"/>
      <c r="CT4" s="76"/>
      <c r="CU4" s="76"/>
      <c r="CV4" s="76"/>
      <c r="CW4" s="76"/>
      <c r="CX4" s="76" t="s">
        <v>
62</v>
      </c>
      <c r="CY4" s="76"/>
      <c r="CZ4" s="76"/>
      <c r="DA4" s="76"/>
      <c r="DB4" s="76"/>
      <c r="DC4" s="76"/>
      <c r="DD4" s="76"/>
      <c r="DE4" s="76"/>
      <c r="DF4" s="76"/>
      <c r="DG4" s="76"/>
      <c r="DH4" s="76"/>
      <c r="DI4" s="76" t="s">
        <v>
63</v>
      </c>
      <c r="DJ4" s="76"/>
      <c r="DK4" s="76"/>
      <c r="DL4" s="76"/>
      <c r="DM4" s="76"/>
      <c r="DN4" s="76"/>
      <c r="DO4" s="76"/>
      <c r="DP4" s="76"/>
      <c r="DQ4" s="76"/>
      <c r="DR4" s="76"/>
      <c r="DS4" s="76"/>
      <c r="DT4" s="76" t="s">
        <v>
64</v>
      </c>
      <c r="DU4" s="76"/>
      <c r="DV4" s="76"/>
      <c r="DW4" s="76"/>
      <c r="DX4" s="76"/>
      <c r="DY4" s="76"/>
      <c r="DZ4" s="76"/>
      <c r="EA4" s="76"/>
      <c r="EB4" s="76"/>
      <c r="EC4" s="76"/>
      <c r="ED4" s="76"/>
      <c r="EE4" s="76" t="s">
        <v>
65</v>
      </c>
      <c r="EF4" s="76"/>
      <c r="EG4" s="76"/>
      <c r="EH4" s="76"/>
      <c r="EI4" s="76"/>
      <c r="EJ4" s="76"/>
      <c r="EK4" s="76"/>
      <c r="EL4" s="76"/>
      <c r="EM4" s="76"/>
      <c r="EN4" s="76"/>
      <c r="EO4" s="76"/>
    </row>
    <row r="5" spans="1:148" x14ac:dyDescent="0.15">
      <c r="A5" s="28" t="s">
        <v>
66</v>
      </c>
      <c r="B5" s="31"/>
      <c r="C5" s="31"/>
      <c r="D5" s="31"/>
      <c r="E5" s="31"/>
      <c r="F5" s="31"/>
      <c r="G5" s="31"/>
      <c r="H5" s="32" t="s">
        <v>
67</v>
      </c>
      <c r="I5" s="32" t="s">
        <v>
68</v>
      </c>
      <c r="J5" s="32" t="s">
        <v>
69</v>
      </c>
      <c r="K5" s="32" t="s">
        <v>
70</v>
      </c>
      <c r="L5" s="32" t="s">
        <v>
71</v>
      </c>
      <c r="M5" s="32" t="s">
        <v>
5</v>
      </c>
      <c r="N5" s="32" t="s">
        <v>
72</v>
      </c>
      <c r="O5" s="32" t="s">
        <v>
73</v>
      </c>
      <c r="P5" s="32" t="s">
        <v>
74</v>
      </c>
      <c r="Q5" s="32" t="s">
        <v>
75</v>
      </c>
      <c r="R5" s="32" t="s">
        <v>
76</v>
      </c>
      <c r="S5" s="32" t="s">
        <v>
77</v>
      </c>
      <c r="T5" s="32" t="s">
        <v>
78</v>
      </c>
      <c r="U5" s="32" t="s">
        <v>
79</v>
      </c>
      <c r="V5" s="32" t="s">
        <v>
80</v>
      </c>
      <c r="W5" s="32" t="s">
        <v>
81</v>
      </c>
      <c r="X5" s="32" t="s">
        <v>
82</v>
      </c>
      <c r="Y5" s="32" t="s">
        <v>
83</v>
      </c>
      <c r="Z5" s="32" t="s">
        <v>
84</v>
      </c>
      <c r="AA5" s="32" t="s">
        <v>
85</v>
      </c>
      <c r="AB5" s="32" t="s">
        <v>
86</v>
      </c>
      <c r="AC5" s="32" t="s">
        <v>
87</v>
      </c>
      <c r="AD5" s="32" t="s">
        <v>
88</v>
      </c>
      <c r="AE5" s="32" t="s">
        <v>
89</v>
      </c>
      <c r="AF5" s="32" t="s">
        <v>
90</v>
      </c>
      <c r="AG5" s="32" t="s">
        <v>
91</v>
      </c>
      <c r="AH5" s="32" t="s">
        <v>
92</v>
      </c>
      <c r="AI5" s="32" t="s">
        <v>
31</v>
      </c>
      <c r="AJ5" s="32" t="s">
        <v>
83</v>
      </c>
      <c r="AK5" s="32" t="s">
        <v>
84</v>
      </c>
      <c r="AL5" s="32" t="s">
        <v>
85</v>
      </c>
      <c r="AM5" s="32" t="s">
        <v>
86</v>
      </c>
      <c r="AN5" s="32" t="s">
        <v>
87</v>
      </c>
      <c r="AO5" s="32" t="s">
        <v>
88</v>
      </c>
      <c r="AP5" s="32" t="s">
        <v>
89</v>
      </c>
      <c r="AQ5" s="32" t="s">
        <v>
90</v>
      </c>
      <c r="AR5" s="32" t="s">
        <v>
91</v>
      </c>
      <c r="AS5" s="32" t="s">
        <v>
92</v>
      </c>
      <c r="AT5" s="32" t="s">
        <v>
93</v>
      </c>
      <c r="AU5" s="32" t="s">
        <v>
83</v>
      </c>
      <c r="AV5" s="32" t="s">
        <v>
84</v>
      </c>
      <c r="AW5" s="32" t="s">
        <v>
85</v>
      </c>
      <c r="AX5" s="32" t="s">
        <v>
86</v>
      </c>
      <c r="AY5" s="32" t="s">
        <v>
87</v>
      </c>
      <c r="AZ5" s="32" t="s">
        <v>
88</v>
      </c>
      <c r="BA5" s="32" t="s">
        <v>
89</v>
      </c>
      <c r="BB5" s="32" t="s">
        <v>
90</v>
      </c>
      <c r="BC5" s="32" t="s">
        <v>
91</v>
      </c>
      <c r="BD5" s="32" t="s">
        <v>
92</v>
      </c>
      <c r="BE5" s="32" t="s">
        <v>
93</v>
      </c>
      <c r="BF5" s="32" t="s">
        <v>
83</v>
      </c>
      <c r="BG5" s="32" t="s">
        <v>
84</v>
      </c>
      <c r="BH5" s="32" t="s">
        <v>
85</v>
      </c>
      <c r="BI5" s="32" t="s">
        <v>
86</v>
      </c>
      <c r="BJ5" s="32" t="s">
        <v>
87</v>
      </c>
      <c r="BK5" s="32" t="s">
        <v>
88</v>
      </c>
      <c r="BL5" s="32" t="s">
        <v>
89</v>
      </c>
      <c r="BM5" s="32" t="s">
        <v>
90</v>
      </c>
      <c r="BN5" s="32" t="s">
        <v>
91</v>
      </c>
      <c r="BO5" s="32" t="s">
        <v>
92</v>
      </c>
      <c r="BP5" s="32" t="s">
        <v>
93</v>
      </c>
      <c r="BQ5" s="32" t="s">
        <v>
83</v>
      </c>
      <c r="BR5" s="32" t="s">
        <v>
84</v>
      </c>
      <c r="BS5" s="32" t="s">
        <v>
85</v>
      </c>
      <c r="BT5" s="32" t="s">
        <v>
86</v>
      </c>
      <c r="BU5" s="32" t="s">
        <v>
87</v>
      </c>
      <c r="BV5" s="32" t="s">
        <v>
88</v>
      </c>
      <c r="BW5" s="32" t="s">
        <v>
89</v>
      </c>
      <c r="BX5" s="32" t="s">
        <v>
90</v>
      </c>
      <c r="BY5" s="32" t="s">
        <v>
91</v>
      </c>
      <c r="BZ5" s="32" t="s">
        <v>
92</v>
      </c>
      <c r="CA5" s="32" t="s">
        <v>
93</v>
      </c>
      <c r="CB5" s="32" t="s">
        <v>
83</v>
      </c>
      <c r="CC5" s="32" t="s">
        <v>
84</v>
      </c>
      <c r="CD5" s="32" t="s">
        <v>
85</v>
      </c>
      <c r="CE5" s="32" t="s">
        <v>
86</v>
      </c>
      <c r="CF5" s="32" t="s">
        <v>
87</v>
      </c>
      <c r="CG5" s="32" t="s">
        <v>
88</v>
      </c>
      <c r="CH5" s="32" t="s">
        <v>
89</v>
      </c>
      <c r="CI5" s="32" t="s">
        <v>
90</v>
      </c>
      <c r="CJ5" s="32" t="s">
        <v>
91</v>
      </c>
      <c r="CK5" s="32" t="s">
        <v>
92</v>
      </c>
      <c r="CL5" s="32" t="s">
        <v>
93</v>
      </c>
      <c r="CM5" s="32" t="s">
        <v>
83</v>
      </c>
      <c r="CN5" s="32" t="s">
        <v>
84</v>
      </c>
      <c r="CO5" s="32" t="s">
        <v>
85</v>
      </c>
      <c r="CP5" s="32" t="s">
        <v>
86</v>
      </c>
      <c r="CQ5" s="32" t="s">
        <v>
87</v>
      </c>
      <c r="CR5" s="32" t="s">
        <v>
88</v>
      </c>
      <c r="CS5" s="32" t="s">
        <v>
89</v>
      </c>
      <c r="CT5" s="32" t="s">
        <v>
90</v>
      </c>
      <c r="CU5" s="32" t="s">
        <v>
91</v>
      </c>
      <c r="CV5" s="32" t="s">
        <v>
92</v>
      </c>
      <c r="CW5" s="32" t="s">
        <v>
93</v>
      </c>
      <c r="CX5" s="32" t="s">
        <v>
83</v>
      </c>
      <c r="CY5" s="32" t="s">
        <v>
84</v>
      </c>
      <c r="CZ5" s="32" t="s">
        <v>
85</v>
      </c>
      <c r="DA5" s="32" t="s">
        <v>
86</v>
      </c>
      <c r="DB5" s="32" t="s">
        <v>
87</v>
      </c>
      <c r="DC5" s="32" t="s">
        <v>
88</v>
      </c>
      <c r="DD5" s="32" t="s">
        <v>
89</v>
      </c>
      <c r="DE5" s="32" t="s">
        <v>
90</v>
      </c>
      <c r="DF5" s="32" t="s">
        <v>
91</v>
      </c>
      <c r="DG5" s="32" t="s">
        <v>
92</v>
      </c>
      <c r="DH5" s="32" t="s">
        <v>
93</v>
      </c>
      <c r="DI5" s="32" t="s">
        <v>
83</v>
      </c>
      <c r="DJ5" s="32" t="s">
        <v>
84</v>
      </c>
      <c r="DK5" s="32" t="s">
        <v>
85</v>
      </c>
      <c r="DL5" s="32" t="s">
        <v>
86</v>
      </c>
      <c r="DM5" s="32" t="s">
        <v>
87</v>
      </c>
      <c r="DN5" s="32" t="s">
        <v>
88</v>
      </c>
      <c r="DO5" s="32" t="s">
        <v>
89</v>
      </c>
      <c r="DP5" s="32" t="s">
        <v>
90</v>
      </c>
      <c r="DQ5" s="32" t="s">
        <v>
91</v>
      </c>
      <c r="DR5" s="32" t="s">
        <v>
92</v>
      </c>
      <c r="DS5" s="32" t="s">
        <v>
93</v>
      </c>
      <c r="DT5" s="32" t="s">
        <v>
83</v>
      </c>
      <c r="DU5" s="32" t="s">
        <v>
84</v>
      </c>
      <c r="DV5" s="32" t="s">
        <v>
85</v>
      </c>
      <c r="DW5" s="32" t="s">
        <v>
86</v>
      </c>
      <c r="DX5" s="32" t="s">
        <v>
87</v>
      </c>
      <c r="DY5" s="32" t="s">
        <v>
88</v>
      </c>
      <c r="DZ5" s="32" t="s">
        <v>
89</v>
      </c>
      <c r="EA5" s="32" t="s">
        <v>
90</v>
      </c>
      <c r="EB5" s="32" t="s">
        <v>
91</v>
      </c>
      <c r="EC5" s="32" t="s">
        <v>
92</v>
      </c>
      <c r="ED5" s="32" t="s">
        <v>
93</v>
      </c>
      <c r="EE5" s="32" t="s">
        <v>
83</v>
      </c>
      <c r="EF5" s="32" t="s">
        <v>
84</v>
      </c>
      <c r="EG5" s="32" t="s">
        <v>
85</v>
      </c>
      <c r="EH5" s="32" t="s">
        <v>
86</v>
      </c>
      <c r="EI5" s="32" t="s">
        <v>
87</v>
      </c>
      <c r="EJ5" s="32" t="s">
        <v>
88</v>
      </c>
      <c r="EK5" s="32" t="s">
        <v>
89</v>
      </c>
      <c r="EL5" s="32" t="s">
        <v>
90</v>
      </c>
      <c r="EM5" s="32" t="s">
        <v>
91</v>
      </c>
      <c r="EN5" s="32" t="s">
        <v>
92</v>
      </c>
      <c r="EO5" s="32" t="s">
        <v>
93</v>
      </c>
    </row>
    <row r="6" spans="1:148" s="36" customFormat="1" x14ac:dyDescent="0.15">
      <c r="A6" s="28" t="s">
        <v>
94</v>
      </c>
      <c r="B6" s="33">
        <f>
B7</f>
        <v>
2020</v>
      </c>
      <c r="C6" s="33">
        <f t="shared" ref="C6:X6" si="3">
C7</f>
        <v>
132276</v>
      </c>
      <c r="D6" s="33">
        <f t="shared" si="3"/>
        <v>
46</v>
      </c>
      <c r="E6" s="33">
        <f t="shared" si="3"/>
        <v>
17</v>
      </c>
      <c r="F6" s="33">
        <f t="shared" si="3"/>
        <v>
1</v>
      </c>
      <c r="G6" s="33">
        <f t="shared" si="3"/>
        <v>
0</v>
      </c>
      <c r="H6" s="33" t="str">
        <f t="shared" si="3"/>
        <v>
東京都　羽村市</v>
      </c>
      <c r="I6" s="33" t="str">
        <f t="shared" si="3"/>
        <v>
法適用</v>
      </c>
      <c r="J6" s="33" t="str">
        <f t="shared" si="3"/>
        <v>
下水道事業</v>
      </c>
      <c r="K6" s="33" t="str">
        <f t="shared" si="3"/>
        <v>
公共下水道</v>
      </c>
      <c r="L6" s="33" t="str">
        <f t="shared" si="3"/>
        <v>
Bc1</v>
      </c>
      <c r="M6" s="33" t="str">
        <f t="shared" si="3"/>
        <v>
非設置</v>
      </c>
      <c r="N6" s="34" t="str">
        <f t="shared" si="3"/>
        <v>
-</v>
      </c>
      <c r="O6" s="34">
        <f t="shared" si="3"/>
        <v>
70.55</v>
      </c>
      <c r="P6" s="34">
        <f t="shared" si="3"/>
        <v>
99.68</v>
      </c>
      <c r="Q6" s="34">
        <f t="shared" si="3"/>
        <v>
82.5</v>
      </c>
      <c r="R6" s="34">
        <f t="shared" si="3"/>
        <v>
1179</v>
      </c>
      <c r="S6" s="34">
        <f t="shared" si="3"/>
        <v>
54725</v>
      </c>
      <c r="T6" s="34">
        <f t="shared" si="3"/>
        <v>
9.9</v>
      </c>
      <c r="U6" s="34">
        <f t="shared" si="3"/>
        <v>
5527.78</v>
      </c>
      <c r="V6" s="34">
        <f t="shared" si="3"/>
        <v>
54445</v>
      </c>
      <c r="W6" s="34">
        <f t="shared" si="3"/>
        <v>
8.0299999999999994</v>
      </c>
      <c r="X6" s="34">
        <f t="shared" si="3"/>
        <v>
6780.2</v>
      </c>
      <c r="Y6" s="35" t="str">
        <f>
IF(Y7="",NA(),Y7)</f>
        <v>
-</v>
      </c>
      <c r="Z6" s="35" t="str">
        <f t="shared" ref="Z6:AH6" si="4">
IF(Z7="",NA(),Z7)</f>
        <v>
-</v>
      </c>
      <c r="AA6" s="35" t="str">
        <f t="shared" si="4"/>
        <v>
-</v>
      </c>
      <c r="AB6" s="35" t="str">
        <f t="shared" si="4"/>
        <v>
-</v>
      </c>
      <c r="AC6" s="35">
        <f t="shared" si="4"/>
        <v>
90.8</v>
      </c>
      <c r="AD6" s="35" t="str">
        <f t="shared" si="4"/>
        <v>
-</v>
      </c>
      <c r="AE6" s="35" t="str">
        <f t="shared" si="4"/>
        <v>
-</v>
      </c>
      <c r="AF6" s="35" t="str">
        <f t="shared" si="4"/>
        <v>
-</v>
      </c>
      <c r="AG6" s="35" t="str">
        <f t="shared" si="4"/>
        <v>
-</v>
      </c>
      <c r="AH6" s="35">
        <f t="shared" si="4"/>
        <v>
106.67</v>
      </c>
      <c r="AI6" s="34" t="str">
        <f>
IF(AI7="","",IF(AI7="-","【-】","【"&amp;SUBSTITUTE(TEXT(AI7,"#,##0.00"),"-","△")&amp;"】"))</f>
        <v>
【106.67】</v>
      </c>
      <c r="AJ6" s="35" t="str">
        <f>
IF(AJ7="",NA(),AJ7)</f>
        <v>
-</v>
      </c>
      <c r="AK6" s="35" t="str">
        <f t="shared" ref="AK6:AS6" si="5">
IF(AK7="",NA(),AK7)</f>
        <v>
-</v>
      </c>
      <c r="AL6" s="35" t="str">
        <f t="shared" si="5"/>
        <v>
-</v>
      </c>
      <c r="AM6" s="35" t="str">
        <f t="shared" si="5"/>
        <v>
-</v>
      </c>
      <c r="AN6" s="35">
        <f t="shared" si="5"/>
        <v>
14.58</v>
      </c>
      <c r="AO6" s="35" t="str">
        <f t="shared" si="5"/>
        <v>
-</v>
      </c>
      <c r="AP6" s="35" t="str">
        <f t="shared" si="5"/>
        <v>
-</v>
      </c>
      <c r="AQ6" s="35" t="str">
        <f t="shared" si="5"/>
        <v>
-</v>
      </c>
      <c r="AR6" s="35" t="str">
        <f t="shared" si="5"/>
        <v>
-</v>
      </c>
      <c r="AS6" s="35">
        <f t="shared" si="5"/>
        <v>
3.68</v>
      </c>
      <c r="AT6" s="34" t="str">
        <f>
IF(AT7="","",IF(AT7="-","【-】","【"&amp;SUBSTITUTE(TEXT(AT7,"#,##0.00"),"-","△")&amp;"】"))</f>
        <v>
【3.64】</v>
      </c>
      <c r="AU6" s="35" t="str">
        <f>
IF(AU7="",NA(),AU7)</f>
        <v>
-</v>
      </c>
      <c r="AV6" s="35" t="str">
        <f t="shared" ref="AV6:BD6" si="6">
IF(AV7="",NA(),AV7)</f>
        <v>
-</v>
      </c>
      <c r="AW6" s="35" t="str">
        <f t="shared" si="6"/>
        <v>
-</v>
      </c>
      <c r="AX6" s="35" t="str">
        <f t="shared" si="6"/>
        <v>
-</v>
      </c>
      <c r="AY6" s="35">
        <f t="shared" si="6"/>
        <v>
27.88</v>
      </c>
      <c r="AZ6" s="35" t="str">
        <f t="shared" si="6"/>
        <v>
-</v>
      </c>
      <c r="BA6" s="35" t="str">
        <f t="shared" si="6"/>
        <v>
-</v>
      </c>
      <c r="BB6" s="35" t="str">
        <f t="shared" si="6"/>
        <v>
-</v>
      </c>
      <c r="BC6" s="35" t="str">
        <f t="shared" si="6"/>
        <v>
-</v>
      </c>
      <c r="BD6" s="35">
        <f t="shared" si="6"/>
        <v>
67.86</v>
      </c>
      <c r="BE6" s="34" t="str">
        <f>
IF(BE7="","",IF(BE7="-","【-】","【"&amp;SUBSTITUTE(TEXT(BE7,"#,##0.00"),"-","△")&amp;"】"))</f>
        <v>
【67.52】</v>
      </c>
      <c r="BF6" s="35" t="str">
        <f>
IF(BF7="",NA(),BF7)</f>
        <v>
-</v>
      </c>
      <c r="BG6" s="35" t="str">
        <f t="shared" ref="BG6:BO6" si="7">
IF(BG7="",NA(),BG7)</f>
        <v>
-</v>
      </c>
      <c r="BH6" s="35" t="str">
        <f t="shared" si="7"/>
        <v>
-</v>
      </c>
      <c r="BI6" s="35" t="str">
        <f t="shared" si="7"/>
        <v>
-</v>
      </c>
      <c r="BJ6" s="35">
        <f t="shared" si="7"/>
        <v>
371.85</v>
      </c>
      <c r="BK6" s="35" t="str">
        <f t="shared" si="7"/>
        <v>
-</v>
      </c>
      <c r="BL6" s="35" t="str">
        <f t="shared" si="7"/>
        <v>
-</v>
      </c>
      <c r="BM6" s="35" t="str">
        <f t="shared" si="7"/>
        <v>
-</v>
      </c>
      <c r="BN6" s="35" t="str">
        <f t="shared" si="7"/>
        <v>
-</v>
      </c>
      <c r="BO6" s="35">
        <f t="shared" si="7"/>
        <v>
709.4</v>
      </c>
      <c r="BP6" s="34" t="str">
        <f>
IF(BP7="","",IF(BP7="-","【-】","【"&amp;SUBSTITUTE(TEXT(BP7,"#,##0.00"),"-","△")&amp;"】"))</f>
        <v>
【705.21】</v>
      </c>
      <c r="BQ6" s="35" t="str">
        <f>
IF(BQ7="",NA(),BQ7)</f>
        <v>
-</v>
      </c>
      <c r="BR6" s="35" t="str">
        <f t="shared" ref="BR6:BZ6" si="8">
IF(BR7="",NA(),BR7)</f>
        <v>
-</v>
      </c>
      <c r="BS6" s="35" t="str">
        <f t="shared" si="8"/>
        <v>
-</v>
      </c>
      <c r="BT6" s="35" t="str">
        <f t="shared" si="8"/>
        <v>
-</v>
      </c>
      <c r="BU6" s="35">
        <f t="shared" si="8"/>
        <v>
84.54</v>
      </c>
      <c r="BV6" s="35" t="str">
        <f t="shared" si="8"/>
        <v>
-</v>
      </c>
      <c r="BW6" s="35" t="str">
        <f t="shared" si="8"/>
        <v>
-</v>
      </c>
      <c r="BX6" s="35" t="str">
        <f t="shared" si="8"/>
        <v>
-</v>
      </c>
      <c r="BY6" s="35" t="str">
        <f t="shared" si="8"/>
        <v>
-</v>
      </c>
      <c r="BZ6" s="35">
        <f t="shared" si="8"/>
        <v>
91.14</v>
      </c>
      <c r="CA6" s="34" t="str">
        <f>
IF(CA7="","",IF(CA7="-","【-】","【"&amp;SUBSTITUTE(TEXT(CA7,"#,##0.00"),"-","△")&amp;"】"))</f>
        <v>
【98.96】</v>
      </c>
      <c r="CB6" s="35" t="str">
        <f>
IF(CB7="",NA(),CB7)</f>
        <v>
-</v>
      </c>
      <c r="CC6" s="35" t="str">
        <f t="shared" ref="CC6:CK6" si="9">
IF(CC7="",NA(),CC7)</f>
        <v>
-</v>
      </c>
      <c r="CD6" s="35" t="str">
        <f t="shared" si="9"/>
        <v>
-</v>
      </c>
      <c r="CE6" s="35" t="str">
        <f t="shared" si="9"/>
        <v>
-</v>
      </c>
      <c r="CF6" s="35">
        <f t="shared" si="9"/>
        <v>
100.82</v>
      </c>
      <c r="CG6" s="35" t="str">
        <f t="shared" si="9"/>
        <v>
-</v>
      </c>
      <c r="CH6" s="35" t="str">
        <f t="shared" si="9"/>
        <v>
-</v>
      </c>
      <c r="CI6" s="35" t="str">
        <f t="shared" si="9"/>
        <v>
-</v>
      </c>
      <c r="CJ6" s="35" t="str">
        <f t="shared" si="9"/>
        <v>
-</v>
      </c>
      <c r="CK6" s="35">
        <f t="shared" si="9"/>
        <v>
136.86000000000001</v>
      </c>
      <c r="CL6" s="34" t="str">
        <f>
IF(CL7="","",IF(CL7="-","【-】","【"&amp;SUBSTITUTE(TEXT(CL7,"#,##0.00"),"-","△")&amp;"】"))</f>
        <v>
【134.52】</v>
      </c>
      <c r="CM6" s="35" t="str">
        <f>
IF(CM7="",NA(),CM7)</f>
        <v>
-</v>
      </c>
      <c r="CN6" s="35" t="str">
        <f t="shared" ref="CN6:CV6" si="10">
IF(CN7="",NA(),CN7)</f>
        <v>
-</v>
      </c>
      <c r="CO6" s="35" t="str">
        <f t="shared" si="10"/>
        <v>
-</v>
      </c>
      <c r="CP6" s="35" t="str">
        <f t="shared" si="10"/>
        <v>
-</v>
      </c>
      <c r="CQ6" s="35" t="str">
        <f t="shared" si="10"/>
        <v>
-</v>
      </c>
      <c r="CR6" s="35" t="str">
        <f t="shared" si="10"/>
        <v>
-</v>
      </c>
      <c r="CS6" s="35" t="str">
        <f t="shared" si="10"/>
        <v>
-</v>
      </c>
      <c r="CT6" s="35" t="str">
        <f t="shared" si="10"/>
        <v>
-</v>
      </c>
      <c r="CU6" s="35" t="str">
        <f t="shared" si="10"/>
        <v>
-</v>
      </c>
      <c r="CV6" s="35">
        <f t="shared" si="10"/>
        <v>
60.78</v>
      </c>
      <c r="CW6" s="34" t="str">
        <f>
IF(CW7="","",IF(CW7="-","【-】","【"&amp;SUBSTITUTE(TEXT(CW7,"#,##0.00"),"-","△")&amp;"】"))</f>
        <v>
【59.57】</v>
      </c>
      <c r="CX6" s="35" t="str">
        <f>
IF(CX7="",NA(),CX7)</f>
        <v>
-</v>
      </c>
      <c r="CY6" s="35" t="str">
        <f t="shared" ref="CY6:DG6" si="11">
IF(CY7="",NA(),CY7)</f>
        <v>
-</v>
      </c>
      <c r="CZ6" s="35" t="str">
        <f t="shared" si="11"/>
        <v>
-</v>
      </c>
      <c r="DA6" s="35" t="str">
        <f t="shared" si="11"/>
        <v>
-</v>
      </c>
      <c r="DB6" s="35">
        <f t="shared" si="11"/>
        <v>
99.96</v>
      </c>
      <c r="DC6" s="35" t="str">
        <f t="shared" si="11"/>
        <v>
-</v>
      </c>
      <c r="DD6" s="35" t="str">
        <f t="shared" si="11"/>
        <v>
-</v>
      </c>
      <c r="DE6" s="35" t="str">
        <f t="shared" si="11"/>
        <v>
-</v>
      </c>
      <c r="DF6" s="35" t="str">
        <f t="shared" si="11"/>
        <v>
-</v>
      </c>
      <c r="DG6" s="35">
        <f t="shared" si="11"/>
        <v>
94.17</v>
      </c>
      <c r="DH6" s="34" t="str">
        <f>
IF(DH7="","",IF(DH7="-","【-】","【"&amp;SUBSTITUTE(TEXT(DH7,"#,##0.00"),"-","△")&amp;"】"))</f>
        <v>
【95.57】</v>
      </c>
      <c r="DI6" s="35" t="str">
        <f>
IF(DI7="",NA(),DI7)</f>
        <v>
-</v>
      </c>
      <c r="DJ6" s="35" t="str">
        <f t="shared" ref="DJ6:DR6" si="12">
IF(DJ7="",NA(),DJ7)</f>
        <v>
-</v>
      </c>
      <c r="DK6" s="35" t="str">
        <f t="shared" si="12"/>
        <v>
-</v>
      </c>
      <c r="DL6" s="35" t="str">
        <f t="shared" si="12"/>
        <v>
-</v>
      </c>
      <c r="DM6" s="35">
        <f t="shared" si="12"/>
        <v>
55.76</v>
      </c>
      <c r="DN6" s="35" t="str">
        <f t="shared" si="12"/>
        <v>
-</v>
      </c>
      <c r="DO6" s="35" t="str">
        <f t="shared" si="12"/>
        <v>
-</v>
      </c>
      <c r="DP6" s="35" t="str">
        <f t="shared" si="12"/>
        <v>
-</v>
      </c>
      <c r="DQ6" s="35" t="str">
        <f t="shared" si="12"/>
        <v>
-</v>
      </c>
      <c r="DR6" s="35">
        <f t="shared" si="12"/>
        <v>
23.25</v>
      </c>
      <c r="DS6" s="34" t="str">
        <f>
IF(DS7="","",IF(DS7="-","【-】","【"&amp;SUBSTITUTE(TEXT(DS7,"#,##0.00"),"-","△")&amp;"】"))</f>
        <v>
【36.52】</v>
      </c>
      <c r="DT6" s="35" t="str">
        <f>
IF(DT7="",NA(),DT7)</f>
        <v>
-</v>
      </c>
      <c r="DU6" s="35" t="str">
        <f t="shared" ref="DU6:EC6" si="13">
IF(DU7="",NA(),DU7)</f>
        <v>
-</v>
      </c>
      <c r="DV6" s="35" t="str">
        <f t="shared" si="13"/>
        <v>
-</v>
      </c>
      <c r="DW6" s="35" t="str">
        <f t="shared" si="13"/>
        <v>
-</v>
      </c>
      <c r="DX6" s="34">
        <f t="shared" si="13"/>
        <v>
0</v>
      </c>
      <c r="DY6" s="35" t="str">
        <f t="shared" si="13"/>
        <v>
-</v>
      </c>
      <c r="DZ6" s="35" t="str">
        <f t="shared" si="13"/>
        <v>
-</v>
      </c>
      <c r="EA6" s="35" t="str">
        <f t="shared" si="13"/>
        <v>
-</v>
      </c>
      <c r="EB6" s="35" t="str">
        <f t="shared" si="13"/>
        <v>
-</v>
      </c>
      <c r="EC6" s="35">
        <f t="shared" si="13"/>
        <v>
1.06</v>
      </c>
      <c r="ED6" s="34" t="str">
        <f>
IF(ED7="","",IF(ED7="-","【-】","【"&amp;SUBSTITUTE(TEXT(ED7,"#,##0.00"),"-","△")&amp;"】"))</f>
        <v>
【5.72】</v>
      </c>
      <c r="EE6" s="35" t="str">
        <f>
IF(EE7="",NA(),EE7)</f>
        <v>
-</v>
      </c>
      <c r="EF6" s="35" t="str">
        <f t="shared" ref="EF6:EN6" si="14">
IF(EF7="",NA(),EF7)</f>
        <v>
-</v>
      </c>
      <c r="EG6" s="35" t="str">
        <f t="shared" si="14"/>
        <v>
-</v>
      </c>
      <c r="EH6" s="35" t="str">
        <f t="shared" si="14"/>
        <v>
-</v>
      </c>
      <c r="EI6" s="34">
        <f t="shared" si="14"/>
        <v>
0</v>
      </c>
      <c r="EJ6" s="35" t="str">
        <f t="shared" si="14"/>
        <v>
-</v>
      </c>
      <c r="EK6" s="35" t="str">
        <f t="shared" si="14"/>
        <v>
-</v>
      </c>
      <c r="EL6" s="35" t="str">
        <f t="shared" si="14"/>
        <v>
-</v>
      </c>
      <c r="EM6" s="35" t="str">
        <f t="shared" si="14"/>
        <v>
-</v>
      </c>
      <c r="EN6" s="35">
        <f t="shared" si="14"/>
        <v>
0.08</v>
      </c>
      <c r="EO6" s="34" t="str">
        <f>
IF(EO7="","",IF(EO7="-","【-】","【"&amp;SUBSTITUTE(TEXT(EO7,"#,##0.00"),"-","△")&amp;"】"))</f>
        <v>
【0.30】</v>
      </c>
    </row>
    <row r="7" spans="1:148" s="36" customFormat="1" x14ac:dyDescent="0.15">
      <c r="A7" s="28"/>
      <c r="B7" s="37">
        <v>
2020</v>
      </c>
      <c r="C7" s="37">
        <v>
132276</v>
      </c>
      <c r="D7" s="37">
        <v>
46</v>
      </c>
      <c r="E7" s="37">
        <v>
17</v>
      </c>
      <c r="F7" s="37">
        <v>
1</v>
      </c>
      <c r="G7" s="37">
        <v>
0</v>
      </c>
      <c r="H7" s="37" t="s">
        <v>
95</v>
      </c>
      <c r="I7" s="37" t="s">
        <v>
96</v>
      </c>
      <c r="J7" s="37" t="s">
        <v>
97</v>
      </c>
      <c r="K7" s="37" t="s">
        <v>
98</v>
      </c>
      <c r="L7" s="37" t="s">
        <v>
99</v>
      </c>
      <c r="M7" s="37" t="s">
        <v>
100</v>
      </c>
      <c r="N7" s="38" t="s">
        <v>
101</v>
      </c>
      <c r="O7" s="38">
        <v>
70.55</v>
      </c>
      <c r="P7" s="38">
        <v>
99.68</v>
      </c>
      <c r="Q7" s="38">
        <v>
82.5</v>
      </c>
      <c r="R7" s="38">
        <v>
1179</v>
      </c>
      <c r="S7" s="38">
        <v>
54725</v>
      </c>
      <c r="T7" s="38">
        <v>
9.9</v>
      </c>
      <c r="U7" s="38">
        <v>
5527.78</v>
      </c>
      <c r="V7" s="38">
        <v>
54445</v>
      </c>
      <c r="W7" s="38">
        <v>
8.0299999999999994</v>
      </c>
      <c r="X7" s="38">
        <v>
6780.2</v>
      </c>
      <c r="Y7" s="38" t="s">
        <v>
101</v>
      </c>
      <c r="Z7" s="38" t="s">
        <v>
101</v>
      </c>
      <c r="AA7" s="38" t="s">
        <v>
101</v>
      </c>
      <c r="AB7" s="38" t="s">
        <v>
101</v>
      </c>
      <c r="AC7" s="38">
        <v>
90.8</v>
      </c>
      <c r="AD7" s="38" t="s">
        <v>
101</v>
      </c>
      <c r="AE7" s="38" t="s">
        <v>
101</v>
      </c>
      <c r="AF7" s="38" t="s">
        <v>
101</v>
      </c>
      <c r="AG7" s="38" t="s">
        <v>
101</v>
      </c>
      <c r="AH7" s="38">
        <v>
106.67</v>
      </c>
      <c r="AI7" s="38">
        <v>
106.67</v>
      </c>
      <c r="AJ7" s="38" t="s">
        <v>
101</v>
      </c>
      <c r="AK7" s="38" t="s">
        <v>
101</v>
      </c>
      <c r="AL7" s="38" t="s">
        <v>
101</v>
      </c>
      <c r="AM7" s="38" t="s">
        <v>
101</v>
      </c>
      <c r="AN7" s="38">
        <v>
14.58</v>
      </c>
      <c r="AO7" s="38" t="s">
        <v>
101</v>
      </c>
      <c r="AP7" s="38" t="s">
        <v>
101</v>
      </c>
      <c r="AQ7" s="38" t="s">
        <v>
101</v>
      </c>
      <c r="AR7" s="38" t="s">
        <v>
101</v>
      </c>
      <c r="AS7" s="38">
        <v>
3.68</v>
      </c>
      <c r="AT7" s="38">
        <v>
3.64</v>
      </c>
      <c r="AU7" s="38" t="s">
        <v>
101</v>
      </c>
      <c r="AV7" s="38" t="s">
        <v>
101</v>
      </c>
      <c r="AW7" s="38" t="s">
        <v>
101</v>
      </c>
      <c r="AX7" s="38" t="s">
        <v>
101</v>
      </c>
      <c r="AY7" s="38">
        <v>
27.88</v>
      </c>
      <c r="AZ7" s="38" t="s">
        <v>
101</v>
      </c>
      <c r="BA7" s="38" t="s">
        <v>
101</v>
      </c>
      <c r="BB7" s="38" t="s">
        <v>
101</v>
      </c>
      <c r="BC7" s="38" t="s">
        <v>
101</v>
      </c>
      <c r="BD7" s="38">
        <v>
67.86</v>
      </c>
      <c r="BE7" s="38">
        <v>
67.52</v>
      </c>
      <c r="BF7" s="38" t="s">
        <v>
101</v>
      </c>
      <c r="BG7" s="38" t="s">
        <v>
101</v>
      </c>
      <c r="BH7" s="38" t="s">
        <v>
101</v>
      </c>
      <c r="BI7" s="38" t="s">
        <v>
101</v>
      </c>
      <c r="BJ7" s="38">
        <v>
371.85</v>
      </c>
      <c r="BK7" s="38" t="s">
        <v>
101</v>
      </c>
      <c r="BL7" s="38" t="s">
        <v>
101</v>
      </c>
      <c r="BM7" s="38" t="s">
        <v>
101</v>
      </c>
      <c r="BN7" s="38" t="s">
        <v>
101</v>
      </c>
      <c r="BO7" s="38">
        <v>
709.4</v>
      </c>
      <c r="BP7" s="38">
        <v>
705.21</v>
      </c>
      <c r="BQ7" s="38" t="s">
        <v>
101</v>
      </c>
      <c r="BR7" s="38" t="s">
        <v>
101</v>
      </c>
      <c r="BS7" s="38" t="s">
        <v>
101</v>
      </c>
      <c r="BT7" s="38" t="s">
        <v>
101</v>
      </c>
      <c r="BU7" s="38">
        <v>
84.54</v>
      </c>
      <c r="BV7" s="38" t="s">
        <v>
101</v>
      </c>
      <c r="BW7" s="38" t="s">
        <v>
101</v>
      </c>
      <c r="BX7" s="38" t="s">
        <v>
101</v>
      </c>
      <c r="BY7" s="38" t="s">
        <v>
101</v>
      </c>
      <c r="BZ7" s="38">
        <v>
91.14</v>
      </c>
      <c r="CA7" s="38">
        <v>
98.96</v>
      </c>
      <c r="CB7" s="38" t="s">
        <v>
101</v>
      </c>
      <c r="CC7" s="38" t="s">
        <v>
101</v>
      </c>
      <c r="CD7" s="38" t="s">
        <v>
101</v>
      </c>
      <c r="CE7" s="38" t="s">
        <v>
101</v>
      </c>
      <c r="CF7" s="38">
        <v>
100.82</v>
      </c>
      <c r="CG7" s="38" t="s">
        <v>
101</v>
      </c>
      <c r="CH7" s="38" t="s">
        <v>
101</v>
      </c>
      <c r="CI7" s="38" t="s">
        <v>
101</v>
      </c>
      <c r="CJ7" s="38" t="s">
        <v>
101</v>
      </c>
      <c r="CK7" s="38">
        <v>
136.86000000000001</v>
      </c>
      <c r="CL7" s="38">
        <v>
134.52000000000001</v>
      </c>
      <c r="CM7" s="38" t="s">
        <v>
101</v>
      </c>
      <c r="CN7" s="38" t="s">
        <v>
101</v>
      </c>
      <c r="CO7" s="38" t="s">
        <v>
101</v>
      </c>
      <c r="CP7" s="38" t="s">
        <v>
101</v>
      </c>
      <c r="CQ7" s="38" t="s">
        <v>
101</v>
      </c>
      <c r="CR7" s="38" t="s">
        <v>
101</v>
      </c>
      <c r="CS7" s="38" t="s">
        <v>
101</v>
      </c>
      <c r="CT7" s="38" t="s">
        <v>
101</v>
      </c>
      <c r="CU7" s="38" t="s">
        <v>
101</v>
      </c>
      <c r="CV7" s="38">
        <v>
60.78</v>
      </c>
      <c r="CW7" s="38">
        <v>
59.57</v>
      </c>
      <c r="CX7" s="38" t="s">
        <v>
101</v>
      </c>
      <c r="CY7" s="38" t="s">
        <v>
101</v>
      </c>
      <c r="CZ7" s="38" t="s">
        <v>
101</v>
      </c>
      <c r="DA7" s="38" t="s">
        <v>
101</v>
      </c>
      <c r="DB7" s="38">
        <v>
99.96</v>
      </c>
      <c r="DC7" s="38" t="s">
        <v>
101</v>
      </c>
      <c r="DD7" s="38" t="s">
        <v>
101</v>
      </c>
      <c r="DE7" s="38" t="s">
        <v>
101</v>
      </c>
      <c r="DF7" s="38" t="s">
        <v>
101</v>
      </c>
      <c r="DG7" s="38">
        <v>
94.17</v>
      </c>
      <c r="DH7" s="38">
        <v>
95.57</v>
      </c>
      <c r="DI7" s="38" t="s">
        <v>
101</v>
      </c>
      <c r="DJ7" s="38" t="s">
        <v>
101</v>
      </c>
      <c r="DK7" s="38" t="s">
        <v>
101</v>
      </c>
      <c r="DL7" s="38" t="s">
        <v>
101</v>
      </c>
      <c r="DM7" s="38">
        <v>
55.76</v>
      </c>
      <c r="DN7" s="38" t="s">
        <v>
101</v>
      </c>
      <c r="DO7" s="38" t="s">
        <v>
101</v>
      </c>
      <c r="DP7" s="38" t="s">
        <v>
101</v>
      </c>
      <c r="DQ7" s="38" t="s">
        <v>
101</v>
      </c>
      <c r="DR7" s="38">
        <v>
23.25</v>
      </c>
      <c r="DS7" s="38">
        <v>
36.520000000000003</v>
      </c>
      <c r="DT7" s="38" t="s">
        <v>
101</v>
      </c>
      <c r="DU7" s="38" t="s">
        <v>
101</v>
      </c>
      <c r="DV7" s="38" t="s">
        <v>
101</v>
      </c>
      <c r="DW7" s="38" t="s">
        <v>
101</v>
      </c>
      <c r="DX7" s="38">
        <v>
0</v>
      </c>
      <c r="DY7" s="38" t="s">
        <v>
101</v>
      </c>
      <c r="DZ7" s="38" t="s">
        <v>
101</v>
      </c>
      <c r="EA7" s="38" t="s">
        <v>
101</v>
      </c>
      <c r="EB7" s="38" t="s">
        <v>
101</v>
      </c>
      <c r="EC7" s="38">
        <v>
1.06</v>
      </c>
      <c r="ED7" s="38">
        <v>
5.72</v>
      </c>
      <c r="EE7" s="38" t="s">
        <v>
101</v>
      </c>
      <c r="EF7" s="38" t="s">
        <v>
101</v>
      </c>
      <c r="EG7" s="38" t="s">
        <v>
101</v>
      </c>
      <c r="EH7" s="38" t="s">
        <v>
101</v>
      </c>
      <c r="EI7" s="38">
        <v>
0</v>
      </c>
      <c r="EJ7" s="38" t="s">
        <v>
101</v>
      </c>
      <c r="EK7" s="38" t="s">
        <v>
101</v>
      </c>
      <c r="EL7" s="38" t="s">
        <v>
101</v>
      </c>
      <c r="EM7" s="38" t="s">
        <v>
101</v>
      </c>
      <c r="EN7" s="38">
        <v>
0.08</v>
      </c>
      <c r="EO7" s="38">
        <v>
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
102</v>
      </c>
      <c r="C9" s="40" t="s">
        <v>
103</v>
      </c>
      <c r="D9" s="40" t="s">
        <v>
104</v>
      </c>
      <c r="E9" s="40" t="s">
        <v>
105</v>
      </c>
      <c r="F9" s="40" t="s">
        <v>
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
46</v>
      </c>
      <c r="B10" s="41">
        <f t="shared" ref="B10:D10" si="15">
DATEVALUE($B7+12-B11&amp;"/1/"&amp;B12)</f>
        <v>
46753</v>
      </c>
      <c r="C10" s="41">
        <f t="shared" si="15"/>
        <v>
47119</v>
      </c>
      <c r="D10" s="41">
        <f t="shared" si="15"/>
        <v>
47484</v>
      </c>
      <c r="E10" s="42">
        <f>
DATEVALUE($B7+12-E11&amp;"/1/"&amp;E12)</f>
        <v>
47849</v>
      </c>
      <c r="F10" s="42">
        <f>
DATEVALUE($B7+12-F11&amp;"/1/"&amp;F12)</f>
        <v>
48215</v>
      </c>
    </row>
    <row r="11" spans="1:148" x14ac:dyDescent="0.15">
      <c r="B11">
        <v>
4</v>
      </c>
      <c r="C11">
        <v>
3</v>
      </c>
      <c r="D11">
        <v>
2</v>
      </c>
      <c r="E11">
        <v>
1</v>
      </c>
      <c r="F11">
        <v>
0</v>
      </c>
      <c r="G11" t="s">
        <v>
107</v>
      </c>
    </row>
    <row r="12" spans="1:148" x14ac:dyDescent="0.15">
      <c r="B12">
        <v>
1</v>
      </c>
      <c r="C12">
        <v>
1</v>
      </c>
      <c r="D12">
        <v>
1</v>
      </c>
      <c r="E12">
        <v>
1</v>
      </c>
      <c r="F12">
        <v>
2</v>
      </c>
      <c r="G12" t="s">
        <v>
108</v>
      </c>
    </row>
    <row r="13" spans="1:148" x14ac:dyDescent="0.15">
      <c r="B13" t="s">
        <v>
109</v>
      </c>
      <c r="C13" t="s">
        <v>
109</v>
      </c>
      <c r="D13" t="s">
        <v>
109</v>
      </c>
      <c r="E13" t="s">
        <v>
110</v>
      </c>
      <c r="F13" t="s">
        <v>
110</v>
      </c>
      <c r="G13" t="s">
        <v>
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2022-02-04T02:40:24Z</cp:lastPrinted>
  <dcterms:created xsi:type="dcterms:W3CDTF">2021-12-03T07:10:54Z</dcterms:created>
  <dcterms:modified xsi:type="dcterms:W3CDTF">2022-02-17T02:50:18Z</dcterms:modified>
  <cp:category/>
</cp:coreProperties>
</file>