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8ublO83wZJ4yaAML4Nyev7aZ2HBzTxzJBUR/zOtFa5e8QbTycjvcX3Q624xYm8TnOTL3sRo2KuT152sDDoCq/g==" workbookSaltValue="AKmnqX2LYU4QfShbjdZ/gg=="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<sst xmlns="http://schemas.openxmlformats.org/spreadsheetml/2006/main" count="321" uniqueCount="115">
  <si>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</si>
  <si>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</si>
  <si>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</si>
  <si>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</si>
  <si>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</si>
  <si>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</si>
  <si>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</si>
  <si>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</si>
  <si>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</si>
  <si>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</si>
  <si>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東京都　狛江市</t>
  </si>
  <si>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</si>
  <si>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</si>
  <si>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</si>
  <si>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</si>
  <si>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</si>
  <si>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</si>
  <si>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</si>
  <si>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</si>
  <si>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</si>
  <si>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</si>
  <si>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③管渠改善率については、当該年度に更新した管渠の延長の割合を表しています。狛江市は昭和40年代に集中的に管渠整備に取り組んだため、更新時期を迎えています。下水道の機能を継続して果たすことができるよう管内の調査を行い、計画的に補修・修繕・改築を行っています。</t>
  </si>
  <si>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</si>
  <si>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</si>
  <si>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</si>
  <si>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</si>
  <si>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</si>
  <si>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</si>
  <si>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</si>
  <si>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</si>
  <si>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</si>
  <si>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</si>
  <si>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</si>
  <si>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</si>
  <si>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</si>
  <si>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</si>
  <si>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</si>
  <si>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</si>
  <si>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</si>
  <si>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</si>
  <si>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</si>
  <si>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</si>
  <si>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</si>
  <si>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</si>
  <si>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</si>
  <si>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</si>
  <si>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</si>
  <si>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</si>
  <si>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</si>
  <si>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</si>
  <si>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</si>
  <si>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</si>
  <si>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</si>
  <si>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</si>
  <si>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</si>
  <si>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</si>
  <si>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</si>
  <si>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</si>
  <si>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</si>
  <si>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</si>
  <si>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</si>
  <si>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</si>
  <si>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</si>
  <si>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</si>
  <si>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</si>
  <si>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</si>
  <si>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</si>
  <si>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</si>
  <si>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</si>
  <si>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</si>
  <si>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</si>
  <si>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</si>
  <si>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</si>
  <si>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</si>
  <si>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</si>
  <si>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</si>
  <si>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</si>
  <si>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</si>
  <si>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</si>
  <si>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</si>
  <si>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</si>
  <si>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</si>
  <si>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Ba</t>
  </si>
  <si>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</si>
  <si>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</si>
  <si>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</si>
  <si>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</si>
  <si>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</si>
  <si>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</si>
  <si>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</si>
  <si>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</si>
  <si>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</si>
  <si>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</si>
  <si>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</si>
  <si>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</si>
  <si>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</si>
  <si>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</si>
  <si>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</si>
  <si>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</si>
  <si>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</si>
  <si>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</si>
  <si>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</si>
  <si>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</si>
  <si>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</si>
  <si>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</si>
  <si>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</si>
  <si>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</si>
  <si>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</si>
  <si>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</si>
  <si>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</si>
  <si>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</si>
  <si>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</si>
  <si>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</si>
  <si>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狛江市の公共下水道事業の経営状況は健全であると言えます。引き続き、健全で効率的な事業運営に努めていきます。
なお、狛江市は下水道施設の整備時期が昭和40年代と比較的早かったため、今後更新等の建設改良費が増加する見込みとなっています。このため、平成26年３月に改訂した「狛江市下水道総合計画」を基に、計画的な事業の推進に努めています。</t>
  </si>
  <si>
    <t>①経常収支比率は、当該年度において、使用料収入や一般会計から繰入金等の収益で、維持管理費や支払利息等の費用をどの程度賄えているかを表す指標です。
狛江市は単年度の収支が黒字であるとともに、平均値よりも高い数値のため、健全な事業経営ができていると言えます。
③流動比率は短期的な債務に対する支払能力を表す指標です。
１年以内に支払うべき債務に対して支払うことができる現金等がある状況を示す100％以上であることが必要です。
狛江市は流動比率は100％を超えています。
④企業債残高対事業規模比率とは、使用料収入に対する下水道事業の市債残高の割合であり、市債残高の規模を表す指標です。狛江市は類似団体の平均と比べて低くなっており、問題無い状況であると言えます。しかしながら、今後下水道施設の長寿命化や耐震化事業の増加が見込まれているため、平成26年３月に改訂した「狛江市下水道総合計画」に基づき、計画的に事業を行います。
⑤経費回収率とは、下水道使用料で回収すべき経費を、どの程度下水道使用料で賄えているかを表した指標です。狛江市は100%を上回っており、使用料水準について、現状は適切であると言えます。
⑥汚水処理原価とは、有収水量１㎥あたりの汚水の処理に要した費用についての指標です。狛江市は類似団体の平均と比較して効率よく汚水の処理をしています。
⑧水洗化率とは、現在の処理区域内人口のうち、実際に水洗便所を設置して汚水処理をしている人口の割合を表した指標です。狛江市の水洗化率については、100%となっています。</t>
    <rPh sb="159" eb="16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</si>
</sst>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53-44A8-A3C8-54ADFA3BB2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BF53-44A8-A3C8-54ADFA3BB2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112.54</c:v>
                </c:pt>
              </c:numCache>
            </c:numRef>
          </c:val>
          <c:extLst>
            <c:ext xmlns:c16="http://schemas.microsoft.com/office/drawing/2014/chart" uri="{C3380CC4-5D6E-409C-BE32-E72D297353CC}">
              <c16:uniqueId val="{00000000-5B59-4346-AB4B-F5E72333CD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5B59-4346-AB4B-F5E72333CD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2.2799999999999998</c:v>
                </c:pt>
              </c:numCache>
            </c:numRef>
          </c:val>
          <c:extLst>
            <c:ext xmlns:c16="http://schemas.microsoft.com/office/drawing/2014/chart" uri="{C3380CC4-5D6E-409C-BE32-E72D297353CC}">
              <c16:uniqueId val="{00000000-974D-4244-80DD-D8CEFAC10C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11.11</c:v>
                </c:pt>
              </c:numCache>
            </c:numRef>
          </c:val>
          <c:smooth val="0"/>
          <c:extLst>
            <c:ext xmlns:c16="http://schemas.microsoft.com/office/drawing/2014/chart" uri="{C3380CC4-5D6E-409C-BE32-E72D297353CC}">
              <c16:uniqueId val="{00000001-974D-4244-80DD-D8CEFAC10C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9C9-4E13-9D60-5AED8CE3A7C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E9C9-4E13-9D60-5AED8CE3A7C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C6-40E0-BDAE-E706A8E2D1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1.31</c:v>
                </c:pt>
              </c:numCache>
            </c:numRef>
          </c:val>
          <c:smooth val="0"/>
          <c:extLst>
            <c:ext xmlns:c16="http://schemas.microsoft.com/office/drawing/2014/chart" uri="{C3380CC4-5D6E-409C-BE32-E72D297353CC}">
              <c16:uniqueId val="{00000001-FBC6-40E0-BDAE-E706A8E2D1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103.32</c:v>
                </c:pt>
              </c:numCache>
            </c:numRef>
          </c:val>
          <c:extLst>
            <c:ext xmlns:c16="http://schemas.microsoft.com/office/drawing/2014/chart" uri="{C3380CC4-5D6E-409C-BE32-E72D297353CC}">
              <c16:uniqueId val="{00000000-AC14-4110-B96D-BA9C08CEF3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AC14-4110-B96D-BA9C08CEF3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112.32</c:v>
                </c:pt>
              </c:numCache>
            </c:numRef>
          </c:val>
          <c:extLst>
            <c:ext xmlns:c16="http://schemas.microsoft.com/office/drawing/2014/chart" uri="{C3380CC4-5D6E-409C-BE32-E72D297353CC}">
              <c16:uniqueId val="{00000000-247F-4B45-90E7-3772EFA462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479.51</c:v>
                </c:pt>
              </c:numCache>
            </c:numRef>
          </c:val>
          <c:smooth val="0"/>
          <c:extLst>
            <c:ext xmlns:c16="http://schemas.microsoft.com/office/drawing/2014/chart" uri="{C3380CC4-5D6E-409C-BE32-E72D297353CC}">
              <c16:uniqueId val="{00000001-247F-4B45-90E7-3772EFA462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108.87</c:v>
                </c:pt>
              </c:numCache>
            </c:numRef>
          </c:val>
          <c:extLst>
            <c:ext xmlns:c16="http://schemas.microsoft.com/office/drawing/2014/chart" uri="{C3380CC4-5D6E-409C-BE32-E72D297353CC}">
              <c16:uniqueId val="{00000000-3948-484A-B6B4-AA5F3E16C0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97.75</c:v>
                </c:pt>
              </c:numCache>
            </c:numRef>
          </c:val>
          <c:smooth val="0"/>
          <c:extLst>
            <c:ext xmlns:c16="http://schemas.microsoft.com/office/drawing/2014/chart" uri="{C3380CC4-5D6E-409C-BE32-E72D297353CC}">
              <c16:uniqueId val="{00000001-3948-484A-B6B4-AA5F3E16C0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84.16</c:v>
                </c:pt>
              </c:numCache>
            </c:numRef>
          </c:val>
          <c:extLst>
            <c:ext xmlns:c16="http://schemas.microsoft.com/office/drawing/2014/chart" uri="{C3380CC4-5D6E-409C-BE32-E72D297353CC}">
              <c16:uniqueId val="{00000000-9EAE-4498-809C-892D0625F4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105.3</c:v>
                </c:pt>
              </c:numCache>
            </c:numRef>
          </c:val>
          <c:smooth val="0"/>
          <c:extLst>
            <c:ext xmlns:c16="http://schemas.microsoft.com/office/drawing/2014/chart" uri="{C3380CC4-5D6E-409C-BE32-E72D297353CC}">
              <c16:uniqueId val="{00000001-9EAE-4498-809C-892D0625F4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50-4034-9F2B-BB2EE29067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950-4034-9F2B-BB2EE29067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E5B2-4C39-B780-982106B162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E5B2-4C39-B780-982106B162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
2</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狛江市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
7</v>
      </c>
      <c r="C7" s="70"/>
      <c r="D7" s="70"/>
      <c r="E7" s="70"/>
      <c r="F7" s="70"/>
      <c r="G7" s="70"/>
      <c r="H7" s="70"/>
      <c r="I7" s="70" t="s">
        <v>
14</v>
      </c>
      <c r="J7" s="70"/>
      <c r="K7" s="70"/>
      <c r="L7" s="70"/>
      <c r="M7" s="70"/>
      <c r="N7" s="70"/>
      <c r="O7" s="70"/>
      <c r="P7" s="70" t="s">
        <v>
6</v>
      </c>
      <c r="Q7" s="70"/>
      <c r="R7" s="70"/>
      <c r="S7" s="70"/>
      <c r="T7" s="70"/>
      <c r="U7" s="70"/>
      <c r="V7" s="70"/>
      <c r="W7" s="70" t="s">
        <v>
16</v>
      </c>
      <c r="X7" s="70"/>
      <c r="Y7" s="70"/>
      <c r="Z7" s="70"/>
      <c r="AA7" s="70"/>
      <c r="AB7" s="70"/>
      <c r="AC7" s="70"/>
      <c r="AD7" s="70" t="s">
        <v>
5</v>
      </c>
      <c r="AE7" s="70"/>
      <c r="AF7" s="70"/>
      <c r="AG7" s="70"/>
      <c r="AH7" s="70"/>
      <c r="AI7" s="70"/>
      <c r="AJ7" s="70"/>
      <c r="AK7" s="3"/>
      <c r="AL7" s="70" t="s">
        <v>
17</v>
      </c>
      <c r="AM7" s="70"/>
      <c r="AN7" s="70"/>
      <c r="AO7" s="70"/>
      <c r="AP7" s="70"/>
      <c r="AQ7" s="70"/>
      <c r="AR7" s="70"/>
      <c r="AS7" s="70"/>
      <c r="AT7" s="70" t="s">
        <v>
12</v>
      </c>
      <c r="AU7" s="70"/>
      <c r="AV7" s="70"/>
      <c r="AW7" s="70"/>
      <c r="AX7" s="70"/>
      <c r="AY7" s="70"/>
      <c r="AZ7" s="70"/>
      <c r="BA7" s="70"/>
      <c r="BB7" s="70" t="s">
        <v>
18</v>
      </c>
      <c r="BC7" s="70"/>
      <c r="BD7" s="70"/>
      <c r="BE7" s="70"/>
      <c r="BF7" s="70"/>
      <c r="BG7" s="70"/>
      <c r="BH7" s="70"/>
      <c r="BI7" s="70"/>
      <c r="BJ7" s="3"/>
      <c r="BK7" s="3"/>
      <c r="BL7" s="15" t="s">
        <v>
19</v>
      </c>
      <c r="BM7" s="16"/>
      <c r="BN7" s="16"/>
      <c r="BO7" s="16"/>
      <c r="BP7" s="16"/>
      <c r="BQ7" s="16"/>
      <c r="BR7" s="16"/>
      <c r="BS7" s="16"/>
      <c r="BT7" s="16"/>
      <c r="BU7" s="16"/>
      <c r="BV7" s="16"/>
      <c r="BW7" s="16"/>
      <c r="BX7" s="16"/>
      <c r="BY7" s="23"/>
    </row>
    <row r="8" spans="1:78" ht="18.75" customHeight="1" x14ac:dyDescent="0.15">
      <c r="A8" s="2"/>
      <c r="B8" s="73" t="str">
        <f>
データ!I6</f>
        <v>
法適用</v>
      </c>
      <c r="C8" s="73"/>
      <c r="D8" s="73"/>
      <c r="E8" s="73"/>
      <c r="F8" s="73"/>
      <c r="G8" s="73"/>
      <c r="H8" s="73"/>
      <c r="I8" s="73" t="str">
        <f>
データ!J6</f>
        <v>
下水道事業</v>
      </c>
      <c r="J8" s="73"/>
      <c r="K8" s="73"/>
      <c r="L8" s="73"/>
      <c r="M8" s="73"/>
      <c r="N8" s="73"/>
      <c r="O8" s="73"/>
      <c r="P8" s="73" t="str">
        <f>
データ!K6</f>
        <v>
公共下水道</v>
      </c>
      <c r="Q8" s="73"/>
      <c r="R8" s="73"/>
      <c r="S8" s="73"/>
      <c r="T8" s="73"/>
      <c r="U8" s="73"/>
      <c r="V8" s="73"/>
      <c r="W8" s="73" t="str">
        <f>
データ!L6</f>
        <v>
Ba</v>
      </c>
      <c r="X8" s="73"/>
      <c r="Y8" s="73"/>
      <c r="Z8" s="73"/>
      <c r="AA8" s="73"/>
      <c r="AB8" s="73"/>
      <c r="AC8" s="73"/>
      <c r="AD8" s="74" t="str">
        <f>
データ!$M$6</f>
        <v>
非設置</v>
      </c>
      <c r="AE8" s="74"/>
      <c r="AF8" s="74"/>
      <c r="AG8" s="74"/>
      <c r="AH8" s="74"/>
      <c r="AI8" s="74"/>
      <c r="AJ8" s="74"/>
      <c r="AK8" s="3"/>
      <c r="AL8" s="63">
        <f>
データ!S6</f>
        <v>
83268</v>
      </c>
      <c r="AM8" s="63"/>
      <c r="AN8" s="63"/>
      <c r="AO8" s="63"/>
      <c r="AP8" s="63"/>
      <c r="AQ8" s="63"/>
      <c r="AR8" s="63"/>
      <c r="AS8" s="63"/>
      <c r="AT8" s="64">
        <f>
データ!T6</f>
        <v>
6.39</v>
      </c>
      <c r="AU8" s="64"/>
      <c r="AV8" s="64"/>
      <c r="AW8" s="64"/>
      <c r="AX8" s="64"/>
      <c r="AY8" s="64"/>
      <c r="AZ8" s="64"/>
      <c r="BA8" s="64"/>
      <c r="BB8" s="64">
        <f>
データ!U6</f>
        <v>
13030.99</v>
      </c>
      <c r="BC8" s="64"/>
      <c r="BD8" s="64"/>
      <c r="BE8" s="64"/>
      <c r="BF8" s="64"/>
      <c r="BG8" s="64"/>
      <c r="BH8" s="64"/>
      <c r="BI8" s="64"/>
      <c r="BJ8" s="3"/>
      <c r="BK8" s="3"/>
      <c r="BL8" s="68" t="s">
        <v>
13</v>
      </c>
      <c r="BM8" s="69"/>
      <c r="BN8" s="17" t="s">
        <v>
22</v>
      </c>
      <c r="BO8" s="20"/>
      <c r="BP8" s="20"/>
      <c r="BQ8" s="20"/>
      <c r="BR8" s="20"/>
      <c r="BS8" s="20"/>
      <c r="BT8" s="20"/>
      <c r="BU8" s="20"/>
      <c r="BV8" s="20"/>
      <c r="BW8" s="20"/>
      <c r="BX8" s="20"/>
      <c r="BY8" s="24"/>
    </row>
    <row r="9" spans="1:78" ht="18.75" customHeight="1" x14ac:dyDescent="0.15">
      <c r="A9" s="2"/>
      <c r="B9" s="70" t="s">
        <v>
24</v>
      </c>
      <c r="C9" s="70"/>
      <c r="D9" s="70"/>
      <c r="E9" s="70"/>
      <c r="F9" s="70"/>
      <c r="G9" s="70"/>
      <c r="H9" s="70"/>
      <c r="I9" s="70" t="s">
        <v>
25</v>
      </c>
      <c r="J9" s="70"/>
      <c r="K9" s="70"/>
      <c r="L9" s="70"/>
      <c r="M9" s="70"/>
      <c r="N9" s="70"/>
      <c r="O9" s="70"/>
      <c r="P9" s="70" t="s">
        <v>
27</v>
      </c>
      <c r="Q9" s="70"/>
      <c r="R9" s="70"/>
      <c r="S9" s="70"/>
      <c r="T9" s="70"/>
      <c r="U9" s="70"/>
      <c r="V9" s="70"/>
      <c r="W9" s="70" t="s">
        <v>
28</v>
      </c>
      <c r="X9" s="70"/>
      <c r="Y9" s="70"/>
      <c r="Z9" s="70"/>
      <c r="AA9" s="70"/>
      <c r="AB9" s="70"/>
      <c r="AC9" s="70"/>
      <c r="AD9" s="70" t="s">
        <v>
23</v>
      </c>
      <c r="AE9" s="70"/>
      <c r="AF9" s="70"/>
      <c r="AG9" s="70"/>
      <c r="AH9" s="70"/>
      <c r="AI9" s="70"/>
      <c r="AJ9" s="70"/>
      <c r="AK9" s="3"/>
      <c r="AL9" s="70" t="s">
        <v>
31</v>
      </c>
      <c r="AM9" s="70"/>
      <c r="AN9" s="70"/>
      <c r="AO9" s="70"/>
      <c r="AP9" s="70"/>
      <c r="AQ9" s="70"/>
      <c r="AR9" s="70"/>
      <c r="AS9" s="70"/>
      <c r="AT9" s="70" t="s">
        <v>
32</v>
      </c>
      <c r="AU9" s="70"/>
      <c r="AV9" s="70"/>
      <c r="AW9" s="70"/>
      <c r="AX9" s="70"/>
      <c r="AY9" s="70"/>
      <c r="AZ9" s="70"/>
      <c r="BA9" s="70"/>
      <c r="BB9" s="70" t="s">
        <v>
35</v>
      </c>
      <c r="BC9" s="70"/>
      <c r="BD9" s="70"/>
      <c r="BE9" s="70"/>
      <c r="BF9" s="70"/>
      <c r="BG9" s="70"/>
      <c r="BH9" s="70"/>
      <c r="BI9" s="70"/>
      <c r="BJ9" s="3"/>
      <c r="BK9" s="3"/>
      <c r="BL9" s="71" t="s">
        <v>
36</v>
      </c>
      <c r="BM9" s="72"/>
      <c r="BN9" s="18" t="s">
        <v>
38</v>
      </c>
      <c r="BO9" s="21"/>
      <c r="BP9" s="21"/>
      <c r="BQ9" s="21"/>
      <c r="BR9" s="21"/>
      <c r="BS9" s="21"/>
      <c r="BT9" s="21"/>
      <c r="BU9" s="21"/>
      <c r="BV9" s="21"/>
      <c r="BW9" s="21"/>
      <c r="BX9" s="21"/>
      <c r="BY9" s="25"/>
    </row>
    <row r="10" spans="1:78" ht="18.75" customHeight="1" x14ac:dyDescent="0.15">
      <c r="A10" s="2"/>
      <c r="B10" s="64" t="str">
        <f>
データ!N6</f>
        <v>
-</v>
      </c>
      <c r="C10" s="64"/>
      <c r="D10" s="64"/>
      <c r="E10" s="64"/>
      <c r="F10" s="64"/>
      <c r="G10" s="64"/>
      <c r="H10" s="64"/>
      <c r="I10" s="64">
        <f>
データ!O6</f>
        <v>
63.25</v>
      </c>
      <c r="J10" s="64"/>
      <c r="K10" s="64"/>
      <c r="L10" s="64"/>
      <c r="M10" s="64"/>
      <c r="N10" s="64"/>
      <c r="O10" s="64"/>
      <c r="P10" s="64">
        <f>
データ!P6</f>
        <v>
100</v>
      </c>
      <c r="Q10" s="64"/>
      <c r="R10" s="64"/>
      <c r="S10" s="64"/>
      <c r="T10" s="64"/>
      <c r="U10" s="64"/>
      <c r="V10" s="64"/>
      <c r="W10" s="64">
        <f>
データ!Q6</f>
        <v>
81.2</v>
      </c>
      <c r="X10" s="64"/>
      <c r="Y10" s="64"/>
      <c r="Z10" s="64"/>
      <c r="AA10" s="64"/>
      <c r="AB10" s="64"/>
      <c r="AC10" s="64"/>
      <c r="AD10" s="63">
        <f>
データ!R6</f>
        <v>
1537</v>
      </c>
      <c r="AE10" s="63"/>
      <c r="AF10" s="63"/>
      <c r="AG10" s="63"/>
      <c r="AH10" s="63"/>
      <c r="AI10" s="63"/>
      <c r="AJ10" s="63"/>
      <c r="AK10" s="2"/>
      <c r="AL10" s="63">
        <f>
データ!V6</f>
        <v>
83218</v>
      </c>
      <c r="AM10" s="63"/>
      <c r="AN10" s="63"/>
      <c r="AO10" s="63"/>
      <c r="AP10" s="63"/>
      <c r="AQ10" s="63"/>
      <c r="AR10" s="63"/>
      <c r="AS10" s="63"/>
      <c r="AT10" s="64">
        <f>
データ!W6</f>
        <v>
5.82</v>
      </c>
      <c r="AU10" s="64"/>
      <c r="AV10" s="64"/>
      <c r="AW10" s="64"/>
      <c r="AX10" s="64"/>
      <c r="AY10" s="64"/>
      <c r="AZ10" s="64"/>
      <c r="BA10" s="64"/>
      <c r="BB10" s="64">
        <f>
データ!X6</f>
        <v>
14298.63</v>
      </c>
      <c r="BC10" s="64"/>
      <c r="BD10" s="64"/>
      <c r="BE10" s="64"/>
      <c r="BF10" s="64"/>
      <c r="BG10" s="64"/>
      <c r="BH10" s="64"/>
      <c r="BI10" s="64"/>
      <c r="BJ10" s="2"/>
      <c r="BK10" s="2"/>
      <c r="BL10" s="65" t="s">
        <v>
39</v>
      </c>
      <c r="BM10" s="66"/>
      <c r="BN10" s="19" t="s">
        <v>
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
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
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
42</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
114</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
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
21</v>
      </c>
      <c r="BM47" s="50"/>
      <c r="BN47" s="50"/>
      <c r="BO47" s="50"/>
      <c r="BP47" s="50"/>
      <c r="BQ47" s="50"/>
      <c r="BR47" s="50"/>
      <c r="BS47" s="50"/>
      <c r="BT47" s="50"/>
      <c r="BU47" s="50"/>
      <c r="BV47" s="50"/>
      <c r="BW47" s="50"/>
      <c r="BX47" s="50"/>
      <c r="BY47" s="50"/>
      <c r="BZ47" s="5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0"/>
      <c r="BN48" s="50"/>
      <c r="BO48" s="50"/>
      <c r="BP48" s="50"/>
      <c r="BQ48" s="50"/>
      <c r="BR48" s="50"/>
      <c r="BS48" s="50"/>
      <c r="BT48" s="50"/>
      <c r="BU48" s="50"/>
      <c r="BV48" s="50"/>
      <c r="BW48" s="50"/>
      <c r="BX48" s="50"/>
      <c r="BY48" s="50"/>
      <c r="BZ48" s="5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0"/>
      <c r="BN49" s="50"/>
      <c r="BO49" s="50"/>
      <c r="BP49" s="50"/>
      <c r="BQ49" s="50"/>
      <c r="BR49" s="50"/>
      <c r="BS49" s="50"/>
      <c r="BT49" s="50"/>
      <c r="BU49" s="50"/>
      <c r="BV49" s="50"/>
      <c r="BW49" s="50"/>
      <c r="BX49" s="50"/>
      <c r="BY49" s="50"/>
      <c r="BZ49" s="5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0"/>
      <c r="BN50" s="50"/>
      <c r="BO50" s="50"/>
      <c r="BP50" s="50"/>
      <c r="BQ50" s="50"/>
      <c r="BR50" s="50"/>
      <c r="BS50" s="50"/>
      <c r="BT50" s="50"/>
      <c r="BU50" s="50"/>
      <c r="BV50" s="50"/>
      <c r="BW50" s="50"/>
      <c r="BX50" s="50"/>
      <c r="BY50" s="50"/>
      <c r="BZ50" s="5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0"/>
      <c r="BN51" s="50"/>
      <c r="BO51" s="50"/>
      <c r="BP51" s="50"/>
      <c r="BQ51" s="50"/>
      <c r="BR51" s="50"/>
      <c r="BS51" s="50"/>
      <c r="BT51" s="50"/>
      <c r="BU51" s="50"/>
      <c r="BV51" s="50"/>
      <c r="BW51" s="50"/>
      <c r="BX51" s="50"/>
      <c r="BY51" s="50"/>
      <c r="BZ51" s="5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0"/>
      <c r="BN52" s="50"/>
      <c r="BO52" s="50"/>
      <c r="BP52" s="50"/>
      <c r="BQ52" s="50"/>
      <c r="BR52" s="50"/>
      <c r="BS52" s="50"/>
      <c r="BT52" s="50"/>
      <c r="BU52" s="50"/>
      <c r="BV52" s="50"/>
      <c r="BW52" s="50"/>
      <c r="BX52" s="50"/>
      <c r="BY52" s="50"/>
      <c r="BZ52" s="5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0"/>
      <c r="BN53" s="50"/>
      <c r="BO53" s="50"/>
      <c r="BP53" s="50"/>
      <c r="BQ53" s="50"/>
      <c r="BR53" s="50"/>
      <c r="BS53" s="50"/>
      <c r="BT53" s="50"/>
      <c r="BU53" s="50"/>
      <c r="BV53" s="50"/>
      <c r="BW53" s="50"/>
      <c r="BX53" s="50"/>
      <c r="BY53" s="50"/>
      <c r="BZ53" s="5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0"/>
      <c r="BN54" s="50"/>
      <c r="BO54" s="50"/>
      <c r="BP54" s="50"/>
      <c r="BQ54" s="50"/>
      <c r="BR54" s="50"/>
      <c r="BS54" s="50"/>
      <c r="BT54" s="50"/>
      <c r="BU54" s="50"/>
      <c r="BV54" s="50"/>
      <c r="BW54" s="50"/>
      <c r="BX54" s="50"/>
      <c r="BY54" s="50"/>
      <c r="BZ54" s="5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0"/>
      <c r="BN55" s="50"/>
      <c r="BO55" s="50"/>
      <c r="BP55" s="50"/>
      <c r="BQ55" s="50"/>
      <c r="BR55" s="50"/>
      <c r="BS55" s="50"/>
      <c r="BT55" s="50"/>
      <c r="BU55" s="50"/>
      <c r="BV55" s="50"/>
      <c r="BW55" s="50"/>
      <c r="BX55" s="50"/>
      <c r="BY55" s="50"/>
      <c r="BZ55" s="5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0"/>
      <c r="BN56" s="50"/>
      <c r="BO56" s="50"/>
      <c r="BP56" s="50"/>
      <c r="BQ56" s="50"/>
      <c r="BR56" s="50"/>
      <c r="BS56" s="50"/>
      <c r="BT56" s="50"/>
      <c r="BU56" s="50"/>
      <c r="BV56" s="50"/>
      <c r="BW56" s="50"/>
      <c r="BX56" s="50"/>
      <c r="BY56" s="50"/>
      <c r="BZ56" s="5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0"/>
      <c r="BN57" s="50"/>
      <c r="BO57" s="50"/>
      <c r="BP57" s="50"/>
      <c r="BQ57" s="50"/>
      <c r="BR57" s="50"/>
      <c r="BS57" s="50"/>
      <c r="BT57" s="50"/>
      <c r="BU57" s="50"/>
      <c r="BV57" s="50"/>
      <c r="BW57" s="50"/>
      <c r="BX57" s="50"/>
      <c r="BY57" s="50"/>
      <c r="BZ57" s="5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0"/>
      <c r="BN58" s="50"/>
      <c r="BO58" s="50"/>
      <c r="BP58" s="50"/>
      <c r="BQ58" s="50"/>
      <c r="BR58" s="50"/>
      <c r="BS58" s="50"/>
      <c r="BT58" s="50"/>
      <c r="BU58" s="50"/>
      <c r="BV58" s="50"/>
      <c r="BW58" s="50"/>
      <c r="BX58" s="50"/>
      <c r="BY58" s="50"/>
      <c r="BZ58" s="5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0"/>
      <c r="BN59" s="50"/>
      <c r="BO59" s="50"/>
      <c r="BP59" s="50"/>
      <c r="BQ59" s="50"/>
      <c r="BR59" s="50"/>
      <c r="BS59" s="50"/>
      <c r="BT59" s="50"/>
      <c r="BU59" s="50"/>
      <c r="BV59" s="50"/>
      <c r="BW59" s="50"/>
      <c r="BX59" s="50"/>
      <c r="BY59" s="50"/>
      <c r="BZ59" s="51"/>
    </row>
    <row r="60" spans="1:78" ht="13.5" customHeight="1" x14ac:dyDescent="0.15">
      <c r="A60" s="2"/>
      <c r="B60" s="60" t="s">
        <v>
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0"/>
      <c r="BN62" s="50"/>
      <c r="BO62" s="50"/>
      <c r="BP62" s="50"/>
      <c r="BQ62" s="50"/>
      <c r="BR62" s="50"/>
      <c r="BS62" s="50"/>
      <c r="BT62" s="50"/>
      <c r="BU62" s="50"/>
      <c r="BV62" s="50"/>
      <c r="BW62" s="50"/>
      <c r="BX62" s="50"/>
      <c r="BY62" s="50"/>
      <c r="BZ62" s="5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2"/>
      <c r="BM63" s="53"/>
      <c r="BN63" s="53"/>
      <c r="BO63" s="53"/>
      <c r="BP63" s="53"/>
      <c r="BQ63" s="53"/>
      <c r="BR63" s="53"/>
      <c r="BS63" s="53"/>
      <c r="BT63" s="53"/>
      <c r="BU63" s="53"/>
      <c r="BV63" s="53"/>
      <c r="BW63" s="53"/>
      <c r="BX63" s="53"/>
      <c r="BY63" s="53"/>
      <c r="BZ63" s="5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
9</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
113</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49"/>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49"/>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49"/>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49"/>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49"/>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49"/>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49"/>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49"/>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49"/>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49"/>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49"/>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49"/>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49"/>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49"/>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49"/>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
43</v>
      </c>
    </row>
    <row r="84" spans="1:78" hidden="1" x14ac:dyDescent="0.15">
      <c r="B84" s="6" t="s">
        <v>
44</v>
      </c>
      <c r="C84" s="6"/>
      <c r="D84" s="6"/>
      <c r="E84" s="6" t="s">
        <v>
46</v>
      </c>
      <c r="F84" s="6" t="s">
        <v>
47</v>
      </c>
      <c r="G84" s="6" t="s">
        <v>
48</v>
      </c>
      <c r="H84" s="6" t="s">
        <v>
0</v>
      </c>
      <c r="I84" s="6" t="s">
        <v>
8</v>
      </c>
      <c r="J84" s="6" t="s">
        <v>
49</v>
      </c>
      <c r="K84" s="6" t="s">
        <v>
50</v>
      </c>
      <c r="L84" s="6" t="s">
        <v>
34</v>
      </c>
      <c r="M84" s="6" t="s">
        <v>
37</v>
      </c>
      <c r="N84" s="6" t="s">
        <v>
52</v>
      </c>
      <c r="O84" s="6" t="s">
        <v>
54</v>
      </c>
    </row>
    <row r="85" spans="1:78" hidden="1" x14ac:dyDescent="0.15">
      <c r="B85" s="6"/>
      <c r="C85" s="6"/>
      <c r="D85" s="6"/>
      <c r="E85" s="6" t="str">
        <f>
データ!AI6</f>
        <v>
【106.67】</v>
      </c>
      <c r="F85" s="6" t="str">
        <f>
データ!AT6</f>
        <v>
【3.64】</v>
      </c>
      <c r="G85" s="6" t="str">
        <f>
データ!BE6</f>
        <v>
【67.52】</v>
      </c>
      <c r="H85" s="6" t="str">
        <f>
データ!BP6</f>
        <v>
【705.21】</v>
      </c>
      <c r="I85" s="6" t="str">
        <f>
データ!CA6</f>
        <v>
【98.96】</v>
      </c>
      <c r="J85" s="6" t="str">
        <f>
データ!CL6</f>
        <v>
【134.52】</v>
      </c>
      <c r="K85" s="6" t="str">
        <f>
データ!CW6</f>
        <v>
【59.57】</v>
      </c>
      <c r="L85" s="6" t="str">
        <f>
データ!DH6</f>
        <v>
【95.57】</v>
      </c>
      <c r="M85" s="6" t="str">
        <f>
データ!DS6</f>
        <v>
【36.52】</v>
      </c>
      <c r="N85" s="6" t="str">
        <f>
データ!ED6</f>
        <v>
【5.72】</v>
      </c>
      <c r="O85" s="6" t="str">
        <f>
データ!EO6</f>
        <v>
【0.30】</v>
      </c>
    </row>
  </sheetData>
  <sheetProtection algorithmName="SHA-512" hashValue="LK6zpKP0oG0jLaMeLLerk7dPFCvVLMeK4HHVYuxsAtWK38gj4pL5bAaxWUdSgoHAANwrhqitnbTaB5StGWivQA==" saltValue="q4GHXohga9Gzx3Am80BDr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55</v>
      </c>
      <c r="Y1" s="41">
        <v>
1</v>
      </c>
      <c r="Z1" s="41">
        <v>
1</v>
      </c>
      <c r="AA1" s="41">
        <v>
1</v>
      </c>
      <c r="AB1" s="41">
        <v>
1</v>
      </c>
      <c r="AC1" s="41">
        <v>
1</v>
      </c>
      <c r="AD1" s="41">
        <v>
1</v>
      </c>
      <c r="AE1" s="41">
        <v>
1</v>
      </c>
      <c r="AF1" s="41">
        <v>
1</v>
      </c>
      <c r="AG1" s="41">
        <v>
1</v>
      </c>
      <c r="AH1" s="41">
        <v>
1</v>
      </c>
      <c r="AI1" s="41"/>
      <c r="AJ1" s="41">
        <v>
1</v>
      </c>
      <c r="AK1" s="41">
        <v>
1</v>
      </c>
      <c r="AL1" s="41">
        <v>
1</v>
      </c>
      <c r="AM1" s="41">
        <v>
1</v>
      </c>
      <c r="AN1" s="41">
        <v>
1</v>
      </c>
      <c r="AO1" s="41">
        <v>
1</v>
      </c>
      <c r="AP1" s="41">
        <v>
1</v>
      </c>
      <c r="AQ1" s="41">
        <v>
1</v>
      </c>
      <c r="AR1" s="41">
        <v>
1</v>
      </c>
      <c r="AS1" s="41">
        <v>
1</v>
      </c>
      <c r="AT1" s="41"/>
      <c r="AU1" s="41">
        <v>
1</v>
      </c>
      <c r="AV1" s="41">
        <v>
1</v>
      </c>
      <c r="AW1" s="41">
        <v>
1</v>
      </c>
      <c r="AX1" s="41">
        <v>
1</v>
      </c>
      <c r="AY1" s="41">
        <v>
1</v>
      </c>
      <c r="AZ1" s="41">
        <v>
1</v>
      </c>
      <c r="BA1" s="41">
        <v>
1</v>
      </c>
      <c r="BB1" s="41">
        <v>
1</v>
      </c>
      <c r="BC1" s="41">
        <v>
1</v>
      </c>
      <c r="BD1" s="41">
        <v>
1</v>
      </c>
      <c r="BE1" s="41"/>
      <c r="BF1" s="41">
        <v>
1</v>
      </c>
      <c r="BG1" s="41">
        <v>
1</v>
      </c>
      <c r="BH1" s="41">
        <v>
1</v>
      </c>
      <c r="BI1" s="41">
        <v>
1</v>
      </c>
      <c r="BJ1" s="41">
        <v>
1</v>
      </c>
      <c r="BK1" s="41">
        <v>
1</v>
      </c>
      <c r="BL1" s="41">
        <v>
1</v>
      </c>
      <c r="BM1" s="41">
        <v>
1</v>
      </c>
      <c r="BN1" s="41">
        <v>
1</v>
      </c>
      <c r="BO1" s="41">
        <v>
1</v>
      </c>
      <c r="BP1" s="41"/>
      <c r="BQ1" s="41">
        <v>
1</v>
      </c>
      <c r="BR1" s="41">
        <v>
1</v>
      </c>
      <c r="BS1" s="41">
        <v>
1</v>
      </c>
      <c r="BT1" s="41">
        <v>
1</v>
      </c>
      <c r="BU1" s="41">
        <v>
1</v>
      </c>
      <c r="BV1" s="41">
        <v>
1</v>
      </c>
      <c r="BW1" s="41">
        <v>
1</v>
      </c>
      <c r="BX1" s="41">
        <v>
1</v>
      </c>
      <c r="BY1" s="41">
        <v>
1</v>
      </c>
      <c r="BZ1" s="41">
        <v>
1</v>
      </c>
      <c r="CA1" s="41"/>
      <c r="CB1" s="41">
        <v>
1</v>
      </c>
      <c r="CC1" s="41">
        <v>
1</v>
      </c>
      <c r="CD1" s="41">
        <v>
1</v>
      </c>
      <c r="CE1" s="41">
        <v>
1</v>
      </c>
      <c r="CF1" s="41">
        <v>
1</v>
      </c>
      <c r="CG1" s="41">
        <v>
1</v>
      </c>
      <c r="CH1" s="41">
        <v>
1</v>
      </c>
      <c r="CI1" s="41">
        <v>
1</v>
      </c>
      <c r="CJ1" s="41">
        <v>
1</v>
      </c>
      <c r="CK1" s="41">
        <v>
1</v>
      </c>
      <c r="CL1" s="41"/>
      <c r="CM1" s="41">
        <v>
1</v>
      </c>
      <c r="CN1" s="41">
        <v>
1</v>
      </c>
      <c r="CO1" s="41">
        <v>
1</v>
      </c>
      <c r="CP1" s="41">
        <v>
1</v>
      </c>
      <c r="CQ1" s="41">
        <v>
1</v>
      </c>
      <c r="CR1" s="41">
        <v>
1</v>
      </c>
      <c r="CS1" s="41">
        <v>
1</v>
      </c>
      <c r="CT1" s="41">
        <v>
1</v>
      </c>
      <c r="CU1" s="41">
        <v>
1</v>
      </c>
      <c r="CV1" s="41">
        <v>
1</v>
      </c>
      <c r="CW1" s="41"/>
      <c r="CX1" s="41">
        <v>
1</v>
      </c>
      <c r="CY1" s="41">
        <v>
1</v>
      </c>
      <c r="CZ1" s="41">
        <v>
1</v>
      </c>
      <c r="DA1" s="41">
        <v>
1</v>
      </c>
      <c r="DB1" s="41">
        <v>
1</v>
      </c>
      <c r="DC1" s="41">
        <v>
1</v>
      </c>
      <c r="DD1" s="41">
        <v>
1</v>
      </c>
      <c r="DE1" s="41">
        <v>
1</v>
      </c>
      <c r="DF1" s="41">
        <v>
1</v>
      </c>
      <c r="DG1" s="41">
        <v>
1</v>
      </c>
      <c r="DH1" s="41"/>
      <c r="DI1" s="41">
        <v>
1</v>
      </c>
      <c r="DJ1" s="41">
        <v>
1</v>
      </c>
      <c r="DK1" s="41">
        <v>
1</v>
      </c>
      <c r="DL1" s="41">
        <v>
1</v>
      </c>
      <c r="DM1" s="41">
        <v>
1</v>
      </c>
      <c r="DN1" s="41">
        <v>
1</v>
      </c>
      <c r="DO1" s="41">
        <v>
1</v>
      </c>
      <c r="DP1" s="41">
        <v>
1</v>
      </c>
      <c r="DQ1" s="41">
        <v>
1</v>
      </c>
      <c r="DR1" s="41">
        <v>
1</v>
      </c>
      <c r="DS1" s="41"/>
      <c r="DT1" s="41">
        <v>
1</v>
      </c>
      <c r="DU1" s="41">
        <v>
1</v>
      </c>
      <c r="DV1" s="41">
        <v>
1</v>
      </c>
      <c r="DW1" s="41">
        <v>
1</v>
      </c>
      <c r="DX1" s="41">
        <v>
1</v>
      </c>
      <c r="DY1" s="41">
        <v>
1</v>
      </c>
      <c r="DZ1" s="41">
        <v>
1</v>
      </c>
      <c r="EA1" s="41">
        <v>
1</v>
      </c>
      <c r="EB1" s="41">
        <v>
1</v>
      </c>
      <c r="EC1" s="41">
        <v>
1</v>
      </c>
      <c r="ED1" s="41"/>
      <c r="EE1" s="41">
        <v>
1</v>
      </c>
      <c r="EF1" s="41">
        <v>
1</v>
      </c>
      <c r="EG1" s="41">
        <v>
1</v>
      </c>
      <c r="EH1" s="41">
        <v>
1</v>
      </c>
      <c r="EI1" s="41">
        <v>
1</v>
      </c>
      <c r="EJ1" s="41">
        <v>
1</v>
      </c>
      <c r="EK1" s="41">
        <v>
1</v>
      </c>
      <c r="EL1" s="41">
        <v>
1</v>
      </c>
      <c r="EM1" s="41">
        <v>
1</v>
      </c>
      <c r="EN1" s="41">
        <v>
1</v>
      </c>
      <c r="EO1" s="41"/>
    </row>
    <row r="2" spans="1:148" x14ac:dyDescent="0.15">
      <c r="A2" s="28" t="s">
        <v>
56</v>
      </c>
      <c r="B2" s="28">
        <f t="shared" ref="B2:EO2" si="0">
COLUMN()-1</f>
        <v>
1</v>
      </c>
      <c r="C2" s="28">
        <f t="shared" si="0"/>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si="0"/>
        <v>
71</v>
      </c>
      <c r="BU2" s="28">
        <f t="shared" si="0"/>
        <v>
72</v>
      </c>
      <c r="BV2" s="28">
        <f t="shared" si="0"/>
        <v>
73</v>
      </c>
      <c r="BW2" s="28">
        <f t="shared" si="0"/>
        <v>
74</v>
      </c>
      <c r="BX2" s="28">
        <f t="shared" si="0"/>
        <v>
75</v>
      </c>
      <c r="BY2" s="28">
        <f t="shared" si="0"/>
        <v>
76</v>
      </c>
      <c r="BZ2" s="28">
        <f t="shared" si="0"/>
        <v>
77</v>
      </c>
      <c r="CA2" s="28">
        <f t="shared" si="0"/>
        <v>
78</v>
      </c>
      <c r="CB2" s="28">
        <f t="shared" si="0"/>
        <v>
79</v>
      </c>
      <c r="CC2" s="28">
        <f t="shared" si="0"/>
        <v>
80</v>
      </c>
      <c r="CD2" s="28">
        <f t="shared" si="0"/>
        <v>
81</v>
      </c>
      <c r="CE2" s="28">
        <f t="shared" si="0"/>
        <v>
82</v>
      </c>
      <c r="CF2" s="28">
        <f t="shared" si="0"/>
        <v>
83</v>
      </c>
      <c r="CG2" s="28">
        <f t="shared" si="0"/>
        <v>
84</v>
      </c>
      <c r="CH2" s="28">
        <f t="shared" si="0"/>
        <v>
85</v>
      </c>
      <c r="CI2" s="28">
        <f t="shared" si="0"/>
        <v>
86</v>
      </c>
      <c r="CJ2" s="28">
        <f t="shared" si="0"/>
        <v>
87</v>
      </c>
      <c r="CK2" s="28">
        <f t="shared" si="0"/>
        <v>
88</v>
      </c>
      <c r="CL2" s="28">
        <f t="shared" si="0"/>
        <v>
89</v>
      </c>
      <c r="CM2" s="28">
        <f t="shared" si="0"/>
        <v>
90</v>
      </c>
      <c r="CN2" s="28">
        <f t="shared" si="0"/>
        <v>
91</v>
      </c>
      <c r="CO2" s="28">
        <f t="shared" si="0"/>
        <v>
92</v>
      </c>
      <c r="CP2" s="28">
        <f t="shared" si="0"/>
        <v>
93</v>
      </c>
      <c r="CQ2" s="28">
        <f t="shared" si="0"/>
        <v>
94</v>
      </c>
      <c r="CR2" s="28">
        <f t="shared" si="0"/>
        <v>
95</v>
      </c>
      <c r="CS2" s="28">
        <f t="shared" si="0"/>
        <v>
96</v>
      </c>
      <c r="CT2" s="28">
        <f t="shared" si="0"/>
        <v>
97</v>
      </c>
      <c r="CU2" s="28">
        <f t="shared" si="0"/>
        <v>
98</v>
      </c>
      <c r="CV2" s="28">
        <f t="shared" si="0"/>
        <v>
99</v>
      </c>
      <c r="CW2" s="28">
        <f t="shared" si="0"/>
        <v>
100</v>
      </c>
      <c r="CX2" s="28">
        <f t="shared" si="0"/>
        <v>
101</v>
      </c>
      <c r="CY2" s="28">
        <f t="shared" si="0"/>
        <v>
102</v>
      </c>
      <c r="CZ2" s="28">
        <f t="shared" si="0"/>
        <v>
103</v>
      </c>
      <c r="DA2" s="28">
        <f t="shared" si="0"/>
        <v>
104</v>
      </c>
      <c r="DB2" s="28">
        <f t="shared" si="0"/>
        <v>
105</v>
      </c>
      <c r="DC2" s="28">
        <f t="shared" si="0"/>
        <v>
106</v>
      </c>
      <c r="DD2" s="28">
        <f t="shared" si="0"/>
        <v>
107</v>
      </c>
      <c r="DE2" s="28">
        <f t="shared" si="0"/>
        <v>
108</v>
      </c>
      <c r="DF2" s="28">
        <f t="shared" si="0"/>
        <v>
109</v>
      </c>
      <c r="DG2" s="28">
        <f t="shared" si="0"/>
        <v>
110</v>
      </c>
      <c r="DH2" s="28">
        <f t="shared" si="0"/>
        <v>
111</v>
      </c>
      <c r="DI2" s="28">
        <f t="shared" si="0"/>
        <v>
112</v>
      </c>
      <c r="DJ2" s="28">
        <f t="shared" si="0"/>
        <v>
113</v>
      </c>
      <c r="DK2" s="28">
        <f t="shared" si="0"/>
        <v>
114</v>
      </c>
      <c r="DL2" s="28">
        <f t="shared" si="0"/>
        <v>
115</v>
      </c>
      <c r="DM2" s="28">
        <f t="shared" si="0"/>
        <v>
116</v>
      </c>
      <c r="DN2" s="28">
        <f t="shared" si="0"/>
        <v>
117</v>
      </c>
      <c r="DO2" s="28">
        <f t="shared" si="0"/>
        <v>
118</v>
      </c>
      <c r="DP2" s="28">
        <f t="shared" si="0"/>
        <v>
119</v>
      </c>
      <c r="DQ2" s="28">
        <f t="shared" si="0"/>
        <v>
120</v>
      </c>
      <c r="DR2" s="28">
        <f t="shared" si="0"/>
        <v>
121</v>
      </c>
      <c r="DS2" s="28">
        <f t="shared" si="0"/>
        <v>
122</v>
      </c>
      <c r="DT2" s="28">
        <f t="shared" si="0"/>
        <v>
123</v>
      </c>
      <c r="DU2" s="28">
        <f t="shared" si="0"/>
        <v>
124</v>
      </c>
      <c r="DV2" s="28">
        <f t="shared" si="0"/>
        <v>
125</v>
      </c>
      <c r="DW2" s="28">
        <f t="shared" si="0"/>
        <v>
126</v>
      </c>
      <c r="DX2" s="28">
        <f t="shared" si="0"/>
        <v>
127</v>
      </c>
      <c r="DY2" s="28">
        <f t="shared" si="0"/>
        <v>
128</v>
      </c>
      <c r="DZ2" s="28">
        <f t="shared" si="0"/>
        <v>
129</v>
      </c>
      <c r="EA2" s="28">
        <f t="shared" si="0"/>
        <v>
130</v>
      </c>
      <c r="EB2" s="28">
        <f t="shared" si="0"/>
        <v>
131</v>
      </c>
      <c r="EC2" s="28">
        <f t="shared" si="0"/>
        <v>
132</v>
      </c>
      <c r="ED2" s="28">
        <f t="shared" si="0"/>
        <v>
133</v>
      </c>
      <c r="EE2" s="28">
        <f t="shared" si="0"/>
        <v>
134</v>
      </c>
      <c r="EF2" s="28">
        <f t="shared" si="0"/>
        <v>
135</v>
      </c>
      <c r="EG2" s="28">
        <f t="shared" si="0"/>
        <v>
136</v>
      </c>
      <c r="EH2" s="28">
        <f t="shared" si="0"/>
        <v>
137</v>
      </c>
      <c r="EI2" s="28">
        <f t="shared" si="0"/>
        <v>
138</v>
      </c>
      <c r="EJ2" s="28">
        <f t="shared" si="0"/>
        <v>
139</v>
      </c>
      <c r="EK2" s="28">
        <f t="shared" si="0"/>
        <v>
140</v>
      </c>
      <c r="EL2" s="28">
        <f t="shared" si="0"/>
        <v>
141</v>
      </c>
      <c r="EM2" s="28">
        <f t="shared" si="0"/>
        <v>
142</v>
      </c>
      <c r="EN2" s="28">
        <f t="shared" si="0"/>
        <v>
143</v>
      </c>
      <c r="EO2" s="28">
        <f t="shared" si="0"/>
        <v>
144</v>
      </c>
    </row>
    <row r="3" spans="1:148" x14ac:dyDescent="0.15">
      <c r="A3" s="28" t="s">
        <v>
20</v>
      </c>
      <c r="B3" s="30" t="s">
        <v>
33</v>
      </c>
      <c r="C3" s="30" t="s">
        <v>
58</v>
      </c>
      <c r="D3" s="30" t="s">
        <v>
59</v>
      </c>
      <c r="E3" s="30" t="s">
        <v>
4</v>
      </c>
      <c r="F3" s="30" t="s">
        <v>
3</v>
      </c>
      <c r="G3" s="30" t="s">
        <v>
26</v>
      </c>
      <c r="H3" s="76" t="s">
        <v>
60</v>
      </c>
      <c r="I3" s="77"/>
      <c r="J3" s="77"/>
      <c r="K3" s="77"/>
      <c r="L3" s="77"/>
      <c r="M3" s="77"/>
      <c r="N3" s="77"/>
      <c r="O3" s="77"/>
      <c r="P3" s="77"/>
      <c r="Q3" s="77"/>
      <c r="R3" s="77"/>
      <c r="S3" s="77"/>
      <c r="T3" s="77"/>
      <c r="U3" s="77"/>
      <c r="V3" s="77"/>
      <c r="W3" s="77"/>
      <c r="X3" s="78"/>
      <c r="Y3" s="82" t="s">
        <v>
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
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
61</v>
      </c>
      <c r="B4" s="31"/>
      <c r="C4" s="31"/>
      <c r="D4" s="31"/>
      <c r="E4" s="31"/>
      <c r="F4" s="31"/>
      <c r="G4" s="31"/>
      <c r="H4" s="79"/>
      <c r="I4" s="80"/>
      <c r="J4" s="80"/>
      <c r="K4" s="80"/>
      <c r="L4" s="80"/>
      <c r="M4" s="80"/>
      <c r="N4" s="80"/>
      <c r="O4" s="80"/>
      <c r="P4" s="80"/>
      <c r="Q4" s="80"/>
      <c r="R4" s="80"/>
      <c r="S4" s="80"/>
      <c r="T4" s="80"/>
      <c r="U4" s="80"/>
      <c r="V4" s="80"/>
      <c r="W4" s="80"/>
      <c r="X4" s="81"/>
      <c r="Y4" s="83" t="s">
        <v>
51</v>
      </c>
      <c r="Z4" s="83"/>
      <c r="AA4" s="83"/>
      <c r="AB4" s="83"/>
      <c r="AC4" s="83"/>
      <c r="AD4" s="83"/>
      <c r="AE4" s="83"/>
      <c r="AF4" s="83"/>
      <c r="AG4" s="83"/>
      <c r="AH4" s="83"/>
      <c r="AI4" s="83"/>
      <c r="AJ4" s="83" t="s">
        <v>
45</v>
      </c>
      <c r="AK4" s="83"/>
      <c r="AL4" s="83"/>
      <c r="AM4" s="83"/>
      <c r="AN4" s="83"/>
      <c r="AO4" s="83"/>
      <c r="AP4" s="83"/>
      <c r="AQ4" s="83"/>
      <c r="AR4" s="83"/>
      <c r="AS4" s="83"/>
      <c r="AT4" s="83"/>
      <c r="AU4" s="83" t="s">
        <v>
29</v>
      </c>
      <c r="AV4" s="83"/>
      <c r="AW4" s="83"/>
      <c r="AX4" s="83"/>
      <c r="AY4" s="83"/>
      <c r="AZ4" s="83"/>
      <c r="BA4" s="83"/>
      <c r="BB4" s="83"/>
      <c r="BC4" s="83"/>
      <c r="BD4" s="83"/>
      <c r="BE4" s="83"/>
      <c r="BF4" s="83" t="s">
        <v>
63</v>
      </c>
      <c r="BG4" s="83"/>
      <c r="BH4" s="83"/>
      <c r="BI4" s="83"/>
      <c r="BJ4" s="83"/>
      <c r="BK4" s="83"/>
      <c r="BL4" s="83"/>
      <c r="BM4" s="83"/>
      <c r="BN4" s="83"/>
      <c r="BO4" s="83"/>
      <c r="BP4" s="83"/>
      <c r="BQ4" s="83" t="s">
        <v>
15</v>
      </c>
      <c r="BR4" s="83"/>
      <c r="BS4" s="83"/>
      <c r="BT4" s="83"/>
      <c r="BU4" s="83"/>
      <c r="BV4" s="83"/>
      <c r="BW4" s="83"/>
      <c r="BX4" s="83"/>
      <c r="BY4" s="83"/>
      <c r="BZ4" s="83"/>
      <c r="CA4" s="83"/>
      <c r="CB4" s="83" t="s">
        <v>
62</v>
      </c>
      <c r="CC4" s="83"/>
      <c r="CD4" s="83"/>
      <c r="CE4" s="83"/>
      <c r="CF4" s="83"/>
      <c r="CG4" s="83"/>
      <c r="CH4" s="83"/>
      <c r="CI4" s="83"/>
      <c r="CJ4" s="83"/>
      <c r="CK4" s="83"/>
      <c r="CL4" s="83"/>
      <c r="CM4" s="83" t="s">
        <v>
65</v>
      </c>
      <c r="CN4" s="83"/>
      <c r="CO4" s="83"/>
      <c r="CP4" s="83"/>
      <c r="CQ4" s="83"/>
      <c r="CR4" s="83"/>
      <c r="CS4" s="83"/>
      <c r="CT4" s="83"/>
      <c r="CU4" s="83"/>
      <c r="CV4" s="83"/>
      <c r="CW4" s="83"/>
      <c r="CX4" s="83" t="s">
        <v>
66</v>
      </c>
      <c r="CY4" s="83"/>
      <c r="CZ4" s="83"/>
      <c r="DA4" s="83"/>
      <c r="DB4" s="83"/>
      <c r="DC4" s="83"/>
      <c r="DD4" s="83"/>
      <c r="DE4" s="83"/>
      <c r="DF4" s="83"/>
      <c r="DG4" s="83"/>
      <c r="DH4" s="83"/>
      <c r="DI4" s="83" t="s">
        <v>
67</v>
      </c>
      <c r="DJ4" s="83"/>
      <c r="DK4" s="83"/>
      <c r="DL4" s="83"/>
      <c r="DM4" s="83"/>
      <c r="DN4" s="83"/>
      <c r="DO4" s="83"/>
      <c r="DP4" s="83"/>
      <c r="DQ4" s="83"/>
      <c r="DR4" s="83"/>
      <c r="DS4" s="83"/>
      <c r="DT4" s="83" t="s">
        <v>
68</v>
      </c>
      <c r="DU4" s="83"/>
      <c r="DV4" s="83"/>
      <c r="DW4" s="83"/>
      <c r="DX4" s="83"/>
      <c r="DY4" s="83"/>
      <c r="DZ4" s="83"/>
      <c r="EA4" s="83"/>
      <c r="EB4" s="83"/>
      <c r="EC4" s="83"/>
      <c r="ED4" s="83"/>
      <c r="EE4" s="83" t="s">
        <v>
69</v>
      </c>
      <c r="EF4" s="83"/>
      <c r="EG4" s="83"/>
      <c r="EH4" s="83"/>
      <c r="EI4" s="83"/>
      <c r="EJ4" s="83"/>
      <c r="EK4" s="83"/>
      <c r="EL4" s="83"/>
      <c r="EM4" s="83"/>
      <c r="EN4" s="83"/>
      <c r="EO4" s="83"/>
    </row>
    <row r="5" spans="1:148" x14ac:dyDescent="0.15">
      <c r="A5" s="28" t="s">
        <v>
70</v>
      </c>
      <c r="B5" s="32"/>
      <c r="C5" s="32"/>
      <c r="D5" s="32"/>
      <c r="E5" s="32"/>
      <c r="F5" s="32"/>
      <c r="G5" s="32"/>
      <c r="H5" s="37" t="s">
        <v>
57</v>
      </c>
      <c r="I5" s="37" t="s">
        <v>
71</v>
      </c>
      <c r="J5" s="37" t="s">
        <v>
72</v>
      </c>
      <c r="K5" s="37" t="s">
        <v>
73</v>
      </c>
      <c r="L5" s="37" t="s">
        <v>
74</v>
      </c>
      <c r="M5" s="37" t="s">
        <v>
5</v>
      </c>
      <c r="N5" s="37" t="s">
        <v>
75</v>
      </c>
      <c r="O5" s="37" t="s">
        <v>
76</v>
      </c>
      <c r="P5" s="37" t="s">
        <v>
77</v>
      </c>
      <c r="Q5" s="37" t="s">
        <v>
78</v>
      </c>
      <c r="R5" s="37" t="s">
        <v>
79</v>
      </c>
      <c r="S5" s="37" t="s">
        <v>
80</v>
      </c>
      <c r="T5" s="37" t="s">
        <v>
81</v>
      </c>
      <c r="U5" s="37" t="s">
        <v>
64</v>
      </c>
      <c r="V5" s="37" t="s">
        <v>
83</v>
      </c>
      <c r="W5" s="37" t="s">
        <v>
84</v>
      </c>
      <c r="X5" s="37" t="s">
        <v>
85</v>
      </c>
      <c r="Y5" s="37" t="s">
        <v>
86</v>
      </c>
      <c r="Z5" s="37" t="s">
        <v>
87</v>
      </c>
      <c r="AA5" s="37" t="s">
        <v>
88</v>
      </c>
      <c r="AB5" s="37" t="s">
        <v>
89</v>
      </c>
      <c r="AC5" s="37" t="s">
        <v>
90</v>
      </c>
      <c r="AD5" s="37" t="s">
        <v>
92</v>
      </c>
      <c r="AE5" s="37" t="s">
        <v>
93</v>
      </c>
      <c r="AF5" s="37" t="s">
        <v>
94</v>
      </c>
      <c r="AG5" s="37" t="s">
        <v>
95</v>
      </c>
      <c r="AH5" s="37" t="s">
        <v>
96</v>
      </c>
      <c r="AI5" s="37" t="s">
        <v>
44</v>
      </c>
      <c r="AJ5" s="37" t="s">
        <v>
86</v>
      </c>
      <c r="AK5" s="37" t="s">
        <v>
87</v>
      </c>
      <c r="AL5" s="37" t="s">
        <v>
88</v>
      </c>
      <c r="AM5" s="37" t="s">
        <v>
89</v>
      </c>
      <c r="AN5" s="37" t="s">
        <v>
90</v>
      </c>
      <c r="AO5" s="37" t="s">
        <v>
92</v>
      </c>
      <c r="AP5" s="37" t="s">
        <v>
93</v>
      </c>
      <c r="AQ5" s="37" t="s">
        <v>
94</v>
      </c>
      <c r="AR5" s="37" t="s">
        <v>
95</v>
      </c>
      <c r="AS5" s="37" t="s">
        <v>
96</v>
      </c>
      <c r="AT5" s="37" t="s">
        <v>
91</v>
      </c>
      <c r="AU5" s="37" t="s">
        <v>
86</v>
      </c>
      <c r="AV5" s="37" t="s">
        <v>
87</v>
      </c>
      <c r="AW5" s="37" t="s">
        <v>
88</v>
      </c>
      <c r="AX5" s="37" t="s">
        <v>
89</v>
      </c>
      <c r="AY5" s="37" t="s">
        <v>
90</v>
      </c>
      <c r="AZ5" s="37" t="s">
        <v>
92</v>
      </c>
      <c r="BA5" s="37" t="s">
        <v>
93</v>
      </c>
      <c r="BB5" s="37" t="s">
        <v>
94</v>
      </c>
      <c r="BC5" s="37" t="s">
        <v>
95</v>
      </c>
      <c r="BD5" s="37" t="s">
        <v>
96</v>
      </c>
      <c r="BE5" s="37" t="s">
        <v>
91</v>
      </c>
      <c r="BF5" s="37" t="s">
        <v>
86</v>
      </c>
      <c r="BG5" s="37" t="s">
        <v>
87</v>
      </c>
      <c r="BH5" s="37" t="s">
        <v>
88</v>
      </c>
      <c r="BI5" s="37" t="s">
        <v>
89</v>
      </c>
      <c r="BJ5" s="37" t="s">
        <v>
90</v>
      </c>
      <c r="BK5" s="37" t="s">
        <v>
92</v>
      </c>
      <c r="BL5" s="37" t="s">
        <v>
93</v>
      </c>
      <c r="BM5" s="37" t="s">
        <v>
94</v>
      </c>
      <c r="BN5" s="37" t="s">
        <v>
95</v>
      </c>
      <c r="BO5" s="37" t="s">
        <v>
96</v>
      </c>
      <c r="BP5" s="37" t="s">
        <v>
91</v>
      </c>
      <c r="BQ5" s="37" t="s">
        <v>
86</v>
      </c>
      <c r="BR5" s="37" t="s">
        <v>
87</v>
      </c>
      <c r="BS5" s="37" t="s">
        <v>
88</v>
      </c>
      <c r="BT5" s="37" t="s">
        <v>
89</v>
      </c>
      <c r="BU5" s="37" t="s">
        <v>
90</v>
      </c>
      <c r="BV5" s="37" t="s">
        <v>
92</v>
      </c>
      <c r="BW5" s="37" t="s">
        <v>
93</v>
      </c>
      <c r="BX5" s="37" t="s">
        <v>
94</v>
      </c>
      <c r="BY5" s="37" t="s">
        <v>
95</v>
      </c>
      <c r="BZ5" s="37" t="s">
        <v>
96</v>
      </c>
      <c r="CA5" s="37" t="s">
        <v>
91</v>
      </c>
      <c r="CB5" s="37" t="s">
        <v>
86</v>
      </c>
      <c r="CC5" s="37" t="s">
        <v>
87</v>
      </c>
      <c r="CD5" s="37" t="s">
        <v>
88</v>
      </c>
      <c r="CE5" s="37" t="s">
        <v>
89</v>
      </c>
      <c r="CF5" s="37" t="s">
        <v>
90</v>
      </c>
      <c r="CG5" s="37" t="s">
        <v>
92</v>
      </c>
      <c r="CH5" s="37" t="s">
        <v>
93</v>
      </c>
      <c r="CI5" s="37" t="s">
        <v>
94</v>
      </c>
      <c r="CJ5" s="37" t="s">
        <v>
95</v>
      </c>
      <c r="CK5" s="37" t="s">
        <v>
96</v>
      </c>
      <c r="CL5" s="37" t="s">
        <v>
91</v>
      </c>
      <c r="CM5" s="37" t="s">
        <v>
86</v>
      </c>
      <c r="CN5" s="37" t="s">
        <v>
87</v>
      </c>
      <c r="CO5" s="37" t="s">
        <v>
88</v>
      </c>
      <c r="CP5" s="37" t="s">
        <v>
89</v>
      </c>
      <c r="CQ5" s="37" t="s">
        <v>
90</v>
      </c>
      <c r="CR5" s="37" t="s">
        <v>
92</v>
      </c>
      <c r="CS5" s="37" t="s">
        <v>
93</v>
      </c>
      <c r="CT5" s="37" t="s">
        <v>
94</v>
      </c>
      <c r="CU5" s="37" t="s">
        <v>
95</v>
      </c>
      <c r="CV5" s="37" t="s">
        <v>
96</v>
      </c>
      <c r="CW5" s="37" t="s">
        <v>
91</v>
      </c>
      <c r="CX5" s="37" t="s">
        <v>
86</v>
      </c>
      <c r="CY5" s="37" t="s">
        <v>
87</v>
      </c>
      <c r="CZ5" s="37" t="s">
        <v>
88</v>
      </c>
      <c r="DA5" s="37" t="s">
        <v>
89</v>
      </c>
      <c r="DB5" s="37" t="s">
        <v>
90</v>
      </c>
      <c r="DC5" s="37" t="s">
        <v>
92</v>
      </c>
      <c r="DD5" s="37" t="s">
        <v>
93</v>
      </c>
      <c r="DE5" s="37" t="s">
        <v>
94</v>
      </c>
      <c r="DF5" s="37" t="s">
        <v>
95</v>
      </c>
      <c r="DG5" s="37" t="s">
        <v>
96</v>
      </c>
      <c r="DH5" s="37" t="s">
        <v>
91</v>
      </c>
      <c r="DI5" s="37" t="s">
        <v>
86</v>
      </c>
      <c r="DJ5" s="37" t="s">
        <v>
87</v>
      </c>
      <c r="DK5" s="37" t="s">
        <v>
88</v>
      </c>
      <c r="DL5" s="37" t="s">
        <v>
89</v>
      </c>
      <c r="DM5" s="37" t="s">
        <v>
90</v>
      </c>
      <c r="DN5" s="37" t="s">
        <v>
92</v>
      </c>
      <c r="DO5" s="37" t="s">
        <v>
93</v>
      </c>
      <c r="DP5" s="37" t="s">
        <v>
94</v>
      </c>
      <c r="DQ5" s="37" t="s">
        <v>
95</v>
      </c>
      <c r="DR5" s="37" t="s">
        <v>
96</v>
      </c>
      <c r="DS5" s="37" t="s">
        <v>
91</v>
      </c>
      <c r="DT5" s="37" t="s">
        <v>
86</v>
      </c>
      <c r="DU5" s="37" t="s">
        <v>
87</v>
      </c>
      <c r="DV5" s="37" t="s">
        <v>
88</v>
      </c>
      <c r="DW5" s="37" t="s">
        <v>
89</v>
      </c>
      <c r="DX5" s="37" t="s">
        <v>
90</v>
      </c>
      <c r="DY5" s="37" t="s">
        <v>
92</v>
      </c>
      <c r="DZ5" s="37" t="s">
        <v>
93</v>
      </c>
      <c r="EA5" s="37" t="s">
        <v>
94</v>
      </c>
      <c r="EB5" s="37" t="s">
        <v>
95</v>
      </c>
      <c r="EC5" s="37" t="s">
        <v>
96</v>
      </c>
      <c r="ED5" s="37" t="s">
        <v>
91</v>
      </c>
      <c r="EE5" s="37" t="s">
        <v>
86</v>
      </c>
      <c r="EF5" s="37" t="s">
        <v>
87</v>
      </c>
      <c r="EG5" s="37" t="s">
        <v>
88</v>
      </c>
      <c r="EH5" s="37" t="s">
        <v>
89</v>
      </c>
      <c r="EI5" s="37" t="s">
        <v>
90</v>
      </c>
      <c r="EJ5" s="37" t="s">
        <v>
92</v>
      </c>
      <c r="EK5" s="37" t="s">
        <v>
93</v>
      </c>
      <c r="EL5" s="37" t="s">
        <v>
94</v>
      </c>
      <c r="EM5" s="37" t="s">
        <v>
95</v>
      </c>
      <c r="EN5" s="37" t="s">
        <v>
96</v>
      </c>
      <c r="EO5" s="37" t="s">
        <v>
91</v>
      </c>
    </row>
    <row r="6" spans="1:148" s="27" customFormat="1" x14ac:dyDescent="0.15">
      <c r="A6" s="28" t="s">
        <v>
97</v>
      </c>
      <c r="B6" s="33">
        <f t="shared" ref="B6:X6" si="1">
B7</f>
        <v>
2020</v>
      </c>
      <c r="C6" s="33">
        <f t="shared" si="1"/>
        <v>
132195</v>
      </c>
      <c r="D6" s="33">
        <f t="shared" si="1"/>
        <v>
46</v>
      </c>
      <c r="E6" s="33">
        <f t="shared" si="1"/>
        <v>
17</v>
      </c>
      <c r="F6" s="33">
        <f t="shared" si="1"/>
        <v>
1</v>
      </c>
      <c r="G6" s="33">
        <f t="shared" si="1"/>
        <v>
0</v>
      </c>
      <c r="H6" s="33" t="str">
        <f t="shared" si="1"/>
        <v>
東京都　狛江市</v>
      </c>
      <c r="I6" s="33" t="str">
        <f t="shared" si="1"/>
        <v>
法適用</v>
      </c>
      <c r="J6" s="33" t="str">
        <f t="shared" si="1"/>
        <v>
下水道事業</v>
      </c>
      <c r="K6" s="33" t="str">
        <f t="shared" si="1"/>
        <v>
公共下水道</v>
      </c>
      <c r="L6" s="33" t="str">
        <f t="shared" si="1"/>
        <v>
Ba</v>
      </c>
      <c r="M6" s="33" t="str">
        <f t="shared" si="1"/>
        <v>
非設置</v>
      </c>
      <c r="N6" s="38" t="str">
        <f t="shared" si="1"/>
        <v>
-</v>
      </c>
      <c r="O6" s="38">
        <f t="shared" si="1"/>
        <v>
63.25</v>
      </c>
      <c r="P6" s="38">
        <f t="shared" si="1"/>
        <v>
100</v>
      </c>
      <c r="Q6" s="38">
        <f t="shared" si="1"/>
        <v>
81.2</v>
      </c>
      <c r="R6" s="38">
        <f t="shared" si="1"/>
        <v>
1537</v>
      </c>
      <c r="S6" s="38">
        <f t="shared" si="1"/>
        <v>
83268</v>
      </c>
      <c r="T6" s="38">
        <f t="shared" si="1"/>
        <v>
6.39</v>
      </c>
      <c r="U6" s="38">
        <f t="shared" si="1"/>
        <v>
13030.99</v>
      </c>
      <c r="V6" s="38">
        <f t="shared" si="1"/>
        <v>
83218</v>
      </c>
      <c r="W6" s="38">
        <f t="shared" si="1"/>
        <v>
5.82</v>
      </c>
      <c r="X6" s="38">
        <f t="shared" si="1"/>
        <v>
14298.63</v>
      </c>
      <c r="Y6" s="42" t="str">
        <f t="shared" ref="Y6:AH6" si="2">
IF(Y7="",NA(),Y7)</f>
        <v>
-</v>
      </c>
      <c r="Z6" s="42" t="str">
        <f t="shared" si="2"/>
        <v>
-</v>
      </c>
      <c r="AA6" s="42" t="str">
        <f t="shared" si="2"/>
        <v>
-</v>
      </c>
      <c r="AB6" s="42" t="str">
        <f t="shared" si="2"/>
        <v>
-</v>
      </c>
      <c r="AC6" s="42">
        <f t="shared" si="2"/>
        <v>
112.54</v>
      </c>
      <c r="AD6" s="42" t="str">
        <f t="shared" si="2"/>
        <v>
-</v>
      </c>
      <c r="AE6" s="42" t="str">
        <f t="shared" si="2"/>
        <v>
-</v>
      </c>
      <c r="AF6" s="42" t="str">
        <f t="shared" si="2"/>
        <v>
-</v>
      </c>
      <c r="AG6" s="42" t="str">
        <f t="shared" si="2"/>
        <v>
-</v>
      </c>
      <c r="AH6" s="42">
        <f t="shared" si="2"/>
        <v>
107.21</v>
      </c>
      <c r="AI6" s="38" t="str">
        <f>
IF(AI7="","",IF(AI7="-","【-】","【"&amp;SUBSTITUTE(TEXT(AI7,"#,##0.00"),"-","△")&amp;"】"))</f>
        <v>
【106.67】</v>
      </c>
      <c r="AJ6" s="42" t="str">
        <f t="shared" ref="AJ6:AS6" si="3">
IF(AJ7="",NA(),AJ7)</f>
        <v>
-</v>
      </c>
      <c r="AK6" s="42" t="str">
        <f t="shared" si="3"/>
        <v>
-</v>
      </c>
      <c r="AL6" s="42" t="str">
        <f t="shared" si="3"/>
        <v>
-</v>
      </c>
      <c r="AM6" s="42" t="str">
        <f t="shared" si="3"/>
        <v>
-</v>
      </c>
      <c r="AN6" s="38">
        <f t="shared" si="3"/>
        <v>
0</v>
      </c>
      <c r="AO6" s="42" t="str">
        <f t="shared" si="3"/>
        <v>
-</v>
      </c>
      <c r="AP6" s="42" t="str">
        <f t="shared" si="3"/>
        <v>
-</v>
      </c>
      <c r="AQ6" s="42" t="str">
        <f t="shared" si="3"/>
        <v>
-</v>
      </c>
      <c r="AR6" s="42" t="str">
        <f t="shared" si="3"/>
        <v>
-</v>
      </c>
      <c r="AS6" s="42">
        <f t="shared" si="3"/>
        <v>
1.31</v>
      </c>
      <c r="AT6" s="38" t="str">
        <f>
IF(AT7="","",IF(AT7="-","【-】","【"&amp;SUBSTITUTE(TEXT(AT7,"#,##0.00"),"-","△")&amp;"】"))</f>
        <v>
【3.64】</v>
      </c>
      <c r="AU6" s="42" t="str">
        <f t="shared" ref="AU6:BD6" si="4">
IF(AU7="",NA(),AU7)</f>
        <v>
-</v>
      </c>
      <c r="AV6" s="42" t="str">
        <f t="shared" si="4"/>
        <v>
-</v>
      </c>
      <c r="AW6" s="42" t="str">
        <f t="shared" si="4"/>
        <v>
-</v>
      </c>
      <c r="AX6" s="42" t="str">
        <f t="shared" si="4"/>
        <v>
-</v>
      </c>
      <c r="AY6" s="42">
        <f t="shared" si="4"/>
        <v>
103.32</v>
      </c>
      <c r="AZ6" s="42" t="str">
        <f t="shared" si="4"/>
        <v>
-</v>
      </c>
      <c r="BA6" s="42" t="str">
        <f t="shared" si="4"/>
        <v>
-</v>
      </c>
      <c r="BB6" s="42" t="str">
        <f t="shared" si="4"/>
        <v>
-</v>
      </c>
      <c r="BC6" s="42" t="str">
        <f t="shared" si="4"/>
        <v>
-</v>
      </c>
      <c r="BD6" s="42">
        <f t="shared" si="4"/>
        <v>
78.55</v>
      </c>
      <c r="BE6" s="38" t="str">
        <f>
IF(BE7="","",IF(BE7="-","【-】","【"&amp;SUBSTITUTE(TEXT(BE7,"#,##0.00"),"-","△")&amp;"】"))</f>
        <v>
【67.52】</v>
      </c>
      <c r="BF6" s="42" t="str">
        <f t="shared" ref="BF6:BO6" si="5">
IF(BF7="",NA(),BF7)</f>
        <v>
-</v>
      </c>
      <c r="BG6" s="42" t="str">
        <f t="shared" si="5"/>
        <v>
-</v>
      </c>
      <c r="BH6" s="42" t="str">
        <f t="shared" si="5"/>
        <v>
-</v>
      </c>
      <c r="BI6" s="42" t="str">
        <f t="shared" si="5"/>
        <v>
-</v>
      </c>
      <c r="BJ6" s="42">
        <f t="shared" si="5"/>
        <v>
112.32</v>
      </c>
      <c r="BK6" s="42" t="str">
        <f t="shared" si="5"/>
        <v>
-</v>
      </c>
      <c r="BL6" s="42" t="str">
        <f t="shared" si="5"/>
        <v>
-</v>
      </c>
      <c r="BM6" s="42" t="str">
        <f t="shared" si="5"/>
        <v>
-</v>
      </c>
      <c r="BN6" s="42" t="str">
        <f t="shared" si="5"/>
        <v>
-</v>
      </c>
      <c r="BO6" s="42">
        <f t="shared" si="5"/>
        <v>
479.51</v>
      </c>
      <c r="BP6" s="38" t="str">
        <f>
IF(BP7="","",IF(BP7="-","【-】","【"&amp;SUBSTITUTE(TEXT(BP7,"#,##0.00"),"-","△")&amp;"】"))</f>
        <v>
【705.21】</v>
      </c>
      <c r="BQ6" s="42" t="str">
        <f t="shared" ref="BQ6:BZ6" si="6">
IF(BQ7="",NA(),BQ7)</f>
        <v>
-</v>
      </c>
      <c r="BR6" s="42" t="str">
        <f t="shared" si="6"/>
        <v>
-</v>
      </c>
      <c r="BS6" s="42" t="str">
        <f t="shared" si="6"/>
        <v>
-</v>
      </c>
      <c r="BT6" s="42" t="str">
        <f t="shared" si="6"/>
        <v>
-</v>
      </c>
      <c r="BU6" s="42">
        <f t="shared" si="6"/>
        <v>
108.87</v>
      </c>
      <c r="BV6" s="42" t="str">
        <f t="shared" si="6"/>
        <v>
-</v>
      </c>
      <c r="BW6" s="42" t="str">
        <f t="shared" si="6"/>
        <v>
-</v>
      </c>
      <c r="BX6" s="42" t="str">
        <f t="shared" si="6"/>
        <v>
-</v>
      </c>
      <c r="BY6" s="42" t="str">
        <f t="shared" si="6"/>
        <v>
-</v>
      </c>
      <c r="BZ6" s="42">
        <f t="shared" si="6"/>
        <v>
97.75</v>
      </c>
      <c r="CA6" s="38" t="str">
        <f>
IF(CA7="","",IF(CA7="-","【-】","【"&amp;SUBSTITUTE(TEXT(CA7,"#,##0.00"),"-","△")&amp;"】"))</f>
        <v>
【98.96】</v>
      </c>
      <c r="CB6" s="42" t="str">
        <f t="shared" ref="CB6:CK6" si="7">
IF(CB7="",NA(),CB7)</f>
        <v>
-</v>
      </c>
      <c r="CC6" s="42" t="str">
        <f t="shared" si="7"/>
        <v>
-</v>
      </c>
      <c r="CD6" s="42" t="str">
        <f t="shared" si="7"/>
        <v>
-</v>
      </c>
      <c r="CE6" s="42" t="str">
        <f t="shared" si="7"/>
        <v>
-</v>
      </c>
      <c r="CF6" s="42">
        <f t="shared" si="7"/>
        <v>
84.16</v>
      </c>
      <c r="CG6" s="42" t="str">
        <f t="shared" si="7"/>
        <v>
-</v>
      </c>
      <c r="CH6" s="42" t="str">
        <f t="shared" si="7"/>
        <v>
-</v>
      </c>
      <c r="CI6" s="42" t="str">
        <f t="shared" si="7"/>
        <v>
-</v>
      </c>
      <c r="CJ6" s="42" t="str">
        <f t="shared" si="7"/>
        <v>
-</v>
      </c>
      <c r="CK6" s="42">
        <f t="shared" si="7"/>
        <v>
105.3</v>
      </c>
      <c r="CL6" s="38" t="str">
        <f>
IF(CL7="","",IF(CL7="-","【-】","【"&amp;SUBSTITUTE(TEXT(CL7,"#,##0.00"),"-","△")&amp;"】"))</f>
        <v>
【134.52】</v>
      </c>
      <c r="CM6" s="42" t="str">
        <f t="shared" ref="CM6:CV6" si="8">
IF(CM7="",NA(),CM7)</f>
        <v>
-</v>
      </c>
      <c r="CN6" s="42" t="str">
        <f t="shared" si="8"/>
        <v>
-</v>
      </c>
      <c r="CO6" s="42" t="str">
        <f t="shared" si="8"/>
        <v>
-</v>
      </c>
      <c r="CP6" s="42" t="str">
        <f t="shared" si="8"/>
        <v>
-</v>
      </c>
      <c r="CQ6" s="42" t="str">
        <f t="shared" si="8"/>
        <v>
-</v>
      </c>
      <c r="CR6" s="42" t="str">
        <f t="shared" si="8"/>
        <v>
-</v>
      </c>
      <c r="CS6" s="42" t="str">
        <f t="shared" si="8"/>
        <v>
-</v>
      </c>
      <c r="CT6" s="42" t="str">
        <f t="shared" si="8"/>
        <v>
-</v>
      </c>
      <c r="CU6" s="42" t="str">
        <f t="shared" si="8"/>
        <v>
-</v>
      </c>
      <c r="CV6" s="42" t="str">
        <f t="shared" si="8"/>
        <v>
-</v>
      </c>
      <c r="CW6" s="38" t="str">
        <f>
IF(CW7="","",IF(CW7="-","【-】","【"&amp;SUBSTITUTE(TEXT(CW7,"#,##0.00"),"-","△")&amp;"】"))</f>
        <v>
【59.57】</v>
      </c>
      <c r="CX6" s="42" t="str">
        <f t="shared" ref="CX6:DG6" si="9">
IF(CX7="",NA(),CX7)</f>
        <v>
-</v>
      </c>
      <c r="CY6" s="42" t="str">
        <f t="shared" si="9"/>
        <v>
-</v>
      </c>
      <c r="CZ6" s="42" t="str">
        <f t="shared" si="9"/>
        <v>
-</v>
      </c>
      <c r="DA6" s="42" t="str">
        <f t="shared" si="9"/>
        <v>
-</v>
      </c>
      <c r="DB6" s="42">
        <f t="shared" si="9"/>
        <v>
100</v>
      </c>
      <c r="DC6" s="42" t="str">
        <f t="shared" si="9"/>
        <v>
-</v>
      </c>
      <c r="DD6" s="42" t="str">
        <f t="shared" si="9"/>
        <v>
-</v>
      </c>
      <c r="DE6" s="42" t="str">
        <f t="shared" si="9"/>
        <v>
-</v>
      </c>
      <c r="DF6" s="42" t="str">
        <f t="shared" si="9"/>
        <v>
-</v>
      </c>
      <c r="DG6" s="42">
        <f t="shared" si="9"/>
        <v>
97.53</v>
      </c>
      <c r="DH6" s="38" t="str">
        <f>
IF(DH7="","",IF(DH7="-","【-】","【"&amp;SUBSTITUTE(TEXT(DH7,"#,##0.00"),"-","△")&amp;"】"))</f>
        <v>
【95.57】</v>
      </c>
      <c r="DI6" s="42" t="str">
        <f t="shared" ref="DI6:DR6" si="10">
IF(DI7="",NA(),DI7)</f>
        <v>
-</v>
      </c>
      <c r="DJ6" s="42" t="str">
        <f t="shared" si="10"/>
        <v>
-</v>
      </c>
      <c r="DK6" s="42" t="str">
        <f t="shared" si="10"/>
        <v>
-</v>
      </c>
      <c r="DL6" s="42" t="str">
        <f t="shared" si="10"/>
        <v>
-</v>
      </c>
      <c r="DM6" s="42">
        <f t="shared" si="10"/>
        <v>
2.2799999999999998</v>
      </c>
      <c r="DN6" s="42" t="str">
        <f t="shared" si="10"/>
        <v>
-</v>
      </c>
      <c r="DO6" s="42" t="str">
        <f t="shared" si="10"/>
        <v>
-</v>
      </c>
      <c r="DP6" s="42" t="str">
        <f t="shared" si="10"/>
        <v>
-</v>
      </c>
      <c r="DQ6" s="42" t="str">
        <f t="shared" si="10"/>
        <v>
-</v>
      </c>
      <c r="DR6" s="42">
        <f t="shared" si="10"/>
        <v>
11.11</v>
      </c>
      <c r="DS6" s="38" t="str">
        <f>
IF(DS7="","",IF(DS7="-","【-】","【"&amp;SUBSTITUTE(TEXT(DS7,"#,##0.00"),"-","△")&amp;"】"))</f>
        <v>
【36.52】</v>
      </c>
      <c r="DT6" s="42" t="str">
        <f t="shared" ref="DT6:EC6" si="11">
IF(DT7="",NA(),DT7)</f>
        <v>
-</v>
      </c>
      <c r="DU6" s="42" t="str">
        <f t="shared" si="11"/>
        <v>
-</v>
      </c>
      <c r="DV6" s="42" t="str">
        <f t="shared" si="11"/>
        <v>
-</v>
      </c>
      <c r="DW6" s="42" t="str">
        <f t="shared" si="11"/>
        <v>
-</v>
      </c>
      <c r="DX6" s="38">
        <f t="shared" si="11"/>
        <v>
0</v>
      </c>
      <c r="DY6" s="42" t="str">
        <f t="shared" si="11"/>
        <v>
-</v>
      </c>
      <c r="DZ6" s="42" t="str">
        <f t="shared" si="11"/>
        <v>
-</v>
      </c>
      <c r="EA6" s="42" t="str">
        <f t="shared" si="11"/>
        <v>
-</v>
      </c>
      <c r="EB6" s="42" t="str">
        <f t="shared" si="11"/>
        <v>
-</v>
      </c>
      <c r="EC6" s="42">
        <f t="shared" si="11"/>
        <v>
1.6</v>
      </c>
      <c r="ED6" s="38" t="str">
        <f>
IF(ED7="","",IF(ED7="-","【-】","【"&amp;SUBSTITUTE(TEXT(ED7,"#,##0.00"),"-","△")&amp;"】"))</f>
        <v>
【5.72】</v>
      </c>
      <c r="EE6" s="42" t="str">
        <f t="shared" ref="EE6:EN6" si="12">
IF(EE7="",NA(),EE7)</f>
        <v>
-</v>
      </c>
      <c r="EF6" s="42" t="str">
        <f t="shared" si="12"/>
        <v>
-</v>
      </c>
      <c r="EG6" s="42" t="str">
        <f t="shared" si="12"/>
        <v>
-</v>
      </c>
      <c r="EH6" s="42" t="str">
        <f t="shared" si="12"/>
        <v>
-</v>
      </c>
      <c r="EI6" s="38">
        <f t="shared" si="12"/>
        <v>
0</v>
      </c>
      <c r="EJ6" s="42" t="str">
        <f t="shared" si="12"/>
        <v>
-</v>
      </c>
      <c r="EK6" s="42" t="str">
        <f t="shared" si="12"/>
        <v>
-</v>
      </c>
      <c r="EL6" s="42" t="str">
        <f t="shared" si="12"/>
        <v>
-</v>
      </c>
      <c r="EM6" s="42" t="str">
        <f t="shared" si="12"/>
        <v>
-</v>
      </c>
      <c r="EN6" s="42">
        <f t="shared" si="12"/>
        <v>
0.02</v>
      </c>
      <c r="EO6" s="38" t="str">
        <f>
IF(EO7="","",IF(EO7="-","【-】","【"&amp;SUBSTITUTE(TEXT(EO7,"#,##0.00"),"-","△")&amp;"】"))</f>
        <v>
【0.30】</v>
      </c>
    </row>
    <row r="7" spans="1:148" s="27" customFormat="1" x14ac:dyDescent="0.15">
      <c r="A7" s="28"/>
      <c r="B7" s="34">
        <v>
2020</v>
      </c>
      <c r="C7" s="34">
        <v>
132195</v>
      </c>
      <c r="D7" s="34">
        <v>
46</v>
      </c>
      <c r="E7" s="34">
        <v>
17</v>
      </c>
      <c r="F7" s="34">
        <v>
1</v>
      </c>
      <c r="G7" s="34">
        <v>
0</v>
      </c>
      <c r="H7" s="34" t="s">
        <v>
10</v>
      </c>
      <c r="I7" s="34" t="s">
        <v>
98</v>
      </c>
      <c r="J7" s="34" t="s">
        <v>
99</v>
      </c>
      <c r="K7" s="34" t="s">
        <v>
100</v>
      </c>
      <c r="L7" s="34" t="s">
        <v>
82</v>
      </c>
      <c r="M7" s="34" t="s">
        <v>
101</v>
      </c>
      <c r="N7" s="39" t="s">
        <v>
102</v>
      </c>
      <c r="O7" s="39">
        <v>
63.25</v>
      </c>
      <c r="P7" s="39">
        <v>
100</v>
      </c>
      <c r="Q7" s="39">
        <v>
81.2</v>
      </c>
      <c r="R7" s="39">
        <v>
1537</v>
      </c>
      <c r="S7" s="39">
        <v>
83268</v>
      </c>
      <c r="T7" s="39">
        <v>
6.39</v>
      </c>
      <c r="U7" s="39">
        <v>
13030.99</v>
      </c>
      <c r="V7" s="39">
        <v>
83218</v>
      </c>
      <c r="W7" s="39">
        <v>
5.82</v>
      </c>
      <c r="X7" s="39">
        <v>
14298.63</v>
      </c>
      <c r="Y7" s="39" t="s">
        <v>
102</v>
      </c>
      <c r="Z7" s="39" t="s">
        <v>
102</v>
      </c>
      <c r="AA7" s="39" t="s">
        <v>
102</v>
      </c>
      <c r="AB7" s="39" t="s">
        <v>
102</v>
      </c>
      <c r="AC7" s="39">
        <v>
112.54</v>
      </c>
      <c r="AD7" s="39" t="s">
        <v>
102</v>
      </c>
      <c r="AE7" s="39" t="s">
        <v>
102</v>
      </c>
      <c r="AF7" s="39" t="s">
        <v>
102</v>
      </c>
      <c r="AG7" s="39" t="s">
        <v>
102</v>
      </c>
      <c r="AH7" s="39">
        <v>
107.21</v>
      </c>
      <c r="AI7" s="39">
        <v>
106.67</v>
      </c>
      <c r="AJ7" s="39" t="s">
        <v>
102</v>
      </c>
      <c r="AK7" s="39" t="s">
        <v>
102</v>
      </c>
      <c r="AL7" s="39" t="s">
        <v>
102</v>
      </c>
      <c r="AM7" s="39" t="s">
        <v>
102</v>
      </c>
      <c r="AN7" s="39">
        <v>
0</v>
      </c>
      <c r="AO7" s="39" t="s">
        <v>
102</v>
      </c>
      <c r="AP7" s="39" t="s">
        <v>
102</v>
      </c>
      <c r="AQ7" s="39" t="s">
        <v>
102</v>
      </c>
      <c r="AR7" s="39" t="s">
        <v>
102</v>
      </c>
      <c r="AS7" s="39">
        <v>
1.31</v>
      </c>
      <c r="AT7" s="39">
        <v>
3.64</v>
      </c>
      <c r="AU7" s="39" t="s">
        <v>
102</v>
      </c>
      <c r="AV7" s="39" t="s">
        <v>
102</v>
      </c>
      <c r="AW7" s="39" t="s">
        <v>
102</v>
      </c>
      <c r="AX7" s="39" t="s">
        <v>
102</v>
      </c>
      <c r="AY7" s="39">
        <v>
103.32</v>
      </c>
      <c r="AZ7" s="39" t="s">
        <v>
102</v>
      </c>
      <c r="BA7" s="39" t="s">
        <v>
102</v>
      </c>
      <c r="BB7" s="39" t="s">
        <v>
102</v>
      </c>
      <c r="BC7" s="39" t="s">
        <v>
102</v>
      </c>
      <c r="BD7" s="39">
        <v>
78.55</v>
      </c>
      <c r="BE7" s="39">
        <v>
67.52</v>
      </c>
      <c r="BF7" s="39" t="s">
        <v>
102</v>
      </c>
      <c r="BG7" s="39" t="s">
        <v>
102</v>
      </c>
      <c r="BH7" s="39" t="s">
        <v>
102</v>
      </c>
      <c r="BI7" s="39" t="s">
        <v>
102</v>
      </c>
      <c r="BJ7" s="39">
        <v>
112.32</v>
      </c>
      <c r="BK7" s="39" t="s">
        <v>
102</v>
      </c>
      <c r="BL7" s="39" t="s">
        <v>
102</v>
      </c>
      <c r="BM7" s="39" t="s">
        <v>
102</v>
      </c>
      <c r="BN7" s="39" t="s">
        <v>
102</v>
      </c>
      <c r="BO7" s="39">
        <v>
479.51</v>
      </c>
      <c r="BP7" s="39">
        <v>
705.21</v>
      </c>
      <c r="BQ7" s="39" t="s">
        <v>
102</v>
      </c>
      <c r="BR7" s="39" t="s">
        <v>
102</v>
      </c>
      <c r="BS7" s="39" t="s">
        <v>
102</v>
      </c>
      <c r="BT7" s="39" t="s">
        <v>
102</v>
      </c>
      <c r="BU7" s="39">
        <v>
108.87</v>
      </c>
      <c r="BV7" s="39" t="s">
        <v>
102</v>
      </c>
      <c r="BW7" s="39" t="s">
        <v>
102</v>
      </c>
      <c r="BX7" s="39" t="s">
        <v>
102</v>
      </c>
      <c r="BY7" s="39" t="s">
        <v>
102</v>
      </c>
      <c r="BZ7" s="39">
        <v>
97.75</v>
      </c>
      <c r="CA7" s="39">
        <v>
98.96</v>
      </c>
      <c r="CB7" s="39" t="s">
        <v>
102</v>
      </c>
      <c r="CC7" s="39" t="s">
        <v>
102</v>
      </c>
      <c r="CD7" s="39" t="s">
        <v>
102</v>
      </c>
      <c r="CE7" s="39" t="s">
        <v>
102</v>
      </c>
      <c r="CF7" s="39">
        <v>
84.16</v>
      </c>
      <c r="CG7" s="39" t="s">
        <v>
102</v>
      </c>
      <c r="CH7" s="39" t="s">
        <v>
102</v>
      </c>
      <c r="CI7" s="39" t="s">
        <v>
102</v>
      </c>
      <c r="CJ7" s="39" t="s">
        <v>
102</v>
      </c>
      <c r="CK7" s="39">
        <v>
105.3</v>
      </c>
      <c r="CL7" s="39">
        <v>
134.52000000000001</v>
      </c>
      <c r="CM7" s="39" t="s">
        <v>
102</v>
      </c>
      <c r="CN7" s="39" t="s">
        <v>
102</v>
      </c>
      <c r="CO7" s="39" t="s">
        <v>
102</v>
      </c>
      <c r="CP7" s="39" t="s">
        <v>
102</v>
      </c>
      <c r="CQ7" s="39" t="s">
        <v>
102</v>
      </c>
      <c r="CR7" s="39" t="s">
        <v>
102</v>
      </c>
      <c r="CS7" s="39" t="s">
        <v>
102</v>
      </c>
      <c r="CT7" s="39" t="s">
        <v>
102</v>
      </c>
      <c r="CU7" s="39" t="s">
        <v>
102</v>
      </c>
      <c r="CV7" s="39" t="s">
        <v>
102</v>
      </c>
      <c r="CW7" s="39">
        <v>
59.57</v>
      </c>
      <c r="CX7" s="39" t="s">
        <v>
102</v>
      </c>
      <c r="CY7" s="39" t="s">
        <v>
102</v>
      </c>
      <c r="CZ7" s="39" t="s">
        <v>
102</v>
      </c>
      <c r="DA7" s="39" t="s">
        <v>
102</v>
      </c>
      <c r="DB7" s="39">
        <v>
100</v>
      </c>
      <c r="DC7" s="39" t="s">
        <v>
102</v>
      </c>
      <c r="DD7" s="39" t="s">
        <v>
102</v>
      </c>
      <c r="DE7" s="39" t="s">
        <v>
102</v>
      </c>
      <c r="DF7" s="39" t="s">
        <v>
102</v>
      </c>
      <c r="DG7" s="39">
        <v>
97.53</v>
      </c>
      <c r="DH7" s="39">
        <v>
95.57</v>
      </c>
      <c r="DI7" s="39" t="s">
        <v>
102</v>
      </c>
      <c r="DJ7" s="39" t="s">
        <v>
102</v>
      </c>
      <c r="DK7" s="39" t="s">
        <v>
102</v>
      </c>
      <c r="DL7" s="39" t="s">
        <v>
102</v>
      </c>
      <c r="DM7" s="39">
        <v>
2.2799999999999998</v>
      </c>
      <c r="DN7" s="39" t="s">
        <v>
102</v>
      </c>
      <c r="DO7" s="39" t="s">
        <v>
102</v>
      </c>
      <c r="DP7" s="39" t="s">
        <v>
102</v>
      </c>
      <c r="DQ7" s="39" t="s">
        <v>
102</v>
      </c>
      <c r="DR7" s="39">
        <v>
11.11</v>
      </c>
      <c r="DS7" s="39">
        <v>
36.520000000000003</v>
      </c>
      <c r="DT7" s="39" t="s">
        <v>
102</v>
      </c>
      <c r="DU7" s="39" t="s">
        <v>
102</v>
      </c>
      <c r="DV7" s="39" t="s">
        <v>
102</v>
      </c>
      <c r="DW7" s="39" t="s">
        <v>
102</v>
      </c>
      <c r="DX7" s="39">
        <v>
0</v>
      </c>
      <c r="DY7" s="39" t="s">
        <v>
102</v>
      </c>
      <c r="DZ7" s="39" t="s">
        <v>
102</v>
      </c>
      <c r="EA7" s="39" t="s">
        <v>
102</v>
      </c>
      <c r="EB7" s="39" t="s">
        <v>
102</v>
      </c>
      <c r="EC7" s="39">
        <v>
1.6</v>
      </c>
      <c r="ED7" s="39">
        <v>
5.72</v>
      </c>
      <c r="EE7" s="39" t="s">
        <v>
102</v>
      </c>
      <c r="EF7" s="39" t="s">
        <v>
102</v>
      </c>
      <c r="EG7" s="39" t="s">
        <v>
102</v>
      </c>
      <c r="EH7" s="39" t="s">
        <v>
102</v>
      </c>
      <c r="EI7" s="39">
        <v>
0</v>
      </c>
      <c r="EJ7" s="39" t="s">
        <v>
102</v>
      </c>
      <c r="EK7" s="39" t="s">
        <v>
102</v>
      </c>
      <c r="EL7" s="39" t="s">
        <v>
102</v>
      </c>
      <c r="EM7" s="39" t="s">
        <v>
102</v>
      </c>
      <c r="EN7" s="39">
        <v>
0.02</v>
      </c>
      <c r="EO7" s="39">
        <v>
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
103</v>
      </c>
      <c r="C9" s="29" t="s">
        <v>
104</v>
      </c>
      <c r="D9" s="29" t="s">
        <v>
105</v>
      </c>
      <c r="E9" s="29" t="s">
        <v>
106</v>
      </c>
      <c r="F9" s="29" t="s">
        <v>
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
33</v>
      </c>
      <c r="B10" s="35">
        <f>
DATEVALUE($B7+12-B11&amp;"/1/"&amp;B12)</f>
        <v>
46753</v>
      </c>
      <c r="C10" s="35">
        <f>
DATEVALUE($B7+12-C11&amp;"/1/"&amp;C12)</f>
        <v>
47119</v>
      </c>
      <c r="D10" s="35">
        <f>
DATEVALUE($B7+12-D11&amp;"/1/"&amp;D12)</f>
        <v>
47484</v>
      </c>
      <c r="E10" s="36">
        <f>
DATEVALUE($B7+12-E11&amp;"/1/"&amp;E12)</f>
        <v>
47849</v>
      </c>
      <c r="F10" s="36">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111</v>
      </c>
      <c r="G13" t="s">
        <v>
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2021-12-03T07:10:47Z</dcterms:created>
  <dcterms:modified xsi:type="dcterms:W3CDTF">2022-02-17T02:47:40Z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2022-01-25T02:45:03Z</vt:filetime>
  </property>
</Properties>
</file>