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4\Desktop\R3.10.8〆　令和元年度財政状況資料集の作成について（2回目）\"/>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<sst xmlns="http://schemas.openxmlformats.org/spreadsheetml/2006/main" count="1172" uniqueCount="620">
  <si>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</si>
  <si>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</si>
  <si>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</si>
  <si>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</si>
  <si>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</si>
  <si>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</si>
  <si>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</si>
  <si>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</si>
  <si>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</si>
  <si>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</si>
  <si>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</si>
  <si>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</si>
  <si>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</si>
  <si>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</si>
  <si>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</si>
  <si>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</si>
  <si>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</si>
  <si>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</si>
  <si>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</si>
  <si>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</si>
  <si>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</si>
  <si>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</si>
  <si>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</si>
  <si>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</si>
  <si>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</si>
  <si>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</si>
  <si>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</si>
  <si>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</si>
  <si>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</si>
  <si>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</si>
  <si>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</si>
  <si>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</si>
  <si>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</si>
  <si>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</si>
  <si>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</si>
  <si>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</si>
  <si>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</si>
  <si>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</si>
  <si>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</si>
  <si>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</si>
  <si>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</si>
  <si>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</si>
  <si>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</si>
  <si>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</si>
  <si>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</si>
  <si>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</si>
  <si>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</si>
  <si>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</si>
  <si>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</si>
  <si>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</si>
  <si>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</si>
  <si>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</si>
  <si>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</si>
  <si>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</si>
  <si>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</si>
  <si>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</si>
  <si>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</si>
  <si>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</si>
  <si>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</si>
  <si>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</si>
  <si>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</si>
  <si>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</si>
  <si>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</si>
  <si>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</si>
  <si>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</si>
  <si>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</si>
  <si>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</si>
  <si>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</si>
  <si>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</si>
  <si>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</si>
  <si>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</si>
  <si>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</si>
  <si>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</si>
  <si>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</si>
  <si>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</si>
  <si>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</si>
  <si>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</si>
  <si>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</si>
  <si>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</si>
  <si>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</si>
  <si>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</si>
  <si>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</si>
  <si>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</si>
  <si>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</si>
  <si>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</si>
  <si>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</si>
  <si>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</si>
  <si>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</si>
  <si>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</si>
  <si>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</si>
  <si>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</si>
  <si>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</si>
  <si>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</si>
  <si>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</si>
  <si>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</si>
  <si>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</si>
  <si>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</si>
  <si>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</si>
  <si>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</si>
  <si>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</si>
  <si>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</si>
  <si>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</si>
  <si>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</si>
  <si>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</si>
  <si>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</si>
  <si>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</si>
  <si>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</si>
  <si>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</si>
  <si>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</si>
  <si>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</si>
  <si>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</si>
  <si>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</si>
  <si>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</si>
  <si>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</si>
  <si>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</si>
  <si>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</si>
  <si>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</si>
  <si>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</si>
  <si>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</si>
  <si>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</si>
  <si>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</si>
  <si>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</si>
  <si>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</si>
  <si>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</si>
  <si>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</si>
  <si>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</si>
  <si>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</si>
  <si>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</si>
  <si>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</si>
  <si>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</si>
  <si>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</si>
  <si>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</si>
  <si>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</si>
  <si>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</si>
  <si>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</si>
  <si>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</si>
  <si>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</si>
  <si>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</si>
  <si>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</si>
  <si>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</si>
  <si>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</si>
  <si>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</si>
  <si>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</si>
  <si>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</si>
  <si>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</si>
  <si>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</si>
  <si>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</si>
  <si>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</si>
  <si>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</si>
  <si>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</si>
  <si>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</si>
  <si>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</si>
  <si>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</si>
  <si>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</si>
  <si>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</si>
  <si>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</si>
  <si>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</si>
  <si>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</si>
  <si>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</si>
  <si>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</si>
  <si>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</si>
  <si>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</si>
  <si>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</si>
  <si>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</si>
  <si>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</si>
  <si>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</si>
  <si>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</si>
  <si>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</si>
  <si>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</si>
  <si>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</si>
  <si>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</si>
  <si>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</si>
  <si>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</si>
  <si>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</si>
  <si>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</si>
  <si>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</si>
  <si>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</si>
  <si>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</si>
  <si>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</si>
  <si>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</si>
  <si>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</si>
  <si>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</si>
  <si>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</si>
  <si>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</si>
  <si>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</si>
  <si>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</si>
  <si>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</si>
  <si>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</si>
  <si>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</si>
  <si>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</si>
  <si>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</si>
  <si>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</si>
  <si>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</si>
  <si>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</si>
  <si>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</si>
  <si>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</si>
  <si>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</si>
  <si>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</si>
  <si>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</si>
  <si>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</si>
  <si>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</si>
  <si>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</si>
  <si>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</si>
  <si>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</si>
  <si>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</si>
  <si>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</si>
  <si>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</si>
  <si>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</si>
  <si>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</si>
  <si>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</si>
  <si>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</si>
  <si>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</si>
  <si>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</si>
  <si>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</si>
  <si>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</si>
  <si>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</si>
  <si>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</si>
  <si>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</si>
  <si>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</si>
  <si>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</si>
  <si>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</si>
  <si>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</si>
  <si>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</si>
  <si>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</si>
  <si>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</si>
  <si>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</si>
  <si>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</si>
  <si>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</si>
  <si>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</si>
  <si>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</si>
  <si>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</si>
  <si>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</si>
  <si>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</si>
  <si>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</si>
  <si>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</si>
  <si>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</si>
  <si>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</si>
  <si>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</si>
  <si>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</si>
  <si>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</si>
  <si>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</si>
  <si>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</si>
  <si>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</si>
  <si>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</si>
  <si>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</si>
  <si>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</si>
  <si>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</si>
  <si>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</si>
  <si>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</si>
  <si>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</si>
  <si>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</si>
  <si>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</si>
  <si>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</si>
  <si>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</si>
  <si>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</si>
  <si>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</si>
  <si>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</si>
  <si>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</si>
  <si>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</si>
  <si>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</si>
  <si>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</si>
  <si>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</si>
  <si>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</si>
  <si>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</si>
  <si>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</si>
  <si>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</si>
  <si>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</si>
  <si>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</si>
  <si>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</si>
  <si>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</si>
  <si>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</si>
  <si>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</si>
  <si>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</si>
  <si>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</si>
  <si>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</si>
  <si>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</si>
  <si>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</si>
  <si>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</si>
  <si>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</si>
  <si>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</si>
  <si>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</si>
  <si>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</si>
  <si>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</si>
  <si>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</si>
  <si>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</si>
  <si>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</si>
  <si>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</si>
  <si>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</si>
  <si>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</si>
  <si>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</si>
  <si>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</si>
  <si>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</si>
  <si>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</si>
  <si>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</si>
  <si>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</si>
  <si>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</si>
  <si>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</si>
  <si>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</si>
  <si>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</si>
  <si>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</si>
  <si>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</si>
  <si>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</si>
  <si>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</si>
  <si>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</si>
  <si>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</si>
  <si>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</si>
  <si>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</si>
  <si>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</si>
  <si>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</si>
  <si>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</si>
  <si>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</si>
  <si>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</si>
  <si>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</si>
  <si>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</si>
  <si>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</si>
  <si>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</si>
  <si>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</si>
  <si>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</si>
  <si>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</si>
  <si>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</si>
  <si>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</si>
  <si>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</si>
  <si>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</si>
  <si>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</si>
  <si>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</si>
  <si>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</si>
  <si>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</si>
  <si>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</si>
  <si>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</si>
  <si>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</si>
  <si>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</si>
  <si>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</si>
  <si>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</si>
  <si>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</si>
  <si>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</si>
  <si>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</si>
  <si>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</si>
  <si>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</si>
  <si>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</si>
  <si>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</si>
  <si>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</si>
  <si>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</si>
  <si>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</si>
  <si>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</si>
  <si>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</si>
  <si>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</si>
  <si>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</si>
  <si>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</si>
  <si>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</si>
  <si>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</si>
  <si>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</si>
  <si>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</si>
  <si>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</si>
  <si>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</si>
  <si>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</si>
  <si>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</si>
  <si>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</si>
  <si>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</si>
  <si>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</si>
  <si>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</si>
  <si>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</si>
  <si>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</si>
  <si>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</si>
  <si>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</si>
  <si>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</si>
  <si>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</si>
  <si>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</si>
  <si>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</si>
  <si>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</si>
  <si>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</si>
  <si>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</si>
  <si>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</si>
  <si>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</si>
  <si>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</si>
  <si>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</si>
  <si>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</si>
  <si>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</si>
  <si>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</si>
  <si>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</si>
  <si>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</si>
  <si>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</si>
  <si>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</si>
  <si>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</si>
  <si>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</si>
  <si>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</si>
  <si>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</si>
  <si>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</si>
  <si>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</si>
  <si>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</si>
  <si>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</si>
  <si>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</si>
  <si>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</si>
  <si>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</si>
  <si>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</si>
  <si>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</si>
  <si>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</si>
  <si>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</si>
  <si>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</si>
  <si>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</si>
  <si>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</si>
  <si>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</si>
  <si>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</si>
  <si>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</si>
  <si>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</si>
  <si>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</si>
  <si>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</si>
  <si>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t>
    <phoneticPr fontId="5"/>
  </si>
  <si>
    <t>介護保険事業会計</t>
    <phoneticPr fontId="5"/>
  </si>
  <si>
    <t>後期高齢者医療事業会計</t>
    <phoneticPr fontId="5"/>
  </si>
  <si>
    <t>簡易水道事業会計</t>
    <phoneticPr fontId="5"/>
  </si>
  <si>
    <t>法非適用企業</t>
    <phoneticPr fontId="5"/>
  </si>
  <si>
    <t>と畜場事業会計</t>
    <phoneticPr fontId="5"/>
  </si>
  <si>
    <t>-</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</si>
  <si>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</si>
  <si>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</si>
  <si>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</si>
  <si>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</si>
  <si>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</si>
  <si>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</si>
  <si>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</si>
  <si>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</si>
  <si>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</si>
  <si>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</si>
  <si>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</si>
  <si>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</si>
  <si>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</si>
  <si>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</si>
  <si>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</si>
  <si>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</si>
  <si>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</si>
  <si>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</si>
  <si>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</si>
  <si>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</si>
  <si>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</si>
  <si>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</si>
  <si>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</si>
  <si>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</si>
  <si>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</si>
  <si>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</si>
  <si>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</si>
  <si>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</si>
  <si>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</si>
  <si>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</si>
  <si>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</si>
  <si>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</si>
  <si>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</si>
  <si>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</si>
  <si>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</si>
  <si>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</si>
  <si>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</si>
  <si>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</si>
  <si>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</si>
  <si>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</si>
  <si>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</si>
  <si>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</si>
  <si>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</si>
  <si>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</si>
  <si>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</si>
  <si>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</si>
  <si>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</si>
  <si>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</si>
  <si>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</si>
  <si>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</si>
  <si>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</si>
  <si>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</si>
  <si>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</si>
  <si>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</si>
  <si>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</si>
  <si>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</si>
  <si>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</si>
  <si>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</si>
  <si>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</si>
  <si>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</si>
  <si>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</si>
  <si>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</si>
  <si>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</si>
  <si>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</si>
  <si>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</si>
  <si>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</si>
  <si>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</si>
  <si>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と畜場事業会計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</si>
  <si>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</si>
  <si>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</si>
  <si>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</si>
  <si>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</si>
  <si>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</si>
  <si>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</si>
  <si>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</si>
  <si>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</si>
  <si>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</si>
  <si>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</si>
  <si>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</si>
  <si>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</si>
  <si>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</si>
  <si>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</si>
  <si>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</si>
  <si>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</si>
  <si>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</si>
  <si>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</si>
  <si>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</si>
  <si>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</si>
  <si>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</si>
  <si>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</si>
  <si>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</si>
  <si>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</si>
  <si>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</si>
  <si>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</si>
  <si>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</si>
  <si>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</si>
  <si>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</si>
  <si>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</si>
  <si>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</si>
  <si>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</si>
  <si>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</si>
  <si>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</si>
  <si>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</si>
  <si>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</si>
  <si>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</si>
  <si>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</si>
  <si>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</si>
  <si>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</si>
  <si>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</si>
  <si>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</si>
  <si>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</si>
  <si>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</si>
  <si>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</si>
  <si>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</si>
  <si>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</si>
  <si>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</si>
  <si>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</si>
  <si>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</si>
  <si>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</si>
  <si>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</si>
  <si>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</si>
  <si>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</si>
  <si>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</si>
  <si>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</si>
  <si>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</si>
  <si>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</si>
  <si>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</si>
  <si>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</si>
  <si>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</si>
  <si>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</si>
  <si>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</si>
  <si>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</si>
  <si>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</si>
  <si>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</si>
  <si>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</si>
  <si>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</si>
  <si>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</si>
  <si>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</si>
  <si>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</si>
  <si>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</si>
  <si>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</si>
  <si>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</si>
  <si>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</si>
  <si>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</si>
  <si>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</si>
  <si>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</si>
  <si>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</si>
  <si>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</si>
  <si>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</si>
  <si>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</si>
  <si>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</si>
  <si>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</si>
  <si>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</si>
  <si>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</si>
  <si>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4.54</t>
  </si>
  <si>
    <t>▲ 9.75</t>
  </si>
  <si>
    <t>▲ 1.95</t>
  </si>
  <si>
    <t>一般会計</t>
  </si>
  <si>
    <t>国民健康保険事業会計（事業勘定）</t>
  </si>
  <si>
    <t>簡易水道事業会計</t>
  </si>
  <si>
    <t>災害援護資金貸付事業会計</t>
  </si>
  <si>
    <t>介護保険事業会計</t>
  </si>
  <si>
    <t>後期高齢者医療事業会計</t>
  </si>
  <si>
    <t>温泉ロッジ事業会計</t>
  </si>
  <si>
    <t>連絡船事業会計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</si>
  <si>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</si>
  <si>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</si>
  <si>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</si>
  <si>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</si>
  <si>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</si>
  <si>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</si>
  <si>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</si>
  <si>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</si>
  <si>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</si>
  <si>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</si>
  <si>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</si>
  <si>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</si>
  <si>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</si>
  <si>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</si>
  <si>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</si>
  <si>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</si>
  <si>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2">
      <t>ジムクミアイ</t>
    </rPh>
    <rPh sb="13" eb="15">
      <t>イッパン</t>
    </rPh>
    <rPh sb="15" eb="17">
      <t>カイケイ</t>
    </rPh>
    <phoneticPr fontId="2"/>
  </si>
  <si>
    <t>東京都市町村総合事務組合（交通災害共済事業特別会計）</t>
    <rPh sb="0" eb="3">
      <t>トウキョウト</t>
    </rPh>
    <rPh sb="3" eb="8">
      <t>シチョウソンソウゴウ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</si>
  <si>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</si>
  <si>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</si>
  <si>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</si>
  <si>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</si>
  <si>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</si>
  <si>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</si>
  <si>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</si>
  <si>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土地開発基金</t>
    <rPh sb="0" eb="2">
      <t>トチ</t>
    </rPh>
    <rPh sb="2" eb="4">
      <t>カイハツ</t>
    </rPh>
    <rPh sb="4" eb="6">
      <t>キキン</t>
    </rPh>
    <phoneticPr fontId="2"/>
  </si>
  <si>
    <t>高齢者福祉対策基金</t>
    <rPh sb="0" eb="3">
      <t>コウレイシャ</t>
    </rPh>
    <rPh sb="3" eb="5">
      <t>フクシ</t>
    </rPh>
    <rPh sb="5" eb="7">
      <t>タイサク</t>
    </rPh>
    <rPh sb="7" eb="9">
      <t>キキン</t>
    </rPh>
    <phoneticPr fontId="2"/>
  </si>
  <si>
    <t>ふるさと創生基金</t>
    <rPh sb="4" eb="6">
      <t>ソウセイ</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</si>
  <si>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</si>
  <si>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</si>
  <si>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</si>
  <si>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</si>
  <si>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同様となっており、有形固定資産減価償却率については類似団体内平均値を下回っている。有形固定資産減価償却率の減少については、新たに津波避難路の整備工事や高齢者福祉施設建設を行ったことによるものである。高齢者福祉施設については起債借入を行っており今後将来負担比率の増加が見込まれる。また、減価償却が進み有形固定資産減価償却率が上がれば、施設の更新や改修が必要となり、それによる新たな起債借入で将来負担比率が増加する可能性があることから、施設維持管理と財政判断がより重要となる。</t>
    <rPh sb="0" eb="2">
      <t>ショウライ</t>
    </rPh>
    <rPh sb="2" eb="4">
      <t>フタン</t>
    </rPh>
    <rPh sb="4" eb="6">
      <t>ヒリツ</t>
    </rPh>
    <rPh sb="7" eb="9">
      <t>ルイジ</t>
    </rPh>
    <rPh sb="9" eb="11">
      <t>ダンタイ</t>
    </rPh>
    <rPh sb="11" eb="12">
      <t>ナイ</t>
    </rPh>
    <rPh sb="12" eb="15">
      <t>ヘイキンチ</t>
    </rPh>
    <rPh sb="15" eb="17">
      <t>ドウヨウ</t>
    </rPh>
    <rPh sb="24" eb="26">
      <t>ユウケイ</t>
    </rPh>
    <rPh sb="26" eb="28">
      <t>コテイ</t>
    </rPh>
    <rPh sb="28" eb="30">
      <t>シサン</t>
    </rPh>
    <rPh sb="30" eb="32">
      <t>ゲンカ</t>
    </rPh>
    <rPh sb="32" eb="34">
      <t>ショウキャク</t>
    </rPh>
    <rPh sb="34" eb="35">
      <t>リツ</t>
    </rPh>
    <rPh sb="40" eb="42">
      <t>ルイジ</t>
    </rPh>
    <rPh sb="42" eb="44">
      <t>ダンタイ</t>
    </rPh>
    <rPh sb="44" eb="45">
      <t>ナイ</t>
    </rPh>
    <rPh sb="45" eb="48">
      <t>ヘイキンチ</t>
    </rPh>
    <rPh sb="49" eb="51">
      <t>シタマワ</t>
    </rPh>
    <rPh sb="79" eb="83">
      <t>ツナミヒナン</t>
    </rPh>
    <rPh sb="83" eb="84">
      <t>ロ</t>
    </rPh>
    <rPh sb="85" eb="87">
      <t>セイビ</t>
    </rPh>
    <rPh sb="87" eb="89">
      <t>コウジ</t>
    </rPh>
    <rPh sb="90" eb="93">
      <t>コウレイシャ</t>
    </rPh>
    <rPh sb="93" eb="95">
      <t>フクシ</t>
    </rPh>
    <rPh sb="95" eb="97">
      <t>シセツ</t>
    </rPh>
    <rPh sb="97" eb="99">
      <t>ケンセツ</t>
    </rPh>
    <rPh sb="100" eb="101">
      <t>オコナ</t>
    </rPh>
    <rPh sb="114" eb="117">
      <t>コウレイシャ</t>
    </rPh>
    <rPh sb="117" eb="119">
      <t>フクシ</t>
    </rPh>
    <rPh sb="119" eb="121">
      <t>シセツ</t>
    </rPh>
    <rPh sb="126" eb="128">
      <t>キサイ</t>
    </rPh>
    <rPh sb="128" eb="130">
      <t>カリイレ</t>
    </rPh>
    <rPh sb="131" eb="132">
      <t>オコナ</t>
    </rPh>
    <rPh sb="136" eb="138">
      <t>コンゴ</t>
    </rPh>
    <rPh sb="138" eb="140">
      <t>ショウライ</t>
    </rPh>
    <rPh sb="140" eb="142">
      <t>フタン</t>
    </rPh>
    <rPh sb="142" eb="144">
      <t>ヒリツ</t>
    </rPh>
    <rPh sb="145" eb="147">
      <t>ゾウカ</t>
    </rPh>
    <rPh sb="148" eb="150">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</si>
  <si>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</si>
  <si>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</si>
  <si>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</si>
  <si>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</si>
  <si>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</si>
  <si>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</si>
  <si>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が昨年度より低くなっていることについては、今年度から新たに償還が始まった額に比べ、前年度に償還が完了した額が多かったためであると考えられる。類似団体内平均値同様となっている将来負担比率については、今後も特定環境保全公共下水道事業や災害復旧等による大規模事業や施設更新、改修等による起債借入によって増加が見込まれ、財政運営はより厳しいものになると考えられる。基金の併用運用等によって起債額を抑え健全な財政運営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</si>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</sst>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93B4-433E-8189-DD8E8C8B85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568815</c:v>
                </c:pt>
                <c:pt idx="1">
                  <c:v>244527</c:v>
                </c:pt>
                <c:pt idx="2">
                  <c:v>620732</c:v>
                </c:pt>
                <c:pt idx="3">
                  <c:v>560880</c:v>
                </c:pt>
                <c:pt idx="4">
                  <c:v>355056</c:v>
                </c:pt>
              </c:numCache>
            </c:numRef>
          </c:val>
          <c:smooth val="0"/>
          <c:extLst>
            <c:ext xmlns:c16="http://schemas.microsoft.com/office/drawing/2014/chart" uri="{C3380CC4-5D6E-409C-BE32-E72D297353CC}">
              <c16:uniqueId val="{00000001-93B4-433E-8189-DD8E8C8B85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12.09</c:v>
                </c:pt>
                <c:pt idx="1">
                  <c:v>11</c:v>
                </c:pt>
                <c:pt idx="2">
                  <c:v>12.58</c:v>
                </c:pt>
                <c:pt idx="3">
                  <c:v>8.16</c:v>
                </c:pt>
                <c:pt idx="4">
                  <c:v>12.84</c:v>
                </c:pt>
              </c:numCache>
            </c:numRef>
          </c:val>
          <c:extLst>
            <c:ext xmlns:c16="http://schemas.microsoft.com/office/drawing/2014/chart" uri="{C3380CC4-5D6E-409C-BE32-E72D297353CC}">
              <c16:uniqueId val="{00000000-3AE6-46BE-ADA9-1ED0CE6DCB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29.52</c:v>
                </c:pt>
                <c:pt idx="1">
                  <c:v>35.22</c:v>
                </c:pt>
                <c:pt idx="2">
                  <c:v>29.9</c:v>
                </c:pt>
                <c:pt idx="3">
                  <c:v>24.94</c:v>
                </c:pt>
                <c:pt idx="4">
                  <c:v>18.54</c:v>
                </c:pt>
              </c:numCache>
            </c:numRef>
          </c:val>
          <c:extLst>
            <c:ext xmlns:c16="http://schemas.microsoft.com/office/drawing/2014/chart" uri="{C3380CC4-5D6E-409C-BE32-E72D297353CC}">
              <c16:uniqueId val="{00000001-3AE6-46BE-ADA9-1ED0CE6DCB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5.56</c:v>
                </c:pt>
                <c:pt idx="2">
                  <c:v>-4.54</c:v>
                </c:pt>
                <c:pt idx="3">
                  <c:v>-9.75</c:v>
                </c:pt>
                <c:pt idx="4">
                  <c:v>-1.95</c:v>
                </c:pt>
              </c:numCache>
            </c:numRef>
          </c:val>
          <c:smooth val="0"/>
          <c:extLst>
            <c:ext xmlns:c16="http://schemas.microsoft.com/office/drawing/2014/chart" uri="{C3380CC4-5D6E-409C-BE32-E72D297353CC}">
              <c16:uniqueId val="{00000002-3AE6-46BE-ADA9-1ED0CE6DCB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EB-42F1-954D-7547DEA140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EB-42F1-954D-7547DEA140A6}"/>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EB-42F1-954D-7547DEA140A6}"/>
            </c:ext>
          </c:extLst>
        </c:ser>
        <c:ser>
          <c:idx val="3"/>
          <c:order val="3"/>
          <c:tx>
            <c:strRef>
              <c:f>データシート!$A$30</c:f>
              <c:strCache>
                <c:ptCount val="1"/>
                <c:pt idx="0">
                  <c:v>温泉ロッジ事業会計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c:v>
                </c:pt>
                <c:pt idx="4">
                  <c:v>#N/A</c:v>
                </c:pt>
                <c:pt idx="5">
                  <c:v>0.04</c:v>
                </c:pt>
                <c:pt idx="6">
                  <c:v>#N/A</c:v>
                </c:pt>
                <c:pt idx="7">
                  <c:v>0</c:v>
                </c:pt>
                <c:pt idx="8">
                  <c:v>#N/A</c:v>
                </c:pt>
                <c:pt idx="9">
                  <c:v>0.05</c:v>
                </c:pt>
              </c:numCache>
            </c:numRef>
          </c:val>
          <c:extLst>
            <c:ext xmlns:c16="http://schemas.microsoft.com/office/drawing/2014/chart" uri="{C3380CC4-5D6E-409C-BE32-E72D297353CC}">
              <c16:uniqueId val="{00000003-C0EB-42F1-954D-7547DEA140A6}"/>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7.0000000000000007E-2</c:v>
                </c:pt>
                <c:pt idx="4">
                  <c:v>#N/A</c:v>
                </c:pt>
                <c:pt idx="5">
                  <c:v>0.1</c:v>
                </c:pt>
                <c:pt idx="6">
                  <c:v>#N/A</c:v>
                </c:pt>
                <c:pt idx="7">
                  <c:v>0.08</c:v>
                </c:pt>
                <c:pt idx="8">
                  <c:v>#N/A</c:v>
                </c:pt>
                <c:pt idx="9">
                  <c:v>0.06</c:v>
                </c:pt>
              </c:numCache>
            </c:numRef>
          </c:val>
          <c:extLst>
            <c:ext xmlns:c16="http://schemas.microsoft.com/office/drawing/2014/chart" uri="{C3380CC4-5D6E-409C-BE32-E72D297353CC}">
              <c16:uniqueId val="{00000004-C0EB-42F1-954D-7547DEA140A6}"/>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0.61</c:v>
                </c:pt>
                <c:pt idx="2">
                  <c:v>#N/A</c:v>
                </c:pt>
                <c:pt idx="3">
                  <c:v>0.4</c:v>
                </c:pt>
                <c:pt idx="4">
                  <c:v>#N/A</c:v>
                </c:pt>
                <c:pt idx="5">
                  <c:v>0.39</c:v>
                </c:pt>
                <c:pt idx="6">
                  <c:v>#N/A</c:v>
                </c:pt>
                <c:pt idx="7">
                  <c:v>0.2</c:v>
                </c:pt>
                <c:pt idx="8">
                  <c:v>#N/A</c:v>
                </c:pt>
                <c:pt idx="9">
                  <c:v>7.0000000000000007E-2</c:v>
                </c:pt>
              </c:numCache>
            </c:numRef>
          </c:val>
          <c:extLst>
            <c:ext xmlns:c16="http://schemas.microsoft.com/office/drawing/2014/chart" uri="{C3380CC4-5D6E-409C-BE32-E72D297353CC}">
              <c16:uniqueId val="{00000005-C0EB-42F1-954D-7547DEA140A6}"/>
            </c:ext>
          </c:extLst>
        </c:ser>
        <c:ser>
          <c:idx val="6"/>
          <c:order val="6"/>
          <c:tx>
            <c:strRef>
              <c:f>データシート!$A$33</c:f>
              <c:strCache>
                <c:ptCount val="1"/>
                <c:pt idx="0">
                  <c:v>災害援護資金貸付事業会計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0.08</c:v>
                </c:pt>
                <c:pt idx="4">
                  <c:v>#N/A</c:v>
                </c:pt>
                <c:pt idx="5">
                  <c:v>0.09</c:v>
                </c:pt>
                <c:pt idx="6">
                  <c:v>#N/A</c:v>
                </c:pt>
                <c:pt idx="7">
                  <c:v>0.11</c:v>
                </c:pt>
                <c:pt idx="8">
                  <c:v>#N/A</c:v>
                </c:pt>
                <c:pt idx="9">
                  <c:v>0.12</c:v>
                </c:pt>
              </c:numCache>
            </c:numRef>
          </c:val>
          <c:extLst>
            <c:ext xmlns:c16="http://schemas.microsoft.com/office/drawing/2014/chart" uri="{C3380CC4-5D6E-409C-BE32-E72D297353CC}">
              <c16:uniqueId val="{00000006-C0EB-42F1-954D-7547DEA140A6}"/>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0.52</c:v>
                </c:pt>
                <c:pt idx="4">
                  <c:v>#N/A</c:v>
                </c:pt>
                <c:pt idx="5">
                  <c:v>0.56999999999999995</c:v>
                </c:pt>
                <c:pt idx="6">
                  <c:v>#N/A</c:v>
                </c:pt>
                <c:pt idx="7">
                  <c:v>0.69</c:v>
                </c:pt>
                <c:pt idx="8">
                  <c:v>#N/A</c:v>
                </c:pt>
                <c:pt idx="9">
                  <c:v>0.31</c:v>
                </c:pt>
              </c:numCache>
            </c:numRef>
          </c:val>
          <c:extLst>
            <c:ext xmlns:c16="http://schemas.microsoft.com/office/drawing/2014/chart" uri="{C3380CC4-5D6E-409C-BE32-E72D297353CC}">
              <c16:uniqueId val="{00000007-C0EB-42F1-954D-7547DEA140A6}"/>
            </c:ext>
          </c:extLst>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0.66</c:v>
                </c:pt>
                <c:pt idx="8">
                  <c:v>#N/A</c:v>
                </c:pt>
                <c:pt idx="9">
                  <c:v>0.71</c:v>
                </c:pt>
              </c:numCache>
            </c:numRef>
          </c:val>
          <c:extLst>
            <c:ext xmlns:c16="http://schemas.microsoft.com/office/drawing/2014/chart" uri="{C3380CC4-5D6E-409C-BE32-E72D297353CC}">
              <c16:uniqueId val="{00000008-C0EB-42F1-954D-7547DEA140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11.95</c:v>
                </c:pt>
                <c:pt idx="2">
                  <c:v>#N/A</c:v>
                </c:pt>
                <c:pt idx="3">
                  <c:v>10.91</c:v>
                </c:pt>
                <c:pt idx="4">
                  <c:v>#N/A</c:v>
                </c:pt>
                <c:pt idx="5">
                  <c:v>12.44</c:v>
                </c:pt>
                <c:pt idx="6">
                  <c:v>#N/A</c:v>
                </c:pt>
                <c:pt idx="7">
                  <c:v>8.0399999999999991</c:v>
                </c:pt>
                <c:pt idx="8">
                  <c:v>#N/A</c:v>
                </c:pt>
                <c:pt idx="9">
                  <c:v>12.65</c:v>
                </c:pt>
              </c:numCache>
            </c:numRef>
          </c:val>
          <c:extLst>
            <c:ext xmlns:c16="http://schemas.microsoft.com/office/drawing/2014/chart" uri="{C3380CC4-5D6E-409C-BE32-E72D297353CC}">
              <c16:uniqueId val="{00000009-C0EB-42F1-954D-7547DEA140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c:v>
                </c:pt>
                <c:pt idx="5">
                  <c:v>340</c:v>
                </c:pt>
                <c:pt idx="8">
                  <c:v>303</c:v>
                </c:pt>
                <c:pt idx="11">
                  <c:v>284</c:v>
                </c:pt>
                <c:pt idx="14">
                  <c:v>261</c:v>
                </c:pt>
              </c:numCache>
            </c:numRef>
          </c:val>
          <c:extLst>
            <c:ext xmlns:c16="http://schemas.microsoft.com/office/drawing/2014/chart" uri="{C3380CC4-5D6E-409C-BE32-E72D297353CC}">
              <c16:uniqueId val="{00000000-F6BB-4D5D-9ECA-848B811FD1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BB-4D5D-9ECA-848B811FD1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BB-4D5D-9ECA-848B811FD1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23</c:v>
                </c:pt>
                <c:pt idx="6">
                  <c:v>23</c:v>
                </c:pt>
                <c:pt idx="9">
                  <c:v>23</c:v>
                </c:pt>
                <c:pt idx="12">
                  <c:v>23</c:v>
                </c:pt>
              </c:numCache>
            </c:numRef>
          </c:val>
          <c:extLst>
            <c:ext xmlns:c16="http://schemas.microsoft.com/office/drawing/2014/chart" uri="{C3380CC4-5D6E-409C-BE32-E72D297353CC}">
              <c16:uniqueId val="{00000003-F6BB-4D5D-9ECA-848B811FD1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117</c:v>
                </c:pt>
                <c:pt idx="3">
                  <c:v>109</c:v>
                </c:pt>
                <c:pt idx="6">
                  <c:v>79</c:v>
                </c:pt>
                <c:pt idx="9">
                  <c:v>70</c:v>
                </c:pt>
                <c:pt idx="12">
                  <c:v>68</c:v>
                </c:pt>
              </c:numCache>
            </c:numRef>
          </c:val>
          <c:extLst>
            <c:ext xmlns:c16="http://schemas.microsoft.com/office/drawing/2014/chart" uri="{C3380CC4-5D6E-409C-BE32-E72D297353CC}">
              <c16:uniqueId val="{00000004-F6BB-4D5D-9ECA-848B811FD1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BB-4D5D-9ECA-848B811FD1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BB-4D5D-9ECA-848B811FD1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277</c:v>
                </c:pt>
                <c:pt idx="3">
                  <c:v>319</c:v>
                </c:pt>
                <c:pt idx="6">
                  <c:v>299</c:v>
                </c:pt>
                <c:pt idx="9">
                  <c:v>271</c:v>
                </c:pt>
                <c:pt idx="12">
                  <c:v>257</c:v>
                </c:pt>
              </c:numCache>
            </c:numRef>
          </c:val>
          <c:extLst>
            <c:ext xmlns:c16="http://schemas.microsoft.com/office/drawing/2014/chart" uri="{C3380CC4-5D6E-409C-BE32-E72D297353CC}">
              <c16:uniqueId val="{00000007-F6BB-4D5D-9ECA-848B811FD1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c:v>
                </c:pt>
                <c:pt idx="2">
                  <c:v>#N/A</c:v>
                </c:pt>
                <c:pt idx="3">
                  <c:v>#N/A</c:v>
                </c:pt>
                <c:pt idx="4">
                  <c:v>111</c:v>
                </c:pt>
                <c:pt idx="5">
                  <c:v>#N/A</c:v>
                </c:pt>
                <c:pt idx="6">
                  <c:v>#N/A</c:v>
                </c:pt>
                <c:pt idx="7">
                  <c:v>98</c:v>
                </c:pt>
                <c:pt idx="8">
                  <c:v>#N/A</c:v>
                </c:pt>
                <c:pt idx="9">
                  <c:v>#N/A</c:v>
                </c:pt>
                <c:pt idx="10">
                  <c:v>80</c:v>
                </c:pt>
                <c:pt idx="11">
                  <c:v>#N/A</c:v>
                </c:pt>
                <c:pt idx="12">
                  <c:v>#N/A</c:v>
                </c:pt>
                <c:pt idx="13">
                  <c:v>87</c:v>
                </c:pt>
                <c:pt idx="14">
                  <c:v>#N/A</c:v>
                </c:pt>
              </c:numCache>
            </c:numRef>
          </c:val>
          <c:smooth val="0"/>
          <c:extLst>
            <c:ext xmlns:c16="http://schemas.microsoft.com/office/drawing/2014/chart" uri="{C3380CC4-5D6E-409C-BE32-E72D297353CC}">
              <c16:uniqueId val="{00000008-F6BB-4D5D-9ECA-848B811FD1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2709</c:v>
                </c:pt>
                <c:pt idx="5">
                  <c:v>2490</c:v>
                </c:pt>
                <c:pt idx="8">
                  <c:v>2562</c:v>
                </c:pt>
                <c:pt idx="11">
                  <c:v>2637</c:v>
                </c:pt>
                <c:pt idx="14">
                  <c:v>2615</c:v>
                </c:pt>
              </c:numCache>
            </c:numRef>
          </c:val>
          <c:extLst>
            <c:ext xmlns:c16="http://schemas.microsoft.com/office/drawing/2014/chart" uri="{C3380CC4-5D6E-409C-BE32-E72D297353CC}">
              <c16:uniqueId val="{00000000-ABF3-4D35-B78E-342052DBC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79</c:v>
                </c:pt>
                <c:pt idx="8">
                  <c:v>68</c:v>
                </c:pt>
                <c:pt idx="11">
                  <c:v>58</c:v>
                </c:pt>
                <c:pt idx="14">
                  <c:v>48</c:v>
                </c:pt>
              </c:numCache>
            </c:numRef>
          </c:val>
          <c:extLst>
            <c:ext xmlns:c16="http://schemas.microsoft.com/office/drawing/2014/chart" uri="{C3380CC4-5D6E-409C-BE32-E72D297353CC}">
              <c16:uniqueId val="{00000001-ABF3-4D35-B78E-342052DBC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2293</c:v>
                </c:pt>
                <c:pt idx="5">
                  <c:v>2470</c:v>
                </c:pt>
                <c:pt idx="8">
                  <c:v>2414</c:v>
                </c:pt>
                <c:pt idx="11">
                  <c:v>2344</c:v>
                </c:pt>
                <c:pt idx="14">
                  <c:v>2093</c:v>
                </c:pt>
              </c:numCache>
            </c:numRef>
          </c:val>
          <c:extLst>
            <c:ext xmlns:c16="http://schemas.microsoft.com/office/drawing/2014/chart" uri="{C3380CC4-5D6E-409C-BE32-E72D297353CC}">
              <c16:uniqueId val="{00000002-ABF3-4D35-B78E-342052DBC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3-4D35-B78E-342052DBC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F3-4D35-B78E-342052DBC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3-4D35-B78E-342052DBC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c:v>
                </c:pt>
                <c:pt idx="3">
                  <c:v>469</c:v>
                </c:pt>
                <c:pt idx="6">
                  <c:v>457</c:v>
                </c:pt>
                <c:pt idx="9">
                  <c:v>296</c:v>
                </c:pt>
                <c:pt idx="12">
                  <c:v>417</c:v>
                </c:pt>
              </c:numCache>
            </c:numRef>
          </c:val>
          <c:extLst>
            <c:ext xmlns:c16="http://schemas.microsoft.com/office/drawing/2014/chart" uri="{C3380CC4-5D6E-409C-BE32-E72D297353CC}">
              <c16:uniqueId val="{00000006-ABF3-4D35-B78E-342052DBC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c:v>
                </c:pt>
                <c:pt idx="3">
                  <c:v>163</c:v>
                </c:pt>
                <c:pt idx="6">
                  <c:v>141</c:v>
                </c:pt>
                <c:pt idx="9">
                  <c:v>121</c:v>
                </c:pt>
                <c:pt idx="12">
                  <c:v>99</c:v>
                </c:pt>
              </c:numCache>
            </c:numRef>
          </c:val>
          <c:extLst>
            <c:ext xmlns:c16="http://schemas.microsoft.com/office/drawing/2014/chart" uri="{C3380CC4-5D6E-409C-BE32-E72D297353CC}">
              <c16:uniqueId val="{00000007-ABF3-4D35-B78E-342052DBC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884</c:v>
                </c:pt>
                <c:pt idx="3">
                  <c:v>846</c:v>
                </c:pt>
                <c:pt idx="6">
                  <c:v>855</c:v>
                </c:pt>
                <c:pt idx="9">
                  <c:v>857</c:v>
                </c:pt>
                <c:pt idx="12">
                  <c:v>823</c:v>
                </c:pt>
              </c:numCache>
            </c:numRef>
          </c:val>
          <c:extLst>
            <c:ext xmlns:c16="http://schemas.microsoft.com/office/drawing/2014/chart" uri="{C3380CC4-5D6E-409C-BE32-E72D297353CC}">
              <c16:uniqueId val="{00000008-ABF3-4D35-B78E-342052DBC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F3-4D35-B78E-342052DBC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2780</c:v>
                </c:pt>
                <c:pt idx="3">
                  <c:v>2553</c:v>
                </c:pt>
                <c:pt idx="6">
                  <c:v>2673</c:v>
                </c:pt>
                <c:pt idx="9">
                  <c:v>2786</c:v>
                </c:pt>
                <c:pt idx="12">
                  <c:v>2771</c:v>
                </c:pt>
              </c:numCache>
            </c:numRef>
          </c:val>
          <c:extLst>
            <c:ext xmlns:c16="http://schemas.microsoft.com/office/drawing/2014/chart" uri="{C3380CC4-5D6E-409C-BE32-E72D297353CC}">
              <c16:uniqueId val="{0000000A-ABF3-4D35-B78E-342052DBC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F3-4D35-B78E-342052DBC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508</c:v>
                </c:pt>
                <c:pt idx="1">
                  <c:v>420</c:v>
                </c:pt>
                <c:pt idx="2">
                  <c:v>310</c:v>
                </c:pt>
              </c:numCache>
            </c:numRef>
          </c:val>
          <c:extLst>
            <c:ext xmlns:c16="http://schemas.microsoft.com/office/drawing/2014/chart" uri="{C3380CC4-5D6E-409C-BE32-E72D297353CC}">
              <c16:uniqueId val="{00000000-E8E5-49A6-99FE-E9F8ECF71A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E8E5-49A6-99FE-E9F8ECF71A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1715</c:v>
                </c:pt>
                <c:pt idx="1">
                  <c:v>1733</c:v>
                </c:pt>
                <c:pt idx="2">
                  <c:v>1648</c:v>
                </c:pt>
              </c:numCache>
            </c:numRef>
          </c:val>
          <c:extLst>
            <c:ext xmlns:c16="http://schemas.microsoft.com/office/drawing/2014/chart" uri="{C3380CC4-5D6E-409C-BE32-E72D297353CC}">
              <c16:uniqueId val="{00000002-E8E5-49A6-99FE-E9F8ECF71A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{EB40DCB3-B5C0-442C-819D-3DC0D000F02D}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AA1-4CB8-897E-832D02C31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{587E67E5-5879-4E36-A97F-F5F206A9311E}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1-4CB8-897E-832D02C31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{53B25359-FD93-425E-8397-54ED61586466}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1-4CB8-897E-832D02C31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{8E7E36E7-4F74-4486-8115-8824AB89F151}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1-4CB8-897E-832D02C31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{698281A1-3809-4EE0-A796-8B49CEC8B2C9}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1-4CB8-897E-832D02C31F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{5F8D6759-F156-4085-8F85-71DDB2222E30}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AA1-4CB8-897E-832D02C31F6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{2F07FAD9-CF75-4E6E-BDB8-5E9204BEA9A5}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AA1-4CB8-897E-832D02C31F6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{453FFEAB-572B-47B5-8DA8-E406AAB9BABA}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AA1-4CB8-897E-832D02C31F6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{33BF8E50-6DE2-479B-8CDA-36C3F55A7DC1}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AA1-4CB8-897E-832D02C31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49.9</c:v>
                </c:pt>
                <c:pt idx="32">
                  <c:v>50.6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A1-4CB8-897E-832D02C31F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{B46F8A3A-9BF9-4A7C-8779-F9CB00ED7FE3}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AA1-4CB8-897E-832D02C31F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{69F08A1A-9A1B-43AC-A4F0-AC4E6D645702}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1-4CB8-897E-832D02C31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{813E2D09-7C73-4F73-B536-65608029D832}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1-4CB8-897E-832D02C31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{4B38D4F4-0F30-4DFB-96A7-755B79F38595}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1-4CB8-897E-832D02C31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{3488628B-CC8B-4F5B-AECE-13E79F5463BE}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1-4CB8-897E-832D02C31F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{38E1FA6A-71E5-4C58-86AA-D1A05B9D1B33}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AA1-4CB8-897E-832D02C31F6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{F98DE9DD-DAF1-4911-BD0B-1BC20EF28045}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AA1-4CB8-897E-832D02C31F6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{A475185C-59EC-4350-8A95-ABF32B37470D}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AA1-4CB8-897E-832D02C31F6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{1411C8A1-B3F3-4CE5-AF13-CD8AE73306C5}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AA1-4CB8-897E-832D02C31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58.2</c:v>
                </c:pt>
                <c:pt idx="24">
                  <c:v>59.4</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AA1-4CB8-897E-832D02C31F69}"/>
            </c:ext>
          </c:extLst>
        </c:ser>
        <c:dLbls>
          <c:showLegendKey val="0"/>
          <c:showVal val="1"/>
          <c:showCatName val="0"/>
          <c:showSerName val="0"/>
          <c:showPercent val="0"/>
          <c:showBubbleSize val="0"/>
        </c:dLbls>
        <c:axId val="46179840"/>
        <c:axId val="46181760"/>
      </c:scatterChart>
      <c:valAx>
        <c:axId val="46179840"/>
        <c:scaling>
          <c:orientation val="minMax"/>
          <c:max val="60.5"/>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{5D3FDC2F-2490-4605-B0DD-B6F47C8A28C9}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33-47A2-8464-E4EF8AB116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{4BE719AD-2CCA-4E65-8AA2-FF8433E0AA63}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3-47A2-8464-E4EF8AB116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{D0CA5584-D104-4ECF-BE19-CEC09A72608D}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3-47A2-8464-E4EF8AB116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{5467063C-29D3-4E2E-9B98-49B83F6A33CC}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3-47A2-8464-E4EF8AB116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{3BCC2213-8BA6-404B-BAE6-AA6FEF8670D3}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3-47A2-8464-E4EF8AB116F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{E16ACDDD-9DAD-45B6-A099-DB159278D4CD}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33-47A2-8464-E4EF8AB116F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{2C3746A9-F25D-4082-A187-F1FD67BB7486}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33-47A2-8464-E4EF8AB116F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{95BB0403-AF18-4769-BCC5-81C23AD969CA}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33-47A2-8464-E4EF8AB116F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{1DC35E4D-1AB1-43F4-8160-A6E745357A3B}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33-47A2-8464-E4EF8AB11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7.3</c:v>
                </c:pt>
                <c:pt idx="16">
                  <c:v>7.3</c:v>
                </c:pt>
                <c:pt idx="24">
                  <c:v>6.8</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33-47A2-8464-E4EF8AB116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{707FDE26-288E-475C-8853-38F07F73E485}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33-47A2-8464-E4EF8AB116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{423F13C9-8007-4634-844C-9405BF675DEE}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3-47A2-8464-E4EF8AB116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{66358D43-A063-4686-B51B-24B025F8935E}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3-47A2-8464-E4EF8AB116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{04B567CA-6E7A-4366-A7CD-B1BDCA8CC67F}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3-47A2-8464-E4EF8AB116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{A096D88D-4940-4691-A42D-58CB7E7BF534}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3-47A2-8464-E4EF8AB116F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{A2518B49-91AC-4689-9A05-187B804456D2}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33-47A2-8464-E4EF8AB116F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{C06E8B89-81E5-4917-906A-868B11B13C2D}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33-47A2-8464-E4EF8AB116FC}"/>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{5CC643E6-2345-4779-99BB-9F423C39EE1F}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33-47A2-8464-E4EF8AB116FC}"/>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{9B85F01F-E296-4B59-BA8C-F825C0AB4DCE}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33-47A2-8464-E4EF8AB11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33-47A2-8464-E4EF8AB116FC}"/>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辺地債（平成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連絡船建造事業・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特養ホーム増床）の償還完了に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減少したが、辺地債償還額が減少し、過疎債償還額（平成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　中学校移転新築事業）が増加したため、交付税措置率の低い償還が増加した。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このため、歳入公債費等が減少し、実質公債費率の分子が増加した。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現在は低い数値となっているが、令和元年度を底に令和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年度以降は過疎債（新焼却場建設）・辺地債（光回線島内網整備）等の元金償還が始ま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今後、式根島下水道整備事業で多額の借入れに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償還増が見込まれるため、有利起債の活用、基金の併用等により健全な財政運営に努める必要がある。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満期一括償還地方債の借入実績が無いため、積立て実績無し。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充当可能財源等のうち、充当可能基金の減少が主要因である。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これは、津波避難タワー等の大型事業に対する公共施設整備基金、介護保険事業への繰出しに対する高齢者福祉対策基金の充当により、基金残高△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ポイントと大きく基金の取崩しを行ったためである。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会計年度任用職員制度等による需要増、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各種大型事業の実施に伴い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、財源不足に対応するための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の減少も想定されるため、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将来に負担を残さないよう、辺地・過疎等の有利起債を活用する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可能な限り基金への繰戻し、積立てを行い、指標と逸脱しないよう健全な財政運営に努める必要がある。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基金残高の減要因としては、令和元年台風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復旧による需要増及び、台風被害により工期延長し繰越事業となった津波避難タワー建設事業に対する補助財源の減少、道路台帳デジタル化事業等の村単独事業の増加による財源不足補完として、大きく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増要因としては、村有地払下に伴う土地売払い収入の土地開発基金への積立て及び、ふるさと創生基金を活用し貸付を行った産業団体からの返済に伴う積立てである。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今後、連絡船更新事業及び庁舎移転等の大型事業が計画されているため、事業実施にあたり基金積立てが必要となる。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各種事業実施にあたっては国庫・都費等の財源を積極的に取得し、辺地債・過疎債等の有利起債の活用を行い基金の取崩しを抑える。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既存事業のスリム化を図り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経常経費の抑制を図り、可能な限り基金の繰戻し、積立てを行う。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公共施設整備基金は地域防災対策事業、土地改良事業、住民センター空調更新事業に充当を行った。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高齢者福祉対策基金は、介護保険事業への繰出しに充当を行った。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公共施設整備基金は津波避難路設置事業、台風被害の影響により繰越事業となり充当財源である補助金等が減額した津波避難タワー建築等の財源不足に対応するため、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高齢者福祉対策基金は、介護保険事業への繰出しに対し充当を行った。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一般財源で対応していた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ところであるが、台風災害等による財源不足に対応するため、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土地開発基金は村有地の払下に伴う土地売却収入に伴い、積立てを行った。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ふるさと創生基金は貸付団体からの償還に伴い、積立てを行った。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公共施設老朽化に伴う大規模改修、移設新築及び既存施設の解体等が想定される。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辺地債・過疎債等の有利起債の活用と共に、不足財源に対し公共施設整備基金、土地開発基金等を友好的に活用していく。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また、役場本庁舎老朽化に伴う建替えに備え、庁舎建設基金への積立て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、連絡船更新に備え、連絡船建造基金への積立て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財政調整基金の減少は、台風被害復旧に係る需要増、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道路台帳デジタル化事業等村単独事業の実施に伴う財源不足に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各種事業実施にあたり、国庫・都費等の財源を確実に確保し、財源の無いものについては、辺地債・過疎債等の有利起債の活用を行い基金の取崩しを抑え、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億円を目標に可能な限り繰戻しを行う。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年度は基金預金利子の積立てによる増となっており取崩しは無い。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繰上げ償還等の発生時の財源として可能な限り同程度を堅持していく。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有形固定資産減価償却率は類似団体内平均値を下回っているが、これは新たな施設整備によるもののほかに、当村が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いう特殊な行政区であり、それぞれの島に保育所・学校・住宅・焼却施設・保健衛生施設等があることも要因の一つとして考えられる。今後老朽化や台風・豪雨災害等による施設への影響が見込まれることから適切な維持管理が課題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xdr:cNvCxnSpPr/>
      </xdr:nvCxnSpPr>
      <xdr:spPr>
        <a:xfrm flipV="1">
          <a:off x="40747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xdr:cNvSpPr txBox="1"/>
      </xdr:nvSpPr>
      <xdr:spPr>
        <a:xfrm>
          <a:off x="41275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xdr:cNvCxnSpPr/>
      </xdr:nvCxnSpPr>
      <xdr:spPr>
        <a:xfrm>
          <a:off x="3987800" y="66550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xdr:cNvSpPr txBox="1"/>
      </xdr:nvSpPr>
      <xdr:spPr>
        <a:xfrm>
          <a:off x="41275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xdr:cNvCxnSpPr/>
      </xdr:nvCxnSpPr>
      <xdr:spPr>
        <a:xfrm>
          <a:off x="3987800" y="52372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8" name="有形固定資産減価償却率平均値テキスト"/>
        <xdr:cNvSpPr txBox="1"/>
      </xdr:nvSpPr>
      <xdr:spPr>
        <a:xfrm>
          <a:off x="41275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xdr:cNvSpPr/>
      </xdr:nvSpPr>
      <xdr:spPr>
        <a:xfrm>
          <a:off x="40259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xdr:cNvSpPr/>
      </xdr:nvSpPr>
      <xdr:spPr>
        <a:xfrm>
          <a:off x="34290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xdr:cNvSpPr/>
      </xdr:nvSpPr>
      <xdr:spPr>
        <a:xfrm>
          <a:off x="2781300" y="5916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xdr:cNvSpPr/>
      </xdr:nvSpPr>
      <xdr:spPr>
        <a:xfrm>
          <a:off x="2133600" y="59061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xdr:cNvSpPr/>
      </xdr:nvSpPr>
      <xdr:spPr>
        <a:xfrm>
          <a:off x="1485900" y="58773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9" name="楕円 88"/>
        <xdr:cNvSpPr/>
      </xdr:nvSpPr>
      <xdr:spPr>
        <a:xfrm>
          <a:off x="40259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90" name="有形固定資産減価償却率該当値テキスト"/>
        <xdr:cNvSpPr txBox="1"/>
      </xdr:nvSpPr>
      <xdr:spPr>
        <a:xfrm>
          <a:off x="41275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91" name="楕円 90"/>
        <xdr:cNvSpPr/>
      </xdr:nvSpPr>
      <xdr:spPr>
        <a:xfrm>
          <a:off x="3429000" y="56182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122132</xdr:rowOff>
    </xdr:to>
    <xdr:cxnSp macro="">
      <xdr:nvCxnSpPr>
        <xdr:cNvPr id="92" name="直線コネクタ 91"/>
        <xdr:cNvCxnSpPr/>
      </xdr:nvCxnSpPr>
      <xdr:spPr>
        <a:xfrm>
          <a:off x="3479800" y="5669068"/>
          <a:ext cx="5969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3" name="楕円 92"/>
        <xdr:cNvSpPr/>
      </xdr:nvSpPr>
      <xdr:spPr>
        <a:xfrm>
          <a:off x="2781300" y="5722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96943</xdr:rowOff>
    </xdr:from>
    <xdr:to>
      <xdr:col>19</xdr:col>
      <xdr:colOff>136525</xdr:colOff>
      <xdr:row>29</xdr:row>
      <xdr:rowOff>29845</xdr:rowOff>
    </xdr:to>
    <xdr:cxnSp macro="">
      <xdr:nvCxnSpPr>
        <xdr:cNvPr id="94" name="直線コネクタ 93"/>
        <xdr:cNvCxnSpPr/>
      </xdr:nvCxnSpPr>
      <xdr:spPr>
        <a:xfrm flipV="1">
          <a:off x="2832100" y="5669068"/>
          <a:ext cx="6477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5" name="n_1aveValue有形固定資産減価償却率"/>
        <xdr:cNvSpPr txBox="1"/>
      </xdr:nvSpPr>
      <xdr:spPr>
        <a:xfrm>
          <a:off x="3293119"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6" name="n_2aveValue有形固定資産減価償却率"/>
        <xdr:cNvSpPr txBox="1"/>
      </xdr:nvSpPr>
      <xdr:spPr>
        <a:xfrm>
          <a:off x="2658119"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aveValue有形固定資産減価償却率"/>
        <xdr:cNvSpPr txBox="1"/>
      </xdr:nvSpPr>
      <xdr:spPr>
        <a:xfrm>
          <a:off x="20104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8" name="n_4aveValue有形固定資産減価償却率"/>
        <xdr:cNvSpPr txBox="1"/>
      </xdr:nvSpPr>
      <xdr:spPr>
        <a:xfrm>
          <a:off x="1362719"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9" name="n_1mainValue有形固定資産減価償却率"/>
        <xdr:cNvSpPr txBox="1"/>
      </xdr:nvSpPr>
      <xdr:spPr>
        <a:xfrm>
          <a:off x="3293119"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100" name="n_2mainValue有形固定資産減価償却率"/>
        <xdr:cNvSpPr txBox="1"/>
      </xdr:nvSpPr>
      <xdr:spPr>
        <a:xfrm>
          <a:off x="2658119"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％であり、類似団体と比較して債務償還能力は高いと考えられるが、式根島高齢者福祉拠点施設整備事業などの大規模事業や、令和元年度の台風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号の被害に伴う災害復旧事業の起債借入によって、昨年度よりも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％増加しており、今後に特定環境保全公共下水道事業（式根島地区）などの大規模事業の起債借入が見込まれるため、堅実な起債計画と業務支出の削減を行い、健全な財政運営に努める。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9" name="直線コネクタ 128"/>
        <xdr:cNvCxnSpPr/>
      </xdr:nvCxnSpPr>
      <xdr:spPr>
        <a:xfrm flipV="1">
          <a:off x="12593320"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0" name="債務償還比率最小値テキスト"/>
        <xdr:cNvSpPr txBox="1"/>
      </xdr:nvSpPr>
      <xdr:spPr>
        <a:xfrm>
          <a:off x="12646025"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1" name="直線コネクタ 130"/>
        <xdr:cNvCxnSpPr/>
      </xdr:nvCxnSpPr>
      <xdr:spPr>
        <a:xfrm>
          <a:off x="12534900" y="67632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4" name="債務償還比率平均値テキスト"/>
        <xdr:cNvSpPr txBox="1"/>
      </xdr:nvSpPr>
      <xdr:spPr>
        <a:xfrm>
          <a:off x="12646025"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5" name="フローチャート: 判断 134"/>
        <xdr:cNvSpPr/>
      </xdr:nvSpPr>
      <xdr:spPr>
        <a:xfrm>
          <a:off x="12573000" y="5700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6" name="フローチャート: 判断 135"/>
        <xdr:cNvSpPr/>
      </xdr:nvSpPr>
      <xdr:spPr>
        <a:xfrm>
          <a:off x="119475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7" name="フローチャート: 判断 136"/>
        <xdr:cNvSpPr/>
      </xdr:nvSpPr>
      <xdr:spPr>
        <a:xfrm>
          <a:off x="112998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8" name="フローチャート: 判断 137"/>
        <xdr:cNvSpPr/>
      </xdr:nvSpPr>
      <xdr:spPr>
        <a:xfrm>
          <a:off x="106521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9" name="フローチャート: 判断 138"/>
        <xdr:cNvSpPr/>
      </xdr:nvSpPr>
      <xdr:spPr>
        <a:xfrm>
          <a:off x="10004425"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101438</xdr:rowOff>
    </xdr:from>
    <xdr:to>
      <xdr:col>76</xdr:col>
      <xdr:colOff>73025</xdr:colOff>
      <xdr:row>29</xdr:row>
      <xdr:rowOff>31588</xdr:rowOff>
    </xdr:to>
    <xdr:sp macro="" textlink="">
      <xdr:nvSpPr>
        <xdr:cNvPr id="145" name="楕円 144"/>
        <xdr:cNvSpPr/>
      </xdr:nvSpPr>
      <xdr:spPr>
        <a:xfrm>
          <a:off x="12573000" y="56735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124315</xdr:rowOff>
    </xdr:from>
    <xdr:ext cx="469744" cy="259045"/>
    <xdr:sp macro="" textlink="">
      <xdr:nvSpPr>
        <xdr:cNvPr id="146" name="債務償還比率該当値テキスト"/>
        <xdr:cNvSpPr txBox="1"/>
      </xdr:nvSpPr>
      <xdr:spPr>
        <a:xfrm>
          <a:off x="12646025" y="55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38827</xdr:rowOff>
    </xdr:from>
    <xdr:to>
      <xdr:col>72</xdr:col>
      <xdr:colOff>123825</xdr:colOff>
      <xdr:row>28</xdr:row>
      <xdr:rowOff>140427</xdr:rowOff>
    </xdr:to>
    <xdr:sp macro="" textlink="">
      <xdr:nvSpPr>
        <xdr:cNvPr id="147" name="楕円 146"/>
        <xdr:cNvSpPr/>
      </xdr:nvSpPr>
      <xdr:spPr>
        <a:xfrm>
          <a:off x="11947525" y="56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89627</xdr:rowOff>
    </xdr:from>
    <xdr:to>
      <xdr:col>76</xdr:col>
      <xdr:colOff>22225</xdr:colOff>
      <xdr:row>28</xdr:row>
      <xdr:rowOff>152238</xdr:rowOff>
    </xdr:to>
    <xdr:cxnSp macro="">
      <xdr:nvCxnSpPr>
        <xdr:cNvPr id="148" name="直線コネクタ 147"/>
        <xdr:cNvCxnSpPr/>
      </xdr:nvCxnSpPr>
      <xdr:spPr>
        <a:xfrm>
          <a:off x="11998325" y="5661752"/>
          <a:ext cx="5969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29231</xdr:rowOff>
    </xdr:from>
    <xdr:to>
      <xdr:col>68</xdr:col>
      <xdr:colOff>123825</xdr:colOff>
      <xdr:row>28</xdr:row>
      <xdr:rowOff>130831</xdr:rowOff>
    </xdr:to>
    <xdr:sp macro="" textlink="">
      <xdr:nvSpPr>
        <xdr:cNvPr id="149" name="楕円 148"/>
        <xdr:cNvSpPr/>
      </xdr:nvSpPr>
      <xdr:spPr>
        <a:xfrm>
          <a:off x="11299825" y="56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80031</xdr:rowOff>
    </xdr:from>
    <xdr:to>
      <xdr:col>72</xdr:col>
      <xdr:colOff>73025</xdr:colOff>
      <xdr:row>28</xdr:row>
      <xdr:rowOff>89627</xdr:rowOff>
    </xdr:to>
    <xdr:cxnSp macro="">
      <xdr:nvCxnSpPr>
        <xdr:cNvPr id="150" name="直線コネクタ 149"/>
        <xdr:cNvCxnSpPr/>
      </xdr:nvCxnSpPr>
      <xdr:spPr>
        <a:xfrm>
          <a:off x="11350625" y="5652156"/>
          <a:ext cx="6477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89253</xdr:rowOff>
    </xdr:from>
    <xdr:to>
      <xdr:col>64</xdr:col>
      <xdr:colOff>123825</xdr:colOff>
      <xdr:row>28</xdr:row>
      <xdr:rowOff>19403</xdr:rowOff>
    </xdr:to>
    <xdr:sp macro="" textlink="">
      <xdr:nvSpPr>
        <xdr:cNvPr id="151" name="楕円 150"/>
        <xdr:cNvSpPr/>
      </xdr:nvSpPr>
      <xdr:spPr>
        <a:xfrm>
          <a:off x="10652125" y="54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140053</xdr:rowOff>
    </xdr:from>
    <xdr:to>
      <xdr:col>68</xdr:col>
      <xdr:colOff>73025</xdr:colOff>
      <xdr:row>28</xdr:row>
      <xdr:rowOff>80031</xdr:rowOff>
    </xdr:to>
    <xdr:cxnSp macro="">
      <xdr:nvCxnSpPr>
        <xdr:cNvPr id="152" name="直線コネクタ 151"/>
        <xdr:cNvCxnSpPr/>
      </xdr:nvCxnSpPr>
      <xdr:spPr>
        <a:xfrm>
          <a:off x="10702925" y="5540728"/>
          <a:ext cx="647700" cy="1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6802</xdr:rowOff>
    </xdr:from>
    <xdr:to>
      <xdr:col>60</xdr:col>
      <xdr:colOff>123825</xdr:colOff>
      <xdr:row>28</xdr:row>
      <xdr:rowOff>108402</xdr:rowOff>
    </xdr:to>
    <xdr:sp macro="" textlink="">
      <xdr:nvSpPr>
        <xdr:cNvPr id="153" name="楕円 152"/>
        <xdr:cNvSpPr/>
      </xdr:nvSpPr>
      <xdr:spPr>
        <a:xfrm>
          <a:off x="10004425" y="55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140053</xdr:rowOff>
    </xdr:from>
    <xdr:to>
      <xdr:col>64</xdr:col>
      <xdr:colOff>73025</xdr:colOff>
      <xdr:row>28</xdr:row>
      <xdr:rowOff>57602</xdr:rowOff>
    </xdr:to>
    <xdr:cxnSp macro="">
      <xdr:nvCxnSpPr>
        <xdr:cNvPr id="154" name="直線コネクタ 153"/>
        <xdr:cNvCxnSpPr/>
      </xdr:nvCxnSpPr>
      <xdr:spPr>
        <a:xfrm flipV="1">
          <a:off x="10055225" y="5540728"/>
          <a:ext cx="647700" cy="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5" name="n_1aveValue債務償還比率"/>
        <xdr:cNvSpPr txBox="1"/>
      </xdr:nvSpPr>
      <xdr:spPr>
        <a:xfrm>
          <a:off x="117793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56" name="n_2aveValue債務償還比率"/>
        <xdr:cNvSpPr txBox="1"/>
      </xdr:nvSpPr>
      <xdr:spPr>
        <a:xfrm>
          <a:off x="111443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57" name="n_3aveValue債務償還比率"/>
        <xdr:cNvSpPr txBox="1"/>
      </xdr:nvSpPr>
      <xdr:spPr>
        <a:xfrm>
          <a:off x="104966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8" name="n_4aveValue債務償還比率"/>
        <xdr:cNvSpPr txBox="1"/>
      </xdr:nvSpPr>
      <xdr:spPr>
        <a:xfrm>
          <a:off x="98489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156954</xdr:rowOff>
    </xdr:from>
    <xdr:ext cx="469744" cy="259045"/>
    <xdr:sp macro="" textlink="">
      <xdr:nvSpPr>
        <xdr:cNvPr id="159" name="n_1mainValue債務償還比率"/>
        <xdr:cNvSpPr txBox="1"/>
      </xdr:nvSpPr>
      <xdr:spPr>
        <a:xfrm>
          <a:off x="11779327" y="53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147358</xdr:rowOff>
    </xdr:from>
    <xdr:ext cx="469744" cy="259045"/>
    <xdr:sp macro="" textlink="">
      <xdr:nvSpPr>
        <xdr:cNvPr id="160" name="n_2mainValue債務償還比率"/>
        <xdr:cNvSpPr txBox="1"/>
      </xdr:nvSpPr>
      <xdr:spPr>
        <a:xfrm>
          <a:off x="11144327" y="53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35930</xdr:rowOff>
    </xdr:from>
    <xdr:ext cx="469744" cy="259045"/>
    <xdr:sp macro="" textlink="">
      <xdr:nvSpPr>
        <xdr:cNvPr id="161" name="n_3mainValue債務償還比率"/>
        <xdr:cNvSpPr txBox="1"/>
      </xdr:nvSpPr>
      <xdr:spPr>
        <a:xfrm>
          <a:off x="10496627" y="52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99529</xdr:rowOff>
    </xdr:from>
    <xdr:ext cx="469744" cy="259045"/>
    <xdr:sp macro="" textlink="">
      <xdr:nvSpPr>
        <xdr:cNvPr id="162" name="n_4mainValue債務償還比率"/>
        <xdr:cNvSpPr txBox="1"/>
      </xdr:nvSpPr>
      <xdr:spPr>
        <a:xfrm>
          <a:off x="9848927" y="567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39490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39878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3889375" y="59321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39878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38989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203575" y="6430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42887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68275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936625" y="6370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73" name="楕円 72"/>
        <xdr:cNvSpPr/>
      </xdr:nvSpPr>
      <xdr:spPr>
        <a:xfrm>
          <a:off x="38989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19702</xdr:rowOff>
    </xdr:from>
    <xdr:ext cx="405111" cy="259045"/>
    <xdr:sp macro="" textlink="">
      <xdr:nvSpPr>
        <xdr:cNvPr id="74" name="【道路】&#10;有形固定資産減価償却率該当値テキスト"/>
        <xdr:cNvSpPr txBox="1"/>
      </xdr:nvSpPr>
      <xdr:spPr>
        <a:xfrm>
          <a:off x="39878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xdr:rowOff>
    </xdr:from>
    <xdr:to>
      <xdr:col>20</xdr:col>
      <xdr:colOff>38100</xdr:colOff>
      <xdr:row>36</xdr:row>
      <xdr:rowOff>113665</xdr:rowOff>
    </xdr:to>
    <xdr:sp macro="" textlink="">
      <xdr:nvSpPr>
        <xdr:cNvPr id="75" name="楕円 74"/>
        <xdr:cNvSpPr/>
      </xdr:nvSpPr>
      <xdr:spPr>
        <a:xfrm>
          <a:off x="3203575" y="61842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47625</xdr:rowOff>
    </xdr:from>
    <xdr:to>
      <xdr:col>24</xdr:col>
      <xdr:colOff>63500</xdr:colOff>
      <xdr:row>36</xdr:row>
      <xdr:rowOff>62865</xdr:rowOff>
    </xdr:to>
    <xdr:cxnSp macro="">
      <xdr:nvCxnSpPr>
        <xdr:cNvPr id="76" name="直線コネクタ 75"/>
        <xdr:cNvCxnSpPr/>
      </xdr:nvCxnSpPr>
      <xdr:spPr>
        <a:xfrm flipV="1">
          <a:off x="3235325" y="6219825"/>
          <a:ext cx="714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xdr:cNvSpPr/>
      </xdr:nvSpPr>
      <xdr:spPr>
        <a:xfrm>
          <a:off x="2428875"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62865</xdr:rowOff>
    </xdr:from>
    <xdr:to>
      <xdr:col>19</xdr:col>
      <xdr:colOff>177800</xdr:colOff>
      <xdr:row>36</xdr:row>
      <xdr:rowOff>72390</xdr:rowOff>
    </xdr:to>
    <xdr:cxnSp macro="">
      <xdr:nvCxnSpPr>
        <xdr:cNvPr id="78" name="直線コネクタ 77"/>
        <xdr:cNvCxnSpPr/>
      </xdr:nvCxnSpPr>
      <xdr:spPr>
        <a:xfrm flipV="1">
          <a:off x="2479675" y="623506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79" name="n_1aveValue【道路】&#10;有形固定資産減価償却率"/>
        <xdr:cNvSpPr txBox="1"/>
      </xdr:nvSpPr>
      <xdr:spPr>
        <a:xfrm>
          <a:off x="306769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0" name="n_2aveValue【道路】&#10;有形固定資産減価償却率"/>
        <xdr:cNvSpPr txBox="1"/>
      </xdr:nvSpPr>
      <xdr:spPr>
        <a:xfrm>
          <a:off x="230569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aveValue【道路】&#10;有形固定資産減価償却率"/>
        <xdr:cNvSpPr txBox="1"/>
      </xdr:nvSpPr>
      <xdr:spPr>
        <a:xfrm>
          <a:off x="155956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2" name="n_4aveValue【道路】&#10;有形固定資産減価償却率"/>
        <xdr:cNvSpPr txBox="1"/>
      </xdr:nvSpPr>
      <xdr:spPr>
        <a:xfrm>
          <a:off x="8134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130192</xdr:rowOff>
    </xdr:from>
    <xdr:ext cx="405111" cy="259045"/>
    <xdr:sp macro="" textlink="">
      <xdr:nvSpPr>
        <xdr:cNvPr id="83" name="n_1mainValue【道路】&#10;有形固定資産減価償却率"/>
        <xdr:cNvSpPr txBox="1"/>
      </xdr:nvSpPr>
      <xdr:spPr>
        <a:xfrm>
          <a:off x="306769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4" name="n_2mainValue【道路】&#10;有形固定資産減価償却率"/>
        <xdr:cNvSpPr txBox="1"/>
      </xdr:nvSpPr>
      <xdr:spPr>
        <a:xfrm>
          <a:off x="230569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xdr:cNvCxnSpPr/>
      </xdr:nvCxnSpPr>
      <xdr:spPr>
        <a:xfrm flipV="1">
          <a:off x="8905240"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xdr:cNvSpPr txBox="1"/>
      </xdr:nvSpPr>
      <xdr:spPr>
        <a:xfrm>
          <a:off x="8943975"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xdr:cNvCxnSpPr/>
      </xdr:nvCxnSpPr>
      <xdr:spPr>
        <a:xfrm>
          <a:off x="8845550" y="71611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xdr:cNvSpPr txBox="1"/>
      </xdr:nvSpPr>
      <xdr:spPr>
        <a:xfrm>
          <a:off x="8943975"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xdr:cNvCxnSpPr/>
      </xdr:nvCxnSpPr>
      <xdr:spPr>
        <a:xfrm>
          <a:off x="8845550" y="59955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xdr:cNvSpPr txBox="1"/>
      </xdr:nvSpPr>
      <xdr:spPr>
        <a:xfrm>
          <a:off x="8943975"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xdr:cNvSpPr/>
      </xdr:nvSpPr>
      <xdr:spPr>
        <a:xfrm>
          <a:off x="8883650" y="6987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xdr:cNvSpPr/>
      </xdr:nvSpPr>
      <xdr:spPr>
        <a:xfrm>
          <a:off x="815975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xdr:cNvSpPr/>
      </xdr:nvSpPr>
      <xdr:spPr>
        <a:xfrm>
          <a:off x="7413625" y="6985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xdr:cNvSpPr/>
      </xdr:nvSpPr>
      <xdr:spPr>
        <a:xfrm>
          <a:off x="6638925"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6" name="フローチャート: 判断 115"/>
        <xdr:cNvSpPr/>
      </xdr:nvSpPr>
      <xdr:spPr>
        <a:xfrm>
          <a:off x="58928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126160</xdr:rowOff>
    </xdr:from>
    <xdr:to>
      <xdr:col>55</xdr:col>
      <xdr:colOff>50800</xdr:colOff>
      <xdr:row>41</xdr:row>
      <xdr:rowOff>56310</xdr:rowOff>
    </xdr:to>
    <xdr:sp macro="" textlink="">
      <xdr:nvSpPr>
        <xdr:cNvPr id="122" name="楕円 121"/>
        <xdr:cNvSpPr/>
      </xdr:nvSpPr>
      <xdr:spPr>
        <a:xfrm>
          <a:off x="8883650" y="69841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85537</xdr:rowOff>
    </xdr:from>
    <xdr:ext cx="534377" cy="259045"/>
    <xdr:sp macro="" textlink="">
      <xdr:nvSpPr>
        <xdr:cNvPr id="123" name="【道路】&#10;一人当たり延長該当値テキスト"/>
        <xdr:cNvSpPr txBox="1"/>
      </xdr:nvSpPr>
      <xdr:spPr>
        <a:xfrm>
          <a:off x="8943975" y="67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135446</xdr:rowOff>
    </xdr:from>
    <xdr:to>
      <xdr:col>50</xdr:col>
      <xdr:colOff>165100</xdr:colOff>
      <xdr:row>41</xdr:row>
      <xdr:rowOff>65596</xdr:rowOff>
    </xdr:to>
    <xdr:sp macro="" textlink="">
      <xdr:nvSpPr>
        <xdr:cNvPr id="124" name="楕円 123"/>
        <xdr:cNvSpPr/>
      </xdr:nvSpPr>
      <xdr:spPr>
        <a:xfrm>
          <a:off x="8159750" y="69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5510</xdr:rowOff>
    </xdr:from>
    <xdr:to>
      <xdr:col>55</xdr:col>
      <xdr:colOff>0</xdr:colOff>
      <xdr:row>41</xdr:row>
      <xdr:rowOff>14796</xdr:rowOff>
    </xdr:to>
    <xdr:cxnSp macro="">
      <xdr:nvCxnSpPr>
        <xdr:cNvPr id="125" name="直線コネクタ 124"/>
        <xdr:cNvCxnSpPr/>
      </xdr:nvCxnSpPr>
      <xdr:spPr>
        <a:xfrm flipV="1">
          <a:off x="8210550" y="7034960"/>
          <a:ext cx="695325"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135533</xdr:rowOff>
    </xdr:from>
    <xdr:to>
      <xdr:col>46</xdr:col>
      <xdr:colOff>38100</xdr:colOff>
      <xdr:row>41</xdr:row>
      <xdr:rowOff>65683</xdr:rowOff>
    </xdr:to>
    <xdr:sp macro="" textlink="">
      <xdr:nvSpPr>
        <xdr:cNvPr id="126" name="楕円 125"/>
        <xdr:cNvSpPr/>
      </xdr:nvSpPr>
      <xdr:spPr>
        <a:xfrm>
          <a:off x="7413625" y="6993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14796</xdr:rowOff>
    </xdr:from>
    <xdr:to>
      <xdr:col>50</xdr:col>
      <xdr:colOff>114300</xdr:colOff>
      <xdr:row>41</xdr:row>
      <xdr:rowOff>14883</xdr:rowOff>
    </xdr:to>
    <xdr:cxnSp macro="">
      <xdr:nvCxnSpPr>
        <xdr:cNvPr id="127" name="直線コネクタ 126"/>
        <xdr:cNvCxnSpPr/>
      </xdr:nvCxnSpPr>
      <xdr:spPr>
        <a:xfrm flipV="1">
          <a:off x="7445375" y="7044246"/>
          <a:ext cx="765175"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28" name="n_1aveValue【道路】&#10;一人当たり延長"/>
        <xdr:cNvSpPr txBox="1"/>
      </xdr:nvSpPr>
      <xdr:spPr>
        <a:xfrm>
          <a:off x="7959236"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29" name="n_2aveValue【道路】&#10;一人当たり延長"/>
        <xdr:cNvSpPr txBox="1"/>
      </xdr:nvSpPr>
      <xdr:spPr>
        <a:xfrm>
          <a:off x="72258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0" name="n_3aveValue【道路】&#10;一人当たり延長"/>
        <xdr:cNvSpPr txBox="1"/>
      </xdr:nvSpPr>
      <xdr:spPr>
        <a:xfrm>
          <a:off x="6479686"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1" name="n_4aveValue【道路】&#10;一人当たり延長"/>
        <xdr:cNvSpPr txBox="1"/>
      </xdr:nvSpPr>
      <xdr:spPr>
        <a:xfrm>
          <a:off x="5704986"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56723</xdr:rowOff>
    </xdr:from>
    <xdr:ext cx="534377" cy="259045"/>
    <xdr:sp macro="" textlink="">
      <xdr:nvSpPr>
        <xdr:cNvPr id="132" name="n_1mainValue【道路】&#10;一人当たり延長"/>
        <xdr:cNvSpPr txBox="1"/>
      </xdr:nvSpPr>
      <xdr:spPr>
        <a:xfrm>
          <a:off x="7959236" y="70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56810</xdr:rowOff>
    </xdr:from>
    <xdr:ext cx="534377" cy="259045"/>
    <xdr:sp macro="" textlink="">
      <xdr:nvSpPr>
        <xdr:cNvPr id="133" name="n_2mainValue【道路】&#10;一人当たり延長"/>
        <xdr:cNvSpPr txBox="1"/>
      </xdr:nvSpPr>
      <xdr:spPr>
        <a:xfrm>
          <a:off x="7225811" y="70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9" name="直線コネクタ 158"/>
        <xdr:cNvCxnSpPr/>
      </xdr:nvCxnSpPr>
      <xdr:spPr>
        <a:xfrm flipV="1">
          <a:off x="39490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0" name="【橋りょう・トンネル】&#10;有形固定資産減価償却率最小値テキスト"/>
        <xdr:cNvSpPr txBox="1"/>
      </xdr:nvSpPr>
      <xdr:spPr>
        <a:xfrm>
          <a:off x="39878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1" name="直線コネクタ 160"/>
        <xdr:cNvCxnSpPr/>
      </xdr:nvCxnSpPr>
      <xdr:spPr>
        <a:xfrm>
          <a:off x="3889375" y="108976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2" name="【橋りょう・トンネル】&#10;有形固定資産減価償却率最大値テキスト"/>
        <xdr:cNvSpPr txBox="1"/>
      </xdr:nvSpPr>
      <xdr:spPr>
        <a:xfrm>
          <a:off x="39878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3" name="直線コネクタ 162"/>
        <xdr:cNvCxnSpPr/>
      </xdr:nvCxnSpPr>
      <xdr:spPr>
        <a:xfrm>
          <a:off x="3889375" y="9552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64" name="【橋りょう・トンネル】&#10;有形固定資産減価償却率平均値テキスト"/>
        <xdr:cNvSpPr txBox="1"/>
      </xdr:nvSpPr>
      <xdr:spPr>
        <a:xfrm>
          <a:off x="39878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5" name="フローチャート: 判断 164"/>
        <xdr:cNvSpPr/>
      </xdr:nvSpPr>
      <xdr:spPr>
        <a:xfrm>
          <a:off x="38989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6" name="フローチャート: 判断 165"/>
        <xdr:cNvSpPr/>
      </xdr:nvSpPr>
      <xdr:spPr>
        <a:xfrm>
          <a:off x="3203575" y="104337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xdr:cNvSpPr/>
      </xdr:nvSpPr>
      <xdr:spPr>
        <a:xfrm>
          <a:off x="2428875"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8" name="フローチャート: 判断 167"/>
        <xdr:cNvSpPr/>
      </xdr:nvSpPr>
      <xdr:spPr>
        <a:xfrm>
          <a:off x="168275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9" name="フローチャート: 判断 168"/>
        <xdr:cNvSpPr/>
      </xdr:nvSpPr>
      <xdr:spPr>
        <a:xfrm>
          <a:off x="936625" y="1028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5" name="楕円 174"/>
        <xdr:cNvSpPr/>
      </xdr:nvSpPr>
      <xdr:spPr>
        <a:xfrm>
          <a:off x="38989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19430</xdr:rowOff>
    </xdr:from>
    <xdr:ext cx="405111" cy="259045"/>
    <xdr:sp macro="" textlink="">
      <xdr:nvSpPr>
        <xdr:cNvPr id="176" name="【橋りょう・トンネル】&#10;有形固定資産減価償却率該当値テキスト"/>
        <xdr:cNvSpPr txBox="1"/>
      </xdr:nvSpPr>
      <xdr:spPr>
        <a:xfrm>
          <a:off x="39878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77" name="楕円 176"/>
        <xdr:cNvSpPr/>
      </xdr:nvSpPr>
      <xdr:spPr>
        <a:xfrm>
          <a:off x="3203575" y="10063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47353</xdr:rowOff>
    </xdr:to>
    <xdr:cxnSp macro="">
      <xdr:nvCxnSpPr>
        <xdr:cNvPr id="178" name="直線コネクタ 177"/>
        <xdr:cNvCxnSpPr/>
      </xdr:nvCxnSpPr>
      <xdr:spPr>
        <a:xfrm>
          <a:off x="3235325" y="10113917"/>
          <a:ext cx="714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79" name="楕円 178"/>
        <xdr:cNvSpPr/>
      </xdr:nvSpPr>
      <xdr:spPr>
        <a:xfrm>
          <a:off x="2428875"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48985</xdr:rowOff>
    </xdr:to>
    <xdr:cxnSp macro="">
      <xdr:nvCxnSpPr>
        <xdr:cNvPr id="180" name="直線コネクタ 179"/>
        <xdr:cNvCxnSpPr/>
      </xdr:nvCxnSpPr>
      <xdr:spPr>
        <a:xfrm flipV="1">
          <a:off x="2479675" y="10113917"/>
          <a:ext cx="7556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1" name="n_1aveValue【橋りょう・トンネル】&#10;有形固定資産減価償却率"/>
        <xdr:cNvSpPr txBox="1"/>
      </xdr:nvSpPr>
      <xdr:spPr>
        <a:xfrm>
          <a:off x="306769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2" name="n_2aveValue【橋りょう・トンネル】&#10;有形固定資産減価償却率"/>
        <xdr:cNvSpPr txBox="1"/>
      </xdr:nvSpPr>
      <xdr:spPr>
        <a:xfrm>
          <a:off x="230569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3" name="n_3aveValue【橋りょう・トンネル】&#10;有形固定資産減価償却率"/>
        <xdr:cNvSpPr txBox="1"/>
      </xdr:nvSpPr>
      <xdr:spPr>
        <a:xfrm>
          <a:off x="1559569"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4" name="n_4aveValue【橋りょう・トンネル】&#10;有形固定資産減価償却率"/>
        <xdr:cNvSpPr txBox="1"/>
      </xdr:nvSpPr>
      <xdr:spPr>
        <a:xfrm>
          <a:off x="8134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85" name="n_1mainValue【橋りょう・トンネル】&#10;有形固定資産減価償却率"/>
        <xdr:cNvSpPr txBox="1"/>
      </xdr:nvSpPr>
      <xdr:spPr>
        <a:xfrm>
          <a:off x="306769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6" name="n_2mainValue【橋りょう・トンネル】&#10;有形固定資産減価償却率"/>
        <xdr:cNvSpPr txBox="1"/>
      </xdr:nvSpPr>
      <xdr:spPr>
        <a:xfrm>
          <a:off x="230569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0" name="直線コネクタ 209"/>
        <xdr:cNvCxnSpPr/>
      </xdr:nvCxnSpPr>
      <xdr:spPr>
        <a:xfrm flipV="1">
          <a:off x="8905240"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1" name="【橋りょう・トンネル】&#10;一人当たり有形固定資産（償却資産）額最小値テキスト"/>
        <xdr:cNvSpPr txBox="1"/>
      </xdr:nvSpPr>
      <xdr:spPr>
        <a:xfrm>
          <a:off x="8943975"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2" name="直線コネクタ 211"/>
        <xdr:cNvCxnSpPr/>
      </xdr:nvCxnSpPr>
      <xdr:spPr>
        <a:xfrm>
          <a:off x="8845550" y="11047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3" name="【橋りょう・トンネル】&#10;一人当たり有形固定資産（償却資産）額最大値テキスト"/>
        <xdr:cNvSpPr txBox="1"/>
      </xdr:nvSpPr>
      <xdr:spPr>
        <a:xfrm>
          <a:off x="8943975"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4" name="直線コネクタ 213"/>
        <xdr:cNvCxnSpPr/>
      </xdr:nvCxnSpPr>
      <xdr:spPr>
        <a:xfrm>
          <a:off x="8845550" y="9677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15" name="【橋りょう・トンネル】&#10;一人当たり有形固定資産（償却資産）額平均値テキスト"/>
        <xdr:cNvSpPr txBox="1"/>
      </xdr:nvSpPr>
      <xdr:spPr>
        <a:xfrm>
          <a:off x="8943975"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6" name="フローチャート: 判断 215"/>
        <xdr:cNvSpPr/>
      </xdr:nvSpPr>
      <xdr:spPr>
        <a:xfrm>
          <a:off x="8883650" y="10784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7" name="フローチャート: 判断 216"/>
        <xdr:cNvSpPr/>
      </xdr:nvSpPr>
      <xdr:spPr>
        <a:xfrm>
          <a:off x="815975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8" name="フローチャート: 判断 217"/>
        <xdr:cNvSpPr/>
      </xdr:nvSpPr>
      <xdr:spPr>
        <a:xfrm>
          <a:off x="7413625" y="108477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9" name="フローチャート: 判断 218"/>
        <xdr:cNvSpPr/>
      </xdr:nvSpPr>
      <xdr:spPr>
        <a:xfrm>
          <a:off x="6638925"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0" name="フローチャート: 判断 219"/>
        <xdr:cNvSpPr/>
      </xdr:nvSpPr>
      <xdr:spPr>
        <a:xfrm>
          <a:off x="58928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20496</xdr:rowOff>
    </xdr:from>
    <xdr:to>
      <xdr:col>55</xdr:col>
      <xdr:colOff>50800</xdr:colOff>
      <xdr:row>64</xdr:row>
      <xdr:rowOff>122096</xdr:rowOff>
    </xdr:to>
    <xdr:sp macro="" textlink="">
      <xdr:nvSpPr>
        <xdr:cNvPr id="226" name="楕円 225"/>
        <xdr:cNvSpPr/>
      </xdr:nvSpPr>
      <xdr:spPr>
        <a:xfrm>
          <a:off x="8883650" y="109932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106873</xdr:rowOff>
    </xdr:from>
    <xdr:ext cx="534377" cy="259045"/>
    <xdr:sp macro="" textlink="">
      <xdr:nvSpPr>
        <xdr:cNvPr id="227" name="【橋りょう・トンネル】&#10;一人当たり有形固定資産（償却資産）額該当値テキスト"/>
        <xdr:cNvSpPr txBox="1"/>
      </xdr:nvSpPr>
      <xdr:spPr>
        <a:xfrm>
          <a:off x="8943975" y="109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20756</xdr:rowOff>
    </xdr:from>
    <xdr:to>
      <xdr:col>50</xdr:col>
      <xdr:colOff>165100</xdr:colOff>
      <xdr:row>64</xdr:row>
      <xdr:rowOff>122356</xdr:rowOff>
    </xdr:to>
    <xdr:sp macro="" textlink="">
      <xdr:nvSpPr>
        <xdr:cNvPr id="228" name="楕円 227"/>
        <xdr:cNvSpPr/>
      </xdr:nvSpPr>
      <xdr:spPr>
        <a:xfrm>
          <a:off x="8159750" y="109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71296</xdr:rowOff>
    </xdr:from>
    <xdr:to>
      <xdr:col>55</xdr:col>
      <xdr:colOff>0</xdr:colOff>
      <xdr:row>64</xdr:row>
      <xdr:rowOff>71556</xdr:rowOff>
    </xdr:to>
    <xdr:cxnSp macro="">
      <xdr:nvCxnSpPr>
        <xdr:cNvPr id="229" name="直線コネクタ 228"/>
        <xdr:cNvCxnSpPr/>
      </xdr:nvCxnSpPr>
      <xdr:spPr>
        <a:xfrm flipV="1">
          <a:off x="8210550" y="11044096"/>
          <a:ext cx="695325"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21265</xdr:rowOff>
    </xdr:from>
    <xdr:to>
      <xdr:col>46</xdr:col>
      <xdr:colOff>38100</xdr:colOff>
      <xdr:row>64</xdr:row>
      <xdr:rowOff>122865</xdr:rowOff>
    </xdr:to>
    <xdr:sp macro="" textlink="">
      <xdr:nvSpPr>
        <xdr:cNvPr id="230" name="楕円 229"/>
        <xdr:cNvSpPr/>
      </xdr:nvSpPr>
      <xdr:spPr>
        <a:xfrm>
          <a:off x="7413625" y="109940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71556</xdr:rowOff>
    </xdr:from>
    <xdr:to>
      <xdr:col>50</xdr:col>
      <xdr:colOff>114300</xdr:colOff>
      <xdr:row>64</xdr:row>
      <xdr:rowOff>72065</xdr:rowOff>
    </xdr:to>
    <xdr:cxnSp macro="">
      <xdr:nvCxnSpPr>
        <xdr:cNvPr id="231" name="直線コネクタ 230"/>
        <xdr:cNvCxnSpPr/>
      </xdr:nvCxnSpPr>
      <xdr:spPr>
        <a:xfrm flipV="1">
          <a:off x="7445375" y="11044356"/>
          <a:ext cx="765175"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32" name="n_1aveValue【橋りょう・トンネル】&#10;一人当たり有形固定資産（償却資産）額"/>
        <xdr:cNvSpPr txBox="1"/>
      </xdr:nvSpPr>
      <xdr:spPr>
        <a:xfrm>
          <a:off x="7909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33" name="n_2aveValue【橋りょう・トンネル】&#10;一人当たり有形固定資産（償却資産）額"/>
        <xdr:cNvSpPr txBox="1"/>
      </xdr:nvSpPr>
      <xdr:spPr>
        <a:xfrm>
          <a:off x="71479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34" name="n_3aveValue【橋りょう・トンネル】&#10;一人当たり有形固定資産（償却資産）額"/>
        <xdr:cNvSpPr txBox="1"/>
      </xdr:nvSpPr>
      <xdr:spPr>
        <a:xfrm>
          <a:off x="6401780"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35" name="n_4aveValue【橋りょう・トンネル】&#10;一人当たり有形固定資産（償却資産）額"/>
        <xdr:cNvSpPr txBox="1"/>
      </xdr:nvSpPr>
      <xdr:spPr>
        <a:xfrm>
          <a:off x="5672670"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113483</xdr:rowOff>
    </xdr:from>
    <xdr:ext cx="534377" cy="259045"/>
    <xdr:sp macro="" textlink="">
      <xdr:nvSpPr>
        <xdr:cNvPr id="236" name="n_1mainValue【橋りょう・トンネル】&#10;一人当たり有形固定資産（償却資産）額"/>
        <xdr:cNvSpPr txBox="1"/>
      </xdr:nvSpPr>
      <xdr:spPr>
        <a:xfrm>
          <a:off x="7959236" y="110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113992</xdr:rowOff>
    </xdr:from>
    <xdr:ext cx="534377" cy="259045"/>
    <xdr:sp macro="" textlink="">
      <xdr:nvSpPr>
        <xdr:cNvPr id="237" name="n_2mainValue【橋りょう・トンネル】&#10;一人当たり有形固定資産（償却資産）額"/>
        <xdr:cNvSpPr txBox="1"/>
      </xdr:nvSpPr>
      <xdr:spPr>
        <a:xfrm>
          <a:off x="7225811" y="110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2" name="直線コネクタ 261"/>
        <xdr:cNvCxnSpPr/>
      </xdr:nvCxnSpPr>
      <xdr:spPr>
        <a:xfrm flipV="1">
          <a:off x="39490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5" name="【公営住宅】&#10;有形固定資産減価償却率最大値テキスト"/>
        <xdr:cNvSpPr txBox="1"/>
      </xdr:nvSpPr>
      <xdr:spPr>
        <a:xfrm>
          <a:off x="39878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6" name="直線コネクタ 265"/>
        <xdr:cNvCxnSpPr/>
      </xdr:nvCxnSpPr>
      <xdr:spPr>
        <a:xfrm>
          <a:off x="3889375" y="1334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67" name="【公営住宅】&#10;有形固定資産減価償却率平均値テキスト"/>
        <xdr:cNvSpPr txBox="1"/>
      </xdr:nvSpPr>
      <xdr:spPr>
        <a:xfrm>
          <a:off x="39878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8" name="フローチャート: 判断 267"/>
        <xdr:cNvSpPr/>
      </xdr:nvSpPr>
      <xdr:spPr>
        <a:xfrm>
          <a:off x="38989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9" name="フローチャート: 判断 268"/>
        <xdr:cNvSpPr/>
      </xdr:nvSpPr>
      <xdr:spPr>
        <a:xfrm>
          <a:off x="3203575" y="14135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0" name="フローチャート: 判断 269"/>
        <xdr:cNvSpPr/>
      </xdr:nvSpPr>
      <xdr:spPr>
        <a:xfrm>
          <a:off x="24288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1" name="フローチャート: 判断 270"/>
        <xdr:cNvSpPr/>
      </xdr:nvSpPr>
      <xdr:spPr>
        <a:xfrm>
          <a:off x="168275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2" name="フローチャート: 判断 271"/>
        <xdr:cNvSpPr/>
      </xdr:nvSpPr>
      <xdr:spPr>
        <a:xfrm>
          <a:off x="936625" y="140671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278" name="楕円 277"/>
        <xdr:cNvSpPr/>
      </xdr:nvSpPr>
      <xdr:spPr>
        <a:xfrm>
          <a:off x="38989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279" name="【公営住宅】&#10;有形固定資産減価償却率該当値テキスト"/>
        <xdr:cNvSpPr txBox="1"/>
      </xdr:nvSpPr>
      <xdr:spPr>
        <a:xfrm>
          <a:off x="39878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80" name="楕円 279"/>
        <xdr:cNvSpPr/>
      </xdr:nvSpPr>
      <xdr:spPr>
        <a:xfrm>
          <a:off x="3203575" y="14217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76200</xdr:rowOff>
    </xdr:to>
    <xdr:cxnSp macro="">
      <xdr:nvCxnSpPr>
        <xdr:cNvPr id="281" name="直線コネクタ 280"/>
        <xdr:cNvCxnSpPr/>
      </xdr:nvCxnSpPr>
      <xdr:spPr>
        <a:xfrm>
          <a:off x="3235325" y="1426845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82" name="楕円 281"/>
        <xdr:cNvSpPr/>
      </xdr:nvSpPr>
      <xdr:spPr>
        <a:xfrm>
          <a:off x="2428875"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38100</xdr:rowOff>
    </xdr:to>
    <xdr:cxnSp macro="">
      <xdr:nvCxnSpPr>
        <xdr:cNvPr id="283" name="直線コネクタ 282"/>
        <xdr:cNvCxnSpPr/>
      </xdr:nvCxnSpPr>
      <xdr:spPr>
        <a:xfrm>
          <a:off x="2479675" y="14220825"/>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84" name="n_1aveValue【公営住宅】&#10;有形固定資産減価償却率"/>
        <xdr:cNvSpPr txBox="1"/>
      </xdr:nvSpPr>
      <xdr:spPr>
        <a:xfrm>
          <a:off x="306769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85" name="n_2aveValue【公営住宅】&#10;有形固定資産減価償却率"/>
        <xdr:cNvSpPr txBox="1"/>
      </xdr:nvSpPr>
      <xdr:spPr>
        <a:xfrm>
          <a:off x="230569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6" name="n_3aveValue【公営住宅】&#10;有形固定資産減価償却率"/>
        <xdr:cNvSpPr txBox="1"/>
      </xdr:nvSpPr>
      <xdr:spPr>
        <a:xfrm>
          <a:off x="1559569"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7" name="n_4aveValue【公営住宅】&#10;有形固定資産減価償却率"/>
        <xdr:cNvSpPr txBox="1"/>
      </xdr:nvSpPr>
      <xdr:spPr>
        <a:xfrm>
          <a:off x="8134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88" name="n_1mainValue【公営住宅】&#10;有形固定資産減価償却率"/>
        <xdr:cNvSpPr txBox="1"/>
      </xdr:nvSpPr>
      <xdr:spPr>
        <a:xfrm>
          <a:off x="306769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289" name="n_2mainValue【公営住宅】&#10;有形固定資産減価償却率"/>
        <xdr:cNvSpPr txBox="1"/>
      </xdr:nvSpPr>
      <xdr:spPr>
        <a:xfrm>
          <a:off x="230569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1" name="直線コネクタ 310"/>
        <xdr:cNvCxnSpPr/>
      </xdr:nvCxnSpPr>
      <xdr:spPr>
        <a:xfrm flipV="1">
          <a:off x="8905240"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2" name="【公営住宅】&#10;一人当たり面積最小値テキスト"/>
        <xdr:cNvSpPr txBox="1"/>
      </xdr:nvSpPr>
      <xdr:spPr>
        <a:xfrm>
          <a:off x="8943975"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3" name="直線コネクタ 312"/>
        <xdr:cNvCxnSpPr/>
      </xdr:nvCxnSpPr>
      <xdr:spPr>
        <a:xfrm>
          <a:off x="8845550" y="147648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4" name="【公営住宅】&#10;一人当たり面積最大値テキスト"/>
        <xdr:cNvSpPr txBox="1"/>
      </xdr:nvSpPr>
      <xdr:spPr>
        <a:xfrm>
          <a:off x="8943975"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5" name="直線コネクタ 314"/>
        <xdr:cNvCxnSpPr/>
      </xdr:nvCxnSpPr>
      <xdr:spPr>
        <a:xfrm>
          <a:off x="8845550" y="134547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16" name="【公営住宅】&#10;一人当たり面積平均値テキスト"/>
        <xdr:cNvSpPr txBox="1"/>
      </xdr:nvSpPr>
      <xdr:spPr>
        <a:xfrm>
          <a:off x="8943975"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7" name="フローチャート: 判断 316"/>
        <xdr:cNvSpPr/>
      </xdr:nvSpPr>
      <xdr:spPr>
        <a:xfrm>
          <a:off x="8883650" y="14524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8" name="フローチャート: 判断 317"/>
        <xdr:cNvSpPr/>
      </xdr:nvSpPr>
      <xdr:spPr>
        <a:xfrm>
          <a:off x="815975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9" name="フローチャート: 判断 318"/>
        <xdr:cNvSpPr/>
      </xdr:nvSpPr>
      <xdr:spPr>
        <a:xfrm>
          <a:off x="7413625" y="145877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0" name="フローチャート: 判断 319"/>
        <xdr:cNvSpPr/>
      </xdr:nvSpPr>
      <xdr:spPr>
        <a:xfrm>
          <a:off x="6638925"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1" name="フローチャート: 判断 320"/>
        <xdr:cNvSpPr/>
      </xdr:nvSpPr>
      <xdr:spPr>
        <a:xfrm>
          <a:off x="58928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72889</xdr:rowOff>
    </xdr:from>
    <xdr:to>
      <xdr:col>55</xdr:col>
      <xdr:colOff>50800</xdr:colOff>
      <xdr:row>86</xdr:row>
      <xdr:rowOff>3039</xdr:rowOff>
    </xdr:to>
    <xdr:sp macro="" textlink="">
      <xdr:nvSpPr>
        <xdr:cNvPr id="327" name="楕円 326"/>
        <xdr:cNvSpPr/>
      </xdr:nvSpPr>
      <xdr:spPr>
        <a:xfrm>
          <a:off x="8883650" y="14646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159266</xdr:rowOff>
    </xdr:from>
    <xdr:ext cx="469744" cy="259045"/>
    <xdr:sp macro="" textlink="">
      <xdr:nvSpPr>
        <xdr:cNvPr id="328" name="【公営住宅】&#10;一人当たり面積該当値テキスト"/>
        <xdr:cNvSpPr txBox="1"/>
      </xdr:nvSpPr>
      <xdr:spPr>
        <a:xfrm>
          <a:off x="8943975" y="145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73985</xdr:rowOff>
    </xdr:from>
    <xdr:to>
      <xdr:col>50</xdr:col>
      <xdr:colOff>165100</xdr:colOff>
      <xdr:row>86</xdr:row>
      <xdr:rowOff>4135</xdr:rowOff>
    </xdr:to>
    <xdr:sp macro="" textlink="">
      <xdr:nvSpPr>
        <xdr:cNvPr id="329" name="楕円 328"/>
        <xdr:cNvSpPr/>
      </xdr:nvSpPr>
      <xdr:spPr>
        <a:xfrm>
          <a:off x="8159750" y="146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123689</xdr:rowOff>
    </xdr:from>
    <xdr:to>
      <xdr:col>55</xdr:col>
      <xdr:colOff>0</xdr:colOff>
      <xdr:row>85</xdr:row>
      <xdr:rowOff>124785</xdr:rowOff>
    </xdr:to>
    <xdr:cxnSp macro="">
      <xdr:nvCxnSpPr>
        <xdr:cNvPr id="330" name="直線コネクタ 329"/>
        <xdr:cNvCxnSpPr/>
      </xdr:nvCxnSpPr>
      <xdr:spPr>
        <a:xfrm flipV="1">
          <a:off x="8210550" y="14696939"/>
          <a:ext cx="695325"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74031</xdr:rowOff>
    </xdr:from>
    <xdr:to>
      <xdr:col>46</xdr:col>
      <xdr:colOff>38100</xdr:colOff>
      <xdr:row>86</xdr:row>
      <xdr:rowOff>4181</xdr:rowOff>
    </xdr:to>
    <xdr:sp macro="" textlink="">
      <xdr:nvSpPr>
        <xdr:cNvPr id="331" name="楕円 330"/>
        <xdr:cNvSpPr/>
      </xdr:nvSpPr>
      <xdr:spPr>
        <a:xfrm>
          <a:off x="7413625" y="146472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124785</xdr:rowOff>
    </xdr:from>
    <xdr:to>
      <xdr:col>50</xdr:col>
      <xdr:colOff>114300</xdr:colOff>
      <xdr:row>85</xdr:row>
      <xdr:rowOff>124831</xdr:rowOff>
    </xdr:to>
    <xdr:cxnSp macro="">
      <xdr:nvCxnSpPr>
        <xdr:cNvPr id="332" name="直線コネクタ 331"/>
        <xdr:cNvCxnSpPr/>
      </xdr:nvCxnSpPr>
      <xdr:spPr>
        <a:xfrm flipV="1">
          <a:off x="7445375" y="14698035"/>
          <a:ext cx="765175"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33" name="n_1aveValue【公営住宅】&#10;一人当たり面積"/>
        <xdr:cNvSpPr txBox="1"/>
      </xdr:nvSpPr>
      <xdr:spPr>
        <a:xfrm>
          <a:off x="7991552"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34" name="n_2aveValue【公営住宅】&#10;一人当たり面積"/>
        <xdr:cNvSpPr txBox="1"/>
      </xdr:nvSpPr>
      <xdr:spPr>
        <a:xfrm>
          <a:off x="72581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5" name="n_3aveValue【公営住宅】&#10;一人当たり面積"/>
        <xdr:cNvSpPr txBox="1"/>
      </xdr:nvSpPr>
      <xdr:spPr>
        <a:xfrm>
          <a:off x="6483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6" name="n_4aveValue【公営住宅】&#10;一人当たり面積"/>
        <xdr:cNvSpPr txBox="1"/>
      </xdr:nvSpPr>
      <xdr:spPr>
        <a:xfrm>
          <a:off x="5737302"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166712</xdr:rowOff>
    </xdr:from>
    <xdr:ext cx="469744" cy="259045"/>
    <xdr:sp macro="" textlink="">
      <xdr:nvSpPr>
        <xdr:cNvPr id="337" name="n_1mainValue【公営住宅】&#10;一人当たり面積"/>
        <xdr:cNvSpPr txBox="1"/>
      </xdr:nvSpPr>
      <xdr:spPr>
        <a:xfrm>
          <a:off x="7991552" y="147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166758</xdr:rowOff>
    </xdr:from>
    <xdr:ext cx="469744" cy="259045"/>
    <xdr:sp macro="" textlink="">
      <xdr:nvSpPr>
        <xdr:cNvPr id="338" name="n_2mainValue【公営住宅】&#10;一人当たり面積"/>
        <xdr:cNvSpPr txBox="1"/>
      </xdr:nvSpPr>
      <xdr:spPr>
        <a:xfrm>
          <a:off x="7258127" y="147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80" name="直線コネクタ 379"/>
        <xdr:cNvCxnSpPr/>
      </xdr:nvCxnSpPr>
      <xdr:spPr>
        <a:xfrm flipV="1">
          <a:off x="13889989"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83" name="【認定こども園・幼稚園・保育所】&#10;有形固定資産減価償却率最大値テキスト"/>
        <xdr:cNvSpPr txBox="1"/>
      </xdr:nvSpPr>
      <xdr:spPr>
        <a:xfrm>
          <a:off x="13928725"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84" name="直線コネクタ 383"/>
        <xdr:cNvCxnSpPr/>
      </xdr:nvCxnSpPr>
      <xdr:spPr>
        <a:xfrm>
          <a:off x="13801725" y="57062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85" name="【認定こども園・幼稚園・保育所】&#10;有形固定資産減価償却率平均値テキスト"/>
        <xdr:cNvSpPr txBox="1"/>
      </xdr:nvSpPr>
      <xdr:spPr>
        <a:xfrm>
          <a:off x="13928725"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86" name="フローチャート: 判断 385"/>
        <xdr:cNvSpPr/>
      </xdr:nvSpPr>
      <xdr:spPr>
        <a:xfrm>
          <a:off x="13839825" y="6295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87" name="フローチャート: 判断 386"/>
        <xdr:cNvSpPr/>
      </xdr:nvSpPr>
      <xdr:spPr>
        <a:xfrm>
          <a:off x="13115925"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88" name="フローチャート: 判断 387"/>
        <xdr:cNvSpPr/>
      </xdr:nvSpPr>
      <xdr:spPr>
        <a:xfrm>
          <a:off x="123698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89" name="フローチャート: 判断 388"/>
        <xdr:cNvSpPr/>
      </xdr:nvSpPr>
      <xdr:spPr>
        <a:xfrm>
          <a:off x="11623675" y="649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90" name="フローチャート: 判断 389"/>
        <xdr:cNvSpPr/>
      </xdr:nvSpPr>
      <xdr:spPr>
        <a:xfrm>
          <a:off x="10848975"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396" name="楕円 395"/>
        <xdr:cNvSpPr/>
      </xdr:nvSpPr>
      <xdr:spPr>
        <a:xfrm>
          <a:off x="13839825" y="67756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397" name="【認定こども園・幼稚園・保育所】&#10;有形固定資産減価償却率該当値テキスト"/>
        <xdr:cNvSpPr txBox="1"/>
      </xdr:nvSpPr>
      <xdr:spPr>
        <a:xfrm>
          <a:off x="13928725"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398" name="楕円 397"/>
        <xdr:cNvSpPr/>
      </xdr:nvSpPr>
      <xdr:spPr>
        <a:xfrm>
          <a:off x="13115925"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39</xdr:row>
      <xdr:rowOff>166007</xdr:rowOff>
    </xdr:to>
    <xdr:cxnSp macro="">
      <xdr:nvCxnSpPr>
        <xdr:cNvPr id="399" name="直線コネクタ 398"/>
        <xdr:cNvCxnSpPr/>
      </xdr:nvCxnSpPr>
      <xdr:spPr>
        <a:xfrm flipV="1">
          <a:off x="13166725" y="6826431"/>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28666</xdr:rowOff>
    </xdr:from>
    <xdr:to>
      <xdr:col>76</xdr:col>
      <xdr:colOff>165100</xdr:colOff>
      <xdr:row>40</xdr:row>
      <xdr:rowOff>130266</xdr:rowOff>
    </xdr:to>
    <xdr:sp macro="" textlink="">
      <xdr:nvSpPr>
        <xdr:cNvPr id="400" name="楕円 399"/>
        <xdr:cNvSpPr/>
      </xdr:nvSpPr>
      <xdr:spPr>
        <a:xfrm>
          <a:off x="123698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166007</xdr:rowOff>
    </xdr:from>
    <xdr:to>
      <xdr:col>81</xdr:col>
      <xdr:colOff>50800</xdr:colOff>
      <xdr:row>40</xdr:row>
      <xdr:rowOff>79466</xdr:rowOff>
    </xdr:to>
    <xdr:cxnSp macro="">
      <xdr:nvCxnSpPr>
        <xdr:cNvPr id="401" name="直線コネクタ 400"/>
        <xdr:cNvCxnSpPr/>
      </xdr:nvCxnSpPr>
      <xdr:spPr>
        <a:xfrm flipV="1">
          <a:off x="12420600" y="6852557"/>
          <a:ext cx="746125"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02" name="n_1aveValue【認定こども園・幼稚園・保育所】&#10;有形固定資産減価償却率"/>
        <xdr:cNvSpPr txBox="1"/>
      </xdr:nvSpPr>
      <xdr:spPr>
        <a:xfrm>
          <a:off x="12980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03" name="n_2aveValue【認定こども園・幼稚園・保育所】&#10;有形固定資産減価償却率"/>
        <xdr:cNvSpPr txBox="1"/>
      </xdr:nvSpPr>
      <xdr:spPr>
        <a:xfrm>
          <a:off x="12246619"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04" name="n_3aveValue【認定こども園・幼稚園・保育所】&#10;有形固定資産減価償却率"/>
        <xdr:cNvSpPr txBox="1"/>
      </xdr:nvSpPr>
      <xdr:spPr>
        <a:xfrm>
          <a:off x="1150049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05" name="n_4aveValue【認定こども園・幼稚園・保育所】&#10;有形固定資産減価償却率"/>
        <xdr:cNvSpPr txBox="1"/>
      </xdr:nvSpPr>
      <xdr:spPr>
        <a:xfrm>
          <a:off x="1072579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06" name="n_1mainValue【認定こども園・幼稚園・保育所】&#10;有形固定資産減価償却率"/>
        <xdr:cNvSpPr txBox="1"/>
      </xdr:nvSpPr>
      <xdr:spPr>
        <a:xfrm>
          <a:off x="12980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121393</xdr:rowOff>
    </xdr:from>
    <xdr:ext cx="405111" cy="259045"/>
    <xdr:sp macro="" textlink="">
      <xdr:nvSpPr>
        <xdr:cNvPr id="407" name="n_2mainValue【認定こども園・幼稚園・保育所】&#10;有形固定資産減価償却率"/>
        <xdr:cNvSpPr txBox="1"/>
      </xdr:nvSpPr>
      <xdr:spPr>
        <a:xfrm>
          <a:off x="12246619"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9" name="テキスト ボックス 418"/>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1" name="テキスト ボックス 420"/>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3" name="テキスト ボックス 422"/>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5" name="テキスト ボックス 424"/>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7" name="テキスト ボックス 426"/>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9" name="テキスト ボックス 428"/>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33" name="直線コネクタ 432"/>
        <xdr:cNvCxnSpPr/>
      </xdr:nvCxnSpPr>
      <xdr:spPr>
        <a:xfrm flipV="1">
          <a:off x="188461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34" name="【認定こども園・幼稚園・保育所】&#10;一人当たり面積最小値テキスト"/>
        <xdr:cNvSpPr txBox="1"/>
      </xdr:nvSpPr>
      <xdr:spPr>
        <a:xfrm>
          <a:off x="188849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35" name="直線コネクタ 434"/>
        <xdr:cNvCxnSpPr/>
      </xdr:nvCxnSpPr>
      <xdr:spPr>
        <a:xfrm>
          <a:off x="18786475" y="71192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36" name="【認定こども園・幼稚園・保育所】&#10;一人当たり面積最大値テキスト"/>
        <xdr:cNvSpPr txBox="1"/>
      </xdr:nvSpPr>
      <xdr:spPr>
        <a:xfrm>
          <a:off x="188849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37" name="直線コネクタ 436"/>
        <xdr:cNvCxnSpPr/>
      </xdr:nvCxnSpPr>
      <xdr:spPr>
        <a:xfrm>
          <a:off x="18786475" y="5700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38" name="【認定こども園・幼稚園・保育所】&#10;一人当たり面積平均値テキスト"/>
        <xdr:cNvSpPr txBox="1"/>
      </xdr:nvSpPr>
      <xdr:spPr>
        <a:xfrm>
          <a:off x="188849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39" name="フローチャート: 判断 438"/>
        <xdr:cNvSpPr/>
      </xdr:nvSpPr>
      <xdr:spPr>
        <a:xfrm>
          <a:off x="187960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40" name="フローチャート: 判断 439"/>
        <xdr:cNvSpPr/>
      </xdr:nvSpPr>
      <xdr:spPr>
        <a:xfrm>
          <a:off x="18100675" y="67886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41" name="フローチャート: 判断 440"/>
        <xdr:cNvSpPr/>
      </xdr:nvSpPr>
      <xdr:spPr>
        <a:xfrm>
          <a:off x="17325975"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42" name="フローチャート: 判断 441"/>
        <xdr:cNvSpPr/>
      </xdr:nvSpPr>
      <xdr:spPr>
        <a:xfrm>
          <a:off x="1657985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43" name="フローチャート: 判断 442"/>
        <xdr:cNvSpPr/>
      </xdr:nvSpPr>
      <xdr:spPr>
        <a:xfrm>
          <a:off x="15833725" y="6698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138612</xdr:rowOff>
    </xdr:from>
    <xdr:to>
      <xdr:col>116</xdr:col>
      <xdr:colOff>114300</xdr:colOff>
      <xdr:row>39</xdr:row>
      <xdr:rowOff>68762</xdr:rowOff>
    </xdr:to>
    <xdr:sp macro="" textlink="">
      <xdr:nvSpPr>
        <xdr:cNvPr id="449" name="楕円 448"/>
        <xdr:cNvSpPr/>
      </xdr:nvSpPr>
      <xdr:spPr>
        <a:xfrm>
          <a:off x="18796000" y="66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161489</xdr:rowOff>
    </xdr:from>
    <xdr:ext cx="469744" cy="259045"/>
    <xdr:sp macro="" textlink="">
      <xdr:nvSpPr>
        <xdr:cNvPr id="450" name="【認定こども園・幼稚園・保育所】&#10;一人当たり面積該当値テキスト"/>
        <xdr:cNvSpPr txBox="1"/>
      </xdr:nvSpPr>
      <xdr:spPr>
        <a:xfrm>
          <a:off x="18884900"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145143</xdr:rowOff>
    </xdr:from>
    <xdr:to>
      <xdr:col>112</xdr:col>
      <xdr:colOff>38100</xdr:colOff>
      <xdr:row>39</xdr:row>
      <xdr:rowOff>75293</xdr:rowOff>
    </xdr:to>
    <xdr:sp macro="" textlink="">
      <xdr:nvSpPr>
        <xdr:cNvPr id="451" name="楕円 450"/>
        <xdr:cNvSpPr/>
      </xdr:nvSpPr>
      <xdr:spPr>
        <a:xfrm>
          <a:off x="18100675" y="66602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17962</xdr:rowOff>
    </xdr:from>
    <xdr:to>
      <xdr:col>116</xdr:col>
      <xdr:colOff>63500</xdr:colOff>
      <xdr:row>39</xdr:row>
      <xdr:rowOff>24493</xdr:rowOff>
    </xdr:to>
    <xdr:cxnSp macro="">
      <xdr:nvCxnSpPr>
        <xdr:cNvPr id="452" name="直線コネクタ 451"/>
        <xdr:cNvCxnSpPr/>
      </xdr:nvCxnSpPr>
      <xdr:spPr>
        <a:xfrm flipV="1">
          <a:off x="18132425" y="6704512"/>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146231</xdr:rowOff>
    </xdr:from>
    <xdr:to>
      <xdr:col>107</xdr:col>
      <xdr:colOff>101600</xdr:colOff>
      <xdr:row>39</xdr:row>
      <xdr:rowOff>76381</xdr:rowOff>
    </xdr:to>
    <xdr:sp macro="" textlink="">
      <xdr:nvSpPr>
        <xdr:cNvPr id="453" name="楕円 452"/>
        <xdr:cNvSpPr/>
      </xdr:nvSpPr>
      <xdr:spPr>
        <a:xfrm>
          <a:off x="17325975"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24493</xdr:rowOff>
    </xdr:from>
    <xdr:to>
      <xdr:col>111</xdr:col>
      <xdr:colOff>177800</xdr:colOff>
      <xdr:row>39</xdr:row>
      <xdr:rowOff>25581</xdr:rowOff>
    </xdr:to>
    <xdr:cxnSp macro="">
      <xdr:nvCxnSpPr>
        <xdr:cNvPr id="454" name="直線コネクタ 453"/>
        <xdr:cNvCxnSpPr/>
      </xdr:nvCxnSpPr>
      <xdr:spPr>
        <a:xfrm flipV="1">
          <a:off x="17376775" y="6711043"/>
          <a:ext cx="7556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55" name="n_1aveValue【認定こども園・幼稚園・保育所】&#10;一人当たり面積"/>
        <xdr:cNvSpPr txBox="1"/>
      </xdr:nvSpPr>
      <xdr:spPr>
        <a:xfrm>
          <a:off x="1793247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56" name="n_2aveValue【認定こども園・幼稚園・保育所】&#10;一人当たり面積"/>
        <xdr:cNvSpPr txBox="1"/>
      </xdr:nvSpPr>
      <xdr:spPr>
        <a:xfrm>
          <a:off x="1717047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57" name="n_3aveValue【認定こども園・幼稚園・保育所】&#10;一人当たり面積"/>
        <xdr:cNvSpPr txBox="1"/>
      </xdr:nvSpPr>
      <xdr:spPr>
        <a:xfrm>
          <a:off x="16424352"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58" name="n_4aveValue【認定こども園・幼稚園・保育所】&#10;一人当たり面積"/>
        <xdr:cNvSpPr txBox="1"/>
      </xdr:nvSpPr>
      <xdr:spPr>
        <a:xfrm>
          <a:off x="156782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91820</xdr:rowOff>
    </xdr:from>
    <xdr:ext cx="469744" cy="259045"/>
    <xdr:sp macro="" textlink="">
      <xdr:nvSpPr>
        <xdr:cNvPr id="459" name="n_1mainValue【認定こども園・幼稚園・保育所】&#10;一人当たり面積"/>
        <xdr:cNvSpPr txBox="1"/>
      </xdr:nvSpPr>
      <xdr:spPr>
        <a:xfrm>
          <a:off x="1793247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92908</xdr:rowOff>
    </xdr:from>
    <xdr:ext cx="469744" cy="259045"/>
    <xdr:sp macro="" textlink="">
      <xdr:nvSpPr>
        <xdr:cNvPr id="460" name="n_2mainValue【認定こども園・幼稚園・保育所】&#10;一人当たり面積"/>
        <xdr:cNvSpPr txBox="1"/>
      </xdr:nvSpPr>
      <xdr:spPr>
        <a:xfrm>
          <a:off x="1717047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3" name="テキスト ボックス 472"/>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3" name="テキスト ボックス 482"/>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85" name="直線コネクタ 484"/>
        <xdr:cNvCxnSpPr/>
      </xdr:nvCxnSpPr>
      <xdr:spPr>
        <a:xfrm flipV="1">
          <a:off x="13889989"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86" name="【学校施設】&#10;有形固定資産減価償却率最小値テキスト"/>
        <xdr:cNvSpPr txBox="1"/>
      </xdr:nvSpPr>
      <xdr:spPr>
        <a:xfrm>
          <a:off x="13928725"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87" name="直線コネクタ 486"/>
        <xdr:cNvCxnSpPr/>
      </xdr:nvCxnSpPr>
      <xdr:spPr>
        <a:xfrm>
          <a:off x="13801725" y="1103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88" name="【学校施設】&#10;有形固定資産減価償却率最大値テキスト"/>
        <xdr:cNvSpPr txBox="1"/>
      </xdr:nvSpPr>
      <xdr:spPr>
        <a:xfrm>
          <a:off x="13928725"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89" name="直線コネクタ 488"/>
        <xdr:cNvCxnSpPr/>
      </xdr:nvCxnSpPr>
      <xdr:spPr>
        <a:xfrm>
          <a:off x="13801725" y="9549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90" name="【学校施設】&#10;有形固定資産減価償却率平均値テキスト"/>
        <xdr:cNvSpPr txBox="1"/>
      </xdr:nvSpPr>
      <xdr:spPr>
        <a:xfrm>
          <a:off x="13928725"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91" name="フローチャート: 判断 490"/>
        <xdr:cNvSpPr/>
      </xdr:nvSpPr>
      <xdr:spPr>
        <a:xfrm>
          <a:off x="13839825" y="1026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92" name="フローチャート: 判断 491"/>
        <xdr:cNvSpPr/>
      </xdr:nvSpPr>
      <xdr:spPr>
        <a:xfrm>
          <a:off x="1311592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93" name="フローチャート: 判断 492"/>
        <xdr:cNvSpPr/>
      </xdr:nvSpPr>
      <xdr:spPr>
        <a:xfrm>
          <a:off x="123698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94" name="フローチャート: 判断 493"/>
        <xdr:cNvSpPr/>
      </xdr:nvSpPr>
      <xdr:spPr>
        <a:xfrm>
          <a:off x="11623675" y="10192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95" name="フローチャート: 判断 494"/>
        <xdr:cNvSpPr/>
      </xdr:nvSpPr>
      <xdr:spPr>
        <a:xfrm>
          <a:off x="1084897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501" name="楕円 500"/>
        <xdr:cNvSpPr/>
      </xdr:nvSpPr>
      <xdr:spPr>
        <a:xfrm>
          <a:off x="13839825" y="100895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502" name="【学校施設】&#10;有形固定資産減価償却率該当値テキスト"/>
        <xdr:cNvSpPr txBox="1"/>
      </xdr:nvSpPr>
      <xdr:spPr>
        <a:xfrm>
          <a:off x="13928725"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03" name="楕円 502"/>
        <xdr:cNvSpPr/>
      </xdr:nvSpPr>
      <xdr:spPr>
        <a:xfrm>
          <a:off x="13115925"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24765</xdr:rowOff>
    </xdr:to>
    <xdr:cxnSp macro="">
      <xdr:nvCxnSpPr>
        <xdr:cNvPr id="504" name="直線コネクタ 503"/>
        <xdr:cNvCxnSpPr/>
      </xdr:nvCxnSpPr>
      <xdr:spPr>
        <a:xfrm>
          <a:off x="13166725" y="10121265"/>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05" name="楕円 504"/>
        <xdr:cNvSpPr/>
      </xdr:nvSpPr>
      <xdr:spPr>
        <a:xfrm>
          <a:off x="123698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146685</xdr:rowOff>
    </xdr:from>
    <xdr:to>
      <xdr:col>81</xdr:col>
      <xdr:colOff>50800</xdr:colOff>
      <xdr:row>59</xdr:row>
      <xdr:rowOff>5715</xdr:rowOff>
    </xdr:to>
    <xdr:cxnSp macro="">
      <xdr:nvCxnSpPr>
        <xdr:cNvPr id="506" name="直線コネクタ 505"/>
        <xdr:cNvCxnSpPr/>
      </xdr:nvCxnSpPr>
      <xdr:spPr>
        <a:xfrm>
          <a:off x="12420600" y="1009078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07" name="n_1aveValue【学校施設】&#10;有形固定資産減価償却率"/>
        <xdr:cNvSpPr txBox="1"/>
      </xdr:nvSpPr>
      <xdr:spPr>
        <a:xfrm>
          <a:off x="12980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08" name="n_2aveValue【学校施設】&#10;有形固定資産減価償却率"/>
        <xdr:cNvSpPr txBox="1"/>
      </xdr:nvSpPr>
      <xdr:spPr>
        <a:xfrm>
          <a:off x="12246619"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09" name="n_3aveValue【学校施設】&#10;有形固定資産減価償却率"/>
        <xdr:cNvSpPr txBox="1"/>
      </xdr:nvSpPr>
      <xdr:spPr>
        <a:xfrm>
          <a:off x="115004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10" name="n_4aveValue【学校施設】&#10;有形固定資産減価償却率"/>
        <xdr:cNvSpPr txBox="1"/>
      </xdr:nvSpPr>
      <xdr:spPr>
        <a:xfrm>
          <a:off x="1072579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511" name="n_1mainValue【学校施設】&#10;有形固定資産減価償却率"/>
        <xdr:cNvSpPr txBox="1"/>
      </xdr:nvSpPr>
      <xdr:spPr>
        <a:xfrm>
          <a:off x="12980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12" name="n_2mainValue【学校施設】&#10;有形固定資産減価償却率"/>
        <xdr:cNvSpPr txBox="1"/>
      </xdr:nvSpPr>
      <xdr:spPr>
        <a:xfrm>
          <a:off x="12246619"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8" name="テキスト ボックス 527"/>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0" name="テキスト ボックス 529"/>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2" name="テキスト ボックス 531"/>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4" name="テキスト ボックス 533"/>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36" name="直線コネクタ 535"/>
        <xdr:cNvCxnSpPr/>
      </xdr:nvCxnSpPr>
      <xdr:spPr>
        <a:xfrm flipV="1">
          <a:off x="188461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37"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38" name="直線コネクタ 537"/>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39" name="【学校施設】&#10;一人当たり面積最大値テキスト"/>
        <xdr:cNvSpPr txBox="1"/>
      </xdr:nvSpPr>
      <xdr:spPr>
        <a:xfrm>
          <a:off x="188849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40" name="直線コネクタ 539"/>
        <xdr:cNvCxnSpPr/>
      </xdr:nvCxnSpPr>
      <xdr:spPr>
        <a:xfrm>
          <a:off x="18786475" y="9628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41" name="【学校施設】&#10;一人当たり面積平均値テキスト"/>
        <xdr:cNvSpPr txBox="1"/>
      </xdr:nvSpPr>
      <xdr:spPr>
        <a:xfrm>
          <a:off x="188849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42" name="フローチャート: 判断 541"/>
        <xdr:cNvSpPr/>
      </xdr:nvSpPr>
      <xdr:spPr>
        <a:xfrm>
          <a:off x="187960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43" name="フローチャート: 判断 542"/>
        <xdr:cNvSpPr/>
      </xdr:nvSpPr>
      <xdr:spPr>
        <a:xfrm>
          <a:off x="18100675" y="10700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44" name="フローチャート: 判断 543"/>
        <xdr:cNvSpPr/>
      </xdr:nvSpPr>
      <xdr:spPr>
        <a:xfrm>
          <a:off x="17325975"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45" name="フローチャート: 判断 544"/>
        <xdr:cNvSpPr/>
      </xdr:nvSpPr>
      <xdr:spPr>
        <a:xfrm>
          <a:off x="1657985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46" name="フローチャート: 判断 545"/>
        <xdr:cNvSpPr/>
      </xdr:nvSpPr>
      <xdr:spPr>
        <a:xfrm>
          <a:off x="15833725" y="107096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12370</xdr:rowOff>
    </xdr:from>
    <xdr:to>
      <xdr:col>116</xdr:col>
      <xdr:colOff>114300</xdr:colOff>
      <xdr:row>62</xdr:row>
      <xdr:rowOff>113970</xdr:rowOff>
    </xdr:to>
    <xdr:sp macro="" textlink="">
      <xdr:nvSpPr>
        <xdr:cNvPr id="552" name="楕円 551"/>
        <xdr:cNvSpPr/>
      </xdr:nvSpPr>
      <xdr:spPr>
        <a:xfrm>
          <a:off x="18796000" y="106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35247</xdr:rowOff>
    </xdr:from>
    <xdr:ext cx="469744" cy="259045"/>
    <xdr:sp macro="" textlink="">
      <xdr:nvSpPr>
        <xdr:cNvPr id="553" name="【学校施設】&#10;一人当たり面積該当値テキスト"/>
        <xdr:cNvSpPr txBox="1"/>
      </xdr:nvSpPr>
      <xdr:spPr>
        <a:xfrm>
          <a:off x="18884900" y="104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xdr:rowOff>
    </xdr:from>
    <xdr:to>
      <xdr:col>112</xdr:col>
      <xdr:colOff>38100</xdr:colOff>
      <xdr:row>62</xdr:row>
      <xdr:rowOff>112522</xdr:rowOff>
    </xdr:to>
    <xdr:sp macro="" textlink="">
      <xdr:nvSpPr>
        <xdr:cNvPr id="554" name="楕円 553"/>
        <xdr:cNvSpPr/>
      </xdr:nvSpPr>
      <xdr:spPr>
        <a:xfrm>
          <a:off x="18100675" y="106408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61722</xdr:rowOff>
    </xdr:from>
    <xdr:to>
      <xdr:col>116</xdr:col>
      <xdr:colOff>63500</xdr:colOff>
      <xdr:row>62</xdr:row>
      <xdr:rowOff>63170</xdr:rowOff>
    </xdr:to>
    <xdr:cxnSp macro="">
      <xdr:nvCxnSpPr>
        <xdr:cNvPr id="555" name="直線コネクタ 554"/>
        <xdr:cNvCxnSpPr/>
      </xdr:nvCxnSpPr>
      <xdr:spPr>
        <a:xfrm>
          <a:off x="18132425" y="10691622"/>
          <a:ext cx="714375"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11226</xdr:rowOff>
    </xdr:from>
    <xdr:to>
      <xdr:col>107</xdr:col>
      <xdr:colOff>101600</xdr:colOff>
      <xdr:row>62</xdr:row>
      <xdr:rowOff>112826</xdr:rowOff>
    </xdr:to>
    <xdr:sp macro="" textlink="">
      <xdr:nvSpPr>
        <xdr:cNvPr id="556" name="楕円 555"/>
        <xdr:cNvSpPr/>
      </xdr:nvSpPr>
      <xdr:spPr>
        <a:xfrm>
          <a:off x="17325975" y="106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61722</xdr:rowOff>
    </xdr:from>
    <xdr:to>
      <xdr:col>111</xdr:col>
      <xdr:colOff>177800</xdr:colOff>
      <xdr:row>62</xdr:row>
      <xdr:rowOff>62026</xdr:rowOff>
    </xdr:to>
    <xdr:cxnSp macro="">
      <xdr:nvCxnSpPr>
        <xdr:cNvPr id="557" name="直線コネクタ 556"/>
        <xdr:cNvCxnSpPr/>
      </xdr:nvCxnSpPr>
      <xdr:spPr>
        <a:xfrm flipV="1">
          <a:off x="17376775" y="10691622"/>
          <a:ext cx="75565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58" name="n_1aveValue【学校施設】&#10;一人当たり面積"/>
        <xdr:cNvSpPr txBox="1"/>
      </xdr:nvSpPr>
      <xdr:spPr>
        <a:xfrm>
          <a:off x="1793247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59" name="n_2aveValue【学校施設】&#10;一人当たり面積"/>
        <xdr:cNvSpPr txBox="1"/>
      </xdr:nvSpPr>
      <xdr:spPr>
        <a:xfrm>
          <a:off x="1717047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60" name="n_3aveValue【学校施設】&#10;一人当たり面積"/>
        <xdr:cNvSpPr txBox="1"/>
      </xdr:nvSpPr>
      <xdr:spPr>
        <a:xfrm>
          <a:off x="16424352"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61" name="n_4aveValue【学校施設】&#10;一人当たり面積"/>
        <xdr:cNvSpPr txBox="1"/>
      </xdr:nvSpPr>
      <xdr:spPr>
        <a:xfrm>
          <a:off x="156782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129049</xdr:rowOff>
    </xdr:from>
    <xdr:ext cx="469744" cy="259045"/>
    <xdr:sp macro="" textlink="">
      <xdr:nvSpPr>
        <xdr:cNvPr id="562" name="n_1mainValue【学校施設】&#10;一人当たり面積"/>
        <xdr:cNvSpPr txBox="1"/>
      </xdr:nvSpPr>
      <xdr:spPr>
        <a:xfrm>
          <a:off x="1793247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129353</xdr:rowOff>
    </xdr:from>
    <xdr:ext cx="469744" cy="259045"/>
    <xdr:sp macro="" textlink="">
      <xdr:nvSpPr>
        <xdr:cNvPr id="563" name="n_2mainValue【学校施設】&#10;一人当たり面積"/>
        <xdr:cNvSpPr txBox="1"/>
      </xdr:nvSpPr>
      <xdr:spPr>
        <a:xfrm>
          <a:off x="17170477" y="104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有形固定資産減価償却率が類似団体内平均値を下回っている「道路」「橋りょう・トンネル」についてはインフラ整備や改良補修工事、「学校施設」については中学校移転新設によるものと考えられる。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認定こども園・幼稚園・保育所」については、類似団体内平均値と比べて高くなっているが、減価償却が進めば今後老朽化や台風・豪雨災害等によって施設更新や改修が見込まれるため、適切な施設運営や維持管理について検討が必要と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また、当村が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村という特殊な行政区にあり、それぞれの島に学校等施設があることから、一人当たり面積は比較的高水準にあり、高齢化や人口減少により今後も高い水準となることが見込まれる。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39490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39878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3889375" y="959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39878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38989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203575" y="1031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428875"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68275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936625" y="1012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170180</xdr:rowOff>
    </xdr:from>
    <xdr:to>
      <xdr:col>24</xdr:col>
      <xdr:colOff>114300</xdr:colOff>
      <xdr:row>63</xdr:row>
      <xdr:rowOff>100330</xdr:rowOff>
    </xdr:to>
    <xdr:sp macro="" textlink="">
      <xdr:nvSpPr>
        <xdr:cNvPr id="89" name="楕円 88"/>
        <xdr:cNvSpPr/>
      </xdr:nvSpPr>
      <xdr:spPr>
        <a:xfrm>
          <a:off x="38989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148607</xdr:rowOff>
    </xdr:from>
    <xdr:ext cx="405111" cy="259045"/>
    <xdr:sp macro="" textlink="">
      <xdr:nvSpPr>
        <xdr:cNvPr id="90" name="【体育館・プール】&#10;有形固定資産減価償却率該当値テキスト"/>
        <xdr:cNvSpPr txBox="1"/>
      </xdr:nvSpPr>
      <xdr:spPr>
        <a:xfrm>
          <a:off x="39878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91" name="楕円 90"/>
        <xdr:cNvSpPr/>
      </xdr:nvSpPr>
      <xdr:spPr>
        <a:xfrm>
          <a:off x="3203575" y="1079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49530</xdr:rowOff>
    </xdr:to>
    <xdr:cxnSp macro="">
      <xdr:nvCxnSpPr>
        <xdr:cNvPr id="92" name="直線コネクタ 91"/>
        <xdr:cNvCxnSpPr/>
      </xdr:nvCxnSpPr>
      <xdr:spPr>
        <a:xfrm>
          <a:off x="3235325" y="1084707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160655</xdr:rowOff>
    </xdr:from>
    <xdr:to>
      <xdr:col>15</xdr:col>
      <xdr:colOff>101600</xdr:colOff>
      <xdr:row>63</xdr:row>
      <xdr:rowOff>90805</xdr:rowOff>
    </xdr:to>
    <xdr:sp macro="" textlink="">
      <xdr:nvSpPr>
        <xdr:cNvPr id="93" name="楕円 92"/>
        <xdr:cNvSpPr/>
      </xdr:nvSpPr>
      <xdr:spPr>
        <a:xfrm>
          <a:off x="2428875"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40005</xdr:rowOff>
    </xdr:from>
    <xdr:to>
      <xdr:col>19</xdr:col>
      <xdr:colOff>177800</xdr:colOff>
      <xdr:row>63</xdr:row>
      <xdr:rowOff>45720</xdr:rowOff>
    </xdr:to>
    <xdr:cxnSp macro="">
      <xdr:nvCxnSpPr>
        <xdr:cNvPr id="94" name="直線コネクタ 93"/>
        <xdr:cNvCxnSpPr/>
      </xdr:nvCxnSpPr>
      <xdr:spPr>
        <a:xfrm>
          <a:off x="2479675" y="1084135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5" name="n_1aveValue【体育館・プール】&#10;有形固定資産減価償却率"/>
        <xdr:cNvSpPr txBox="1"/>
      </xdr:nvSpPr>
      <xdr:spPr>
        <a:xfrm>
          <a:off x="3067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6" name="n_2aveValue【体育館・プール】&#10;有形固定資産減価償却率"/>
        <xdr:cNvSpPr txBox="1"/>
      </xdr:nvSpPr>
      <xdr:spPr>
        <a:xfrm>
          <a:off x="230569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7" name="n_3aveValue【体育館・プール】&#10;有形固定資産減価償却率"/>
        <xdr:cNvSpPr txBox="1"/>
      </xdr:nvSpPr>
      <xdr:spPr>
        <a:xfrm>
          <a:off x="1559569"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8" name="n_4aveValue【体育館・プール】&#10;有形固定資産減価償却率"/>
        <xdr:cNvSpPr txBox="1"/>
      </xdr:nvSpPr>
      <xdr:spPr>
        <a:xfrm>
          <a:off x="8134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99" name="n_1mainValue【体育館・プール】&#10;有形固定資産減価償却率"/>
        <xdr:cNvSpPr txBox="1"/>
      </xdr:nvSpPr>
      <xdr:spPr>
        <a:xfrm>
          <a:off x="306769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81932</xdr:rowOff>
    </xdr:from>
    <xdr:ext cx="405111" cy="259045"/>
    <xdr:sp macro="" textlink="">
      <xdr:nvSpPr>
        <xdr:cNvPr id="100" name="n_2mainValue【体育館・プール】&#10;有形固定資産減価償却率"/>
        <xdr:cNvSpPr txBox="1"/>
      </xdr:nvSpPr>
      <xdr:spPr>
        <a:xfrm>
          <a:off x="230569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xdr:cNvCxnSpPr/>
      </xdr:nvCxnSpPr>
      <xdr:spPr>
        <a:xfrm flipV="1">
          <a:off x="8905240"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xdr:cNvSpPr txBox="1"/>
      </xdr:nvSpPr>
      <xdr:spPr>
        <a:xfrm>
          <a:off x="8943975"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xdr:cNvCxnSpPr/>
      </xdr:nvCxnSpPr>
      <xdr:spPr>
        <a:xfrm>
          <a:off x="8845550" y="110913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xdr:cNvSpPr txBox="1"/>
      </xdr:nvSpPr>
      <xdr:spPr>
        <a:xfrm>
          <a:off x="8943975"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xdr:cNvCxnSpPr/>
      </xdr:nvCxnSpPr>
      <xdr:spPr>
        <a:xfrm>
          <a:off x="8845550" y="9682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1" name="【体育館・プール】&#10;一人当たり面積平均値テキスト"/>
        <xdr:cNvSpPr txBox="1"/>
      </xdr:nvSpPr>
      <xdr:spPr>
        <a:xfrm>
          <a:off x="8943975"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xdr:cNvSpPr/>
      </xdr:nvSpPr>
      <xdr:spPr>
        <a:xfrm>
          <a:off x="8883650" y="10676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xdr:cNvSpPr/>
      </xdr:nvSpPr>
      <xdr:spPr>
        <a:xfrm>
          <a:off x="815975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xdr:cNvSpPr/>
      </xdr:nvSpPr>
      <xdr:spPr>
        <a:xfrm>
          <a:off x="7413625" y="10694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xdr:cNvSpPr/>
      </xdr:nvSpPr>
      <xdr:spPr>
        <a:xfrm>
          <a:off x="6638925"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xdr:cNvSpPr/>
      </xdr:nvSpPr>
      <xdr:spPr>
        <a:xfrm>
          <a:off x="58928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65460</xdr:rowOff>
    </xdr:from>
    <xdr:to>
      <xdr:col>55</xdr:col>
      <xdr:colOff>50800</xdr:colOff>
      <xdr:row>64</xdr:row>
      <xdr:rowOff>167060</xdr:rowOff>
    </xdr:to>
    <xdr:sp macro="" textlink="">
      <xdr:nvSpPr>
        <xdr:cNvPr id="142" name="楕円 141"/>
        <xdr:cNvSpPr/>
      </xdr:nvSpPr>
      <xdr:spPr>
        <a:xfrm>
          <a:off x="8883650" y="11038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151837</xdr:rowOff>
    </xdr:from>
    <xdr:ext cx="469744" cy="259045"/>
    <xdr:sp macro="" textlink="">
      <xdr:nvSpPr>
        <xdr:cNvPr id="143" name="【体育館・プール】&#10;一人当たり面積該当値テキスト"/>
        <xdr:cNvSpPr txBox="1"/>
      </xdr:nvSpPr>
      <xdr:spPr>
        <a:xfrm>
          <a:off x="8943975" y="109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65786</xdr:rowOff>
    </xdr:from>
    <xdr:to>
      <xdr:col>50</xdr:col>
      <xdr:colOff>165100</xdr:colOff>
      <xdr:row>64</xdr:row>
      <xdr:rowOff>167386</xdr:rowOff>
    </xdr:to>
    <xdr:sp macro="" textlink="">
      <xdr:nvSpPr>
        <xdr:cNvPr id="144" name="楕円 143"/>
        <xdr:cNvSpPr/>
      </xdr:nvSpPr>
      <xdr:spPr>
        <a:xfrm>
          <a:off x="815975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116260</xdr:rowOff>
    </xdr:from>
    <xdr:to>
      <xdr:col>55</xdr:col>
      <xdr:colOff>0</xdr:colOff>
      <xdr:row>64</xdr:row>
      <xdr:rowOff>116586</xdr:rowOff>
    </xdr:to>
    <xdr:cxnSp macro="">
      <xdr:nvCxnSpPr>
        <xdr:cNvPr id="145" name="直線コネクタ 144"/>
        <xdr:cNvCxnSpPr/>
      </xdr:nvCxnSpPr>
      <xdr:spPr>
        <a:xfrm flipV="1">
          <a:off x="8210550" y="11089060"/>
          <a:ext cx="695325"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65786</xdr:rowOff>
    </xdr:from>
    <xdr:to>
      <xdr:col>46</xdr:col>
      <xdr:colOff>38100</xdr:colOff>
      <xdr:row>64</xdr:row>
      <xdr:rowOff>167386</xdr:rowOff>
    </xdr:to>
    <xdr:sp macro="" textlink="">
      <xdr:nvSpPr>
        <xdr:cNvPr id="146" name="楕円 145"/>
        <xdr:cNvSpPr/>
      </xdr:nvSpPr>
      <xdr:spPr>
        <a:xfrm>
          <a:off x="7413625" y="110385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116586</xdr:rowOff>
    </xdr:from>
    <xdr:to>
      <xdr:col>50</xdr:col>
      <xdr:colOff>114300</xdr:colOff>
      <xdr:row>64</xdr:row>
      <xdr:rowOff>116586</xdr:rowOff>
    </xdr:to>
    <xdr:cxnSp macro="">
      <xdr:nvCxnSpPr>
        <xdr:cNvPr id="147" name="直線コネクタ 146"/>
        <xdr:cNvCxnSpPr/>
      </xdr:nvCxnSpPr>
      <xdr:spPr>
        <a:xfrm>
          <a:off x="7445375" y="1108938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48" name="n_1aveValue【体育館・プール】&#10;一人当たり面積"/>
        <xdr:cNvSpPr txBox="1"/>
      </xdr:nvSpPr>
      <xdr:spPr>
        <a:xfrm>
          <a:off x="7991552"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49" name="n_2aveValue【体育館・プール】&#10;一人当たり面積"/>
        <xdr:cNvSpPr txBox="1"/>
      </xdr:nvSpPr>
      <xdr:spPr>
        <a:xfrm>
          <a:off x="72581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0" name="n_3aveValue【体育館・プール】&#10;一人当たり面積"/>
        <xdr:cNvSpPr txBox="1"/>
      </xdr:nvSpPr>
      <xdr:spPr>
        <a:xfrm>
          <a:off x="6483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1" name="n_4aveValue【体育館・プール】&#10;一人当たり面積"/>
        <xdr:cNvSpPr txBox="1"/>
      </xdr:nvSpPr>
      <xdr:spPr>
        <a:xfrm>
          <a:off x="5737302"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158513</xdr:rowOff>
    </xdr:from>
    <xdr:ext cx="469744" cy="259045"/>
    <xdr:sp macro="" textlink="">
      <xdr:nvSpPr>
        <xdr:cNvPr id="152" name="n_1mainValue【体育館・プール】&#10;一人当たり面積"/>
        <xdr:cNvSpPr txBox="1"/>
      </xdr:nvSpPr>
      <xdr:spPr>
        <a:xfrm>
          <a:off x="7991552"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158513</xdr:rowOff>
    </xdr:from>
    <xdr:ext cx="469744" cy="259045"/>
    <xdr:sp macro="" textlink="">
      <xdr:nvSpPr>
        <xdr:cNvPr id="153" name="n_2mainValue【体育館・プール】&#10;一人当たり面積"/>
        <xdr:cNvSpPr txBox="1"/>
      </xdr:nvSpPr>
      <xdr:spPr>
        <a:xfrm>
          <a:off x="7258127"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4" name="テキスト ボックス 173"/>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7" name="直線コネクタ 176"/>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8" name="【福祉施設】&#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9" name="直線コネクタ 178"/>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0" name="【福祉施設】&#10;有形固定資産減価償却率最大値テキスト"/>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2" name="【福祉施設】&#10;有形固定資産減価償却率平均値テキスト"/>
        <xdr:cNvSpPr txBox="1"/>
      </xdr:nvSpPr>
      <xdr:spPr>
        <a:xfrm>
          <a:off x="39878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3" name="フローチャート: 判断 182"/>
        <xdr:cNvSpPr/>
      </xdr:nvSpPr>
      <xdr:spPr>
        <a:xfrm>
          <a:off x="38989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84" name="フローチャート: 判断 183"/>
        <xdr:cNvSpPr/>
      </xdr:nvSpPr>
      <xdr:spPr>
        <a:xfrm>
          <a:off x="3203575" y="13840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85" name="フローチャート: 判断 184"/>
        <xdr:cNvSpPr/>
      </xdr:nvSpPr>
      <xdr:spPr>
        <a:xfrm>
          <a:off x="2428875"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86" name="フローチャート: 判断 185"/>
        <xdr:cNvSpPr/>
      </xdr:nvSpPr>
      <xdr:spPr>
        <a:xfrm>
          <a:off x="168275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87" name="フローチャート: 判断 186"/>
        <xdr:cNvSpPr/>
      </xdr:nvSpPr>
      <xdr:spPr>
        <a:xfrm>
          <a:off x="936625" y="138925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115570</xdr:rowOff>
    </xdr:from>
    <xdr:to>
      <xdr:col>24</xdr:col>
      <xdr:colOff>114300</xdr:colOff>
      <xdr:row>80</xdr:row>
      <xdr:rowOff>45720</xdr:rowOff>
    </xdr:to>
    <xdr:sp macro="" textlink="">
      <xdr:nvSpPr>
        <xdr:cNvPr id="193" name="楕円 192"/>
        <xdr:cNvSpPr/>
      </xdr:nvSpPr>
      <xdr:spPr>
        <a:xfrm>
          <a:off x="38989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138447</xdr:rowOff>
    </xdr:from>
    <xdr:ext cx="405111" cy="259045"/>
    <xdr:sp macro="" textlink="">
      <xdr:nvSpPr>
        <xdr:cNvPr id="194" name="【福祉施設】&#10;有形固定資産減価償却率該当値テキスト"/>
        <xdr:cNvSpPr txBox="1"/>
      </xdr:nvSpPr>
      <xdr:spPr>
        <a:xfrm>
          <a:off x="3987800"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195" name="楕円 194"/>
        <xdr:cNvSpPr/>
      </xdr:nvSpPr>
      <xdr:spPr>
        <a:xfrm>
          <a:off x="3203575" y="14225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166370</xdr:rowOff>
    </xdr:from>
    <xdr:to>
      <xdr:col>24</xdr:col>
      <xdr:colOff>63500</xdr:colOff>
      <xdr:row>83</xdr:row>
      <xdr:rowOff>45720</xdr:rowOff>
    </xdr:to>
    <xdr:cxnSp macro="">
      <xdr:nvCxnSpPr>
        <xdr:cNvPr id="196" name="直線コネクタ 195"/>
        <xdr:cNvCxnSpPr/>
      </xdr:nvCxnSpPr>
      <xdr:spPr>
        <a:xfrm flipV="1">
          <a:off x="3235325" y="13710920"/>
          <a:ext cx="714375" cy="5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140970</xdr:rowOff>
    </xdr:from>
    <xdr:to>
      <xdr:col>15</xdr:col>
      <xdr:colOff>101600</xdr:colOff>
      <xdr:row>83</xdr:row>
      <xdr:rowOff>71120</xdr:rowOff>
    </xdr:to>
    <xdr:sp macro="" textlink="">
      <xdr:nvSpPr>
        <xdr:cNvPr id="197" name="楕円 196"/>
        <xdr:cNvSpPr/>
      </xdr:nvSpPr>
      <xdr:spPr>
        <a:xfrm>
          <a:off x="2428875"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20320</xdr:rowOff>
    </xdr:from>
    <xdr:to>
      <xdr:col>19</xdr:col>
      <xdr:colOff>177800</xdr:colOff>
      <xdr:row>83</xdr:row>
      <xdr:rowOff>45720</xdr:rowOff>
    </xdr:to>
    <xdr:cxnSp macro="">
      <xdr:nvCxnSpPr>
        <xdr:cNvPr id="198" name="直線コネクタ 197"/>
        <xdr:cNvCxnSpPr/>
      </xdr:nvCxnSpPr>
      <xdr:spPr>
        <a:xfrm>
          <a:off x="2479675" y="1425067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99" name="n_1aveValue【福祉施設】&#10;有形固定資産減価償却率"/>
        <xdr:cNvSpPr txBox="1"/>
      </xdr:nvSpPr>
      <xdr:spPr>
        <a:xfrm>
          <a:off x="3067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0" name="n_2aveValue【福祉施設】&#10;有形固定資産減価償却率"/>
        <xdr:cNvSpPr txBox="1"/>
      </xdr:nvSpPr>
      <xdr:spPr>
        <a:xfrm>
          <a:off x="230569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1" name="n_3aveValue【福祉施設】&#10;有形固定資産減価償却率"/>
        <xdr:cNvSpPr txBox="1"/>
      </xdr:nvSpPr>
      <xdr:spPr>
        <a:xfrm>
          <a:off x="1559569"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02" name="n_4aveValue【福祉施設】&#10;有形固定資産減価償却率"/>
        <xdr:cNvSpPr txBox="1"/>
      </xdr:nvSpPr>
      <xdr:spPr>
        <a:xfrm>
          <a:off x="8134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03" name="n_1mainValue【福祉施設】&#10;有形固定資産減価償却率"/>
        <xdr:cNvSpPr txBox="1"/>
      </xdr:nvSpPr>
      <xdr:spPr>
        <a:xfrm>
          <a:off x="306769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62247</xdr:rowOff>
    </xdr:from>
    <xdr:ext cx="405111" cy="259045"/>
    <xdr:sp macro="" textlink="">
      <xdr:nvSpPr>
        <xdr:cNvPr id="204" name="n_2mainValue【福祉施設】&#10;有形固定資産減価償却率"/>
        <xdr:cNvSpPr txBox="1"/>
      </xdr:nvSpPr>
      <xdr:spPr>
        <a:xfrm>
          <a:off x="230569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0" name="直線コネクタ 229"/>
        <xdr:cNvCxnSpPr/>
      </xdr:nvCxnSpPr>
      <xdr:spPr>
        <a:xfrm flipV="1">
          <a:off x="8905240"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31" name="【福祉施設】&#10;一人当たり面積最小値テキスト"/>
        <xdr:cNvSpPr txBox="1"/>
      </xdr:nvSpPr>
      <xdr:spPr>
        <a:xfrm>
          <a:off x="8943975"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32" name="直線コネクタ 231"/>
        <xdr:cNvCxnSpPr/>
      </xdr:nvCxnSpPr>
      <xdr:spPr>
        <a:xfrm>
          <a:off x="8845550" y="14906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33" name="【福祉施設】&#10;一人当たり面積最大値テキスト"/>
        <xdr:cNvSpPr txBox="1"/>
      </xdr:nvSpPr>
      <xdr:spPr>
        <a:xfrm>
          <a:off x="8943975"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34" name="直線コネクタ 233"/>
        <xdr:cNvCxnSpPr/>
      </xdr:nvCxnSpPr>
      <xdr:spPr>
        <a:xfrm>
          <a:off x="8845550" y="134252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35" name="【福祉施設】&#10;一人当たり面積平均値テキスト"/>
        <xdr:cNvSpPr txBox="1"/>
      </xdr:nvSpPr>
      <xdr:spPr>
        <a:xfrm>
          <a:off x="8943975"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36" name="フローチャート: 判断 235"/>
        <xdr:cNvSpPr/>
      </xdr:nvSpPr>
      <xdr:spPr>
        <a:xfrm>
          <a:off x="8883650" y="146304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37" name="フローチャート: 判断 236"/>
        <xdr:cNvSpPr/>
      </xdr:nvSpPr>
      <xdr:spPr>
        <a:xfrm>
          <a:off x="815975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38" name="フローチャート: 判断 237"/>
        <xdr:cNvSpPr/>
      </xdr:nvSpPr>
      <xdr:spPr>
        <a:xfrm>
          <a:off x="7413625" y="146696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39" name="フローチャート: 判断 238"/>
        <xdr:cNvSpPr/>
      </xdr:nvSpPr>
      <xdr:spPr>
        <a:xfrm>
          <a:off x="6638925"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0" name="フローチャート: 判断 239"/>
        <xdr:cNvSpPr/>
      </xdr:nvSpPr>
      <xdr:spPr>
        <a:xfrm>
          <a:off x="58928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159730</xdr:rowOff>
    </xdr:from>
    <xdr:to>
      <xdr:col>55</xdr:col>
      <xdr:colOff>50800</xdr:colOff>
      <xdr:row>86</xdr:row>
      <xdr:rowOff>89880</xdr:rowOff>
    </xdr:to>
    <xdr:sp macro="" textlink="">
      <xdr:nvSpPr>
        <xdr:cNvPr id="246" name="楕円 245"/>
        <xdr:cNvSpPr/>
      </xdr:nvSpPr>
      <xdr:spPr>
        <a:xfrm>
          <a:off x="8883650" y="14732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74657</xdr:rowOff>
    </xdr:from>
    <xdr:ext cx="469744" cy="259045"/>
    <xdr:sp macro="" textlink="">
      <xdr:nvSpPr>
        <xdr:cNvPr id="247" name="【福祉施設】&#10;一人当たり面積該当値テキスト"/>
        <xdr:cNvSpPr txBox="1"/>
      </xdr:nvSpPr>
      <xdr:spPr>
        <a:xfrm>
          <a:off x="8943975" y="1464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136544</xdr:rowOff>
    </xdr:from>
    <xdr:to>
      <xdr:col>50</xdr:col>
      <xdr:colOff>165100</xdr:colOff>
      <xdr:row>86</xdr:row>
      <xdr:rowOff>66694</xdr:rowOff>
    </xdr:to>
    <xdr:sp macro="" textlink="">
      <xdr:nvSpPr>
        <xdr:cNvPr id="248" name="楕円 247"/>
        <xdr:cNvSpPr/>
      </xdr:nvSpPr>
      <xdr:spPr>
        <a:xfrm>
          <a:off x="8159750" y="147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15894</xdr:rowOff>
    </xdr:from>
    <xdr:to>
      <xdr:col>55</xdr:col>
      <xdr:colOff>0</xdr:colOff>
      <xdr:row>86</xdr:row>
      <xdr:rowOff>39080</xdr:rowOff>
    </xdr:to>
    <xdr:cxnSp macro="">
      <xdr:nvCxnSpPr>
        <xdr:cNvPr id="249" name="直線コネクタ 248"/>
        <xdr:cNvCxnSpPr/>
      </xdr:nvCxnSpPr>
      <xdr:spPr>
        <a:xfrm>
          <a:off x="8210550" y="14760594"/>
          <a:ext cx="695325"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136544</xdr:rowOff>
    </xdr:from>
    <xdr:to>
      <xdr:col>46</xdr:col>
      <xdr:colOff>38100</xdr:colOff>
      <xdr:row>86</xdr:row>
      <xdr:rowOff>66694</xdr:rowOff>
    </xdr:to>
    <xdr:sp macro="" textlink="">
      <xdr:nvSpPr>
        <xdr:cNvPr id="250" name="楕円 249"/>
        <xdr:cNvSpPr/>
      </xdr:nvSpPr>
      <xdr:spPr>
        <a:xfrm>
          <a:off x="7413625" y="147097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15894</xdr:rowOff>
    </xdr:from>
    <xdr:to>
      <xdr:col>50</xdr:col>
      <xdr:colOff>114300</xdr:colOff>
      <xdr:row>86</xdr:row>
      <xdr:rowOff>15894</xdr:rowOff>
    </xdr:to>
    <xdr:cxnSp macro="">
      <xdr:nvCxnSpPr>
        <xdr:cNvPr id="251" name="直線コネクタ 250"/>
        <xdr:cNvCxnSpPr/>
      </xdr:nvCxnSpPr>
      <xdr:spPr>
        <a:xfrm>
          <a:off x="7445375" y="1476059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52" name="n_1aveValue【福祉施設】&#10;一人当たり面積"/>
        <xdr:cNvSpPr txBox="1"/>
      </xdr:nvSpPr>
      <xdr:spPr>
        <a:xfrm>
          <a:off x="7991552"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53" name="n_2aveValue【福祉施設】&#10;一人当たり面積"/>
        <xdr:cNvSpPr txBox="1"/>
      </xdr:nvSpPr>
      <xdr:spPr>
        <a:xfrm>
          <a:off x="72581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54" name="n_3aveValue【福祉施設】&#10;一人当たり面積"/>
        <xdr:cNvSpPr txBox="1"/>
      </xdr:nvSpPr>
      <xdr:spPr>
        <a:xfrm>
          <a:off x="6483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55" name="n_4aveValue【福祉施設】&#10;一人当たり面積"/>
        <xdr:cNvSpPr txBox="1"/>
      </xdr:nvSpPr>
      <xdr:spPr>
        <a:xfrm>
          <a:off x="5737302"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57821</xdr:rowOff>
    </xdr:from>
    <xdr:ext cx="469744" cy="259045"/>
    <xdr:sp macro="" textlink="">
      <xdr:nvSpPr>
        <xdr:cNvPr id="256" name="n_1mainValue【福祉施設】&#10;一人当たり面積"/>
        <xdr:cNvSpPr txBox="1"/>
      </xdr:nvSpPr>
      <xdr:spPr>
        <a:xfrm>
          <a:off x="7991552" y="148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57821</xdr:rowOff>
    </xdr:from>
    <xdr:ext cx="469744" cy="259045"/>
    <xdr:sp macro="" textlink="">
      <xdr:nvSpPr>
        <xdr:cNvPr id="257" name="n_2mainValue【福祉施設】&#10;一人当たり面積"/>
        <xdr:cNvSpPr txBox="1"/>
      </xdr:nvSpPr>
      <xdr:spPr>
        <a:xfrm>
          <a:off x="7258127" y="148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0" name="テキスト ボックス 269"/>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0" name="テキスト ボックス 279"/>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83" name="直線コネクタ 282"/>
        <xdr:cNvCxnSpPr/>
      </xdr:nvCxnSpPr>
      <xdr:spPr>
        <a:xfrm flipV="1">
          <a:off x="39490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4"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5" name="直線コネクタ 284"/>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86" name="【市民会館】&#10;有形固定資産減価償却率最大値テキスト"/>
        <xdr:cNvSpPr txBox="1"/>
      </xdr:nvSpPr>
      <xdr:spPr>
        <a:xfrm>
          <a:off x="39878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88" name="【市民会館】&#10;有形固定資産減価償却率平均値テキスト"/>
        <xdr:cNvSpPr txBox="1"/>
      </xdr:nvSpPr>
      <xdr:spPr>
        <a:xfrm>
          <a:off x="39878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89" name="フローチャート: 判断 288"/>
        <xdr:cNvSpPr/>
      </xdr:nvSpPr>
      <xdr:spPr>
        <a:xfrm>
          <a:off x="38989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90" name="フローチャート: 判断 289"/>
        <xdr:cNvSpPr/>
      </xdr:nvSpPr>
      <xdr:spPr>
        <a:xfrm>
          <a:off x="3203575" y="17911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91" name="フローチャート: 判断 290"/>
        <xdr:cNvSpPr/>
      </xdr:nvSpPr>
      <xdr:spPr>
        <a:xfrm>
          <a:off x="2428875"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92" name="フローチャート: 判断 291"/>
        <xdr:cNvSpPr/>
      </xdr:nvSpPr>
      <xdr:spPr>
        <a:xfrm>
          <a:off x="168275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93" name="フローチャート: 判断 292"/>
        <xdr:cNvSpPr/>
      </xdr:nvSpPr>
      <xdr:spPr>
        <a:xfrm>
          <a:off x="936625" y="17813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299" name="楕円 298"/>
        <xdr:cNvSpPr/>
      </xdr:nvSpPr>
      <xdr:spPr>
        <a:xfrm>
          <a:off x="38989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00" name="【市民会館】&#10;有形固定資産減価償却率該当値テキスト"/>
        <xdr:cNvSpPr txBox="1"/>
      </xdr:nvSpPr>
      <xdr:spPr>
        <a:xfrm>
          <a:off x="39878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01" name="楕円 300"/>
        <xdr:cNvSpPr/>
      </xdr:nvSpPr>
      <xdr:spPr>
        <a:xfrm>
          <a:off x="3203575" y="180194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68036</xdr:rowOff>
    </xdr:to>
    <xdr:cxnSp macro="">
      <xdr:nvCxnSpPr>
        <xdr:cNvPr id="302" name="直線コネクタ 301"/>
        <xdr:cNvCxnSpPr/>
      </xdr:nvCxnSpPr>
      <xdr:spPr>
        <a:xfrm>
          <a:off x="3235325" y="1807028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303" name="楕円 302"/>
        <xdr:cNvSpPr/>
      </xdr:nvSpPr>
      <xdr:spPr>
        <a:xfrm>
          <a:off x="2428875"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40277</xdr:rowOff>
    </xdr:from>
    <xdr:to>
      <xdr:col>19</xdr:col>
      <xdr:colOff>177800</xdr:colOff>
      <xdr:row>105</xdr:row>
      <xdr:rowOff>68036</xdr:rowOff>
    </xdr:to>
    <xdr:cxnSp macro="">
      <xdr:nvCxnSpPr>
        <xdr:cNvPr id="304" name="直線コネクタ 303"/>
        <xdr:cNvCxnSpPr/>
      </xdr:nvCxnSpPr>
      <xdr:spPr>
        <a:xfrm>
          <a:off x="2479675" y="18042527"/>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05" name="n_1aveValue【市民会館】&#10;有形固定資産減価償却率"/>
        <xdr:cNvSpPr txBox="1"/>
      </xdr:nvSpPr>
      <xdr:spPr>
        <a:xfrm>
          <a:off x="306769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06" name="n_2aveValue【市民会館】&#10;有形固定資産減価償却率"/>
        <xdr:cNvSpPr txBox="1"/>
      </xdr:nvSpPr>
      <xdr:spPr>
        <a:xfrm>
          <a:off x="23056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07" name="n_3aveValue【市民会館】&#10;有形固定資産減価償却率"/>
        <xdr:cNvSpPr txBox="1"/>
      </xdr:nvSpPr>
      <xdr:spPr>
        <a:xfrm>
          <a:off x="1559569"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08" name="n_4aveValue【市民会館】&#10;有形固定資産減価償却率"/>
        <xdr:cNvSpPr txBox="1"/>
      </xdr:nvSpPr>
      <xdr:spPr>
        <a:xfrm>
          <a:off x="8134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09" name="n_1mainValue【市民会館】&#10;有形固定資産減価償却率"/>
        <xdr:cNvSpPr txBox="1"/>
      </xdr:nvSpPr>
      <xdr:spPr>
        <a:xfrm>
          <a:off x="306769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310" name="n_2mainValue【市民会館】&#10;有形固定資産減価償却率"/>
        <xdr:cNvSpPr txBox="1"/>
      </xdr:nvSpPr>
      <xdr:spPr>
        <a:xfrm>
          <a:off x="230569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1" name="直線コネクタ 320"/>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2" name="テキスト ボックス 321"/>
        <xdr:cNvSpPr txBox="1"/>
      </xdr:nvSpPr>
      <xdr:spPr>
        <a:xfrm>
          <a:off x="52224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3" name="直線コネクタ 322"/>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4" name="テキスト ボックス 323"/>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5" name="直線コネクタ 324"/>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26" name="テキスト ボックス 325"/>
        <xdr:cNvSpPr txBox="1"/>
      </xdr:nvSpPr>
      <xdr:spPr>
        <a:xfrm>
          <a:off x="52224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30" name="直線コネクタ 329"/>
        <xdr:cNvCxnSpPr/>
      </xdr:nvCxnSpPr>
      <xdr:spPr>
        <a:xfrm flipV="1">
          <a:off x="8905240"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31" name="【市民会館】&#10;一人当たり面積最小値テキスト"/>
        <xdr:cNvSpPr txBox="1"/>
      </xdr:nvSpPr>
      <xdr:spPr>
        <a:xfrm>
          <a:off x="8943975"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32" name="直線コネクタ 331"/>
        <xdr:cNvCxnSpPr/>
      </xdr:nvCxnSpPr>
      <xdr:spPr>
        <a:xfrm>
          <a:off x="8845550" y="183933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33" name="【市民会館】&#10;一人当たり面積最大値テキスト"/>
        <xdr:cNvSpPr txBox="1"/>
      </xdr:nvSpPr>
      <xdr:spPr>
        <a:xfrm>
          <a:off x="8943975"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34" name="直線コネクタ 333"/>
        <xdr:cNvCxnSpPr/>
      </xdr:nvCxnSpPr>
      <xdr:spPr>
        <a:xfrm>
          <a:off x="8845550" y="172314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35" name="【市民会館】&#10;一人当たり面積平均値テキスト"/>
        <xdr:cNvSpPr txBox="1"/>
      </xdr:nvSpPr>
      <xdr:spPr>
        <a:xfrm>
          <a:off x="8943975"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36" name="フローチャート: 判断 335"/>
        <xdr:cNvSpPr/>
      </xdr:nvSpPr>
      <xdr:spPr>
        <a:xfrm>
          <a:off x="8883650" y="179939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37" name="フローチャート: 判断 336"/>
        <xdr:cNvSpPr/>
      </xdr:nvSpPr>
      <xdr:spPr>
        <a:xfrm>
          <a:off x="815975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38" name="フローチャート: 判断 337"/>
        <xdr:cNvSpPr/>
      </xdr:nvSpPr>
      <xdr:spPr>
        <a:xfrm>
          <a:off x="7413625" y="179865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39" name="フローチャート: 判断 338"/>
        <xdr:cNvSpPr/>
      </xdr:nvSpPr>
      <xdr:spPr>
        <a:xfrm>
          <a:off x="6638925"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40" name="フローチャート: 判断 339"/>
        <xdr:cNvSpPr/>
      </xdr:nvSpPr>
      <xdr:spPr>
        <a:xfrm>
          <a:off x="58928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1" name="テキスト ボックス 34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2" name="テキスト ボックス 34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3" name="テキスト ボックス 34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4" name="テキスト ボックス 34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5" name="テキスト ボックス 34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103124</xdr:rowOff>
    </xdr:from>
    <xdr:to>
      <xdr:col>55</xdr:col>
      <xdr:colOff>50800</xdr:colOff>
      <xdr:row>102</xdr:row>
      <xdr:rowOff>33274</xdr:rowOff>
    </xdr:to>
    <xdr:sp macro="" textlink="">
      <xdr:nvSpPr>
        <xdr:cNvPr id="346" name="楕円 345"/>
        <xdr:cNvSpPr/>
      </xdr:nvSpPr>
      <xdr:spPr>
        <a:xfrm>
          <a:off x="8883650" y="17419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126001</xdr:rowOff>
    </xdr:from>
    <xdr:ext cx="469744" cy="259045"/>
    <xdr:sp macro="" textlink="">
      <xdr:nvSpPr>
        <xdr:cNvPr id="347" name="【市民会館】&#10;一人当たり面積該当値テキスト"/>
        <xdr:cNvSpPr txBox="1"/>
      </xdr:nvSpPr>
      <xdr:spPr>
        <a:xfrm>
          <a:off x="8943975" y="172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115697</xdr:rowOff>
    </xdr:from>
    <xdr:to>
      <xdr:col>50</xdr:col>
      <xdr:colOff>165100</xdr:colOff>
      <xdr:row>102</xdr:row>
      <xdr:rowOff>45847</xdr:rowOff>
    </xdr:to>
    <xdr:sp macro="" textlink="">
      <xdr:nvSpPr>
        <xdr:cNvPr id="348" name="楕円 347"/>
        <xdr:cNvSpPr/>
      </xdr:nvSpPr>
      <xdr:spPr>
        <a:xfrm>
          <a:off x="8159750" y="174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153924</xdr:rowOff>
    </xdr:from>
    <xdr:to>
      <xdr:col>55</xdr:col>
      <xdr:colOff>0</xdr:colOff>
      <xdr:row>101</xdr:row>
      <xdr:rowOff>166497</xdr:rowOff>
    </xdr:to>
    <xdr:cxnSp macro="">
      <xdr:nvCxnSpPr>
        <xdr:cNvPr id="349" name="直線コネクタ 348"/>
        <xdr:cNvCxnSpPr/>
      </xdr:nvCxnSpPr>
      <xdr:spPr>
        <a:xfrm flipV="1">
          <a:off x="8210550" y="17470374"/>
          <a:ext cx="69532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116839</xdr:rowOff>
    </xdr:from>
    <xdr:to>
      <xdr:col>46</xdr:col>
      <xdr:colOff>38100</xdr:colOff>
      <xdr:row>102</xdr:row>
      <xdr:rowOff>46989</xdr:rowOff>
    </xdr:to>
    <xdr:sp macro="" textlink="">
      <xdr:nvSpPr>
        <xdr:cNvPr id="350" name="楕円 349"/>
        <xdr:cNvSpPr/>
      </xdr:nvSpPr>
      <xdr:spPr>
        <a:xfrm>
          <a:off x="7413625" y="17433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166497</xdr:rowOff>
    </xdr:from>
    <xdr:to>
      <xdr:col>50</xdr:col>
      <xdr:colOff>114300</xdr:colOff>
      <xdr:row>101</xdr:row>
      <xdr:rowOff>167639</xdr:rowOff>
    </xdr:to>
    <xdr:cxnSp macro="">
      <xdr:nvCxnSpPr>
        <xdr:cNvPr id="351" name="直線コネクタ 350"/>
        <xdr:cNvCxnSpPr/>
      </xdr:nvCxnSpPr>
      <xdr:spPr>
        <a:xfrm flipV="1">
          <a:off x="7445375" y="17482947"/>
          <a:ext cx="76517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52" name="n_1aveValue【市民会館】&#10;一人当たり面積"/>
        <xdr:cNvSpPr txBox="1"/>
      </xdr:nvSpPr>
      <xdr:spPr>
        <a:xfrm>
          <a:off x="7991552"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353" name="n_2aveValue【市民会館】&#10;一人当たり面積"/>
        <xdr:cNvSpPr txBox="1"/>
      </xdr:nvSpPr>
      <xdr:spPr>
        <a:xfrm>
          <a:off x="72581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54" name="n_3aveValue【市民会館】&#10;一人当たり面積"/>
        <xdr:cNvSpPr txBox="1"/>
      </xdr:nvSpPr>
      <xdr:spPr>
        <a:xfrm>
          <a:off x="6483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55" name="n_4aveValue【市民会館】&#10;一人当たり面積"/>
        <xdr:cNvSpPr txBox="1"/>
      </xdr:nvSpPr>
      <xdr:spPr>
        <a:xfrm>
          <a:off x="5737302"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62374</xdr:rowOff>
    </xdr:from>
    <xdr:ext cx="469744" cy="259045"/>
    <xdr:sp macro="" textlink="">
      <xdr:nvSpPr>
        <xdr:cNvPr id="356" name="n_1mainValue【市民会館】&#10;一人当たり面積"/>
        <xdr:cNvSpPr txBox="1"/>
      </xdr:nvSpPr>
      <xdr:spPr>
        <a:xfrm>
          <a:off x="7991552" y="1720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63516</xdr:rowOff>
    </xdr:from>
    <xdr:ext cx="469744" cy="259045"/>
    <xdr:sp macro="" textlink="">
      <xdr:nvSpPr>
        <xdr:cNvPr id="357" name="n_2mainValue【市民会館】&#10;一人当たり面積"/>
        <xdr:cNvSpPr txBox="1"/>
      </xdr:nvSpPr>
      <xdr:spPr>
        <a:xfrm>
          <a:off x="72581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83" name="直線コネクタ 382"/>
        <xdr:cNvCxnSpPr/>
      </xdr:nvCxnSpPr>
      <xdr:spPr>
        <a:xfrm flipV="1">
          <a:off x="13889989"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一般廃棄物処理施設】&#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86" name="【一般廃棄物処理施設】&#10;有形固定資産減価償却率最大値テキスト"/>
        <xdr:cNvSpPr txBox="1"/>
      </xdr:nvSpPr>
      <xdr:spPr>
        <a:xfrm>
          <a:off x="13928725"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87" name="直線コネクタ 386"/>
        <xdr:cNvCxnSpPr/>
      </xdr:nvCxnSpPr>
      <xdr:spPr>
        <a:xfrm>
          <a:off x="13801725" y="572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88" name="【一般廃棄物処理施設】&#10;有形固定資産減価償却率平均値テキスト"/>
        <xdr:cNvSpPr txBox="1"/>
      </xdr:nvSpPr>
      <xdr:spPr>
        <a:xfrm>
          <a:off x="13928725"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89" name="フローチャート: 判断 388"/>
        <xdr:cNvSpPr/>
      </xdr:nvSpPr>
      <xdr:spPr>
        <a:xfrm>
          <a:off x="13839825" y="646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0" name="フローチャート: 判断 389"/>
        <xdr:cNvSpPr/>
      </xdr:nvSpPr>
      <xdr:spPr>
        <a:xfrm>
          <a:off x="13115925"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91" name="フローチャート: 判断 390"/>
        <xdr:cNvSpPr/>
      </xdr:nvSpPr>
      <xdr:spPr>
        <a:xfrm>
          <a:off x="123698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92" name="フローチャート: 判断 391"/>
        <xdr:cNvSpPr/>
      </xdr:nvSpPr>
      <xdr:spPr>
        <a:xfrm>
          <a:off x="11623675" y="67788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93" name="フローチャート: 判断 392"/>
        <xdr:cNvSpPr/>
      </xdr:nvSpPr>
      <xdr:spPr>
        <a:xfrm>
          <a:off x="10848975"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108676</xdr:rowOff>
    </xdr:from>
    <xdr:to>
      <xdr:col>85</xdr:col>
      <xdr:colOff>177800</xdr:colOff>
      <xdr:row>36</xdr:row>
      <xdr:rowOff>38826</xdr:rowOff>
    </xdr:to>
    <xdr:sp macro="" textlink="">
      <xdr:nvSpPr>
        <xdr:cNvPr id="399" name="楕円 398"/>
        <xdr:cNvSpPr/>
      </xdr:nvSpPr>
      <xdr:spPr>
        <a:xfrm>
          <a:off x="13839825" y="61094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131553</xdr:rowOff>
    </xdr:from>
    <xdr:ext cx="405111" cy="259045"/>
    <xdr:sp macro="" textlink="">
      <xdr:nvSpPr>
        <xdr:cNvPr id="400" name="【一般廃棄物処理施設】&#10;有形固定資産減価償却率該当値テキスト"/>
        <xdr:cNvSpPr txBox="1"/>
      </xdr:nvSpPr>
      <xdr:spPr>
        <a:xfrm>
          <a:off x="13928725"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401" name="楕円 400"/>
        <xdr:cNvSpPr/>
      </xdr:nvSpPr>
      <xdr:spPr>
        <a:xfrm>
          <a:off x="13115925"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118654</xdr:rowOff>
    </xdr:from>
    <xdr:to>
      <xdr:col>85</xdr:col>
      <xdr:colOff>127000</xdr:colOff>
      <xdr:row>35</xdr:row>
      <xdr:rowOff>159476</xdr:rowOff>
    </xdr:to>
    <xdr:cxnSp macro="">
      <xdr:nvCxnSpPr>
        <xdr:cNvPr id="402" name="直線コネクタ 401"/>
        <xdr:cNvCxnSpPr/>
      </xdr:nvCxnSpPr>
      <xdr:spPr>
        <a:xfrm>
          <a:off x="13166725" y="6119404"/>
          <a:ext cx="7239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22134</xdr:rowOff>
    </xdr:from>
    <xdr:to>
      <xdr:col>76</xdr:col>
      <xdr:colOff>165100</xdr:colOff>
      <xdr:row>38</xdr:row>
      <xdr:rowOff>123734</xdr:rowOff>
    </xdr:to>
    <xdr:sp macro="" textlink="">
      <xdr:nvSpPr>
        <xdr:cNvPr id="403" name="楕円 402"/>
        <xdr:cNvSpPr/>
      </xdr:nvSpPr>
      <xdr:spPr>
        <a:xfrm>
          <a:off x="123698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38</xdr:row>
      <xdr:rowOff>72934</xdr:rowOff>
    </xdr:to>
    <xdr:cxnSp macro="">
      <xdr:nvCxnSpPr>
        <xdr:cNvPr id="404" name="直線コネクタ 403"/>
        <xdr:cNvCxnSpPr/>
      </xdr:nvCxnSpPr>
      <xdr:spPr>
        <a:xfrm flipV="1">
          <a:off x="12420600" y="6119404"/>
          <a:ext cx="746125"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05" name="n_1aveValue【一般廃棄物処理施設】&#10;有形固定資産減価償却率"/>
        <xdr:cNvSpPr txBox="1"/>
      </xdr:nvSpPr>
      <xdr:spPr>
        <a:xfrm>
          <a:off x="12980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06" name="n_2aveValue【一般廃棄物処理施設】&#10;有形固定資産減価償却率"/>
        <xdr:cNvSpPr txBox="1"/>
      </xdr:nvSpPr>
      <xdr:spPr>
        <a:xfrm>
          <a:off x="12246619"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407" name="n_3aveValue【一般廃棄物処理施設】&#10;有形固定資産減価償却率"/>
        <xdr:cNvSpPr txBox="1"/>
      </xdr:nvSpPr>
      <xdr:spPr>
        <a:xfrm>
          <a:off x="115004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08" name="n_4aveValue【一般廃棄物処理施設】&#10;有形固定資産減価償却率"/>
        <xdr:cNvSpPr txBox="1"/>
      </xdr:nvSpPr>
      <xdr:spPr>
        <a:xfrm>
          <a:off x="1072579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14531</xdr:rowOff>
    </xdr:from>
    <xdr:ext cx="405111" cy="259045"/>
    <xdr:sp macro="" textlink="">
      <xdr:nvSpPr>
        <xdr:cNvPr id="409" name="n_1mainValue【一般廃棄物処理施設】&#10;有形固定資産減価償却率"/>
        <xdr:cNvSpPr txBox="1"/>
      </xdr:nvSpPr>
      <xdr:spPr>
        <a:xfrm>
          <a:off x="12980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140261</xdr:rowOff>
    </xdr:from>
    <xdr:ext cx="405111" cy="259045"/>
    <xdr:sp macro="" textlink="">
      <xdr:nvSpPr>
        <xdr:cNvPr id="410" name="n_2mainValue【一般廃棄物処理施設】&#10;有形固定資産減価償却率"/>
        <xdr:cNvSpPr txBox="1"/>
      </xdr:nvSpPr>
      <xdr:spPr>
        <a:xfrm>
          <a:off x="12246619"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2" name="テキスト ボックス 421"/>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4" name="テキスト ボックス 423"/>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6" name="テキスト ボックス 425"/>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8" name="テキスト ボックス 427"/>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0" name="テキスト ボックス 429"/>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2" name="テキスト ボックス 431"/>
        <xdr:cNvSpPr txBox="1"/>
      </xdr:nvSpPr>
      <xdr:spPr>
        <a:xfrm>
          <a:off x="149735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4" name="テキスト ボックス 433"/>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36" name="直線コネクタ 435"/>
        <xdr:cNvCxnSpPr/>
      </xdr:nvCxnSpPr>
      <xdr:spPr>
        <a:xfrm flipV="1">
          <a:off x="188461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37" name="【一般廃棄物処理施設】&#10;一人当たり有形固定資産（償却資産）額最小値テキスト"/>
        <xdr:cNvSpPr txBox="1"/>
      </xdr:nvSpPr>
      <xdr:spPr>
        <a:xfrm>
          <a:off x="188849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38" name="直線コネクタ 437"/>
        <xdr:cNvCxnSpPr/>
      </xdr:nvCxnSpPr>
      <xdr:spPr>
        <a:xfrm>
          <a:off x="18786475" y="7287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39" name="【一般廃棄物処理施設】&#10;一人当たり有形固定資産（償却資産）額最大値テキスト"/>
        <xdr:cNvSpPr txBox="1"/>
      </xdr:nvSpPr>
      <xdr:spPr>
        <a:xfrm>
          <a:off x="188849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40" name="直線コネクタ 439"/>
        <xdr:cNvCxnSpPr/>
      </xdr:nvCxnSpPr>
      <xdr:spPr>
        <a:xfrm>
          <a:off x="18786475" y="5697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441" name="【一般廃棄物処理施設】&#10;一人当たり有形固定資産（償却資産）額平均値テキスト"/>
        <xdr:cNvSpPr txBox="1"/>
      </xdr:nvSpPr>
      <xdr:spPr>
        <a:xfrm>
          <a:off x="188849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42" name="フローチャート: 判断 441"/>
        <xdr:cNvSpPr/>
      </xdr:nvSpPr>
      <xdr:spPr>
        <a:xfrm>
          <a:off x="187960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43" name="フローチャート: 判断 442"/>
        <xdr:cNvSpPr/>
      </xdr:nvSpPr>
      <xdr:spPr>
        <a:xfrm>
          <a:off x="18100675" y="69684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44" name="フローチャート: 判断 443"/>
        <xdr:cNvSpPr/>
      </xdr:nvSpPr>
      <xdr:spPr>
        <a:xfrm>
          <a:off x="17325975"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45" name="フローチャート: 判断 444"/>
        <xdr:cNvSpPr/>
      </xdr:nvSpPr>
      <xdr:spPr>
        <a:xfrm>
          <a:off x="1657985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46" name="フローチャート: 判断 445"/>
        <xdr:cNvSpPr/>
      </xdr:nvSpPr>
      <xdr:spPr>
        <a:xfrm>
          <a:off x="15833725" y="703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76939</xdr:rowOff>
    </xdr:from>
    <xdr:to>
      <xdr:col>116</xdr:col>
      <xdr:colOff>114300</xdr:colOff>
      <xdr:row>36</xdr:row>
      <xdr:rowOff>7089</xdr:rowOff>
    </xdr:to>
    <xdr:sp macro="" textlink="">
      <xdr:nvSpPr>
        <xdr:cNvPr id="452" name="楕円 451"/>
        <xdr:cNvSpPr/>
      </xdr:nvSpPr>
      <xdr:spPr>
        <a:xfrm>
          <a:off x="18796000" y="60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99816</xdr:rowOff>
    </xdr:from>
    <xdr:ext cx="690189" cy="259045"/>
    <xdr:sp macro="" textlink="">
      <xdr:nvSpPr>
        <xdr:cNvPr id="453" name="【一般廃棄物処理施設】&#10;一人当たり有形固定資産（償却資産）額該当値テキスト"/>
        <xdr:cNvSpPr txBox="1"/>
      </xdr:nvSpPr>
      <xdr:spPr>
        <a:xfrm>
          <a:off x="18884900" y="5929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93758</xdr:rowOff>
    </xdr:from>
    <xdr:to>
      <xdr:col>112</xdr:col>
      <xdr:colOff>38100</xdr:colOff>
      <xdr:row>36</xdr:row>
      <xdr:rowOff>23908</xdr:rowOff>
    </xdr:to>
    <xdr:sp macro="" textlink="">
      <xdr:nvSpPr>
        <xdr:cNvPr id="454" name="楕円 453"/>
        <xdr:cNvSpPr/>
      </xdr:nvSpPr>
      <xdr:spPr>
        <a:xfrm>
          <a:off x="18100675" y="6094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127739</xdr:rowOff>
    </xdr:from>
    <xdr:to>
      <xdr:col>116</xdr:col>
      <xdr:colOff>63500</xdr:colOff>
      <xdr:row>35</xdr:row>
      <xdr:rowOff>144558</xdr:rowOff>
    </xdr:to>
    <xdr:cxnSp macro="">
      <xdr:nvCxnSpPr>
        <xdr:cNvPr id="455" name="直線コネクタ 454"/>
        <xdr:cNvCxnSpPr/>
      </xdr:nvCxnSpPr>
      <xdr:spPr>
        <a:xfrm flipV="1">
          <a:off x="18132425" y="6128489"/>
          <a:ext cx="714375"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17398</xdr:rowOff>
    </xdr:from>
    <xdr:to>
      <xdr:col>107</xdr:col>
      <xdr:colOff>101600</xdr:colOff>
      <xdr:row>39</xdr:row>
      <xdr:rowOff>118998</xdr:rowOff>
    </xdr:to>
    <xdr:sp macro="" textlink="">
      <xdr:nvSpPr>
        <xdr:cNvPr id="456" name="楕円 455"/>
        <xdr:cNvSpPr/>
      </xdr:nvSpPr>
      <xdr:spPr>
        <a:xfrm>
          <a:off x="17325975" y="67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144558</xdr:rowOff>
    </xdr:from>
    <xdr:to>
      <xdr:col>111</xdr:col>
      <xdr:colOff>177800</xdr:colOff>
      <xdr:row>39</xdr:row>
      <xdr:rowOff>68198</xdr:rowOff>
    </xdr:to>
    <xdr:cxnSp macro="">
      <xdr:nvCxnSpPr>
        <xdr:cNvPr id="457" name="直線コネクタ 456"/>
        <xdr:cNvCxnSpPr/>
      </xdr:nvCxnSpPr>
      <xdr:spPr>
        <a:xfrm flipV="1">
          <a:off x="17376775" y="6145308"/>
          <a:ext cx="755650" cy="60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458" name="n_1aveValue【一般廃棄物処理施設】&#10;一人当たり有形固定資産（償却資産）額"/>
        <xdr:cNvSpPr txBox="1"/>
      </xdr:nvSpPr>
      <xdr:spPr>
        <a:xfrm>
          <a:off x="1786784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459" name="n_2aveValue【一般廃棄物処理施設】&#10;一人当たり有形固定資産（償却資産）額"/>
        <xdr:cNvSpPr txBox="1"/>
      </xdr:nvSpPr>
      <xdr:spPr>
        <a:xfrm>
          <a:off x="17134420"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60" name="n_3aveValue【一般廃棄物処理施設】&#10;一人当たり有形固定資産（償却資産）額"/>
        <xdr:cNvSpPr txBox="1"/>
      </xdr:nvSpPr>
      <xdr:spPr>
        <a:xfrm>
          <a:off x="16359720"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61" name="n_4aveValue【一般廃棄物処理施設】&#10;一人当たり有形固定資産（償却資産）額"/>
        <xdr:cNvSpPr txBox="1"/>
      </xdr:nvSpPr>
      <xdr:spPr>
        <a:xfrm>
          <a:off x="156135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34</xdr:row>
      <xdr:rowOff>40435</xdr:rowOff>
    </xdr:from>
    <xdr:ext cx="690189" cy="259045"/>
    <xdr:sp macro="" textlink="">
      <xdr:nvSpPr>
        <xdr:cNvPr id="462" name="n_1mainValue【一般廃棄物処理施設】&#10;一人当たり有形固定資産（償却資産）額"/>
        <xdr:cNvSpPr txBox="1"/>
      </xdr:nvSpPr>
      <xdr:spPr>
        <a:xfrm>
          <a:off x="17822255" y="5869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135525</xdr:rowOff>
    </xdr:from>
    <xdr:ext cx="599010" cy="259045"/>
    <xdr:sp macro="" textlink="">
      <xdr:nvSpPr>
        <xdr:cNvPr id="463" name="n_2mainValue【一般廃棄物処理施設】&#10;一人当たり有形固定資産（償却資産）額"/>
        <xdr:cNvSpPr txBox="1"/>
      </xdr:nvSpPr>
      <xdr:spPr>
        <a:xfrm>
          <a:off x="17134420" y="647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6" name="テキスト ボックス 475"/>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6" name="テキスト ボックス 485"/>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88" name="直線コネクタ 487"/>
        <xdr:cNvCxnSpPr/>
      </xdr:nvCxnSpPr>
      <xdr:spPr>
        <a:xfrm flipV="1">
          <a:off x="13889989"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89" name="【保健センター・保健所】&#10;有形固定資産減価償却率最小値テキスト"/>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90" name="直線コネクタ 489"/>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91" name="【保健センター・保健所】&#10;有形固定資産減価償却率最大値テキスト"/>
        <xdr:cNvSpPr txBox="1"/>
      </xdr:nvSpPr>
      <xdr:spPr>
        <a:xfrm>
          <a:off x="13928725"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92" name="直線コネクタ 491"/>
        <xdr:cNvCxnSpPr/>
      </xdr:nvCxnSpPr>
      <xdr:spPr>
        <a:xfrm>
          <a:off x="13801725" y="946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493" name="【保健センター・保健所】&#10;有形固定資産減価償却率平均値テキスト"/>
        <xdr:cNvSpPr txBox="1"/>
      </xdr:nvSpPr>
      <xdr:spPr>
        <a:xfrm>
          <a:off x="13928725"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94" name="フローチャート: 判断 493"/>
        <xdr:cNvSpPr/>
      </xdr:nvSpPr>
      <xdr:spPr>
        <a:xfrm>
          <a:off x="13839825" y="10011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95" name="フローチャート: 判断 494"/>
        <xdr:cNvSpPr/>
      </xdr:nvSpPr>
      <xdr:spPr>
        <a:xfrm>
          <a:off x="13115925"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96" name="フローチャート: 判断 495"/>
        <xdr:cNvSpPr/>
      </xdr:nvSpPr>
      <xdr:spPr>
        <a:xfrm>
          <a:off x="123698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97" name="フローチャート: 判断 496"/>
        <xdr:cNvSpPr/>
      </xdr:nvSpPr>
      <xdr:spPr>
        <a:xfrm>
          <a:off x="11623675" y="9977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498" name="フローチャート: 判断 497"/>
        <xdr:cNvSpPr/>
      </xdr:nvSpPr>
      <xdr:spPr>
        <a:xfrm>
          <a:off x="10848975"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04" name="楕円 503"/>
        <xdr:cNvSpPr/>
      </xdr:nvSpPr>
      <xdr:spPr>
        <a:xfrm>
          <a:off x="13839825" y="9763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505" name="【保健センター・保健所】&#10;有形固定資産減価償却率該当値テキスト"/>
        <xdr:cNvSpPr txBox="1"/>
      </xdr:nvSpPr>
      <xdr:spPr>
        <a:xfrm>
          <a:off x="13928725"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506" name="楕円 505"/>
        <xdr:cNvSpPr/>
      </xdr:nvSpPr>
      <xdr:spPr>
        <a:xfrm>
          <a:off x="13115925"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41910</xdr:rowOff>
    </xdr:to>
    <xdr:cxnSp macro="">
      <xdr:nvCxnSpPr>
        <xdr:cNvPr id="507" name="直線コネクタ 506"/>
        <xdr:cNvCxnSpPr/>
      </xdr:nvCxnSpPr>
      <xdr:spPr>
        <a:xfrm>
          <a:off x="13166725" y="979170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508" name="楕円 507"/>
        <xdr:cNvSpPr/>
      </xdr:nvSpPr>
      <xdr:spPr>
        <a:xfrm>
          <a:off x="123698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509" name="直線コネクタ 508"/>
        <xdr:cNvCxnSpPr/>
      </xdr:nvCxnSpPr>
      <xdr:spPr>
        <a:xfrm>
          <a:off x="12420600" y="97536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510" name="n_1aveValue【保健センター・保健所】&#10;有形固定資産減価償却率"/>
        <xdr:cNvSpPr txBox="1"/>
      </xdr:nvSpPr>
      <xdr:spPr>
        <a:xfrm>
          <a:off x="12980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511" name="n_2aveValue【保健センター・保健所】&#10;有形固定資産減価償却率"/>
        <xdr:cNvSpPr txBox="1"/>
      </xdr:nvSpPr>
      <xdr:spPr>
        <a:xfrm>
          <a:off x="12246619"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12" name="n_3aveValue【保健センター・保健所】&#10;有形固定資産減価償却率"/>
        <xdr:cNvSpPr txBox="1"/>
      </xdr:nvSpPr>
      <xdr:spPr>
        <a:xfrm>
          <a:off x="1150049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13" name="n_4aveValue【保健センター・保健所】&#10;有形固定資産減価償却率"/>
        <xdr:cNvSpPr txBox="1"/>
      </xdr:nvSpPr>
      <xdr:spPr>
        <a:xfrm>
          <a:off x="107257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514" name="n_1mainValue【保健センター・保健所】&#10;有形固定資産減価償却率"/>
        <xdr:cNvSpPr txBox="1"/>
      </xdr:nvSpPr>
      <xdr:spPr>
        <a:xfrm>
          <a:off x="12980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515" name="n_2mainValue【保健センター・保健所】&#10;有形固定資産減価償却率"/>
        <xdr:cNvSpPr txBox="1"/>
      </xdr:nvSpPr>
      <xdr:spPr>
        <a:xfrm>
          <a:off x="12246619"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41" name="直線コネクタ 540"/>
        <xdr:cNvCxnSpPr/>
      </xdr:nvCxnSpPr>
      <xdr:spPr>
        <a:xfrm flipV="1">
          <a:off x="188461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42" name="【保健センター・保健所】&#10;一人当たり面積最小値テキスト"/>
        <xdr:cNvSpPr txBox="1"/>
      </xdr:nvSpPr>
      <xdr:spPr>
        <a:xfrm>
          <a:off x="188849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43" name="直線コネクタ 542"/>
        <xdr:cNvCxnSpPr/>
      </xdr:nvCxnSpPr>
      <xdr:spPr>
        <a:xfrm>
          <a:off x="18786475" y="110828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44" name="【保健センター・保健所】&#10;一人当たり面積最大値テキスト"/>
        <xdr:cNvSpPr txBox="1"/>
      </xdr:nvSpPr>
      <xdr:spPr>
        <a:xfrm>
          <a:off x="188849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45" name="直線コネクタ 544"/>
        <xdr:cNvCxnSpPr/>
      </xdr:nvCxnSpPr>
      <xdr:spPr>
        <a:xfrm>
          <a:off x="18786475" y="946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46" name="【保健センター・保健所】&#10;一人当たり面積平均値テキスト"/>
        <xdr:cNvSpPr txBox="1"/>
      </xdr:nvSpPr>
      <xdr:spPr>
        <a:xfrm>
          <a:off x="188849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47" name="フローチャート: 判断 546"/>
        <xdr:cNvSpPr/>
      </xdr:nvSpPr>
      <xdr:spPr>
        <a:xfrm>
          <a:off x="187960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48" name="フローチャート: 判断 547"/>
        <xdr:cNvSpPr/>
      </xdr:nvSpPr>
      <xdr:spPr>
        <a:xfrm>
          <a:off x="18100675" y="10933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49" name="フローチャート: 判断 548"/>
        <xdr:cNvSpPr/>
      </xdr:nvSpPr>
      <xdr:spPr>
        <a:xfrm>
          <a:off x="17325975"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50" name="フローチャート: 判断 549"/>
        <xdr:cNvSpPr/>
      </xdr:nvSpPr>
      <xdr:spPr>
        <a:xfrm>
          <a:off x="1657985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51" name="フローチャート: 判断 550"/>
        <xdr:cNvSpPr/>
      </xdr:nvSpPr>
      <xdr:spPr>
        <a:xfrm>
          <a:off x="15833725" y="109412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156900</xdr:rowOff>
    </xdr:from>
    <xdr:to>
      <xdr:col>116</xdr:col>
      <xdr:colOff>114300</xdr:colOff>
      <xdr:row>64</xdr:row>
      <xdr:rowOff>87050</xdr:rowOff>
    </xdr:to>
    <xdr:sp macro="" textlink="">
      <xdr:nvSpPr>
        <xdr:cNvPr id="557" name="楕円 556"/>
        <xdr:cNvSpPr/>
      </xdr:nvSpPr>
      <xdr:spPr>
        <a:xfrm>
          <a:off x="18796000" y="109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123244</xdr:rowOff>
    </xdr:from>
    <xdr:ext cx="469744" cy="259045"/>
    <xdr:sp macro="" textlink="">
      <xdr:nvSpPr>
        <xdr:cNvPr id="558" name="【保健センター・保健所】&#10;一人当たり面積該当値テキスト"/>
        <xdr:cNvSpPr txBox="1"/>
      </xdr:nvSpPr>
      <xdr:spPr>
        <a:xfrm>
          <a:off x="18884900" y="1092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157880</xdr:rowOff>
    </xdr:from>
    <xdr:to>
      <xdr:col>112</xdr:col>
      <xdr:colOff>38100</xdr:colOff>
      <xdr:row>64</xdr:row>
      <xdr:rowOff>88030</xdr:rowOff>
    </xdr:to>
    <xdr:sp macro="" textlink="">
      <xdr:nvSpPr>
        <xdr:cNvPr id="559" name="楕円 558"/>
        <xdr:cNvSpPr/>
      </xdr:nvSpPr>
      <xdr:spPr>
        <a:xfrm>
          <a:off x="18100675" y="10959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36250</xdr:rowOff>
    </xdr:from>
    <xdr:to>
      <xdr:col>116</xdr:col>
      <xdr:colOff>63500</xdr:colOff>
      <xdr:row>64</xdr:row>
      <xdr:rowOff>37230</xdr:rowOff>
    </xdr:to>
    <xdr:cxnSp macro="">
      <xdr:nvCxnSpPr>
        <xdr:cNvPr id="560" name="直線コネクタ 559"/>
        <xdr:cNvCxnSpPr/>
      </xdr:nvCxnSpPr>
      <xdr:spPr>
        <a:xfrm flipV="1">
          <a:off x="18132425" y="11009050"/>
          <a:ext cx="714375"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157880</xdr:rowOff>
    </xdr:from>
    <xdr:to>
      <xdr:col>107</xdr:col>
      <xdr:colOff>101600</xdr:colOff>
      <xdr:row>64</xdr:row>
      <xdr:rowOff>88030</xdr:rowOff>
    </xdr:to>
    <xdr:sp macro="" textlink="">
      <xdr:nvSpPr>
        <xdr:cNvPr id="561" name="楕円 560"/>
        <xdr:cNvSpPr/>
      </xdr:nvSpPr>
      <xdr:spPr>
        <a:xfrm>
          <a:off x="17325975" y="109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37230</xdr:rowOff>
    </xdr:from>
    <xdr:to>
      <xdr:col>111</xdr:col>
      <xdr:colOff>177800</xdr:colOff>
      <xdr:row>64</xdr:row>
      <xdr:rowOff>37230</xdr:rowOff>
    </xdr:to>
    <xdr:cxnSp macro="">
      <xdr:nvCxnSpPr>
        <xdr:cNvPr id="562" name="直線コネクタ 561"/>
        <xdr:cNvCxnSpPr/>
      </xdr:nvCxnSpPr>
      <xdr:spPr>
        <a:xfrm>
          <a:off x="17376775" y="1101003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63" name="n_1aveValue【保健センター・保健所】&#10;一人当たり面積"/>
        <xdr:cNvSpPr txBox="1"/>
      </xdr:nvSpPr>
      <xdr:spPr>
        <a:xfrm>
          <a:off x="1793247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64" name="n_2aveValue【保健センター・保健所】&#10;一人当たり面積"/>
        <xdr:cNvSpPr txBox="1"/>
      </xdr:nvSpPr>
      <xdr:spPr>
        <a:xfrm>
          <a:off x="1717047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65" name="n_3aveValue【保健センター・保健所】&#10;一人当たり面積"/>
        <xdr:cNvSpPr txBox="1"/>
      </xdr:nvSpPr>
      <xdr:spPr>
        <a:xfrm>
          <a:off x="16424352"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66" name="n_4aveValue【保健センター・保健所】&#10;一人当たり面積"/>
        <xdr:cNvSpPr txBox="1"/>
      </xdr:nvSpPr>
      <xdr:spPr>
        <a:xfrm>
          <a:off x="156782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79157</xdr:rowOff>
    </xdr:from>
    <xdr:ext cx="469744" cy="259045"/>
    <xdr:sp macro="" textlink="">
      <xdr:nvSpPr>
        <xdr:cNvPr id="567" name="n_1mainValue【保健センター・保健所】&#10;一人当たり面積"/>
        <xdr:cNvSpPr txBox="1"/>
      </xdr:nvSpPr>
      <xdr:spPr>
        <a:xfrm>
          <a:off x="17932477" y="110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79157</xdr:rowOff>
    </xdr:from>
    <xdr:ext cx="469744" cy="259045"/>
    <xdr:sp macro="" textlink="">
      <xdr:nvSpPr>
        <xdr:cNvPr id="568" name="n_2mainValue【保健センター・保健所】&#10;一人当たり面積"/>
        <xdr:cNvSpPr txBox="1"/>
      </xdr:nvSpPr>
      <xdr:spPr>
        <a:xfrm>
          <a:off x="17170477" y="110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9" name="テキスト ボックス 578"/>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1" name="テキスト ボックス 580"/>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1" name="テキスト ボックス 590"/>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94" name="直線コネクタ 593"/>
        <xdr:cNvCxnSpPr/>
      </xdr:nvCxnSpPr>
      <xdr:spPr>
        <a:xfrm flipV="1">
          <a:off x="13889989"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95" name="【消防施設】&#10;有形固定資産減価償却率最小値テキスト"/>
        <xdr:cNvSpPr txBox="1"/>
      </xdr:nvSpPr>
      <xdr:spPr>
        <a:xfrm>
          <a:off x="13928725"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96" name="直線コネクタ 595"/>
        <xdr:cNvCxnSpPr/>
      </xdr:nvCxnSpPr>
      <xdr:spPr>
        <a:xfrm>
          <a:off x="13801725" y="1484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97" name="【消防施設】&#10;有形固定資産減価償却率最大値テキスト"/>
        <xdr:cNvSpPr txBox="1"/>
      </xdr:nvSpPr>
      <xdr:spPr>
        <a:xfrm>
          <a:off x="13928725"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98" name="直線コネクタ 597"/>
        <xdr:cNvCxnSpPr/>
      </xdr:nvCxnSpPr>
      <xdr:spPr>
        <a:xfrm>
          <a:off x="13801725" y="135010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599" name="【消防施設】&#10;有形固定資産減価償却率平均値テキスト"/>
        <xdr:cNvSpPr txBox="1"/>
      </xdr:nvSpPr>
      <xdr:spPr>
        <a:xfrm>
          <a:off x="13928725"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00" name="フローチャート: 判断 599"/>
        <xdr:cNvSpPr/>
      </xdr:nvSpPr>
      <xdr:spPr>
        <a:xfrm>
          <a:off x="13839825" y="1419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01" name="フローチャート: 判断 600"/>
        <xdr:cNvSpPr/>
      </xdr:nvSpPr>
      <xdr:spPr>
        <a:xfrm>
          <a:off x="1311592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02" name="フローチャート: 判断 601"/>
        <xdr:cNvSpPr/>
      </xdr:nvSpPr>
      <xdr:spPr>
        <a:xfrm>
          <a:off x="123698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03" name="フローチャート: 判断 602"/>
        <xdr:cNvSpPr/>
      </xdr:nvSpPr>
      <xdr:spPr>
        <a:xfrm>
          <a:off x="11623675" y="14132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04" name="フローチャート: 判断 603"/>
        <xdr:cNvSpPr/>
      </xdr:nvSpPr>
      <xdr:spPr>
        <a:xfrm>
          <a:off x="10848975"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363</xdr:rowOff>
    </xdr:from>
    <xdr:to>
      <xdr:col>85</xdr:col>
      <xdr:colOff>177800</xdr:colOff>
      <xdr:row>86</xdr:row>
      <xdr:rowOff>101963</xdr:rowOff>
    </xdr:to>
    <xdr:sp macro="" textlink="">
      <xdr:nvSpPr>
        <xdr:cNvPr id="610" name="楕円 609"/>
        <xdr:cNvSpPr/>
      </xdr:nvSpPr>
      <xdr:spPr>
        <a:xfrm>
          <a:off x="13839825" y="14745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86740</xdr:rowOff>
    </xdr:from>
    <xdr:ext cx="405111" cy="259045"/>
    <xdr:sp macro="" textlink="">
      <xdr:nvSpPr>
        <xdr:cNvPr id="611" name="【消防施設】&#10;有形固定資産減価償却率該当値テキスト"/>
        <xdr:cNvSpPr txBox="1"/>
      </xdr:nvSpPr>
      <xdr:spPr>
        <a:xfrm>
          <a:off x="13928725" y="146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612" name="楕円 611"/>
        <xdr:cNvSpPr/>
      </xdr:nvSpPr>
      <xdr:spPr>
        <a:xfrm>
          <a:off x="13115925"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51163</xdr:rowOff>
    </xdr:to>
    <xdr:cxnSp macro="">
      <xdr:nvCxnSpPr>
        <xdr:cNvPr id="613" name="直線コネクタ 612"/>
        <xdr:cNvCxnSpPr/>
      </xdr:nvCxnSpPr>
      <xdr:spPr>
        <a:xfrm>
          <a:off x="13166725" y="14748511"/>
          <a:ext cx="7239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75474</xdr:rowOff>
    </xdr:from>
    <xdr:to>
      <xdr:col>76</xdr:col>
      <xdr:colOff>165100</xdr:colOff>
      <xdr:row>86</xdr:row>
      <xdr:rowOff>5624</xdr:rowOff>
    </xdr:to>
    <xdr:sp macro="" textlink="">
      <xdr:nvSpPr>
        <xdr:cNvPr id="614" name="楕円 613"/>
        <xdr:cNvSpPr/>
      </xdr:nvSpPr>
      <xdr:spPr>
        <a:xfrm>
          <a:off x="123698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126274</xdr:rowOff>
    </xdr:from>
    <xdr:to>
      <xdr:col>81</xdr:col>
      <xdr:colOff>50800</xdr:colOff>
      <xdr:row>86</xdr:row>
      <xdr:rowOff>3811</xdr:rowOff>
    </xdr:to>
    <xdr:cxnSp macro="">
      <xdr:nvCxnSpPr>
        <xdr:cNvPr id="615" name="直線コネクタ 614"/>
        <xdr:cNvCxnSpPr/>
      </xdr:nvCxnSpPr>
      <xdr:spPr>
        <a:xfrm>
          <a:off x="12420600" y="14699524"/>
          <a:ext cx="746125"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16" name="n_1aveValue【消防施設】&#10;有形固定資産減価償却率"/>
        <xdr:cNvSpPr txBox="1"/>
      </xdr:nvSpPr>
      <xdr:spPr>
        <a:xfrm>
          <a:off x="12980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17" name="n_2aveValue【消防施設】&#10;有形固定資産減価償却率"/>
        <xdr:cNvSpPr txBox="1"/>
      </xdr:nvSpPr>
      <xdr:spPr>
        <a:xfrm>
          <a:off x="12246619"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18" name="n_3aveValue【消防施設】&#10;有形固定資産減価償却率"/>
        <xdr:cNvSpPr txBox="1"/>
      </xdr:nvSpPr>
      <xdr:spPr>
        <a:xfrm>
          <a:off x="1150049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19" name="n_4aveValue【消防施設】&#10;有形固定資産減価償却率"/>
        <xdr:cNvSpPr txBox="1"/>
      </xdr:nvSpPr>
      <xdr:spPr>
        <a:xfrm>
          <a:off x="107257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620" name="n_1mainValue【消防施設】&#10;有形固定資産減価償却率"/>
        <xdr:cNvSpPr txBox="1"/>
      </xdr:nvSpPr>
      <xdr:spPr>
        <a:xfrm>
          <a:off x="12980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168201</xdr:rowOff>
    </xdr:from>
    <xdr:ext cx="405111" cy="259045"/>
    <xdr:sp macro="" textlink="">
      <xdr:nvSpPr>
        <xdr:cNvPr id="621" name="n_2mainValue【消防施設】&#10;有形固定資産減価償却率"/>
        <xdr:cNvSpPr txBox="1"/>
      </xdr:nvSpPr>
      <xdr:spPr>
        <a:xfrm>
          <a:off x="12246619"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43" name="直線コネクタ 642"/>
        <xdr:cNvCxnSpPr/>
      </xdr:nvCxnSpPr>
      <xdr:spPr>
        <a:xfrm flipV="1">
          <a:off x="188461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44" name="【消防施設】&#10;一人当たり面積最小値テキスト"/>
        <xdr:cNvSpPr txBox="1"/>
      </xdr:nvSpPr>
      <xdr:spPr>
        <a:xfrm>
          <a:off x="188849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45" name="直線コネクタ 644"/>
        <xdr:cNvCxnSpPr/>
      </xdr:nvCxnSpPr>
      <xdr:spPr>
        <a:xfrm>
          <a:off x="18786475" y="14769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46" name="【消防施設】&#10;一人当たり面積最大値テキスト"/>
        <xdr:cNvSpPr txBox="1"/>
      </xdr:nvSpPr>
      <xdr:spPr>
        <a:xfrm>
          <a:off x="188849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47" name="直線コネクタ 646"/>
        <xdr:cNvCxnSpPr/>
      </xdr:nvCxnSpPr>
      <xdr:spPr>
        <a:xfrm>
          <a:off x="18786475" y="1352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48" name="【消防施設】&#10;一人当たり面積平均値テキスト"/>
        <xdr:cNvSpPr txBox="1"/>
      </xdr:nvSpPr>
      <xdr:spPr>
        <a:xfrm>
          <a:off x="188849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49" name="フローチャート: 判断 648"/>
        <xdr:cNvSpPr/>
      </xdr:nvSpPr>
      <xdr:spPr>
        <a:xfrm>
          <a:off x="187960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50" name="フローチャート: 判断 649"/>
        <xdr:cNvSpPr/>
      </xdr:nvSpPr>
      <xdr:spPr>
        <a:xfrm>
          <a:off x="18100675" y="14656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51" name="フローチャート: 判断 650"/>
        <xdr:cNvSpPr/>
      </xdr:nvSpPr>
      <xdr:spPr>
        <a:xfrm>
          <a:off x="17325975"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52" name="フローチャート: 判断 651"/>
        <xdr:cNvSpPr/>
      </xdr:nvSpPr>
      <xdr:spPr>
        <a:xfrm>
          <a:off x="1657985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53" name="フローチャート: 判断 652"/>
        <xdr:cNvSpPr/>
      </xdr:nvSpPr>
      <xdr:spPr>
        <a:xfrm>
          <a:off x="15833725" y="146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100228</xdr:rowOff>
    </xdr:from>
    <xdr:to>
      <xdr:col>116</xdr:col>
      <xdr:colOff>114300</xdr:colOff>
      <xdr:row>86</xdr:row>
      <xdr:rowOff>30378</xdr:rowOff>
    </xdr:to>
    <xdr:sp macro="" textlink="">
      <xdr:nvSpPr>
        <xdr:cNvPr id="659" name="楕円 658"/>
        <xdr:cNvSpPr/>
      </xdr:nvSpPr>
      <xdr:spPr>
        <a:xfrm>
          <a:off x="187960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660" name="【消防施設】&#10;一人当たり面積該当値テキスト"/>
        <xdr:cNvSpPr txBox="1"/>
      </xdr:nvSpPr>
      <xdr:spPr>
        <a:xfrm>
          <a:off x="188849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100915</xdr:rowOff>
    </xdr:from>
    <xdr:to>
      <xdr:col>112</xdr:col>
      <xdr:colOff>38100</xdr:colOff>
      <xdr:row>86</xdr:row>
      <xdr:rowOff>31065</xdr:rowOff>
    </xdr:to>
    <xdr:sp macro="" textlink="">
      <xdr:nvSpPr>
        <xdr:cNvPr id="661" name="楕円 660"/>
        <xdr:cNvSpPr/>
      </xdr:nvSpPr>
      <xdr:spPr>
        <a:xfrm>
          <a:off x="18100675" y="14674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151028</xdr:rowOff>
    </xdr:from>
    <xdr:to>
      <xdr:col>116</xdr:col>
      <xdr:colOff>63500</xdr:colOff>
      <xdr:row>85</xdr:row>
      <xdr:rowOff>151715</xdr:rowOff>
    </xdr:to>
    <xdr:cxnSp macro="">
      <xdr:nvCxnSpPr>
        <xdr:cNvPr id="662" name="直線コネクタ 661"/>
        <xdr:cNvCxnSpPr/>
      </xdr:nvCxnSpPr>
      <xdr:spPr>
        <a:xfrm flipV="1">
          <a:off x="18132425" y="14724278"/>
          <a:ext cx="714375"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100915</xdr:rowOff>
    </xdr:from>
    <xdr:to>
      <xdr:col>107</xdr:col>
      <xdr:colOff>101600</xdr:colOff>
      <xdr:row>86</xdr:row>
      <xdr:rowOff>31065</xdr:rowOff>
    </xdr:to>
    <xdr:sp macro="" textlink="">
      <xdr:nvSpPr>
        <xdr:cNvPr id="663" name="楕円 662"/>
        <xdr:cNvSpPr/>
      </xdr:nvSpPr>
      <xdr:spPr>
        <a:xfrm>
          <a:off x="17325975"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151715</xdr:rowOff>
    </xdr:from>
    <xdr:to>
      <xdr:col>111</xdr:col>
      <xdr:colOff>177800</xdr:colOff>
      <xdr:row>85</xdr:row>
      <xdr:rowOff>151715</xdr:rowOff>
    </xdr:to>
    <xdr:cxnSp macro="">
      <xdr:nvCxnSpPr>
        <xdr:cNvPr id="664" name="直線コネクタ 663"/>
        <xdr:cNvCxnSpPr/>
      </xdr:nvCxnSpPr>
      <xdr:spPr>
        <a:xfrm>
          <a:off x="17376775" y="1472496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65" name="n_1aveValue【消防施設】&#10;一人当たり面積"/>
        <xdr:cNvSpPr txBox="1"/>
      </xdr:nvSpPr>
      <xdr:spPr>
        <a:xfrm>
          <a:off x="1793247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666" name="n_2aveValue【消防施設】&#10;一人当たり面積"/>
        <xdr:cNvSpPr txBox="1"/>
      </xdr:nvSpPr>
      <xdr:spPr>
        <a:xfrm>
          <a:off x="1717047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67" name="n_3aveValue【消防施設】&#10;一人当たり面積"/>
        <xdr:cNvSpPr txBox="1"/>
      </xdr:nvSpPr>
      <xdr:spPr>
        <a:xfrm>
          <a:off x="16424352"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68" name="n_4aveValue【消防施設】&#10;一人当たり面積"/>
        <xdr:cNvSpPr txBox="1"/>
      </xdr:nvSpPr>
      <xdr:spPr>
        <a:xfrm>
          <a:off x="156782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22192</xdr:rowOff>
    </xdr:from>
    <xdr:ext cx="469744" cy="259045"/>
    <xdr:sp macro="" textlink="">
      <xdr:nvSpPr>
        <xdr:cNvPr id="669" name="n_1mainValue【消防施設】&#10;一人当たり面積"/>
        <xdr:cNvSpPr txBox="1"/>
      </xdr:nvSpPr>
      <xdr:spPr>
        <a:xfrm>
          <a:off x="1793247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22192</xdr:rowOff>
    </xdr:from>
    <xdr:ext cx="469744" cy="259045"/>
    <xdr:sp macro="" textlink="">
      <xdr:nvSpPr>
        <xdr:cNvPr id="670" name="n_2mainValue【消防施設】&#10;一人当たり面積"/>
        <xdr:cNvSpPr txBox="1"/>
      </xdr:nvSpPr>
      <xdr:spPr>
        <a:xfrm>
          <a:off x="1717047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3" name="テキスト ボックス 682"/>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3" name="テキスト ボックス 692"/>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96" name="直線コネクタ 695"/>
        <xdr:cNvCxnSpPr/>
      </xdr:nvCxnSpPr>
      <xdr:spPr>
        <a:xfrm flipV="1">
          <a:off x="13889989"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7"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8" name="直線コネクタ 697"/>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99" name="【庁舎】&#10;有形固定資産減価償却率最大値テキスト"/>
        <xdr:cNvSpPr txBox="1"/>
      </xdr:nvSpPr>
      <xdr:spPr>
        <a:xfrm>
          <a:off x="13928725"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00" name="直線コネクタ 699"/>
        <xdr:cNvCxnSpPr/>
      </xdr:nvCxnSpPr>
      <xdr:spPr>
        <a:xfrm>
          <a:off x="1380172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01" name="【庁舎】&#10;有形固定資産減価償却率平均値テキスト"/>
        <xdr:cNvSpPr txBox="1"/>
      </xdr:nvSpPr>
      <xdr:spPr>
        <a:xfrm>
          <a:off x="13928725"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02" name="フローチャート: 判断 701"/>
        <xdr:cNvSpPr/>
      </xdr:nvSpPr>
      <xdr:spPr>
        <a:xfrm>
          <a:off x="13839825" y="18047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03" name="フローチャート: 判断 702"/>
        <xdr:cNvSpPr/>
      </xdr:nvSpPr>
      <xdr:spPr>
        <a:xfrm>
          <a:off x="13115925"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04" name="フローチャート: 判断 703"/>
        <xdr:cNvSpPr/>
      </xdr:nvSpPr>
      <xdr:spPr>
        <a:xfrm>
          <a:off x="123698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05" name="フローチャート: 判断 704"/>
        <xdr:cNvSpPr/>
      </xdr:nvSpPr>
      <xdr:spPr>
        <a:xfrm>
          <a:off x="11623675" y="17981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06" name="フローチャート: 判断 705"/>
        <xdr:cNvSpPr/>
      </xdr:nvSpPr>
      <xdr:spPr>
        <a:xfrm>
          <a:off x="10848975"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154395</xdr:rowOff>
    </xdr:from>
    <xdr:to>
      <xdr:col>85</xdr:col>
      <xdr:colOff>177800</xdr:colOff>
      <xdr:row>109</xdr:row>
      <xdr:rowOff>84545</xdr:rowOff>
    </xdr:to>
    <xdr:sp macro="" textlink="">
      <xdr:nvSpPr>
        <xdr:cNvPr id="712" name="楕円 711"/>
        <xdr:cNvSpPr/>
      </xdr:nvSpPr>
      <xdr:spPr>
        <a:xfrm>
          <a:off x="13839825" y="18670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69322</xdr:rowOff>
    </xdr:from>
    <xdr:ext cx="405111" cy="259045"/>
    <xdr:sp macro="" textlink="">
      <xdr:nvSpPr>
        <xdr:cNvPr id="713" name="【庁舎】&#10;有形固定資産減価償却率該当値テキスト"/>
        <xdr:cNvSpPr txBox="1"/>
      </xdr:nvSpPr>
      <xdr:spPr>
        <a:xfrm>
          <a:off x="13928725"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14" name="楕円 713"/>
        <xdr:cNvSpPr/>
      </xdr:nvSpPr>
      <xdr:spPr>
        <a:xfrm>
          <a:off x="13115925"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33745</xdr:rowOff>
    </xdr:to>
    <xdr:cxnSp macro="">
      <xdr:nvCxnSpPr>
        <xdr:cNvPr id="715" name="直線コネクタ 714"/>
        <xdr:cNvCxnSpPr/>
      </xdr:nvCxnSpPr>
      <xdr:spPr>
        <a:xfrm>
          <a:off x="13166725" y="187217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716" name="楕円 715"/>
        <xdr:cNvSpPr/>
      </xdr:nvSpPr>
      <xdr:spPr>
        <a:xfrm>
          <a:off x="123698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33745</xdr:rowOff>
    </xdr:to>
    <xdr:cxnSp macro="">
      <xdr:nvCxnSpPr>
        <xdr:cNvPr id="717" name="直線コネクタ 716"/>
        <xdr:cNvCxnSpPr/>
      </xdr:nvCxnSpPr>
      <xdr:spPr>
        <a:xfrm>
          <a:off x="12420600" y="18720163"/>
          <a:ext cx="7461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18" name="n_1aveValue【庁舎】&#10;有形固定資産減価償却率"/>
        <xdr:cNvSpPr txBox="1"/>
      </xdr:nvSpPr>
      <xdr:spPr>
        <a:xfrm>
          <a:off x="12980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19" name="n_2aveValue【庁舎】&#10;有形固定資産減価償却率"/>
        <xdr:cNvSpPr txBox="1"/>
      </xdr:nvSpPr>
      <xdr:spPr>
        <a:xfrm>
          <a:off x="12246619"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20" name="n_3aveValue【庁舎】&#10;有形固定資産減価償却率"/>
        <xdr:cNvSpPr txBox="1"/>
      </xdr:nvSpPr>
      <xdr:spPr>
        <a:xfrm>
          <a:off x="115004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21" name="n_4aveValue【庁舎】&#10;有形固定資産減価償却率"/>
        <xdr:cNvSpPr txBox="1"/>
      </xdr:nvSpPr>
      <xdr:spPr>
        <a:xfrm>
          <a:off x="1072579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22" name="n_1mainValue【庁舎】&#10;有形固定資産減価償却率"/>
        <xdr:cNvSpPr txBox="1"/>
      </xdr:nvSpPr>
      <xdr:spPr>
        <a:xfrm>
          <a:off x="12980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723" name="n_2mainValue【庁舎】&#10;有形固定資産減価償却率"/>
        <xdr:cNvSpPr txBox="1"/>
      </xdr:nvSpPr>
      <xdr:spPr>
        <a:xfrm>
          <a:off x="12246619"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4" name="直線コネクタ 733"/>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5" name="テキスト ボックス 734"/>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6" name="直線コネクタ 735"/>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7" name="テキスト ボックス 736"/>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0" name="直線コネクタ 739"/>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1" name="テキスト ボックス 740"/>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2" name="直線コネクタ 741"/>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43" name="テキスト ボックス 742"/>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5" name="テキスト ボックス 744"/>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47" name="直線コネクタ 746"/>
        <xdr:cNvCxnSpPr/>
      </xdr:nvCxnSpPr>
      <xdr:spPr>
        <a:xfrm flipV="1">
          <a:off x="188461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48" name="【庁舎】&#10;一人当たり面積最小値テキスト"/>
        <xdr:cNvSpPr txBox="1"/>
      </xdr:nvSpPr>
      <xdr:spPr>
        <a:xfrm>
          <a:off x="188849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49" name="直線コネクタ 748"/>
        <xdr:cNvCxnSpPr/>
      </xdr:nvCxnSpPr>
      <xdr:spPr>
        <a:xfrm>
          <a:off x="18786475" y="1863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50" name="【庁舎】&#10;一人当たり面積最大値テキスト"/>
        <xdr:cNvSpPr txBox="1"/>
      </xdr:nvSpPr>
      <xdr:spPr>
        <a:xfrm>
          <a:off x="188849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51" name="直線コネクタ 750"/>
        <xdr:cNvCxnSpPr/>
      </xdr:nvCxnSpPr>
      <xdr:spPr>
        <a:xfrm>
          <a:off x="18786475" y="17355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52" name="【庁舎】&#10;一人当たり面積平均値テキスト"/>
        <xdr:cNvSpPr txBox="1"/>
      </xdr:nvSpPr>
      <xdr:spPr>
        <a:xfrm>
          <a:off x="188849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53" name="フローチャート: 判断 752"/>
        <xdr:cNvSpPr/>
      </xdr:nvSpPr>
      <xdr:spPr>
        <a:xfrm>
          <a:off x="187960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54" name="フローチャート: 判断 753"/>
        <xdr:cNvSpPr/>
      </xdr:nvSpPr>
      <xdr:spPr>
        <a:xfrm>
          <a:off x="18100675" y="18503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55" name="フローチャート: 判断 754"/>
        <xdr:cNvSpPr/>
      </xdr:nvSpPr>
      <xdr:spPr>
        <a:xfrm>
          <a:off x="17325975"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56" name="フローチャート: 判断 755"/>
        <xdr:cNvSpPr/>
      </xdr:nvSpPr>
      <xdr:spPr>
        <a:xfrm>
          <a:off x="1657985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57" name="フローチャート: 判断 756"/>
        <xdr:cNvSpPr/>
      </xdr:nvSpPr>
      <xdr:spPr>
        <a:xfrm>
          <a:off x="15833725" y="18509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46482</xdr:rowOff>
    </xdr:from>
    <xdr:to>
      <xdr:col>116</xdr:col>
      <xdr:colOff>114300</xdr:colOff>
      <xdr:row>108</xdr:row>
      <xdr:rowOff>148082</xdr:rowOff>
    </xdr:to>
    <xdr:sp macro="" textlink="">
      <xdr:nvSpPr>
        <xdr:cNvPr id="763" name="楕円 762"/>
        <xdr:cNvSpPr/>
      </xdr:nvSpPr>
      <xdr:spPr>
        <a:xfrm>
          <a:off x="18796000" y="185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764" name="【庁舎】&#10;一人当たり面積該当値テキスト"/>
        <xdr:cNvSpPr txBox="1"/>
      </xdr:nvSpPr>
      <xdr:spPr>
        <a:xfrm>
          <a:off x="188849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47117</xdr:rowOff>
    </xdr:from>
    <xdr:to>
      <xdr:col>112</xdr:col>
      <xdr:colOff>38100</xdr:colOff>
      <xdr:row>108</xdr:row>
      <xdr:rowOff>148717</xdr:rowOff>
    </xdr:to>
    <xdr:sp macro="" textlink="">
      <xdr:nvSpPr>
        <xdr:cNvPr id="765" name="楕円 764"/>
        <xdr:cNvSpPr/>
      </xdr:nvSpPr>
      <xdr:spPr>
        <a:xfrm>
          <a:off x="18100675" y="185637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97282</xdr:rowOff>
    </xdr:from>
    <xdr:to>
      <xdr:col>116</xdr:col>
      <xdr:colOff>63500</xdr:colOff>
      <xdr:row>108</xdr:row>
      <xdr:rowOff>97917</xdr:rowOff>
    </xdr:to>
    <xdr:cxnSp macro="">
      <xdr:nvCxnSpPr>
        <xdr:cNvPr id="766" name="直線コネクタ 765"/>
        <xdr:cNvCxnSpPr/>
      </xdr:nvCxnSpPr>
      <xdr:spPr>
        <a:xfrm flipV="1">
          <a:off x="18132425" y="18613882"/>
          <a:ext cx="71437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47244</xdr:rowOff>
    </xdr:from>
    <xdr:to>
      <xdr:col>107</xdr:col>
      <xdr:colOff>101600</xdr:colOff>
      <xdr:row>108</xdr:row>
      <xdr:rowOff>148844</xdr:rowOff>
    </xdr:to>
    <xdr:sp macro="" textlink="">
      <xdr:nvSpPr>
        <xdr:cNvPr id="767" name="楕円 766"/>
        <xdr:cNvSpPr/>
      </xdr:nvSpPr>
      <xdr:spPr>
        <a:xfrm>
          <a:off x="17325975" y="18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97917</xdr:rowOff>
    </xdr:from>
    <xdr:to>
      <xdr:col>111</xdr:col>
      <xdr:colOff>177800</xdr:colOff>
      <xdr:row>108</xdr:row>
      <xdr:rowOff>98044</xdr:rowOff>
    </xdr:to>
    <xdr:cxnSp macro="">
      <xdr:nvCxnSpPr>
        <xdr:cNvPr id="768" name="直線コネクタ 767"/>
        <xdr:cNvCxnSpPr/>
      </xdr:nvCxnSpPr>
      <xdr:spPr>
        <a:xfrm flipV="1">
          <a:off x="17376775" y="18614517"/>
          <a:ext cx="7556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769" name="n_1aveValue【庁舎】&#10;一人当たり面積"/>
        <xdr:cNvSpPr txBox="1"/>
      </xdr:nvSpPr>
      <xdr:spPr>
        <a:xfrm>
          <a:off x="1793247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770" name="n_2aveValue【庁舎】&#10;一人当たり面積"/>
        <xdr:cNvSpPr txBox="1"/>
      </xdr:nvSpPr>
      <xdr:spPr>
        <a:xfrm>
          <a:off x="1717047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771" name="n_3aveValue【庁舎】&#10;一人当たり面積"/>
        <xdr:cNvSpPr txBox="1"/>
      </xdr:nvSpPr>
      <xdr:spPr>
        <a:xfrm>
          <a:off x="16424352"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772" name="n_4aveValue【庁舎】&#10;一人当たり面積"/>
        <xdr:cNvSpPr txBox="1"/>
      </xdr:nvSpPr>
      <xdr:spPr>
        <a:xfrm>
          <a:off x="156782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139844</xdr:rowOff>
    </xdr:from>
    <xdr:ext cx="469744" cy="259045"/>
    <xdr:sp macro="" textlink="">
      <xdr:nvSpPr>
        <xdr:cNvPr id="773" name="n_1mainValue【庁舎】&#10;一人当たり面積"/>
        <xdr:cNvSpPr txBox="1"/>
      </xdr:nvSpPr>
      <xdr:spPr>
        <a:xfrm>
          <a:off x="17932477" y="186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139971</xdr:rowOff>
    </xdr:from>
    <xdr:ext cx="469744" cy="259045"/>
    <xdr:sp macro="" textlink="">
      <xdr:nvSpPr>
        <xdr:cNvPr id="774" name="n_2mainValue【庁舎】&#10;一人当たり面積"/>
        <xdr:cNvSpPr txBox="1"/>
      </xdr:nvSpPr>
      <xdr:spPr>
        <a:xfrm>
          <a:off x="17170477" y="1865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下回っている「一般廃棄物処理施設」は新たな焼却施設の建設によるもので、それにより一人当たりの有形固定資産額も上昇している。「保健センター・保健所」については償却経過年数が浅いこ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「福祉施設」の有形固定資産減価償却率が減少したことについては、新たな高齢者福祉施設の建設によるものである。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その他については、類似団体内平均値を上回っているが、新しい福祉施設や防災施設の建設事業があることから、今後有形固定資産減価償却率の減少が見込まれる。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村という特殊な行政区にあり、それぞれの島に施設があることから、一人当たり面積は比較的高水準にあり、高齢化や人口減少により今後も高い水準となることが見込まれる。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）を境に減少し平成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横這いとなって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たが、社会福祉費、地方債償還の増等により基準財政需要額が増加したことにより減少した。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今後においても高齢化に伴う人口減による就業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の減少が予想されるため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減少傾向が継続すると見込まれる。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村税の滞納解消及び、徴収率の向上により一般財源の確保に努めるとともに、歳出抑制に努めていく必要がある。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xdr:cNvCxnSpPr/>
      </xdr:nvCxnSpPr>
      <xdr:spPr>
        <a:xfrm>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94" name="テキスト ボックス 93"/>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ポイントの減と改善は見られたが依然高い水準にある。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分母である経常収入一般財源は、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短期的な村税の増収等は困難であるため、一般事務経費や施設管理経費等削減に努めるとともに、事業の見直し等を行い、経常経費の抑制に努める必要がある。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112289</xdr:rowOff>
    </xdr:from>
    <xdr:to>
      <xdr:col>23</xdr:col>
      <xdr:colOff>133350</xdr:colOff>
      <xdr:row>63</xdr:row>
      <xdr:rowOff>130387</xdr:rowOff>
    </xdr:to>
    <xdr:cxnSp macro="">
      <xdr:nvCxnSpPr>
        <xdr:cNvPr id="129" name="直線コネクタ 128"/>
        <xdr:cNvCxnSpPr/>
      </xdr:nvCxnSpPr>
      <xdr:spPr>
        <a:xfrm flipV="1">
          <a:off x="4114800" y="1091363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63</xdr:row>
      <xdr:rowOff>158538</xdr:rowOff>
    </xdr:to>
    <xdr:cxnSp macro="">
      <xdr:nvCxnSpPr>
        <xdr:cNvPr id="132" name="直線コネクタ 131"/>
        <xdr:cNvCxnSpPr/>
      </xdr:nvCxnSpPr>
      <xdr:spPr>
        <a:xfrm flipV="1">
          <a:off x="3225800" y="109317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158538</xdr:rowOff>
    </xdr:to>
    <xdr:cxnSp macro="">
      <xdr:nvCxnSpPr>
        <xdr:cNvPr id="135" name="直線コネクタ 134"/>
        <xdr:cNvCxnSpPr/>
      </xdr:nvCxnSpPr>
      <xdr:spPr>
        <a:xfrm>
          <a:off x="2336800" y="10790979"/>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155046</xdr:rowOff>
    </xdr:from>
    <xdr:to>
      <xdr:col>11</xdr:col>
      <xdr:colOff>31750</xdr:colOff>
      <xdr:row>62</xdr:row>
      <xdr:rowOff>161079</xdr:rowOff>
    </xdr:to>
    <xdr:cxnSp macro="">
      <xdr:nvCxnSpPr>
        <xdr:cNvPr id="138" name="直線コネクタ 137"/>
        <xdr:cNvCxnSpPr/>
      </xdr:nvCxnSpPr>
      <xdr:spPr>
        <a:xfrm>
          <a:off x="1447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78016</xdr:rowOff>
    </xdr:from>
    <xdr:ext cx="762000" cy="259045"/>
    <xdr:sp macro="" textlink="">
      <xdr:nvSpPr>
        <xdr:cNvPr id="149" name="財政構造の弾力性該当値テキスト"/>
        <xdr:cNvSpPr txBox="1"/>
      </xdr:nvSpPr>
      <xdr:spPr>
        <a:xfrm>
          <a:off x="50419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0" name="楕円 149"/>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1" name="テキスト ボックス 150"/>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4" name="楕円 153"/>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5" name="テキスト ボックス 154"/>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104246</xdr:rowOff>
    </xdr:from>
    <xdr:to>
      <xdr:col>7</xdr:col>
      <xdr:colOff>31750</xdr:colOff>
      <xdr:row>63</xdr:row>
      <xdr:rowOff>34396</xdr:rowOff>
    </xdr:to>
    <xdr:sp macro="" textlink="">
      <xdr:nvSpPr>
        <xdr:cNvPr id="156" name="楕円 155"/>
        <xdr:cNvSpPr/>
      </xdr:nvSpPr>
      <xdr:spPr>
        <a:xfrm>
          <a:off x="1397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19173</xdr:rowOff>
    </xdr:from>
    <xdr:ext cx="762000" cy="259045"/>
    <xdr:sp macro="" textlink="">
      <xdr:nvSpPr>
        <xdr:cNvPr id="157" name="テキスト ボックス 156"/>
        <xdr:cNvSpPr txBox="1"/>
      </xdr:nvSpPr>
      <xdr:spPr>
        <a:xfrm>
          <a:off x="1066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主な増要因は、人件費は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選挙、台風災害による時間外勤務手当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災害ごみ処理運搬事業、道路台帳システム整備等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令和元年度においては、台風災害により災害ごみ処理運搬事業に係る賃金、重機使用料、委託料等の物件費が大きくかかっており、本数値を押し上げている。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今後についても、人口減等により数値の上昇が見込まれるため、既存事業の見直しを行い、削減に努める必要がある。</a:t>
          </a:r>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123723</xdr:rowOff>
    </xdr:from>
    <xdr:to>
      <xdr:col>23</xdr:col>
      <xdr:colOff>133350</xdr:colOff>
      <xdr:row>82</xdr:row>
      <xdr:rowOff>155392</xdr:rowOff>
    </xdr:to>
    <xdr:cxnSp macro="">
      <xdr:nvCxnSpPr>
        <xdr:cNvPr id="189" name="直線コネクタ 188"/>
        <xdr:cNvCxnSpPr/>
      </xdr:nvCxnSpPr>
      <xdr:spPr>
        <a:xfrm>
          <a:off x="4114800" y="14182623"/>
          <a:ext cx="8382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114150</xdr:rowOff>
    </xdr:from>
    <xdr:to>
      <xdr:col>19</xdr:col>
      <xdr:colOff>133350</xdr:colOff>
      <xdr:row>82</xdr:row>
      <xdr:rowOff>123723</xdr:rowOff>
    </xdr:to>
    <xdr:cxnSp macro="">
      <xdr:nvCxnSpPr>
        <xdr:cNvPr id="192" name="直線コネクタ 191"/>
        <xdr:cNvCxnSpPr/>
      </xdr:nvCxnSpPr>
      <xdr:spPr>
        <a:xfrm>
          <a:off x="3225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114150</xdr:rowOff>
    </xdr:from>
    <xdr:to>
      <xdr:col>15</xdr:col>
      <xdr:colOff>82550</xdr:colOff>
      <xdr:row>82</xdr:row>
      <xdr:rowOff>123172</xdr:rowOff>
    </xdr:to>
    <xdr:cxnSp macro="">
      <xdr:nvCxnSpPr>
        <xdr:cNvPr id="195" name="直線コネクタ 194"/>
        <xdr:cNvCxnSpPr/>
      </xdr:nvCxnSpPr>
      <xdr:spPr>
        <a:xfrm flipV="1">
          <a:off x="2336800" y="14173050"/>
          <a:ext cx="889000" cy="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92917</xdr:rowOff>
    </xdr:from>
    <xdr:to>
      <xdr:col>11</xdr:col>
      <xdr:colOff>31750</xdr:colOff>
      <xdr:row>82</xdr:row>
      <xdr:rowOff>123172</xdr:rowOff>
    </xdr:to>
    <xdr:cxnSp macro="">
      <xdr:nvCxnSpPr>
        <xdr:cNvPr id="198" name="直線コネクタ 197"/>
        <xdr:cNvCxnSpPr/>
      </xdr:nvCxnSpPr>
      <xdr:spPr>
        <a:xfrm>
          <a:off x="1447800" y="14151817"/>
          <a:ext cx="8890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104592</xdr:rowOff>
    </xdr:from>
    <xdr:to>
      <xdr:col>23</xdr:col>
      <xdr:colOff>184150</xdr:colOff>
      <xdr:row>83</xdr:row>
      <xdr:rowOff>34742</xdr:rowOff>
    </xdr:to>
    <xdr:sp macro="" textlink="">
      <xdr:nvSpPr>
        <xdr:cNvPr id="208" name="楕円 207"/>
        <xdr:cNvSpPr/>
      </xdr:nvSpPr>
      <xdr:spPr>
        <a:xfrm>
          <a:off x="49022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76669</xdr:rowOff>
    </xdr:from>
    <xdr:ext cx="762000" cy="259045"/>
    <xdr:sp macro="" textlink="">
      <xdr:nvSpPr>
        <xdr:cNvPr id="209" name="人件費・物件費等の状況該当値テキスト"/>
        <xdr:cNvSpPr txBox="1"/>
      </xdr:nvSpPr>
      <xdr:spPr>
        <a:xfrm>
          <a:off x="5041900" y="14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72923</xdr:rowOff>
    </xdr:from>
    <xdr:to>
      <xdr:col>19</xdr:col>
      <xdr:colOff>184150</xdr:colOff>
      <xdr:row>83</xdr:row>
      <xdr:rowOff>3073</xdr:rowOff>
    </xdr:to>
    <xdr:sp macro="" textlink="">
      <xdr:nvSpPr>
        <xdr:cNvPr id="210" name="楕円 209"/>
        <xdr:cNvSpPr/>
      </xdr:nvSpPr>
      <xdr:spPr>
        <a:xfrm>
          <a:off x="4064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159300</xdr:rowOff>
    </xdr:from>
    <xdr:ext cx="736600" cy="259045"/>
    <xdr:sp macro="" textlink="">
      <xdr:nvSpPr>
        <xdr:cNvPr id="211" name="テキスト ボックス 210"/>
        <xdr:cNvSpPr txBox="1"/>
      </xdr:nvSpPr>
      <xdr:spPr>
        <a:xfrm>
          <a:off x="3733800" y="1421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63350</xdr:rowOff>
    </xdr:from>
    <xdr:to>
      <xdr:col>15</xdr:col>
      <xdr:colOff>133350</xdr:colOff>
      <xdr:row>82</xdr:row>
      <xdr:rowOff>164950</xdr:rowOff>
    </xdr:to>
    <xdr:sp macro="" textlink="">
      <xdr:nvSpPr>
        <xdr:cNvPr id="212" name="楕円 211"/>
        <xdr:cNvSpPr/>
      </xdr:nvSpPr>
      <xdr:spPr>
        <a:xfrm>
          <a:off x="3175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149727</xdr:rowOff>
    </xdr:from>
    <xdr:ext cx="762000" cy="259045"/>
    <xdr:sp macro="" textlink="">
      <xdr:nvSpPr>
        <xdr:cNvPr id="213" name="テキスト ボックス 212"/>
        <xdr:cNvSpPr txBox="1"/>
      </xdr:nvSpPr>
      <xdr:spPr>
        <a:xfrm>
          <a:off x="2844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72372</xdr:rowOff>
    </xdr:from>
    <xdr:to>
      <xdr:col>11</xdr:col>
      <xdr:colOff>82550</xdr:colOff>
      <xdr:row>83</xdr:row>
      <xdr:rowOff>2522</xdr:rowOff>
    </xdr:to>
    <xdr:sp macro="" textlink="">
      <xdr:nvSpPr>
        <xdr:cNvPr id="214" name="楕円 213"/>
        <xdr:cNvSpPr/>
      </xdr:nvSpPr>
      <xdr:spPr>
        <a:xfrm>
          <a:off x="2286000" y="141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158749</xdr:rowOff>
    </xdr:from>
    <xdr:ext cx="762000" cy="259045"/>
    <xdr:sp macro="" textlink="">
      <xdr:nvSpPr>
        <xdr:cNvPr id="215" name="テキスト ボックス 214"/>
        <xdr:cNvSpPr txBox="1"/>
      </xdr:nvSpPr>
      <xdr:spPr>
        <a:xfrm>
          <a:off x="1955800" y="142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42117</xdr:rowOff>
    </xdr:from>
    <xdr:to>
      <xdr:col>7</xdr:col>
      <xdr:colOff>31750</xdr:colOff>
      <xdr:row>82</xdr:row>
      <xdr:rowOff>143717</xdr:rowOff>
    </xdr:to>
    <xdr:sp macro="" textlink="">
      <xdr:nvSpPr>
        <xdr:cNvPr id="216" name="楕円 215"/>
        <xdr:cNvSpPr/>
      </xdr:nvSpPr>
      <xdr:spPr>
        <a:xfrm>
          <a:off x="1397000" y="141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128494</xdr:rowOff>
    </xdr:from>
    <xdr:ext cx="762000" cy="259045"/>
    <xdr:sp macro="" textlink="">
      <xdr:nvSpPr>
        <xdr:cNvPr id="217" name="テキスト ボックス 216"/>
        <xdr:cNvSpPr txBox="1"/>
      </xdr:nvSpPr>
      <xdr:spPr>
        <a:xfrm>
          <a:off x="1066800" y="141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団塊世代の職員が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48513</xdr:rowOff>
    </xdr:from>
    <xdr:to>
      <xdr:col>81</xdr:col>
      <xdr:colOff>44450</xdr:colOff>
      <xdr:row>86</xdr:row>
      <xdr:rowOff>48513</xdr:rowOff>
    </xdr:to>
    <xdr:cxnSp macro="">
      <xdr:nvCxnSpPr>
        <xdr:cNvPr id="249" name="直線コネクタ 248"/>
        <xdr:cNvCxnSpPr/>
      </xdr:nvCxnSpPr>
      <xdr:spPr>
        <a:xfrm>
          <a:off x="16179800" y="1479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48513</xdr:rowOff>
    </xdr:from>
    <xdr:to>
      <xdr:col>77</xdr:col>
      <xdr:colOff>44450</xdr:colOff>
      <xdr:row>86</xdr:row>
      <xdr:rowOff>96774</xdr:rowOff>
    </xdr:to>
    <xdr:cxnSp macro="">
      <xdr:nvCxnSpPr>
        <xdr:cNvPr id="252" name="直線コネクタ 251"/>
        <xdr:cNvCxnSpPr/>
      </xdr:nvCxnSpPr>
      <xdr:spPr>
        <a:xfrm flipV="1">
          <a:off x="15290800" y="1479321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96774</xdr:rowOff>
    </xdr:from>
    <xdr:to>
      <xdr:col>72</xdr:col>
      <xdr:colOff>203200</xdr:colOff>
      <xdr:row>86</xdr:row>
      <xdr:rowOff>140208</xdr:rowOff>
    </xdr:to>
    <xdr:cxnSp macro="">
      <xdr:nvCxnSpPr>
        <xdr:cNvPr id="255" name="直線コネクタ 254"/>
        <xdr:cNvCxnSpPr/>
      </xdr:nvCxnSpPr>
      <xdr:spPr>
        <a:xfrm flipV="1">
          <a:off x="14401800" y="1484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86</xdr:row>
      <xdr:rowOff>154687</xdr:rowOff>
    </xdr:to>
    <xdr:cxnSp macro="">
      <xdr:nvCxnSpPr>
        <xdr:cNvPr id="258" name="直線コネクタ 257"/>
        <xdr:cNvCxnSpPr/>
      </xdr:nvCxnSpPr>
      <xdr:spPr>
        <a:xfrm flipV="1">
          <a:off x="13512800" y="1488490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169163</xdr:rowOff>
    </xdr:from>
    <xdr:to>
      <xdr:col>81</xdr:col>
      <xdr:colOff>95250</xdr:colOff>
      <xdr:row>86</xdr:row>
      <xdr:rowOff>99313</xdr:rowOff>
    </xdr:to>
    <xdr:sp macro="" textlink="">
      <xdr:nvSpPr>
        <xdr:cNvPr id="268" name="楕円 267"/>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14240</xdr:rowOff>
    </xdr:from>
    <xdr:ext cx="762000" cy="259045"/>
    <xdr:sp macro="" textlink="">
      <xdr:nvSpPr>
        <xdr:cNvPr id="269" name="給与水準   （国との比較）該当値テキスト"/>
        <xdr:cNvSpPr txBox="1"/>
      </xdr:nvSpPr>
      <xdr:spPr>
        <a:xfrm>
          <a:off x="171069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169163</xdr:rowOff>
    </xdr:from>
    <xdr:to>
      <xdr:col>77</xdr:col>
      <xdr:colOff>95250</xdr:colOff>
      <xdr:row>86</xdr:row>
      <xdr:rowOff>99313</xdr:rowOff>
    </xdr:to>
    <xdr:sp macro="" textlink="">
      <xdr:nvSpPr>
        <xdr:cNvPr id="270" name="楕円 269"/>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109490</xdr:rowOff>
    </xdr:from>
    <xdr:ext cx="736600" cy="259045"/>
    <xdr:sp macro="" textlink="">
      <xdr:nvSpPr>
        <xdr:cNvPr id="271" name="テキスト ボックス 270"/>
        <xdr:cNvSpPr txBox="1"/>
      </xdr:nvSpPr>
      <xdr:spPr>
        <a:xfrm>
          <a:off x="15798800" y="1451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45974</xdr:rowOff>
    </xdr:from>
    <xdr:to>
      <xdr:col>73</xdr:col>
      <xdr:colOff>44450</xdr:colOff>
      <xdr:row>86</xdr:row>
      <xdr:rowOff>147574</xdr:rowOff>
    </xdr:to>
    <xdr:sp macro="" textlink="">
      <xdr:nvSpPr>
        <xdr:cNvPr id="272" name="楕円 271"/>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157751</xdr:rowOff>
    </xdr:from>
    <xdr:ext cx="762000" cy="259045"/>
    <xdr:sp macro="" textlink="">
      <xdr:nvSpPr>
        <xdr:cNvPr id="273" name="テキスト ボックス 272"/>
        <xdr:cNvSpPr txBox="1"/>
      </xdr:nvSpPr>
      <xdr:spPr>
        <a:xfrm>
          <a:off x="14909800" y="1455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89408</xdr:rowOff>
    </xdr:from>
    <xdr:to>
      <xdr:col>68</xdr:col>
      <xdr:colOff>203200</xdr:colOff>
      <xdr:row>87</xdr:row>
      <xdr:rowOff>19558</xdr:rowOff>
    </xdr:to>
    <xdr:sp macro="" textlink="">
      <xdr:nvSpPr>
        <xdr:cNvPr id="274" name="楕円 273"/>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75" name="テキスト ボックス 274"/>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103887</xdr:rowOff>
    </xdr:from>
    <xdr:to>
      <xdr:col>64</xdr:col>
      <xdr:colOff>152400</xdr:colOff>
      <xdr:row>87</xdr:row>
      <xdr:rowOff>34037</xdr:rowOff>
    </xdr:to>
    <xdr:sp macro="" textlink="">
      <xdr:nvSpPr>
        <xdr:cNvPr id="276" name="楕円 275"/>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44214</xdr:rowOff>
    </xdr:from>
    <xdr:ext cx="762000" cy="259045"/>
    <xdr:sp macro="" textlink="">
      <xdr:nvSpPr>
        <xdr:cNvPr id="277" name="テキスト ボックス 276"/>
        <xdr:cNvSpPr txBox="1"/>
      </xdr:nvSpPr>
      <xdr:spPr>
        <a:xfrm>
          <a:off x="13131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有人離島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抑制等により一般行政職は減少したが、事務移譲等によるニーズによる専門職の増により大幅な削減は困難な状況にある。今後も同規模で推移すると考えられるが、事務移譲や新たな義務事業の増加によっては上振れの可能性もある。現状ベースでは事業見直しや施設整理等の検討を行い、計画に基づいた総職員数の削減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30341</xdr:rowOff>
    </xdr:from>
    <xdr:to>
      <xdr:col>81</xdr:col>
      <xdr:colOff>44450</xdr:colOff>
      <xdr:row>60</xdr:row>
      <xdr:rowOff>43785</xdr:rowOff>
    </xdr:to>
    <xdr:cxnSp macro="">
      <xdr:nvCxnSpPr>
        <xdr:cNvPr id="313" name="直線コネクタ 312"/>
        <xdr:cNvCxnSpPr/>
      </xdr:nvCxnSpPr>
      <xdr:spPr>
        <a:xfrm>
          <a:off x="16179800" y="10317341"/>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30111</xdr:rowOff>
    </xdr:from>
    <xdr:to>
      <xdr:col>77</xdr:col>
      <xdr:colOff>44450</xdr:colOff>
      <xdr:row>60</xdr:row>
      <xdr:rowOff>30341</xdr:rowOff>
    </xdr:to>
    <xdr:cxnSp macro="">
      <xdr:nvCxnSpPr>
        <xdr:cNvPr id="316" name="直線コネクタ 315"/>
        <xdr:cNvCxnSpPr/>
      </xdr:nvCxnSpPr>
      <xdr:spPr>
        <a:xfrm>
          <a:off x="15290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30111</xdr:rowOff>
    </xdr:from>
    <xdr:to>
      <xdr:col>72</xdr:col>
      <xdr:colOff>203200</xdr:colOff>
      <xdr:row>60</xdr:row>
      <xdr:rowOff>30226</xdr:rowOff>
    </xdr:to>
    <xdr:cxnSp macro="">
      <xdr:nvCxnSpPr>
        <xdr:cNvPr id="319" name="直線コネクタ 318"/>
        <xdr:cNvCxnSpPr/>
      </xdr:nvCxnSpPr>
      <xdr:spPr>
        <a:xfrm flipV="1">
          <a:off x="14401800" y="103171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17242</xdr:rowOff>
    </xdr:from>
    <xdr:to>
      <xdr:col>68</xdr:col>
      <xdr:colOff>152400</xdr:colOff>
      <xdr:row>60</xdr:row>
      <xdr:rowOff>30226</xdr:rowOff>
    </xdr:to>
    <xdr:cxnSp macro="">
      <xdr:nvCxnSpPr>
        <xdr:cNvPr id="322" name="直線コネクタ 321"/>
        <xdr:cNvCxnSpPr/>
      </xdr:nvCxnSpPr>
      <xdr:spPr>
        <a:xfrm>
          <a:off x="13512800" y="1030424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164435</xdr:rowOff>
    </xdr:from>
    <xdr:to>
      <xdr:col>81</xdr:col>
      <xdr:colOff>95250</xdr:colOff>
      <xdr:row>60</xdr:row>
      <xdr:rowOff>94585</xdr:rowOff>
    </xdr:to>
    <xdr:sp macro="" textlink="">
      <xdr:nvSpPr>
        <xdr:cNvPr id="332" name="楕円 331"/>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136512</xdr:rowOff>
    </xdr:from>
    <xdr:ext cx="762000" cy="259045"/>
    <xdr:sp macro="" textlink="">
      <xdr:nvSpPr>
        <xdr:cNvPr id="333" name="定員管理の状況該当値テキスト"/>
        <xdr:cNvSpPr txBox="1"/>
      </xdr:nvSpPr>
      <xdr:spPr>
        <a:xfrm>
          <a:off x="17106900" y="102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150991</xdr:rowOff>
    </xdr:from>
    <xdr:to>
      <xdr:col>77</xdr:col>
      <xdr:colOff>95250</xdr:colOff>
      <xdr:row>60</xdr:row>
      <xdr:rowOff>81141</xdr:rowOff>
    </xdr:to>
    <xdr:sp macro="" textlink="">
      <xdr:nvSpPr>
        <xdr:cNvPr id="334" name="楕円 333"/>
        <xdr:cNvSpPr/>
      </xdr:nvSpPr>
      <xdr:spPr>
        <a:xfrm>
          <a:off x="16129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65918</xdr:rowOff>
    </xdr:from>
    <xdr:ext cx="736600" cy="259045"/>
    <xdr:sp macro="" textlink="">
      <xdr:nvSpPr>
        <xdr:cNvPr id="335" name="テキスト ボックス 334"/>
        <xdr:cNvSpPr txBox="1"/>
      </xdr:nvSpPr>
      <xdr:spPr>
        <a:xfrm>
          <a:off x="15798800" y="103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150761</xdr:rowOff>
    </xdr:from>
    <xdr:to>
      <xdr:col>73</xdr:col>
      <xdr:colOff>44450</xdr:colOff>
      <xdr:row>60</xdr:row>
      <xdr:rowOff>80911</xdr:rowOff>
    </xdr:to>
    <xdr:sp macro="" textlink="">
      <xdr:nvSpPr>
        <xdr:cNvPr id="336" name="楕円 335"/>
        <xdr:cNvSpPr/>
      </xdr:nvSpPr>
      <xdr:spPr>
        <a:xfrm>
          <a:off x="15240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65688</xdr:rowOff>
    </xdr:from>
    <xdr:ext cx="762000" cy="259045"/>
    <xdr:sp macro="" textlink="">
      <xdr:nvSpPr>
        <xdr:cNvPr id="337" name="テキスト ボックス 336"/>
        <xdr:cNvSpPr txBox="1"/>
      </xdr:nvSpPr>
      <xdr:spPr>
        <a:xfrm>
          <a:off x="14909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38" name="楕円 337"/>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65803</xdr:rowOff>
    </xdr:from>
    <xdr:ext cx="762000" cy="259045"/>
    <xdr:sp macro="" textlink="">
      <xdr:nvSpPr>
        <xdr:cNvPr id="339" name="テキスト ボックス 338"/>
        <xdr:cNvSpPr txBox="1"/>
      </xdr:nvSpPr>
      <xdr:spPr>
        <a:xfrm>
          <a:off x="14020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137892</xdr:rowOff>
    </xdr:from>
    <xdr:to>
      <xdr:col>64</xdr:col>
      <xdr:colOff>152400</xdr:colOff>
      <xdr:row>60</xdr:row>
      <xdr:rowOff>68042</xdr:rowOff>
    </xdr:to>
    <xdr:sp macro="" textlink="">
      <xdr:nvSpPr>
        <xdr:cNvPr id="340" name="楕円 339"/>
        <xdr:cNvSpPr/>
      </xdr:nvSpPr>
      <xdr:spPr>
        <a:xfrm>
          <a:off x="13462000" y="10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52819</xdr:rowOff>
    </xdr:from>
    <xdr:ext cx="762000" cy="259045"/>
    <xdr:sp macro="" textlink="">
      <xdr:nvSpPr>
        <xdr:cNvPr id="341" name="テキスト ボックス 340"/>
        <xdr:cNvSpPr txBox="1"/>
      </xdr:nvSpPr>
      <xdr:spPr>
        <a:xfrm>
          <a:off x="13131800" y="103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ポイント減と改善が見られたが、ほぼ横ばいで推移している。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主要因としては、分子の準元利償還金のうち下水道及び簡易水道に対する準元利償還金の減、分母で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辺地債、過疎債の償還額減による災害復旧費等に係る基準財政需要額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今後、新焼却場借入の元金償還増、式根島下水道整備に係る借入れに伴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準元利償還金の増等により数値の悪化が見込まれるため、有利起債の活用及び慎重な起債計画を行い、急激に上昇することの無いよう起債運用を行う。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100330</xdr:rowOff>
    </xdr:to>
    <xdr:cxnSp macro="">
      <xdr:nvCxnSpPr>
        <xdr:cNvPr id="374" name="直線コネクタ 373"/>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140546</xdr:rowOff>
    </xdr:to>
    <xdr:cxnSp macro="">
      <xdr:nvCxnSpPr>
        <xdr:cNvPr id="377" name="直線コネクタ 376"/>
        <xdr:cNvCxnSpPr/>
      </xdr:nvCxnSpPr>
      <xdr:spPr>
        <a:xfrm flipV="1">
          <a:off x="15290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140546</xdr:rowOff>
    </xdr:to>
    <xdr:cxnSp macro="">
      <xdr:nvCxnSpPr>
        <xdr:cNvPr id="380" name="直線コネクタ 379"/>
        <xdr:cNvCxnSpPr/>
      </xdr:nvCxnSpPr>
      <xdr:spPr>
        <a:xfrm>
          <a:off x="14401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83" name="直線コネクタ 382"/>
        <xdr:cNvCxnSpPr/>
      </xdr:nvCxnSpPr>
      <xdr:spPr>
        <a:xfrm>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3" name="楕円 392"/>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4"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5" name="楕円 394"/>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6" name="テキスト ボックス 39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397" name="楕円 396"/>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8" name="テキスト ボックス 397"/>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399" name="楕円 398"/>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0" name="テキスト ボックス 39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楕円 400"/>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現在は数値として将来負担比率は現れておらず健全な状況となって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基金の取崩しを行っており、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今後、施設更新に伴う新規借入及び、基金の取崩しが見込まれ、指数の悪化が想定される。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将来に負担を残さないよう事業精査を行い、健全な財政運営に努める必要がある。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欠員部署への人員補充等の増により前年度と比較し、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全国平均、類似団体平均と比較し高い数値を示しているが、行政区に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島の有人離島を持つ特殊事情があり、各島に行政サービスが必要であるためである。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このほか、島間の離島航路確保による影響が大きいが、生活インフラのため廃止は出来ず、今後も抜本的な解消は困難であるが、総職員数の抑制、手当等の見直しを含め、削減に努める必要がある。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147003</xdr:rowOff>
    </xdr:from>
    <xdr:to>
      <xdr:col>24</xdr:col>
      <xdr:colOff>25400</xdr:colOff>
      <xdr:row>36</xdr:row>
      <xdr:rowOff>29845</xdr:rowOff>
    </xdr:to>
    <xdr:cxnSp macro="">
      <xdr:nvCxnSpPr>
        <xdr:cNvPr id="70" name="直線コネクタ 69"/>
        <xdr:cNvCxnSpPr/>
      </xdr:nvCxnSpPr>
      <xdr:spPr>
        <a:xfrm>
          <a:off x="3987800" y="614775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129858</xdr:rowOff>
    </xdr:from>
    <xdr:to>
      <xdr:col>19</xdr:col>
      <xdr:colOff>187325</xdr:colOff>
      <xdr:row>35</xdr:row>
      <xdr:rowOff>147003</xdr:rowOff>
    </xdr:to>
    <xdr:cxnSp macro="">
      <xdr:nvCxnSpPr>
        <xdr:cNvPr id="73" name="直線コネクタ 72"/>
        <xdr:cNvCxnSpPr/>
      </xdr:nvCxnSpPr>
      <xdr:spPr>
        <a:xfrm>
          <a:off x="3098800" y="613060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98425</xdr:rowOff>
    </xdr:from>
    <xdr:to>
      <xdr:col>15</xdr:col>
      <xdr:colOff>98425</xdr:colOff>
      <xdr:row>35</xdr:row>
      <xdr:rowOff>129858</xdr:rowOff>
    </xdr:to>
    <xdr:cxnSp macro="">
      <xdr:nvCxnSpPr>
        <xdr:cNvPr id="76" name="直線コネクタ 75"/>
        <xdr:cNvCxnSpPr/>
      </xdr:nvCxnSpPr>
      <xdr:spPr>
        <a:xfrm>
          <a:off x="2209800" y="609917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98425</xdr:rowOff>
    </xdr:from>
    <xdr:to>
      <xdr:col>11</xdr:col>
      <xdr:colOff>9525</xdr:colOff>
      <xdr:row>35</xdr:row>
      <xdr:rowOff>115570</xdr:rowOff>
    </xdr:to>
    <xdr:cxnSp macro="">
      <xdr:nvCxnSpPr>
        <xdr:cNvPr id="79" name="直線コネクタ 78"/>
        <xdr:cNvCxnSpPr/>
      </xdr:nvCxnSpPr>
      <xdr:spPr>
        <a:xfrm flipV="1">
          <a:off x="1320800" y="6099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150495</xdr:rowOff>
    </xdr:from>
    <xdr:to>
      <xdr:col>24</xdr:col>
      <xdr:colOff>76200</xdr:colOff>
      <xdr:row>36</xdr:row>
      <xdr:rowOff>80645</xdr:rowOff>
    </xdr:to>
    <xdr:sp macro="" textlink="">
      <xdr:nvSpPr>
        <xdr:cNvPr id="89" name="楕円 88"/>
        <xdr:cNvSpPr/>
      </xdr:nvSpPr>
      <xdr:spPr>
        <a:xfrm>
          <a:off x="4775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122572</xdr:rowOff>
    </xdr:from>
    <xdr:ext cx="762000" cy="259045"/>
    <xdr:sp macro="" textlink="">
      <xdr:nvSpPr>
        <xdr:cNvPr id="90" name="人件費該当値テキスト"/>
        <xdr:cNvSpPr txBox="1"/>
      </xdr:nvSpPr>
      <xdr:spPr>
        <a:xfrm>
          <a:off x="49149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96203</xdr:rowOff>
    </xdr:from>
    <xdr:to>
      <xdr:col>20</xdr:col>
      <xdr:colOff>38100</xdr:colOff>
      <xdr:row>36</xdr:row>
      <xdr:rowOff>26353</xdr:rowOff>
    </xdr:to>
    <xdr:sp macro="" textlink="">
      <xdr:nvSpPr>
        <xdr:cNvPr id="91" name="楕円 90"/>
        <xdr:cNvSpPr/>
      </xdr:nvSpPr>
      <xdr:spPr>
        <a:xfrm>
          <a:off x="3937000" y="60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11130</xdr:rowOff>
    </xdr:from>
    <xdr:ext cx="736600" cy="259045"/>
    <xdr:sp macro="" textlink="">
      <xdr:nvSpPr>
        <xdr:cNvPr id="92" name="テキスト ボックス 91"/>
        <xdr:cNvSpPr txBox="1"/>
      </xdr:nvSpPr>
      <xdr:spPr>
        <a:xfrm>
          <a:off x="3606800" y="618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79058</xdr:rowOff>
    </xdr:from>
    <xdr:to>
      <xdr:col>15</xdr:col>
      <xdr:colOff>149225</xdr:colOff>
      <xdr:row>36</xdr:row>
      <xdr:rowOff>9208</xdr:rowOff>
    </xdr:to>
    <xdr:sp macro="" textlink="">
      <xdr:nvSpPr>
        <xdr:cNvPr id="93" name="楕円 92"/>
        <xdr:cNvSpPr/>
      </xdr:nvSpPr>
      <xdr:spPr>
        <a:xfrm>
          <a:off x="3048000" y="60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165435</xdr:rowOff>
    </xdr:from>
    <xdr:ext cx="762000" cy="259045"/>
    <xdr:sp macro="" textlink="">
      <xdr:nvSpPr>
        <xdr:cNvPr id="94" name="テキスト ボックス 93"/>
        <xdr:cNvSpPr txBox="1"/>
      </xdr:nvSpPr>
      <xdr:spPr>
        <a:xfrm>
          <a:off x="2717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95" name="楕円 94"/>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macro="" textlink="">
      <xdr:nvSpPr>
        <xdr:cNvPr id="96" name="テキスト ボックス 95"/>
        <xdr:cNvSpPr txBox="1"/>
      </xdr:nvSpPr>
      <xdr:spPr>
        <a:xfrm>
          <a:off x="1828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7" name="楕円 96"/>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98" name="テキスト ボックス 97"/>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依然高い水準にあ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り、主な増要因は道路台帳システム整備事業の実施等によるものである。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島を有し海洋を隔てており、保育所・学校・衛生施設・支所等、行政施設の重複による運営経費等により全国及び類似団体と比較し高い水準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となる要因となっている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性質上抜本的な改善は困難であるが、公共施設総合管理計画を基に、コスト管理を行い、経費の削減に努める必要がある。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104140</xdr:rowOff>
    </xdr:to>
    <xdr:cxnSp macro="">
      <xdr:nvCxnSpPr>
        <xdr:cNvPr id="128" name="直線コネクタ 127"/>
        <xdr:cNvCxnSpPr/>
      </xdr:nvCxnSpPr>
      <xdr:spPr>
        <a:xfrm>
          <a:off x="15671800" y="31262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67564</xdr:rowOff>
    </xdr:to>
    <xdr:cxnSp macro="">
      <xdr:nvCxnSpPr>
        <xdr:cNvPr id="131" name="直線コネクタ 130"/>
        <xdr:cNvCxnSpPr/>
      </xdr:nvCxnSpPr>
      <xdr:spPr>
        <a:xfrm flipV="1">
          <a:off x="14782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18</xdr:row>
      <xdr:rowOff>67564</xdr:rowOff>
    </xdr:to>
    <xdr:cxnSp macro="">
      <xdr:nvCxnSpPr>
        <xdr:cNvPr id="134" name="直線コネクタ 133"/>
        <xdr:cNvCxnSpPr/>
      </xdr:nvCxnSpPr>
      <xdr:spPr>
        <a:xfrm>
          <a:off x="13893800" y="29799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83566</xdr:rowOff>
    </xdr:to>
    <xdr:cxnSp macro="">
      <xdr:nvCxnSpPr>
        <xdr:cNvPr id="137" name="直線コネクタ 136"/>
        <xdr:cNvCxnSpPr/>
      </xdr:nvCxnSpPr>
      <xdr:spPr>
        <a:xfrm flipV="1">
          <a:off x="13004800" y="2979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7" name="楕円 146"/>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8"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9" name="楕円 148"/>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50" name="テキスト ボックス 149"/>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51" name="楕円 150"/>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2" name="テキスト ボックス 151"/>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53" name="楕円 152"/>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4" name="テキスト ボックス 153"/>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5" name="楕円 154"/>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6" name="テキスト ボックス 155"/>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国の施策によるも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少子化対策に係る医療費・給食費及び学用品助成等の村独自事業も実施している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。障害者に対する扶助費は島外施設への入所者増に伴い増加傾向にあるため、独自事業については、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計画段階で十分な精査を行い、少子化・人口減少対策等地方創生対策として真に必要な施策に対しては重点的に取り組む必要がある。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8" name="直線コネクタ 187"/>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1" name="直線コネクタ 190"/>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4" name="直線コネクタ 193"/>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7" name="直線コネクタ 196"/>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主な減要因は、介護保険事業に対する繰出金に対し、高齢者対策基金を充当したこと及び、下水道会計に対する赤字繰出の減少によるものである。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下水道会計は整備途上であるが、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赤字補てん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する見込みのため、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接続率向上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料金改定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を行い、会計内収支の改善が必要となる。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59</xdr:row>
      <xdr:rowOff>12700</xdr:rowOff>
    </xdr:to>
    <xdr:cxnSp macro="">
      <xdr:nvCxnSpPr>
        <xdr:cNvPr id="244" name="直線コネクタ 243"/>
        <xdr:cNvCxnSpPr/>
      </xdr:nvCxnSpPr>
      <xdr:spPr>
        <a:xfrm flipV="1">
          <a:off x="15671800" y="993965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81280</xdr:rowOff>
    </xdr:to>
    <xdr:cxnSp macro="">
      <xdr:nvCxnSpPr>
        <xdr:cNvPr id="247" name="直線コネクタ 246"/>
        <xdr:cNvCxnSpPr/>
      </xdr:nvCxnSpPr>
      <xdr:spPr>
        <a:xfrm flipV="1">
          <a:off x="14782800" y="10128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59</xdr:row>
      <xdr:rowOff>81280</xdr:rowOff>
    </xdr:to>
    <xdr:cxnSp macro="">
      <xdr:nvCxnSpPr>
        <xdr:cNvPr id="250" name="直線コネクタ 249"/>
        <xdr:cNvCxnSpPr/>
      </xdr:nvCxnSpPr>
      <xdr:spPr>
        <a:xfrm>
          <a:off x="13893800" y="100139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98425</xdr:rowOff>
    </xdr:to>
    <xdr:cxnSp macro="">
      <xdr:nvCxnSpPr>
        <xdr:cNvPr id="253" name="直線コネクタ 252"/>
        <xdr:cNvCxnSpPr/>
      </xdr:nvCxnSpPr>
      <xdr:spPr>
        <a:xfrm flipV="1">
          <a:off x="13004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63" name="楕円 262"/>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4" name="その他該当値テキスト"/>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5" name="楕円 264"/>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6" name="テキスト ボックス 26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30480</xdr:rowOff>
    </xdr:from>
    <xdr:to>
      <xdr:col>74</xdr:col>
      <xdr:colOff>31750</xdr:colOff>
      <xdr:row>59</xdr:row>
      <xdr:rowOff>132080</xdr:rowOff>
    </xdr:to>
    <xdr:sp macro="" textlink="">
      <xdr:nvSpPr>
        <xdr:cNvPr id="267" name="楕円 266"/>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116857</xdr:rowOff>
    </xdr:from>
    <xdr:ext cx="762000" cy="259045"/>
    <xdr:sp macro="" textlink="">
      <xdr:nvSpPr>
        <xdr:cNvPr id="268" name="テキスト ボックス 267"/>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9" name="楕円 268"/>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0" name="テキスト ボックス 269"/>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71" name="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72" name="テキスト ボックス 271"/>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イベント及び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各団体等に対する負担金及び補助金であ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台風災害により、イベント等が減少したが、社会福祉協議会への補助及び、島外受診交通費等助成の開始により、ほぼ横ばいとなっている。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全国平均・類似団体平均共に大きく下回っている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効果等を検証し、効果の薄いものについては廃止し、必要な施策への重点的な実施を検討する必要がある。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33274</xdr:rowOff>
    </xdr:to>
    <xdr:cxnSp macro="">
      <xdr:nvCxnSpPr>
        <xdr:cNvPr id="302" name="直線コネクタ 301"/>
        <xdr:cNvCxnSpPr/>
      </xdr:nvCxnSpPr>
      <xdr:spPr>
        <a:xfrm flipV="1">
          <a:off x="15671800" y="6029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33274</xdr:rowOff>
    </xdr:to>
    <xdr:cxnSp macro="">
      <xdr:nvCxnSpPr>
        <xdr:cNvPr id="305" name="直線コネクタ 304"/>
        <xdr:cNvCxnSpPr/>
      </xdr:nvCxnSpPr>
      <xdr:spPr>
        <a:xfrm>
          <a:off x="14782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159004</xdr:rowOff>
    </xdr:to>
    <xdr:cxnSp macro="">
      <xdr:nvCxnSpPr>
        <xdr:cNvPr id="308" name="直線コネクタ 307"/>
        <xdr:cNvCxnSpPr/>
      </xdr:nvCxnSpPr>
      <xdr:spPr>
        <a:xfrm>
          <a:off x="13893800" y="5928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127000</xdr:rowOff>
    </xdr:to>
    <xdr:cxnSp macro="">
      <xdr:nvCxnSpPr>
        <xdr:cNvPr id="311" name="直線コネクタ 310"/>
        <xdr:cNvCxnSpPr/>
      </xdr:nvCxnSpPr>
      <xdr:spPr>
        <a:xfrm flipV="1">
          <a:off x="13004800" y="5928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1" name="楕円 320"/>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2"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3" name="楕円 322"/>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4" name="テキスト ボックス 323"/>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5" name="楕円 324"/>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26" name="テキスト ボックス 325"/>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7" name="楕円 326"/>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28" name="テキスト ボックス 327"/>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9" name="楕円 32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0" name="テキスト ボックス 329"/>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全国平均、類似団体平均と比較し下回った状態が続いており、対前年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主な減要因は、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特養ホーム増床事業、連絡船建造事業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の償還完了による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光回線島内網整備事業、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新焼却場建設に係る元金償還開始に伴い今後上昇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ため、弾力的な財政構造を維持し、将来に負担を残さないよう、残高と借入のバランスを注視し計画的な起債運用を行う。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60053</xdr:rowOff>
    </xdr:from>
    <xdr:to>
      <xdr:col>24</xdr:col>
      <xdr:colOff>25400</xdr:colOff>
      <xdr:row>75</xdr:row>
      <xdr:rowOff>82913</xdr:rowOff>
    </xdr:to>
    <xdr:cxnSp macro="">
      <xdr:nvCxnSpPr>
        <xdr:cNvPr id="364" name="直線コネクタ 363"/>
        <xdr:cNvCxnSpPr/>
      </xdr:nvCxnSpPr>
      <xdr:spPr>
        <a:xfrm flipV="1">
          <a:off x="3987800" y="129188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82913</xdr:rowOff>
    </xdr:from>
    <xdr:to>
      <xdr:col>19</xdr:col>
      <xdr:colOff>187325</xdr:colOff>
      <xdr:row>75</xdr:row>
      <xdr:rowOff>128633</xdr:rowOff>
    </xdr:to>
    <xdr:cxnSp macro="">
      <xdr:nvCxnSpPr>
        <xdr:cNvPr id="367" name="直線コネクタ 366"/>
        <xdr:cNvCxnSpPr/>
      </xdr:nvCxnSpPr>
      <xdr:spPr>
        <a:xfrm flipV="1">
          <a:off x="3098800" y="129416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128633</xdr:rowOff>
    </xdr:from>
    <xdr:to>
      <xdr:col>15</xdr:col>
      <xdr:colOff>98425</xdr:colOff>
      <xdr:row>75</xdr:row>
      <xdr:rowOff>158024</xdr:rowOff>
    </xdr:to>
    <xdr:cxnSp macro="">
      <xdr:nvCxnSpPr>
        <xdr:cNvPr id="370" name="直線コネクタ 369"/>
        <xdr:cNvCxnSpPr/>
      </xdr:nvCxnSpPr>
      <xdr:spPr>
        <a:xfrm flipV="1">
          <a:off x="2209800" y="129873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89444</xdr:rowOff>
    </xdr:from>
    <xdr:to>
      <xdr:col>11</xdr:col>
      <xdr:colOff>9525</xdr:colOff>
      <xdr:row>75</xdr:row>
      <xdr:rowOff>158024</xdr:rowOff>
    </xdr:to>
    <xdr:cxnSp macro="">
      <xdr:nvCxnSpPr>
        <xdr:cNvPr id="373" name="直線コネクタ 372"/>
        <xdr:cNvCxnSpPr/>
      </xdr:nvCxnSpPr>
      <xdr:spPr>
        <a:xfrm>
          <a:off x="1320800" y="129481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3" name="楕円 382"/>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4" name="公債費該当値テキスト"/>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32113</xdr:rowOff>
    </xdr:from>
    <xdr:to>
      <xdr:col>20</xdr:col>
      <xdr:colOff>38100</xdr:colOff>
      <xdr:row>75</xdr:row>
      <xdr:rowOff>133713</xdr:rowOff>
    </xdr:to>
    <xdr:sp macro="" textlink="">
      <xdr:nvSpPr>
        <xdr:cNvPr id="385" name="楕円 384"/>
        <xdr:cNvSpPr/>
      </xdr:nvSpPr>
      <xdr:spPr>
        <a:xfrm>
          <a:off x="3937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143890</xdr:rowOff>
    </xdr:from>
    <xdr:ext cx="736600" cy="259045"/>
    <xdr:sp macro="" textlink="">
      <xdr:nvSpPr>
        <xdr:cNvPr id="386" name="テキスト ボックス 385"/>
        <xdr:cNvSpPr txBox="1"/>
      </xdr:nvSpPr>
      <xdr:spPr>
        <a:xfrm>
          <a:off x="3606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77833</xdr:rowOff>
    </xdr:from>
    <xdr:to>
      <xdr:col>15</xdr:col>
      <xdr:colOff>149225</xdr:colOff>
      <xdr:row>76</xdr:row>
      <xdr:rowOff>7984</xdr:rowOff>
    </xdr:to>
    <xdr:sp macro="" textlink="">
      <xdr:nvSpPr>
        <xdr:cNvPr id="387" name="楕円 386"/>
        <xdr:cNvSpPr/>
      </xdr:nvSpPr>
      <xdr:spPr>
        <a:xfrm>
          <a:off x="3048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88" name="テキスト ボックス 387"/>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89" name="楕円 388"/>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0" name="テキスト ボックス 389"/>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38644</xdr:rowOff>
    </xdr:from>
    <xdr:to>
      <xdr:col>6</xdr:col>
      <xdr:colOff>171450</xdr:colOff>
      <xdr:row>75</xdr:row>
      <xdr:rowOff>140244</xdr:rowOff>
    </xdr:to>
    <xdr:sp macro="" textlink="">
      <xdr:nvSpPr>
        <xdr:cNvPr id="391" name="楕円 390"/>
        <xdr:cNvSpPr/>
      </xdr:nvSpPr>
      <xdr:spPr>
        <a:xfrm>
          <a:off x="1270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150421</xdr:rowOff>
    </xdr:from>
    <xdr:ext cx="762000" cy="259045"/>
    <xdr:sp macro="" textlink="">
      <xdr:nvSpPr>
        <xdr:cNvPr id="392" name="テキスト ボックス 391"/>
        <xdr:cNvSpPr txBox="1"/>
      </xdr:nvSpPr>
      <xdr:spPr>
        <a:xfrm>
          <a:off x="939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人件費・物件費によるものであり、島間連絡船運営や施設の重複整備・運営など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村である地理的な特殊事情に起因するものである。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生活インフラに係るものであり廃止等の措置が取れないため抜本的な改善は困難であるが、運営コストの削減、使用料等の適正な徴収により財政運営の健全化に努める必要がある。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108713</xdr:rowOff>
    </xdr:from>
    <xdr:to>
      <xdr:col>82</xdr:col>
      <xdr:colOff>107950</xdr:colOff>
      <xdr:row>77</xdr:row>
      <xdr:rowOff>113285</xdr:rowOff>
    </xdr:to>
    <xdr:cxnSp macro="">
      <xdr:nvCxnSpPr>
        <xdr:cNvPr id="423" name="直線コネクタ 422"/>
        <xdr:cNvCxnSpPr/>
      </xdr:nvCxnSpPr>
      <xdr:spPr>
        <a:xfrm flipV="1">
          <a:off x="15671800" y="133103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113285</xdr:rowOff>
    </xdr:from>
    <xdr:to>
      <xdr:col>78</xdr:col>
      <xdr:colOff>69850</xdr:colOff>
      <xdr:row>77</xdr:row>
      <xdr:rowOff>113285</xdr:rowOff>
    </xdr:to>
    <xdr:cxnSp macro="">
      <xdr:nvCxnSpPr>
        <xdr:cNvPr id="426" name="直線コネクタ 425"/>
        <xdr:cNvCxnSpPr/>
      </xdr:nvCxnSpPr>
      <xdr:spPr>
        <a:xfrm>
          <a:off x="14782800" y="13314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113285</xdr:rowOff>
    </xdr:to>
    <xdr:cxnSp macro="">
      <xdr:nvCxnSpPr>
        <xdr:cNvPr id="429" name="直線コネクタ 428"/>
        <xdr:cNvCxnSpPr/>
      </xdr:nvCxnSpPr>
      <xdr:spPr>
        <a:xfrm>
          <a:off x="13893800" y="1310233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113285</xdr:rowOff>
    </xdr:to>
    <xdr:cxnSp macro="">
      <xdr:nvCxnSpPr>
        <xdr:cNvPr id="432" name="直線コネクタ 431"/>
        <xdr:cNvCxnSpPr/>
      </xdr:nvCxnSpPr>
      <xdr:spPr>
        <a:xfrm flipV="1">
          <a:off x="13004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57913</xdr:rowOff>
    </xdr:from>
    <xdr:to>
      <xdr:col>82</xdr:col>
      <xdr:colOff>158750</xdr:colOff>
      <xdr:row>77</xdr:row>
      <xdr:rowOff>159513</xdr:rowOff>
    </xdr:to>
    <xdr:sp macro="" textlink="">
      <xdr:nvSpPr>
        <xdr:cNvPr id="442" name="楕円 441"/>
        <xdr:cNvSpPr/>
      </xdr:nvSpPr>
      <xdr:spPr>
        <a:xfrm>
          <a:off x="164592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29990</xdr:rowOff>
    </xdr:from>
    <xdr:ext cx="762000" cy="259045"/>
    <xdr:sp macro="" textlink="">
      <xdr:nvSpPr>
        <xdr:cNvPr id="443" name="公債費以外該当値テキスト"/>
        <xdr:cNvSpPr txBox="1"/>
      </xdr:nvSpPr>
      <xdr:spPr>
        <a:xfrm>
          <a:off x="165989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62485</xdr:rowOff>
    </xdr:from>
    <xdr:to>
      <xdr:col>78</xdr:col>
      <xdr:colOff>120650</xdr:colOff>
      <xdr:row>77</xdr:row>
      <xdr:rowOff>164085</xdr:rowOff>
    </xdr:to>
    <xdr:sp macro="" textlink="">
      <xdr:nvSpPr>
        <xdr:cNvPr id="444" name="楕円 443"/>
        <xdr:cNvSpPr/>
      </xdr:nvSpPr>
      <xdr:spPr>
        <a:xfrm>
          <a:off x="15621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148862</xdr:rowOff>
    </xdr:from>
    <xdr:ext cx="736600" cy="259045"/>
    <xdr:sp macro="" textlink="">
      <xdr:nvSpPr>
        <xdr:cNvPr id="445" name="テキスト ボックス 444"/>
        <xdr:cNvSpPr txBox="1"/>
      </xdr:nvSpPr>
      <xdr:spPr>
        <a:xfrm>
          <a:off x="15290800" y="1335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62485</xdr:rowOff>
    </xdr:from>
    <xdr:to>
      <xdr:col>74</xdr:col>
      <xdr:colOff>31750</xdr:colOff>
      <xdr:row>77</xdr:row>
      <xdr:rowOff>164085</xdr:rowOff>
    </xdr:to>
    <xdr:sp macro="" textlink="">
      <xdr:nvSpPr>
        <xdr:cNvPr id="446" name="楕円 445"/>
        <xdr:cNvSpPr/>
      </xdr:nvSpPr>
      <xdr:spPr>
        <a:xfrm>
          <a:off x="14732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148862</xdr:rowOff>
    </xdr:from>
    <xdr:ext cx="762000" cy="259045"/>
    <xdr:sp macro="" textlink="">
      <xdr:nvSpPr>
        <xdr:cNvPr id="447" name="テキスト ボックス 446"/>
        <xdr:cNvSpPr txBox="1"/>
      </xdr:nvSpPr>
      <xdr:spPr>
        <a:xfrm>
          <a:off x="14401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8" name="楕円 447"/>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9" name="テキスト ボックス 448"/>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0" name="楕円 449"/>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1" name="テキスト ボックス 450"/>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150518</xdr:rowOff>
    </xdr:from>
    <xdr:to>
      <xdr:col>29</xdr:col>
      <xdr:colOff>127000</xdr:colOff>
      <xdr:row>18</xdr:row>
      <xdr:rowOff>303</xdr:rowOff>
    </xdr:to>
    <xdr:cxnSp macro="">
      <xdr:nvCxnSpPr>
        <xdr:cNvPr id="51" name="直線コネクタ 50"/>
        <xdr:cNvCxnSpPr/>
      </xdr:nvCxnSpPr>
      <xdr:spPr bwMode="auto">
        <a:xfrm flipV="1">
          <a:off x="5003800" y="3112793"/>
          <a:ext cx="6477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135295</xdr:rowOff>
    </xdr:from>
    <xdr:ext cx="762000" cy="259045"/>
    <xdr:sp macro="" textlink="">
      <xdr:nvSpPr>
        <xdr:cNvPr id="52" name="人口1人当たり決算額の推移平均値テキスト130"/>
        <xdr:cNvSpPr txBox="1"/>
      </xdr:nvSpPr>
      <xdr:spPr>
        <a:xfrm>
          <a:off x="5740400" y="309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303</xdr:rowOff>
    </xdr:from>
    <xdr:to>
      <xdr:col>26</xdr:col>
      <xdr:colOff>50800</xdr:colOff>
      <xdr:row>18</xdr:row>
      <xdr:rowOff>18854</xdr:rowOff>
    </xdr:to>
    <xdr:cxnSp macro="">
      <xdr:nvCxnSpPr>
        <xdr:cNvPr id="54" name="直線コネクタ 53"/>
        <xdr:cNvCxnSpPr/>
      </xdr:nvCxnSpPr>
      <xdr:spPr bwMode="auto">
        <a:xfrm flipV="1">
          <a:off x="43053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18854</xdr:rowOff>
    </xdr:from>
    <xdr:to>
      <xdr:col>22</xdr:col>
      <xdr:colOff>114300</xdr:colOff>
      <xdr:row>18</xdr:row>
      <xdr:rowOff>21122</xdr:rowOff>
    </xdr:to>
    <xdr:cxnSp macro="">
      <xdr:nvCxnSpPr>
        <xdr:cNvPr id="57" name="直線コネクタ 56"/>
        <xdr:cNvCxnSpPr/>
      </xdr:nvCxnSpPr>
      <xdr:spPr bwMode="auto">
        <a:xfrm flipV="1">
          <a:off x="3606800" y="3152579"/>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15692</xdr:rowOff>
    </xdr:from>
    <xdr:to>
      <xdr:col>18</xdr:col>
      <xdr:colOff>177800</xdr:colOff>
      <xdr:row>18</xdr:row>
      <xdr:rowOff>21122</xdr:rowOff>
    </xdr:to>
    <xdr:cxnSp macro="">
      <xdr:nvCxnSpPr>
        <xdr:cNvPr id="60" name="直線コネクタ 59"/>
        <xdr:cNvCxnSpPr/>
      </xdr:nvCxnSpPr>
      <xdr:spPr bwMode="auto">
        <a:xfrm>
          <a:off x="2908300" y="3149417"/>
          <a:ext cx="698500" cy="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99718</xdr:rowOff>
    </xdr:from>
    <xdr:to>
      <xdr:col>29</xdr:col>
      <xdr:colOff>177800</xdr:colOff>
      <xdr:row>18</xdr:row>
      <xdr:rowOff>29868</xdr:rowOff>
    </xdr:to>
    <xdr:sp macro="" textlink="">
      <xdr:nvSpPr>
        <xdr:cNvPr id="70" name="楕円 69"/>
        <xdr:cNvSpPr/>
      </xdr:nvSpPr>
      <xdr:spPr bwMode="auto">
        <a:xfrm>
          <a:off x="56007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116245</xdr:rowOff>
    </xdr:from>
    <xdr:ext cx="762000" cy="259045"/>
    <xdr:sp macro="" textlink="">
      <xdr:nvSpPr>
        <xdr:cNvPr id="71" name="人口1人当たり決算額の推移該当値テキスト130"/>
        <xdr:cNvSpPr txBox="1"/>
      </xdr:nvSpPr>
      <xdr:spPr>
        <a:xfrm>
          <a:off x="5740400" y="29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120953</xdr:rowOff>
    </xdr:from>
    <xdr:to>
      <xdr:col>26</xdr:col>
      <xdr:colOff>101600</xdr:colOff>
      <xdr:row>18</xdr:row>
      <xdr:rowOff>51103</xdr:rowOff>
    </xdr:to>
    <xdr:sp macro="" textlink="">
      <xdr:nvSpPr>
        <xdr:cNvPr id="72" name="楕円 71"/>
        <xdr:cNvSpPr/>
      </xdr:nvSpPr>
      <xdr:spPr bwMode="auto">
        <a:xfrm>
          <a:off x="49530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61280</xdr:rowOff>
    </xdr:from>
    <xdr:ext cx="736600" cy="259045"/>
    <xdr:sp macro="" textlink="">
      <xdr:nvSpPr>
        <xdr:cNvPr id="73" name="テキスト ボックス 72"/>
        <xdr:cNvSpPr txBox="1"/>
      </xdr:nvSpPr>
      <xdr:spPr>
        <a:xfrm>
          <a:off x="4622800" y="285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139504</xdr:rowOff>
    </xdr:from>
    <xdr:to>
      <xdr:col>22</xdr:col>
      <xdr:colOff>165100</xdr:colOff>
      <xdr:row>18</xdr:row>
      <xdr:rowOff>69654</xdr:rowOff>
    </xdr:to>
    <xdr:sp macro="" textlink="">
      <xdr:nvSpPr>
        <xdr:cNvPr id="74" name="楕円 73"/>
        <xdr:cNvSpPr/>
      </xdr:nvSpPr>
      <xdr:spPr bwMode="auto">
        <a:xfrm>
          <a:off x="42545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79831</xdr:rowOff>
    </xdr:from>
    <xdr:ext cx="762000" cy="259045"/>
    <xdr:sp macro="" textlink="">
      <xdr:nvSpPr>
        <xdr:cNvPr id="75" name="テキスト ボックス 74"/>
        <xdr:cNvSpPr txBox="1"/>
      </xdr:nvSpPr>
      <xdr:spPr>
        <a:xfrm>
          <a:off x="39243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141772</xdr:rowOff>
    </xdr:from>
    <xdr:to>
      <xdr:col>19</xdr:col>
      <xdr:colOff>38100</xdr:colOff>
      <xdr:row>18</xdr:row>
      <xdr:rowOff>71922</xdr:rowOff>
    </xdr:to>
    <xdr:sp macro="" textlink="">
      <xdr:nvSpPr>
        <xdr:cNvPr id="76" name="楕円 75"/>
        <xdr:cNvSpPr/>
      </xdr:nvSpPr>
      <xdr:spPr bwMode="auto">
        <a:xfrm>
          <a:off x="3556000" y="31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82099</xdr:rowOff>
    </xdr:from>
    <xdr:ext cx="762000" cy="259045"/>
    <xdr:sp macro="" textlink="">
      <xdr:nvSpPr>
        <xdr:cNvPr id="77" name="テキスト ボックス 76"/>
        <xdr:cNvSpPr txBox="1"/>
      </xdr:nvSpPr>
      <xdr:spPr>
        <a:xfrm>
          <a:off x="3225800" y="28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136342</xdr:rowOff>
    </xdr:from>
    <xdr:to>
      <xdr:col>15</xdr:col>
      <xdr:colOff>101600</xdr:colOff>
      <xdr:row>18</xdr:row>
      <xdr:rowOff>66492</xdr:rowOff>
    </xdr:to>
    <xdr:sp macro="" textlink="">
      <xdr:nvSpPr>
        <xdr:cNvPr id="78" name="楕円 77"/>
        <xdr:cNvSpPr/>
      </xdr:nvSpPr>
      <xdr:spPr bwMode="auto">
        <a:xfrm>
          <a:off x="2857500" y="309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76669</xdr:rowOff>
    </xdr:from>
    <xdr:ext cx="762000" cy="259045"/>
    <xdr:sp macro="" textlink="">
      <xdr:nvSpPr>
        <xdr:cNvPr id="79" name="テキスト ボックス 78"/>
        <xdr:cNvSpPr txBox="1"/>
      </xdr:nvSpPr>
      <xdr:spPr>
        <a:xfrm>
          <a:off x="2527300" y="28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58323</xdr:rowOff>
    </xdr:from>
    <xdr:to>
      <xdr:col>29</xdr:col>
      <xdr:colOff>127000</xdr:colOff>
      <xdr:row>37</xdr:row>
      <xdr:rowOff>72999</xdr:rowOff>
    </xdr:to>
    <xdr:cxnSp macro="">
      <xdr:nvCxnSpPr>
        <xdr:cNvPr id="109" name="直線コネクタ 108"/>
        <xdr:cNvCxnSpPr/>
      </xdr:nvCxnSpPr>
      <xdr:spPr bwMode="auto">
        <a:xfrm flipV="1">
          <a:off x="5003800" y="7183023"/>
          <a:ext cx="6477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34857</xdr:rowOff>
    </xdr:from>
    <xdr:to>
      <xdr:col>26</xdr:col>
      <xdr:colOff>50800</xdr:colOff>
      <xdr:row>37</xdr:row>
      <xdr:rowOff>72999</xdr:rowOff>
    </xdr:to>
    <xdr:cxnSp macro="">
      <xdr:nvCxnSpPr>
        <xdr:cNvPr id="112" name="直線コネクタ 111"/>
        <xdr:cNvCxnSpPr/>
      </xdr:nvCxnSpPr>
      <xdr:spPr bwMode="auto">
        <a:xfrm>
          <a:off x="43053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12883</xdr:rowOff>
    </xdr:from>
    <xdr:to>
      <xdr:col>22</xdr:col>
      <xdr:colOff>114300</xdr:colOff>
      <xdr:row>37</xdr:row>
      <xdr:rowOff>34857</xdr:rowOff>
    </xdr:to>
    <xdr:cxnSp macro="">
      <xdr:nvCxnSpPr>
        <xdr:cNvPr id="115" name="直線コネクタ 114"/>
        <xdr:cNvCxnSpPr/>
      </xdr:nvCxnSpPr>
      <xdr:spPr bwMode="auto">
        <a:xfrm>
          <a:off x="3606800" y="7137583"/>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12883</xdr:rowOff>
    </xdr:from>
    <xdr:to>
      <xdr:col>18</xdr:col>
      <xdr:colOff>177800</xdr:colOff>
      <xdr:row>37</xdr:row>
      <xdr:rowOff>42212</xdr:rowOff>
    </xdr:to>
    <xdr:cxnSp macro="">
      <xdr:nvCxnSpPr>
        <xdr:cNvPr id="118" name="直線コネクタ 117"/>
        <xdr:cNvCxnSpPr/>
      </xdr:nvCxnSpPr>
      <xdr:spPr bwMode="auto">
        <a:xfrm flipV="1">
          <a:off x="2908300" y="7137583"/>
          <a:ext cx="698500" cy="2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7523</xdr:rowOff>
    </xdr:from>
    <xdr:to>
      <xdr:col>29</xdr:col>
      <xdr:colOff>177800</xdr:colOff>
      <xdr:row>37</xdr:row>
      <xdr:rowOff>109123</xdr:rowOff>
    </xdr:to>
    <xdr:sp macro="" textlink="">
      <xdr:nvSpPr>
        <xdr:cNvPr id="128" name="楕円 127"/>
        <xdr:cNvSpPr/>
      </xdr:nvSpPr>
      <xdr:spPr bwMode="auto">
        <a:xfrm>
          <a:off x="56007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151050</xdr:rowOff>
    </xdr:from>
    <xdr:ext cx="762000" cy="259045"/>
    <xdr:sp macro="" textlink="">
      <xdr:nvSpPr>
        <xdr:cNvPr id="129" name="人口1人当たり決算額の推移該当値テキスト445"/>
        <xdr:cNvSpPr txBox="1"/>
      </xdr:nvSpPr>
      <xdr:spPr>
        <a:xfrm>
          <a:off x="5740400" y="710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22199</xdr:rowOff>
    </xdr:from>
    <xdr:to>
      <xdr:col>26</xdr:col>
      <xdr:colOff>101600</xdr:colOff>
      <xdr:row>37</xdr:row>
      <xdr:rowOff>123799</xdr:rowOff>
    </xdr:to>
    <xdr:sp macro="" textlink="">
      <xdr:nvSpPr>
        <xdr:cNvPr id="130" name="楕円 129"/>
        <xdr:cNvSpPr/>
      </xdr:nvSpPr>
      <xdr:spPr bwMode="auto">
        <a:xfrm>
          <a:off x="49530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108576</xdr:rowOff>
    </xdr:from>
    <xdr:ext cx="736600" cy="259045"/>
    <xdr:sp macro="" textlink="">
      <xdr:nvSpPr>
        <xdr:cNvPr id="131" name="テキスト ボックス 130"/>
        <xdr:cNvSpPr txBox="1"/>
      </xdr:nvSpPr>
      <xdr:spPr>
        <a:xfrm>
          <a:off x="4622800" y="723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155507</xdr:rowOff>
    </xdr:from>
    <xdr:to>
      <xdr:col>22</xdr:col>
      <xdr:colOff>165100</xdr:colOff>
      <xdr:row>37</xdr:row>
      <xdr:rowOff>85657</xdr:rowOff>
    </xdr:to>
    <xdr:sp macro="" textlink="">
      <xdr:nvSpPr>
        <xdr:cNvPr id="132" name="楕円 131"/>
        <xdr:cNvSpPr/>
      </xdr:nvSpPr>
      <xdr:spPr bwMode="auto">
        <a:xfrm>
          <a:off x="42545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70434</xdr:rowOff>
    </xdr:from>
    <xdr:ext cx="762000" cy="259045"/>
    <xdr:sp macro="" textlink="">
      <xdr:nvSpPr>
        <xdr:cNvPr id="133" name="テキスト ボックス 132"/>
        <xdr:cNvSpPr txBox="1"/>
      </xdr:nvSpPr>
      <xdr:spPr>
        <a:xfrm>
          <a:off x="39243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133533</xdr:rowOff>
    </xdr:from>
    <xdr:to>
      <xdr:col>19</xdr:col>
      <xdr:colOff>38100</xdr:colOff>
      <xdr:row>37</xdr:row>
      <xdr:rowOff>63683</xdr:rowOff>
    </xdr:to>
    <xdr:sp macro="" textlink="">
      <xdr:nvSpPr>
        <xdr:cNvPr id="134" name="楕円 133"/>
        <xdr:cNvSpPr/>
      </xdr:nvSpPr>
      <xdr:spPr bwMode="auto">
        <a:xfrm>
          <a:off x="3556000" y="708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48460</xdr:rowOff>
    </xdr:from>
    <xdr:ext cx="762000" cy="259045"/>
    <xdr:sp macro="" textlink="">
      <xdr:nvSpPr>
        <xdr:cNvPr id="135" name="テキスト ボックス 134"/>
        <xdr:cNvSpPr txBox="1"/>
      </xdr:nvSpPr>
      <xdr:spPr>
        <a:xfrm>
          <a:off x="3225800" y="71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162862</xdr:rowOff>
    </xdr:from>
    <xdr:to>
      <xdr:col>15</xdr:col>
      <xdr:colOff>101600</xdr:colOff>
      <xdr:row>37</xdr:row>
      <xdr:rowOff>93012</xdr:rowOff>
    </xdr:to>
    <xdr:sp macro="" textlink="">
      <xdr:nvSpPr>
        <xdr:cNvPr id="136" name="楕円 135"/>
        <xdr:cNvSpPr/>
      </xdr:nvSpPr>
      <xdr:spPr bwMode="auto">
        <a:xfrm>
          <a:off x="2857500" y="711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274639</xdr:rowOff>
    </xdr:from>
    <xdr:ext cx="762000" cy="259045"/>
    <xdr:sp macro="" textlink="">
      <xdr:nvSpPr>
        <xdr:cNvPr id="137" name="テキスト ボックス 136"/>
        <xdr:cNvSpPr txBox="1"/>
      </xdr:nvSpPr>
      <xdr:spPr>
        <a:xfrm>
          <a:off x="2527300" y="688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27017</xdr:rowOff>
    </xdr:from>
    <xdr:to>
      <xdr:col>24</xdr:col>
      <xdr:colOff>63500</xdr:colOff>
      <xdr:row>37</xdr:row>
      <xdr:rowOff>42728</xdr:rowOff>
    </xdr:to>
    <xdr:cxnSp macro="">
      <xdr:nvCxnSpPr>
        <xdr:cNvPr id="62" name="直線コネクタ 61"/>
        <xdr:cNvCxnSpPr/>
      </xdr:nvCxnSpPr>
      <xdr:spPr>
        <a:xfrm flipV="1">
          <a:off x="3797300" y="6370667"/>
          <a:ext cx="8382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42728</xdr:rowOff>
    </xdr:from>
    <xdr:to>
      <xdr:col>19</xdr:col>
      <xdr:colOff>177800</xdr:colOff>
      <xdr:row>37</xdr:row>
      <xdr:rowOff>50005</xdr:rowOff>
    </xdr:to>
    <xdr:cxnSp macro="">
      <xdr:nvCxnSpPr>
        <xdr:cNvPr id="65" name="直線コネクタ 64"/>
        <xdr:cNvCxnSpPr/>
      </xdr:nvCxnSpPr>
      <xdr:spPr>
        <a:xfrm flipV="1">
          <a:off x="2908300" y="638637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50005</xdr:rowOff>
    </xdr:from>
    <xdr:to>
      <xdr:col>15</xdr:col>
      <xdr:colOff>50800</xdr:colOff>
      <xdr:row>37</xdr:row>
      <xdr:rowOff>54773</xdr:rowOff>
    </xdr:to>
    <xdr:cxnSp macro="">
      <xdr:nvCxnSpPr>
        <xdr:cNvPr id="68" name="直線コネクタ 67"/>
        <xdr:cNvCxnSpPr/>
      </xdr:nvCxnSpPr>
      <xdr:spPr>
        <a:xfrm flipV="1">
          <a:off x="2019300" y="639365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54773</xdr:rowOff>
    </xdr:from>
    <xdr:to>
      <xdr:col>10</xdr:col>
      <xdr:colOff>114300</xdr:colOff>
      <xdr:row>37</xdr:row>
      <xdr:rowOff>58300</xdr:rowOff>
    </xdr:to>
    <xdr:cxnSp macro="">
      <xdr:nvCxnSpPr>
        <xdr:cNvPr id="71" name="直線コネクタ 70"/>
        <xdr:cNvCxnSpPr/>
      </xdr:nvCxnSpPr>
      <xdr:spPr>
        <a:xfrm flipV="1">
          <a:off x="1130300" y="63984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147667</xdr:rowOff>
    </xdr:from>
    <xdr:to>
      <xdr:col>24</xdr:col>
      <xdr:colOff>114300</xdr:colOff>
      <xdr:row>37</xdr:row>
      <xdr:rowOff>77817</xdr:rowOff>
    </xdr:to>
    <xdr:sp macro="" textlink="">
      <xdr:nvSpPr>
        <xdr:cNvPr id="81" name="楕円 80"/>
        <xdr:cNvSpPr/>
      </xdr:nvSpPr>
      <xdr:spPr>
        <a:xfrm>
          <a:off x="4584700" y="6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170544</xdr:rowOff>
    </xdr:from>
    <xdr:ext cx="599010" cy="259045"/>
    <xdr:sp macro="" textlink="">
      <xdr:nvSpPr>
        <xdr:cNvPr id="82" name="人件費該当値テキスト"/>
        <xdr:cNvSpPr txBox="1"/>
      </xdr:nvSpPr>
      <xdr:spPr>
        <a:xfrm>
          <a:off x="4686300" y="617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163378</xdr:rowOff>
    </xdr:from>
    <xdr:to>
      <xdr:col>20</xdr:col>
      <xdr:colOff>38100</xdr:colOff>
      <xdr:row>37</xdr:row>
      <xdr:rowOff>93528</xdr:rowOff>
    </xdr:to>
    <xdr:sp macro="" textlink="">
      <xdr:nvSpPr>
        <xdr:cNvPr id="83" name="楕円 82"/>
        <xdr:cNvSpPr/>
      </xdr:nvSpPr>
      <xdr:spPr>
        <a:xfrm>
          <a:off x="3746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110055</xdr:rowOff>
    </xdr:from>
    <xdr:ext cx="599010" cy="259045"/>
    <xdr:sp macro="" textlink="">
      <xdr:nvSpPr>
        <xdr:cNvPr id="84" name="テキスト ボックス 83"/>
        <xdr:cNvSpPr txBox="1"/>
      </xdr:nvSpPr>
      <xdr:spPr>
        <a:xfrm>
          <a:off x="3497795" y="61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170655</xdr:rowOff>
    </xdr:from>
    <xdr:to>
      <xdr:col>15</xdr:col>
      <xdr:colOff>101600</xdr:colOff>
      <xdr:row>37</xdr:row>
      <xdr:rowOff>100805</xdr:rowOff>
    </xdr:to>
    <xdr:sp macro="" textlink="">
      <xdr:nvSpPr>
        <xdr:cNvPr id="85" name="楕円 84"/>
        <xdr:cNvSpPr/>
      </xdr:nvSpPr>
      <xdr:spPr>
        <a:xfrm>
          <a:off x="2857500" y="6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117332</xdr:rowOff>
    </xdr:from>
    <xdr:ext cx="599010" cy="259045"/>
    <xdr:sp macro="" textlink="">
      <xdr:nvSpPr>
        <xdr:cNvPr id="86" name="テキスト ボックス 85"/>
        <xdr:cNvSpPr txBox="1"/>
      </xdr:nvSpPr>
      <xdr:spPr>
        <a:xfrm>
          <a:off x="2608795" y="61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3973</xdr:rowOff>
    </xdr:from>
    <xdr:to>
      <xdr:col>10</xdr:col>
      <xdr:colOff>165100</xdr:colOff>
      <xdr:row>37</xdr:row>
      <xdr:rowOff>105573</xdr:rowOff>
    </xdr:to>
    <xdr:sp macro="" textlink="">
      <xdr:nvSpPr>
        <xdr:cNvPr id="87" name="楕円 86"/>
        <xdr:cNvSpPr/>
      </xdr:nvSpPr>
      <xdr:spPr>
        <a:xfrm>
          <a:off x="1968500" y="63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122100</xdr:rowOff>
    </xdr:from>
    <xdr:ext cx="599010" cy="259045"/>
    <xdr:sp macro="" textlink="">
      <xdr:nvSpPr>
        <xdr:cNvPr id="88" name="テキスト ボックス 87"/>
        <xdr:cNvSpPr txBox="1"/>
      </xdr:nvSpPr>
      <xdr:spPr>
        <a:xfrm>
          <a:off x="1719795" y="61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7500</xdr:rowOff>
    </xdr:from>
    <xdr:to>
      <xdr:col>6</xdr:col>
      <xdr:colOff>38100</xdr:colOff>
      <xdr:row>37</xdr:row>
      <xdr:rowOff>109100</xdr:rowOff>
    </xdr:to>
    <xdr:sp macro="" textlink="">
      <xdr:nvSpPr>
        <xdr:cNvPr id="89" name="楕円 88"/>
        <xdr:cNvSpPr/>
      </xdr:nvSpPr>
      <xdr:spPr>
        <a:xfrm>
          <a:off x="1079500" y="63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125627</xdr:rowOff>
    </xdr:from>
    <xdr:ext cx="599010" cy="259045"/>
    <xdr:sp macro="" textlink="">
      <xdr:nvSpPr>
        <xdr:cNvPr id="90" name="テキスト ボックス 89"/>
        <xdr:cNvSpPr txBox="1"/>
      </xdr:nvSpPr>
      <xdr:spPr>
        <a:xfrm>
          <a:off x="830795" y="612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80252</xdr:rowOff>
    </xdr:from>
    <xdr:to>
      <xdr:col>24</xdr:col>
      <xdr:colOff>63500</xdr:colOff>
      <xdr:row>57</xdr:row>
      <xdr:rowOff>126489</xdr:rowOff>
    </xdr:to>
    <xdr:cxnSp macro="">
      <xdr:nvCxnSpPr>
        <xdr:cNvPr id="119" name="直線コネクタ 118"/>
        <xdr:cNvCxnSpPr/>
      </xdr:nvCxnSpPr>
      <xdr:spPr>
        <a:xfrm flipV="1">
          <a:off x="3797300" y="9852902"/>
          <a:ext cx="838200" cy="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126489</xdr:rowOff>
    </xdr:from>
    <xdr:to>
      <xdr:col>19</xdr:col>
      <xdr:colOff>177800</xdr:colOff>
      <xdr:row>57</xdr:row>
      <xdr:rowOff>133472</xdr:rowOff>
    </xdr:to>
    <xdr:cxnSp macro="">
      <xdr:nvCxnSpPr>
        <xdr:cNvPr id="122" name="直線コネクタ 121"/>
        <xdr:cNvCxnSpPr/>
      </xdr:nvCxnSpPr>
      <xdr:spPr>
        <a:xfrm flipV="1">
          <a:off x="2908300" y="9899139"/>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127499</xdr:rowOff>
    </xdr:from>
    <xdr:to>
      <xdr:col>15</xdr:col>
      <xdr:colOff>50800</xdr:colOff>
      <xdr:row>57</xdr:row>
      <xdr:rowOff>133472</xdr:rowOff>
    </xdr:to>
    <xdr:cxnSp macro="">
      <xdr:nvCxnSpPr>
        <xdr:cNvPr id="125" name="直線コネクタ 124"/>
        <xdr:cNvCxnSpPr/>
      </xdr:nvCxnSpPr>
      <xdr:spPr>
        <a:xfrm>
          <a:off x="2019300" y="9900149"/>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127499</xdr:rowOff>
    </xdr:from>
    <xdr:to>
      <xdr:col>10</xdr:col>
      <xdr:colOff>114300</xdr:colOff>
      <xdr:row>57</xdr:row>
      <xdr:rowOff>148644</xdr:rowOff>
    </xdr:to>
    <xdr:cxnSp macro="">
      <xdr:nvCxnSpPr>
        <xdr:cNvPr id="128" name="直線コネクタ 127"/>
        <xdr:cNvCxnSpPr/>
      </xdr:nvCxnSpPr>
      <xdr:spPr>
        <a:xfrm flipV="1">
          <a:off x="1130300" y="990014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29452</xdr:rowOff>
    </xdr:from>
    <xdr:to>
      <xdr:col>24</xdr:col>
      <xdr:colOff>114300</xdr:colOff>
      <xdr:row>57</xdr:row>
      <xdr:rowOff>131052</xdr:rowOff>
    </xdr:to>
    <xdr:sp macro="" textlink="">
      <xdr:nvSpPr>
        <xdr:cNvPr id="138" name="楕円 137"/>
        <xdr:cNvSpPr/>
      </xdr:nvSpPr>
      <xdr:spPr>
        <a:xfrm>
          <a:off x="4584700" y="9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52329</xdr:rowOff>
    </xdr:from>
    <xdr:ext cx="599010" cy="259045"/>
    <xdr:sp macro="" textlink="">
      <xdr:nvSpPr>
        <xdr:cNvPr id="139" name="物件費該当値テキスト"/>
        <xdr:cNvSpPr txBox="1"/>
      </xdr:nvSpPr>
      <xdr:spPr>
        <a:xfrm>
          <a:off x="4686300" y="965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75689</xdr:rowOff>
    </xdr:from>
    <xdr:to>
      <xdr:col>20</xdr:col>
      <xdr:colOff>38100</xdr:colOff>
      <xdr:row>58</xdr:row>
      <xdr:rowOff>5839</xdr:rowOff>
    </xdr:to>
    <xdr:sp macro="" textlink="">
      <xdr:nvSpPr>
        <xdr:cNvPr id="140" name="楕円 139"/>
        <xdr:cNvSpPr/>
      </xdr:nvSpPr>
      <xdr:spPr>
        <a:xfrm>
          <a:off x="3746500" y="98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22366</xdr:rowOff>
    </xdr:from>
    <xdr:ext cx="599010" cy="259045"/>
    <xdr:sp macro="" textlink="">
      <xdr:nvSpPr>
        <xdr:cNvPr id="141" name="テキスト ボックス 140"/>
        <xdr:cNvSpPr txBox="1"/>
      </xdr:nvSpPr>
      <xdr:spPr>
        <a:xfrm>
          <a:off x="3497795" y="96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82672</xdr:rowOff>
    </xdr:from>
    <xdr:to>
      <xdr:col>15</xdr:col>
      <xdr:colOff>101600</xdr:colOff>
      <xdr:row>58</xdr:row>
      <xdr:rowOff>12822</xdr:rowOff>
    </xdr:to>
    <xdr:sp macro="" textlink="">
      <xdr:nvSpPr>
        <xdr:cNvPr id="142" name="楕円 141"/>
        <xdr:cNvSpPr/>
      </xdr:nvSpPr>
      <xdr:spPr>
        <a:xfrm>
          <a:off x="2857500" y="98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29349</xdr:rowOff>
    </xdr:from>
    <xdr:ext cx="599010" cy="259045"/>
    <xdr:sp macro="" textlink="">
      <xdr:nvSpPr>
        <xdr:cNvPr id="143" name="テキスト ボックス 142"/>
        <xdr:cNvSpPr txBox="1"/>
      </xdr:nvSpPr>
      <xdr:spPr>
        <a:xfrm>
          <a:off x="2608795" y="963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76699</xdr:rowOff>
    </xdr:from>
    <xdr:to>
      <xdr:col>10</xdr:col>
      <xdr:colOff>165100</xdr:colOff>
      <xdr:row>58</xdr:row>
      <xdr:rowOff>6849</xdr:rowOff>
    </xdr:to>
    <xdr:sp macro="" textlink="">
      <xdr:nvSpPr>
        <xdr:cNvPr id="144" name="楕円 143"/>
        <xdr:cNvSpPr/>
      </xdr:nvSpPr>
      <xdr:spPr>
        <a:xfrm>
          <a:off x="1968500" y="98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23376</xdr:rowOff>
    </xdr:from>
    <xdr:ext cx="599010" cy="259045"/>
    <xdr:sp macro="" textlink="">
      <xdr:nvSpPr>
        <xdr:cNvPr id="145" name="テキスト ボックス 144"/>
        <xdr:cNvSpPr txBox="1"/>
      </xdr:nvSpPr>
      <xdr:spPr>
        <a:xfrm>
          <a:off x="1719795" y="962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97844</xdr:rowOff>
    </xdr:from>
    <xdr:to>
      <xdr:col>6</xdr:col>
      <xdr:colOff>38100</xdr:colOff>
      <xdr:row>58</xdr:row>
      <xdr:rowOff>27994</xdr:rowOff>
    </xdr:to>
    <xdr:sp macro="" textlink="">
      <xdr:nvSpPr>
        <xdr:cNvPr id="146" name="楕円 145"/>
        <xdr:cNvSpPr/>
      </xdr:nvSpPr>
      <xdr:spPr>
        <a:xfrm>
          <a:off x="1079500" y="98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44521</xdr:rowOff>
    </xdr:from>
    <xdr:ext cx="599010" cy="259045"/>
    <xdr:sp macro="" textlink="">
      <xdr:nvSpPr>
        <xdr:cNvPr id="147" name="テキスト ボックス 146"/>
        <xdr:cNvSpPr txBox="1"/>
      </xdr:nvSpPr>
      <xdr:spPr>
        <a:xfrm>
          <a:off x="830795" y="96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83784</xdr:rowOff>
    </xdr:from>
    <xdr:to>
      <xdr:col>24</xdr:col>
      <xdr:colOff>63500</xdr:colOff>
      <xdr:row>77</xdr:row>
      <xdr:rowOff>101053</xdr:rowOff>
    </xdr:to>
    <xdr:cxnSp macro="">
      <xdr:nvCxnSpPr>
        <xdr:cNvPr id="174" name="直線コネクタ 173"/>
        <xdr:cNvCxnSpPr/>
      </xdr:nvCxnSpPr>
      <xdr:spPr>
        <a:xfrm>
          <a:off x="3797300" y="13285434"/>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83784</xdr:rowOff>
    </xdr:from>
    <xdr:to>
      <xdr:col>19</xdr:col>
      <xdr:colOff>177800</xdr:colOff>
      <xdr:row>77</xdr:row>
      <xdr:rowOff>122039</xdr:rowOff>
    </xdr:to>
    <xdr:cxnSp macro="">
      <xdr:nvCxnSpPr>
        <xdr:cNvPr id="177" name="直線コネクタ 176"/>
        <xdr:cNvCxnSpPr/>
      </xdr:nvCxnSpPr>
      <xdr:spPr>
        <a:xfrm flipV="1">
          <a:off x="2908300" y="13285434"/>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40771</xdr:rowOff>
    </xdr:from>
    <xdr:to>
      <xdr:col>15</xdr:col>
      <xdr:colOff>50800</xdr:colOff>
      <xdr:row>77</xdr:row>
      <xdr:rowOff>122039</xdr:rowOff>
    </xdr:to>
    <xdr:cxnSp macro="">
      <xdr:nvCxnSpPr>
        <xdr:cNvPr id="180" name="直線コネクタ 179"/>
        <xdr:cNvCxnSpPr/>
      </xdr:nvCxnSpPr>
      <xdr:spPr>
        <a:xfrm>
          <a:off x="2019300" y="13242421"/>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40771</xdr:rowOff>
    </xdr:from>
    <xdr:to>
      <xdr:col>10</xdr:col>
      <xdr:colOff>114300</xdr:colOff>
      <xdr:row>78</xdr:row>
      <xdr:rowOff>1873</xdr:rowOff>
    </xdr:to>
    <xdr:cxnSp macro="">
      <xdr:nvCxnSpPr>
        <xdr:cNvPr id="183" name="直線コネクタ 182"/>
        <xdr:cNvCxnSpPr/>
      </xdr:nvCxnSpPr>
      <xdr:spPr>
        <a:xfrm flipV="1">
          <a:off x="1130300" y="13242421"/>
          <a:ext cx="889000" cy="1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50253</xdr:rowOff>
    </xdr:from>
    <xdr:to>
      <xdr:col>24</xdr:col>
      <xdr:colOff>114300</xdr:colOff>
      <xdr:row>77</xdr:row>
      <xdr:rowOff>151853</xdr:rowOff>
    </xdr:to>
    <xdr:sp macro="" textlink="">
      <xdr:nvSpPr>
        <xdr:cNvPr id="193" name="楕円 192"/>
        <xdr:cNvSpPr/>
      </xdr:nvSpPr>
      <xdr:spPr>
        <a:xfrm>
          <a:off x="4584700" y="132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73130</xdr:rowOff>
    </xdr:from>
    <xdr:ext cx="534377" cy="259045"/>
    <xdr:sp macro="" textlink="">
      <xdr:nvSpPr>
        <xdr:cNvPr id="194" name="維持補修費該当値テキスト"/>
        <xdr:cNvSpPr txBox="1"/>
      </xdr:nvSpPr>
      <xdr:spPr>
        <a:xfrm>
          <a:off x="4686300" y="131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32984</xdr:rowOff>
    </xdr:from>
    <xdr:to>
      <xdr:col>20</xdr:col>
      <xdr:colOff>38100</xdr:colOff>
      <xdr:row>77</xdr:row>
      <xdr:rowOff>134584</xdr:rowOff>
    </xdr:to>
    <xdr:sp macro="" textlink="">
      <xdr:nvSpPr>
        <xdr:cNvPr id="195" name="楕円 194"/>
        <xdr:cNvSpPr/>
      </xdr:nvSpPr>
      <xdr:spPr>
        <a:xfrm>
          <a:off x="3746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151111</xdr:rowOff>
    </xdr:from>
    <xdr:ext cx="534377" cy="259045"/>
    <xdr:sp macro="" textlink="">
      <xdr:nvSpPr>
        <xdr:cNvPr id="196" name="テキスト ボックス 195"/>
        <xdr:cNvSpPr txBox="1"/>
      </xdr:nvSpPr>
      <xdr:spPr>
        <a:xfrm>
          <a:off x="3530111" y="130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71239</xdr:rowOff>
    </xdr:from>
    <xdr:to>
      <xdr:col>15</xdr:col>
      <xdr:colOff>101600</xdr:colOff>
      <xdr:row>78</xdr:row>
      <xdr:rowOff>1389</xdr:rowOff>
    </xdr:to>
    <xdr:sp macro="" textlink="">
      <xdr:nvSpPr>
        <xdr:cNvPr id="197" name="楕円 196"/>
        <xdr:cNvSpPr/>
      </xdr:nvSpPr>
      <xdr:spPr>
        <a:xfrm>
          <a:off x="2857500" y="132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17916</xdr:rowOff>
    </xdr:from>
    <xdr:ext cx="534377" cy="259045"/>
    <xdr:sp macro="" textlink="">
      <xdr:nvSpPr>
        <xdr:cNvPr id="198" name="テキスト ボックス 197"/>
        <xdr:cNvSpPr txBox="1"/>
      </xdr:nvSpPr>
      <xdr:spPr>
        <a:xfrm>
          <a:off x="2641111" y="130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161421</xdr:rowOff>
    </xdr:from>
    <xdr:to>
      <xdr:col>10</xdr:col>
      <xdr:colOff>165100</xdr:colOff>
      <xdr:row>77</xdr:row>
      <xdr:rowOff>91571</xdr:rowOff>
    </xdr:to>
    <xdr:sp macro="" textlink="">
      <xdr:nvSpPr>
        <xdr:cNvPr id="199" name="楕円 198"/>
        <xdr:cNvSpPr/>
      </xdr:nvSpPr>
      <xdr:spPr>
        <a:xfrm>
          <a:off x="1968500" y="131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108098</xdr:rowOff>
    </xdr:from>
    <xdr:ext cx="534377" cy="259045"/>
    <xdr:sp macro="" textlink="">
      <xdr:nvSpPr>
        <xdr:cNvPr id="200" name="テキスト ボックス 199"/>
        <xdr:cNvSpPr txBox="1"/>
      </xdr:nvSpPr>
      <xdr:spPr>
        <a:xfrm>
          <a:off x="1752111" y="129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122523</xdr:rowOff>
    </xdr:from>
    <xdr:to>
      <xdr:col>6</xdr:col>
      <xdr:colOff>38100</xdr:colOff>
      <xdr:row>78</xdr:row>
      <xdr:rowOff>52673</xdr:rowOff>
    </xdr:to>
    <xdr:sp macro="" textlink="">
      <xdr:nvSpPr>
        <xdr:cNvPr id="201" name="楕円 200"/>
        <xdr:cNvSpPr/>
      </xdr:nvSpPr>
      <xdr:spPr>
        <a:xfrm>
          <a:off x="1079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69200</xdr:rowOff>
    </xdr:from>
    <xdr:ext cx="534377" cy="259045"/>
    <xdr:sp macro="" textlink="">
      <xdr:nvSpPr>
        <xdr:cNvPr id="202" name="テキスト ボックス 201"/>
        <xdr:cNvSpPr txBox="1"/>
      </xdr:nvSpPr>
      <xdr:spPr>
        <a:xfrm>
          <a:off x="863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144304</xdr:rowOff>
    </xdr:from>
    <xdr:to>
      <xdr:col>24</xdr:col>
      <xdr:colOff>63500</xdr:colOff>
      <xdr:row>97</xdr:row>
      <xdr:rowOff>148126</xdr:rowOff>
    </xdr:to>
    <xdr:cxnSp macro="">
      <xdr:nvCxnSpPr>
        <xdr:cNvPr id="233" name="直線コネクタ 232"/>
        <xdr:cNvCxnSpPr/>
      </xdr:nvCxnSpPr>
      <xdr:spPr>
        <a:xfrm>
          <a:off x="3797300" y="16774954"/>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109122</xdr:rowOff>
    </xdr:from>
    <xdr:to>
      <xdr:col>19</xdr:col>
      <xdr:colOff>177800</xdr:colOff>
      <xdr:row>97</xdr:row>
      <xdr:rowOff>144304</xdr:rowOff>
    </xdr:to>
    <xdr:cxnSp macro="">
      <xdr:nvCxnSpPr>
        <xdr:cNvPr id="236" name="直線コネクタ 235"/>
        <xdr:cNvCxnSpPr/>
      </xdr:nvCxnSpPr>
      <xdr:spPr>
        <a:xfrm>
          <a:off x="2908300" y="16739772"/>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63294</xdr:rowOff>
    </xdr:from>
    <xdr:to>
      <xdr:col>15</xdr:col>
      <xdr:colOff>50800</xdr:colOff>
      <xdr:row>97</xdr:row>
      <xdr:rowOff>109122</xdr:rowOff>
    </xdr:to>
    <xdr:cxnSp macro="">
      <xdr:nvCxnSpPr>
        <xdr:cNvPr id="239" name="直線コネクタ 238"/>
        <xdr:cNvCxnSpPr/>
      </xdr:nvCxnSpPr>
      <xdr:spPr>
        <a:xfrm>
          <a:off x="2019300" y="1669394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63294</xdr:rowOff>
    </xdr:from>
    <xdr:to>
      <xdr:col>10</xdr:col>
      <xdr:colOff>114300</xdr:colOff>
      <xdr:row>97</xdr:row>
      <xdr:rowOff>138720</xdr:rowOff>
    </xdr:to>
    <xdr:cxnSp macro="">
      <xdr:nvCxnSpPr>
        <xdr:cNvPr id="242" name="直線コネクタ 241"/>
        <xdr:cNvCxnSpPr/>
      </xdr:nvCxnSpPr>
      <xdr:spPr>
        <a:xfrm flipV="1">
          <a:off x="1130300" y="16693944"/>
          <a:ext cx="889000" cy="7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97326</xdr:rowOff>
    </xdr:from>
    <xdr:to>
      <xdr:col>24</xdr:col>
      <xdr:colOff>114300</xdr:colOff>
      <xdr:row>98</xdr:row>
      <xdr:rowOff>27476</xdr:rowOff>
    </xdr:to>
    <xdr:sp macro="" textlink="">
      <xdr:nvSpPr>
        <xdr:cNvPr id="252" name="楕円 251"/>
        <xdr:cNvSpPr/>
      </xdr:nvSpPr>
      <xdr:spPr>
        <a:xfrm>
          <a:off x="45847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75753</xdr:rowOff>
    </xdr:from>
    <xdr:ext cx="534377" cy="259045"/>
    <xdr:sp macro="" textlink="">
      <xdr:nvSpPr>
        <xdr:cNvPr id="253" name="扶助費該当値テキスト"/>
        <xdr:cNvSpPr txBox="1"/>
      </xdr:nvSpPr>
      <xdr:spPr>
        <a:xfrm>
          <a:off x="4686300" y="167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93504</xdr:rowOff>
    </xdr:from>
    <xdr:to>
      <xdr:col>20</xdr:col>
      <xdr:colOff>38100</xdr:colOff>
      <xdr:row>98</xdr:row>
      <xdr:rowOff>23654</xdr:rowOff>
    </xdr:to>
    <xdr:sp macro="" textlink="">
      <xdr:nvSpPr>
        <xdr:cNvPr id="254" name="楕円 253"/>
        <xdr:cNvSpPr/>
      </xdr:nvSpPr>
      <xdr:spPr>
        <a:xfrm>
          <a:off x="3746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14781</xdr:rowOff>
    </xdr:from>
    <xdr:ext cx="534377" cy="259045"/>
    <xdr:sp macro="" textlink="">
      <xdr:nvSpPr>
        <xdr:cNvPr id="255" name="テキスト ボックス 254"/>
        <xdr:cNvSpPr txBox="1"/>
      </xdr:nvSpPr>
      <xdr:spPr>
        <a:xfrm>
          <a:off x="3530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58322</xdr:rowOff>
    </xdr:from>
    <xdr:to>
      <xdr:col>15</xdr:col>
      <xdr:colOff>101600</xdr:colOff>
      <xdr:row>97</xdr:row>
      <xdr:rowOff>159922</xdr:rowOff>
    </xdr:to>
    <xdr:sp macro="" textlink="">
      <xdr:nvSpPr>
        <xdr:cNvPr id="256" name="楕円 255"/>
        <xdr:cNvSpPr/>
      </xdr:nvSpPr>
      <xdr:spPr>
        <a:xfrm>
          <a:off x="2857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151049</xdr:rowOff>
    </xdr:from>
    <xdr:ext cx="534377" cy="259045"/>
    <xdr:sp macro="" textlink="">
      <xdr:nvSpPr>
        <xdr:cNvPr id="257" name="テキスト ボックス 256"/>
        <xdr:cNvSpPr txBox="1"/>
      </xdr:nvSpPr>
      <xdr:spPr>
        <a:xfrm>
          <a:off x="2641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12494</xdr:rowOff>
    </xdr:from>
    <xdr:to>
      <xdr:col>10</xdr:col>
      <xdr:colOff>165100</xdr:colOff>
      <xdr:row>97</xdr:row>
      <xdr:rowOff>114094</xdr:rowOff>
    </xdr:to>
    <xdr:sp macro="" textlink="">
      <xdr:nvSpPr>
        <xdr:cNvPr id="258" name="楕円 257"/>
        <xdr:cNvSpPr/>
      </xdr:nvSpPr>
      <xdr:spPr>
        <a:xfrm>
          <a:off x="1968500" y="166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105221</xdr:rowOff>
    </xdr:from>
    <xdr:ext cx="534377" cy="259045"/>
    <xdr:sp macro="" textlink="">
      <xdr:nvSpPr>
        <xdr:cNvPr id="259" name="テキスト ボックス 258"/>
        <xdr:cNvSpPr txBox="1"/>
      </xdr:nvSpPr>
      <xdr:spPr>
        <a:xfrm>
          <a:off x="1752111" y="167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87920</xdr:rowOff>
    </xdr:from>
    <xdr:to>
      <xdr:col>6</xdr:col>
      <xdr:colOff>38100</xdr:colOff>
      <xdr:row>98</xdr:row>
      <xdr:rowOff>18070</xdr:rowOff>
    </xdr:to>
    <xdr:sp macro="" textlink="">
      <xdr:nvSpPr>
        <xdr:cNvPr id="260" name="楕円 259"/>
        <xdr:cNvSpPr/>
      </xdr:nvSpPr>
      <xdr:spPr>
        <a:xfrm>
          <a:off x="1079500" y="16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9197</xdr:rowOff>
    </xdr:from>
    <xdr:ext cx="534377" cy="259045"/>
    <xdr:sp macro="" textlink="">
      <xdr:nvSpPr>
        <xdr:cNvPr id="261" name="テキスト ボックス 260"/>
        <xdr:cNvSpPr txBox="1"/>
      </xdr:nvSpPr>
      <xdr:spPr>
        <a:xfrm>
          <a:off x="863111" y="168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25954</xdr:rowOff>
    </xdr:from>
    <xdr:to>
      <xdr:col>55</xdr:col>
      <xdr:colOff>0</xdr:colOff>
      <xdr:row>38</xdr:row>
      <xdr:rowOff>28299</xdr:rowOff>
    </xdr:to>
    <xdr:cxnSp macro="">
      <xdr:nvCxnSpPr>
        <xdr:cNvPr id="290" name="直線コネクタ 289"/>
        <xdr:cNvCxnSpPr/>
      </xdr:nvCxnSpPr>
      <xdr:spPr>
        <a:xfrm>
          <a:off x="9639300" y="6541054"/>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25954</xdr:rowOff>
    </xdr:from>
    <xdr:to>
      <xdr:col>50</xdr:col>
      <xdr:colOff>114300</xdr:colOff>
      <xdr:row>38</xdr:row>
      <xdr:rowOff>37011</xdr:rowOff>
    </xdr:to>
    <xdr:cxnSp macro="">
      <xdr:nvCxnSpPr>
        <xdr:cNvPr id="293" name="直線コネクタ 292"/>
        <xdr:cNvCxnSpPr/>
      </xdr:nvCxnSpPr>
      <xdr:spPr>
        <a:xfrm flipV="1">
          <a:off x="8750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37011</xdr:rowOff>
    </xdr:from>
    <xdr:to>
      <xdr:col>45</xdr:col>
      <xdr:colOff>177800</xdr:colOff>
      <xdr:row>38</xdr:row>
      <xdr:rowOff>45844</xdr:rowOff>
    </xdr:to>
    <xdr:cxnSp macro="">
      <xdr:nvCxnSpPr>
        <xdr:cNvPr id="296" name="直線コネクタ 295"/>
        <xdr:cNvCxnSpPr/>
      </xdr:nvCxnSpPr>
      <xdr:spPr>
        <a:xfrm flipV="1">
          <a:off x="7861300" y="655211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45844</xdr:rowOff>
    </xdr:from>
    <xdr:to>
      <xdr:col>41</xdr:col>
      <xdr:colOff>50800</xdr:colOff>
      <xdr:row>38</xdr:row>
      <xdr:rowOff>55886</xdr:rowOff>
    </xdr:to>
    <xdr:cxnSp macro="">
      <xdr:nvCxnSpPr>
        <xdr:cNvPr id="299" name="直線コネクタ 298"/>
        <xdr:cNvCxnSpPr/>
      </xdr:nvCxnSpPr>
      <xdr:spPr>
        <a:xfrm flipV="1">
          <a:off x="6972300" y="6560944"/>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148949</xdr:rowOff>
    </xdr:from>
    <xdr:to>
      <xdr:col>55</xdr:col>
      <xdr:colOff>50800</xdr:colOff>
      <xdr:row>38</xdr:row>
      <xdr:rowOff>79099</xdr:rowOff>
    </xdr:to>
    <xdr:sp macro="" textlink="">
      <xdr:nvSpPr>
        <xdr:cNvPr id="309" name="楕円 308"/>
        <xdr:cNvSpPr/>
      </xdr:nvSpPr>
      <xdr:spPr>
        <a:xfrm>
          <a:off x="104267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63876</xdr:rowOff>
    </xdr:from>
    <xdr:ext cx="534377" cy="259045"/>
    <xdr:sp macro="" textlink="">
      <xdr:nvSpPr>
        <xdr:cNvPr id="310" name="補助費等該当値テキスト"/>
        <xdr:cNvSpPr txBox="1"/>
      </xdr:nvSpPr>
      <xdr:spPr>
        <a:xfrm>
          <a:off x="10528300" y="64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146604</xdr:rowOff>
    </xdr:from>
    <xdr:to>
      <xdr:col>50</xdr:col>
      <xdr:colOff>165100</xdr:colOff>
      <xdr:row>38</xdr:row>
      <xdr:rowOff>76754</xdr:rowOff>
    </xdr:to>
    <xdr:sp macro="" textlink="">
      <xdr:nvSpPr>
        <xdr:cNvPr id="311" name="楕円 310"/>
        <xdr:cNvSpPr/>
      </xdr:nvSpPr>
      <xdr:spPr>
        <a:xfrm>
          <a:off x="9588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67881</xdr:rowOff>
    </xdr:from>
    <xdr:ext cx="534377" cy="259045"/>
    <xdr:sp macro="" textlink="">
      <xdr:nvSpPr>
        <xdr:cNvPr id="312" name="テキスト ボックス 311"/>
        <xdr:cNvSpPr txBox="1"/>
      </xdr:nvSpPr>
      <xdr:spPr>
        <a:xfrm>
          <a:off x="9372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157661</xdr:rowOff>
    </xdr:from>
    <xdr:to>
      <xdr:col>46</xdr:col>
      <xdr:colOff>38100</xdr:colOff>
      <xdr:row>38</xdr:row>
      <xdr:rowOff>87811</xdr:rowOff>
    </xdr:to>
    <xdr:sp macro="" textlink="">
      <xdr:nvSpPr>
        <xdr:cNvPr id="313" name="楕円 312"/>
        <xdr:cNvSpPr/>
      </xdr:nvSpPr>
      <xdr:spPr>
        <a:xfrm>
          <a:off x="8699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78938</xdr:rowOff>
    </xdr:from>
    <xdr:ext cx="534377" cy="259045"/>
    <xdr:sp macro="" textlink="">
      <xdr:nvSpPr>
        <xdr:cNvPr id="314" name="テキスト ボックス 313"/>
        <xdr:cNvSpPr txBox="1"/>
      </xdr:nvSpPr>
      <xdr:spPr>
        <a:xfrm>
          <a:off x="8483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166494</xdr:rowOff>
    </xdr:from>
    <xdr:to>
      <xdr:col>41</xdr:col>
      <xdr:colOff>101600</xdr:colOff>
      <xdr:row>38</xdr:row>
      <xdr:rowOff>96644</xdr:rowOff>
    </xdr:to>
    <xdr:sp macro="" textlink="">
      <xdr:nvSpPr>
        <xdr:cNvPr id="315" name="楕円 314"/>
        <xdr:cNvSpPr/>
      </xdr:nvSpPr>
      <xdr:spPr>
        <a:xfrm>
          <a:off x="7810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87771</xdr:rowOff>
    </xdr:from>
    <xdr:ext cx="534377" cy="259045"/>
    <xdr:sp macro="" textlink="">
      <xdr:nvSpPr>
        <xdr:cNvPr id="316" name="テキスト ボックス 315"/>
        <xdr:cNvSpPr txBox="1"/>
      </xdr:nvSpPr>
      <xdr:spPr>
        <a:xfrm>
          <a:off x="7594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5086</xdr:rowOff>
    </xdr:from>
    <xdr:to>
      <xdr:col>36</xdr:col>
      <xdr:colOff>165100</xdr:colOff>
      <xdr:row>38</xdr:row>
      <xdr:rowOff>106686</xdr:rowOff>
    </xdr:to>
    <xdr:sp macro="" textlink="">
      <xdr:nvSpPr>
        <xdr:cNvPr id="317" name="楕円 316"/>
        <xdr:cNvSpPr/>
      </xdr:nvSpPr>
      <xdr:spPr>
        <a:xfrm>
          <a:off x="6921500" y="65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97813</xdr:rowOff>
    </xdr:from>
    <xdr:ext cx="534377" cy="259045"/>
    <xdr:sp macro="" textlink="">
      <xdr:nvSpPr>
        <xdr:cNvPr id="318" name="テキスト ボックス 317"/>
        <xdr:cNvSpPr txBox="1"/>
      </xdr:nvSpPr>
      <xdr:spPr>
        <a:xfrm>
          <a:off x="6705111" y="66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54716</xdr:rowOff>
    </xdr:from>
    <xdr:to>
      <xdr:col>55</xdr:col>
      <xdr:colOff>0</xdr:colOff>
      <xdr:row>57</xdr:row>
      <xdr:rowOff>148818</xdr:rowOff>
    </xdr:to>
    <xdr:cxnSp macro="">
      <xdr:nvCxnSpPr>
        <xdr:cNvPr id="345" name="直線コネクタ 344"/>
        <xdr:cNvCxnSpPr/>
      </xdr:nvCxnSpPr>
      <xdr:spPr>
        <a:xfrm>
          <a:off x="9639300" y="9827366"/>
          <a:ext cx="838200" cy="9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27351</xdr:rowOff>
    </xdr:from>
    <xdr:to>
      <xdr:col>50</xdr:col>
      <xdr:colOff>114300</xdr:colOff>
      <xdr:row>57</xdr:row>
      <xdr:rowOff>54716</xdr:rowOff>
    </xdr:to>
    <xdr:cxnSp macro="">
      <xdr:nvCxnSpPr>
        <xdr:cNvPr id="348" name="直線コネクタ 347"/>
        <xdr:cNvCxnSpPr/>
      </xdr:nvCxnSpPr>
      <xdr:spPr>
        <a:xfrm>
          <a:off x="8750300" y="9800001"/>
          <a:ext cx="8890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27351</xdr:rowOff>
    </xdr:from>
    <xdr:to>
      <xdr:col>45</xdr:col>
      <xdr:colOff>177800</xdr:colOff>
      <xdr:row>58</xdr:row>
      <xdr:rowOff>27902</xdr:rowOff>
    </xdr:to>
    <xdr:cxnSp macro="">
      <xdr:nvCxnSpPr>
        <xdr:cNvPr id="351" name="直線コネクタ 350"/>
        <xdr:cNvCxnSpPr/>
      </xdr:nvCxnSpPr>
      <xdr:spPr>
        <a:xfrm flipV="1">
          <a:off x="7861300" y="9800001"/>
          <a:ext cx="889000" cy="1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51088</xdr:rowOff>
    </xdr:from>
    <xdr:to>
      <xdr:col>41</xdr:col>
      <xdr:colOff>50800</xdr:colOff>
      <xdr:row>58</xdr:row>
      <xdr:rowOff>27902</xdr:rowOff>
    </xdr:to>
    <xdr:cxnSp macro="">
      <xdr:nvCxnSpPr>
        <xdr:cNvPr id="354" name="直線コネクタ 353"/>
        <xdr:cNvCxnSpPr/>
      </xdr:nvCxnSpPr>
      <xdr:spPr>
        <a:xfrm>
          <a:off x="6972300" y="9823738"/>
          <a:ext cx="889000" cy="14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98018</xdr:rowOff>
    </xdr:from>
    <xdr:to>
      <xdr:col>55</xdr:col>
      <xdr:colOff>50800</xdr:colOff>
      <xdr:row>58</xdr:row>
      <xdr:rowOff>28168</xdr:rowOff>
    </xdr:to>
    <xdr:sp macro="" textlink="">
      <xdr:nvSpPr>
        <xdr:cNvPr id="364" name="楕円 363"/>
        <xdr:cNvSpPr/>
      </xdr:nvSpPr>
      <xdr:spPr>
        <a:xfrm>
          <a:off x="10426700" y="98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120895</xdr:rowOff>
    </xdr:from>
    <xdr:ext cx="599010" cy="259045"/>
    <xdr:sp macro="" textlink="">
      <xdr:nvSpPr>
        <xdr:cNvPr id="365" name="普通建設事業費該当値テキスト"/>
        <xdr:cNvSpPr txBox="1"/>
      </xdr:nvSpPr>
      <xdr:spPr>
        <a:xfrm>
          <a:off x="10528300" y="97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3916</xdr:rowOff>
    </xdr:from>
    <xdr:to>
      <xdr:col>50</xdr:col>
      <xdr:colOff>165100</xdr:colOff>
      <xdr:row>57</xdr:row>
      <xdr:rowOff>105516</xdr:rowOff>
    </xdr:to>
    <xdr:sp macro="" textlink="">
      <xdr:nvSpPr>
        <xdr:cNvPr id="366" name="楕円 365"/>
        <xdr:cNvSpPr/>
      </xdr:nvSpPr>
      <xdr:spPr>
        <a:xfrm>
          <a:off x="9588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122043</xdr:rowOff>
    </xdr:from>
    <xdr:ext cx="599010" cy="259045"/>
    <xdr:sp macro="" textlink="">
      <xdr:nvSpPr>
        <xdr:cNvPr id="367" name="テキスト ボックス 366"/>
        <xdr:cNvSpPr txBox="1"/>
      </xdr:nvSpPr>
      <xdr:spPr>
        <a:xfrm>
          <a:off x="9339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148001</xdr:rowOff>
    </xdr:from>
    <xdr:to>
      <xdr:col>46</xdr:col>
      <xdr:colOff>38100</xdr:colOff>
      <xdr:row>57</xdr:row>
      <xdr:rowOff>78151</xdr:rowOff>
    </xdr:to>
    <xdr:sp macro="" textlink="">
      <xdr:nvSpPr>
        <xdr:cNvPr id="368" name="楕円 367"/>
        <xdr:cNvSpPr/>
      </xdr:nvSpPr>
      <xdr:spPr>
        <a:xfrm>
          <a:off x="8699500" y="97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94678</xdr:rowOff>
    </xdr:from>
    <xdr:ext cx="599010" cy="259045"/>
    <xdr:sp macro="" textlink="">
      <xdr:nvSpPr>
        <xdr:cNvPr id="369" name="テキスト ボックス 368"/>
        <xdr:cNvSpPr txBox="1"/>
      </xdr:nvSpPr>
      <xdr:spPr>
        <a:xfrm>
          <a:off x="8450795" y="952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148552</xdr:rowOff>
    </xdr:from>
    <xdr:to>
      <xdr:col>41</xdr:col>
      <xdr:colOff>101600</xdr:colOff>
      <xdr:row>58</xdr:row>
      <xdr:rowOff>78702</xdr:rowOff>
    </xdr:to>
    <xdr:sp macro="" textlink="">
      <xdr:nvSpPr>
        <xdr:cNvPr id="370" name="楕円 369"/>
        <xdr:cNvSpPr/>
      </xdr:nvSpPr>
      <xdr:spPr>
        <a:xfrm>
          <a:off x="7810500" y="99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69829</xdr:rowOff>
    </xdr:from>
    <xdr:ext cx="599010" cy="259045"/>
    <xdr:sp macro="" textlink="">
      <xdr:nvSpPr>
        <xdr:cNvPr id="371" name="テキスト ボックス 370"/>
        <xdr:cNvSpPr txBox="1"/>
      </xdr:nvSpPr>
      <xdr:spPr>
        <a:xfrm>
          <a:off x="7561795" y="1001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xdr:rowOff>
    </xdr:from>
    <xdr:to>
      <xdr:col>36</xdr:col>
      <xdr:colOff>165100</xdr:colOff>
      <xdr:row>57</xdr:row>
      <xdr:rowOff>101888</xdr:rowOff>
    </xdr:to>
    <xdr:sp macro="" textlink="">
      <xdr:nvSpPr>
        <xdr:cNvPr id="372" name="楕円 371"/>
        <xdr:cNvSpPr/>
      </xdr:nvSpPr>
      <xdr:spPr>
        <a:xfrm>
          <a:off x="6921500" y="97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118415</xdr:rowOff>
    </xdr:from>
    <xdr:ext cx="599010" cy="259045"/>
    <xdr:sp macro="" textlink="">
      <xdr:nvSpPr>
        <xdr:cNvPr id="373" name="テキスト ボックス 372"/>
        <xdr:cNvSpPr txBox="1"/>
      </xdr:nvSpPr>
      <xdr:spPr>
        <a:xfrm>
          <a:off x="6672795" y="954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11006</xdr:rowOff>
    </xdr:from>
    <xdr:to>
      <xdr:col>55</xdr:col>
      <xdr:colOff>0</xdr:colOff>
      <xdr:row>78</xdr:row>
      <xdr:rowOff>163007</xdr:rowOff>
    </xdr:to>
    <xdr:cxnSp macro="">
      <xdr:nvCxnSpPr>
        <xdr:cNvPr id="402" name="直線コネクタ 401"/>
        <xdr:cNvCxnSpPr/>
      </xdr:nvCxnSpPr>
      <xdr:spPr>
        <a:xfrm flipV="1">
          <a:off x="9639300" y="13384106"/>
          <a:ext cx="8382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64368</xdr:rowOff>
    </xdr:from>
    <xdr:to>
      <xdr:col>50</xdr:col>
      <xdr:colOff>114300</xdr:colOff>
      <xdr:row>78</xdr:row>
      <xdr:rowOff>163007</xdr:rowOff>
    </xdr:to>
    <xdr:cxnSp macro="">
      <xdr:nvCxnSpPr>
        <xdr:cNvPr id="405" name="直線コネクタ 404"/>
        <xdr:cNvCxnSpPr/>
      </xdr:nvCxnSpPr>
      <xdr:spPr>
        <a:xfrm>
          <a:off x="8750300" y="13266018"/>
          <a:ext cx="889000" cy="2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64368</xdr:rowOff>
    </xdr:from>
    <xdr:to>
      <xdr:col>45</xdr:col>
      <xdr:colOff>177800</xdr:colOff>
      <xdr:row>78</xdr:row>
      <xdr:rowOff>149306</xdr:rowOff>
    </xdr:to>
    <xdr:cxnSp macro="">
      <xdr:nvCxnSpPr>
        <xdr:cNvPr id="408" name="直線コネクタ 407"/>
        <xdr:cNvCxnSpPr/>
      </xdr:nvCxnSpPr>
      <xdr:spPr>
        <a:xfrm flipV="1">
          <a:off x="7861300" y="13266018"/>
          <a:ext cx="889000" cy="2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149306</xdr:rowOff>
    </xdr:from>
    <xdr:to>
      <xdr:col>41</xdr:col>
      <xdr:colOff>50800</xdr:colOff>
      <xdr:row>79</xdr:row>
      <xdr:rowOff>29102</xdr:rowOff>
    </xdr:to>
    <xdr:cxnSp macro="">
      <xdr:nvCxnSpPr>
        <xdr:cNvPr id="411" name="直線コネクタ 410"/>
        <xdr:cNvCxnSpPr/>
      </xdr:nvCxnSpPr>
      <xdr:spPr>
        <a:xfrm flipV="1">
          <a:off x="6972300" y="13522406"/>
          <a:ext cx="889000" cy="5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131656</xdr:rowOff>
    </xdr:from>
    <xdr:to>
      <xdr:col>55</xdr:col>
      <xdr:colOff>50800</xdr:colOff>
      <xdr:row>78</xdr:row>
      <xdr:rowOff>61806</xdr:rowOff>
    </xdr:to>
    <xdr:sp macro="" textlink="">
      <xdr:nvSpPr>
        <xdr:cNvPr id="421" name="楕円 420"/>
        <xdr:cNvSpPr/>
      </xdr:nvSpPr>
      <xdr:spPr>
        <a:xfrm>
          <a:off x="10426700" y="133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154533</xdr:rowOff>
    </xdr:from>
    <xdr:ext cx="599010" cy="259045"/>
    <xdr:sp macro="" textlink="">
      <xdr:nvSpPr>
        <xdr:cNvPr id="422" name="普通建設事業費 （ うち新規整備　）該当値テキスト"/>
        <xdr:cNvSpPr txBox="1"/>
      </xdr:nvSpPr>
      <xdr:spPr>
        <a:xfrm>
          <a:off x="10528300" y="131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112207</xdr:rowOff>
    </xdr:from>
    <xdr:to>
      <xdr:col>50</xdr:col>
      <xdr:colOff>165100</xdr:colOff>
      <xdr:row>79</xdr:row>
      <xdr:rowOff>42357</xdr:rowOff>
    </xdr:to>
    <xdr:sp macro="" textlink="">
      <xdr:nvSpPr>
        <xdr:cNvPr id="423" name="楕円 422"/>
        <xdr:cNvSpPr/>
      </xdr:nvSpPr>
      <xdr:spPr>
        <a:xfrm>
          <a:off x="9588500" y="13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33484</xdr:rowOff>
    </xdr:from>
    <xdr:ext cx="534377" cy="259045"/>
    <xdr:sp macro="" textlink="">
      <xdr:nvSpPr>
        <xdr:cNvPr id="424" name="テキスト ボックス 423"/>
        <xdr:cNvSpPr txBox="1"/>
      </xdr:nvSpPr>
      <xdr:spPr>
        <a:xfrm>
          <a:off x="9372111" y="135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13568</xdr:rowOff>
    </xdr:from>
    <xdr:to>
      <xdr:col>46</xdr:col>
      <xdr:colOff>38100</xdr:colOff>
      <xdr:row>77</xdr:row>
      <xdr:rowOff>115168</xdr:rowOff>
    </xdr:to>
    <xdr:sp macro="" textlink="">
      <xdr:nvSpPr>
        <xdr:cNvPr id="425" name="楕円 424"/>
        <xdr:cNvSpPr/>
      </xdr:nvSpPr>
      <xdr:spPr>
        <a:xfrm>
          <a:off x="8699500" y="132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131695</xdr:rowOff>
    </xdr:from>
    <xdr:ext cx="599010" cy="259045"/>
    <xdr:sp macro="" textlink="">
      <xdr:nvSpPr>
        <xdr:cNvPr id="426" name="テキスト ボックス 425"/>
        <xdr:cNvSpPr txBox="1"/>
      </xdr:nvSpPr>
      <xdr:spPr>
        <a:xfrm>
          <a:off x="8450795" y="1299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98506</xdr:rowOff>
    </xdr:from>
    <xdr:to>
      <xdr:col>41</xdr:col>
      <xdr:colOff>101600</xdr:colOff>
      <xdr:row>79</xdr:row>
      <xdr:rowOff>28656</xdr:rowOff>
    </xdr:to>
    <xdr:sp macro="" textlink="">
      <xdr:nvSpPr>
        <xdr:cNvPr id="427" name="楕円 426"/>
        <xdr:cNvSpPr/>
      </xdr:nvSpPr>
      <xdr:spPr>
        <a:xfrm>
          <a:off x="7810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19783</xdr:rowOff>
    </xdr:from>
    <xdr:ext cx="534377" cy="259045"/>
    <xdr:sp macro="" textlink="">
      <xdr:nvSpPr>
        <xdr:cNvPr id="428" name="テキスト ボックス 427"/>
        <xdr:cNvSpPr txBox="1"/>
      </xdr:nvSpPr>
      <xdr:spPr>
        <a:xfrm>
          <a:off x="7594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149752</xdr:rowOff>
    </xdr:from>
    <xdr:to>
      <xdr:col>36</xdr:col>
      <xdr:colOff>165100</xdr:colOff>
      <xdr:row>79</xdr:row>
      <xdr:rowOff>79902</xdr:rowOff>
    </xdr:to>
    <xdr:sp macro="" textlink="">
      <xdr:nvSpPr>
        <xdr:cNvPr id="429" name="楕円 428"/>
        <xdr:cNvSpPr/>
      </xdr:nvSpPr>
      <xdr:spPr>
        <a:xfrm>
          <a:off x="6921500" y="13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71029</xdr:rowOff>
    </xdr:from>
    <xdr:ext cx="534377" cy="259045"/>
    <xdr:sp macro="" textlink="">
      <xdr:nvSpPr>
        <xdr:cNvPr id="430" name="テキスト ボックス 429"/>
        <xdr:cNvSpPr txBox="1"/>
      </xdr:nvSpPr>
      <xdr:spPr>
        <a:xfrm>
          <a:off x="6705111" y="136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80091</xdr:rowOff>
    </xdr:from>
    <xdr:to>
      <xdr:col>55</xdr:col>
      <xdr:colOff>0</xdr:colOff>
      <xdr:row>98</xdr:row>
      <xdr:rowOff>54288</xdr:rowOff>
    </xdr:to>
    <xdr:cxnSp macro="">
      <xdr:nvCxnSpPr>
        <xdr:cNvPr id="457" name="直線コネクタ 456"/>
        <xdr:cNvCxnSpPr/>
      </xdr:nvCxnSpPr>
      <xdr:spPr>
        <a:xfrm>
          <a:off x="9639300" y="16710741"/>
          <a:ext cx="838200" cy="1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80091</xdr:rowOff>
    </xdr:from>
    <xdr:to>
      <xdr:col>50</xdr:col>
      <xdr:colOff>114300</xdr:colOff>
      <xdr:row>97</xdr:row>
      <xdr:rowOff>144230</xdr:rowOff>
    </xdr:to>
    <xdr:cxnSp macro="">
      <xdr:nvCxnSpPr>
        <xdr:cNvPr id="460" name="直線コネクタ 459"/>
        <xdr:cNvCxnSpPr/>
      </xdr:nvCxnSpPr>
      <xdr:spPr>
        <a:xfrm flipV="1">
          <a:off x="8750300" y="16710741"/>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144230</xdr:rowOff>
    </xdr:from>
    <xdr:to>
      <xdr:col>45</xdr:col>
      <xdr:colOff>177800</xdr:colOff>
      <xdr:row>98</xdr:row>
      <xdr:rowOff>55914</xdr:rowOff>
    </xdr:to>
    <xdr:cxnSp macro="">
      <xdr:nvCxnSpPr>
        <xdr:cNvPr id="463" name="直線コネクタ 462"/>
        <xdr:cNvCxnSpPr/>
      </xdr:nvCxnSpPr>
      <xdr:spPr>
        <a:xfrm flipV="1">
          <a:off x="7861300" y="16774880"/>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66060</xdr:rowOff>
    </xdr:from>
    <xdr:to>
      <xdr:col>41</xdr:col>
      <xdr:colOff>50800</xdr:colOff>
      <xdr:row>98</xdr:row>
      <xdr:rowOff>55914</xdr:rowOff>
    </xdr:to>
    <xdr:cxnSp macro="">
      <xdr:nvCxnSpPr>
        <xdr:cNvPr id="466" name="直線コネクタ 465"/>
        <xdr:cNvCxnSpPr/>
      </xdr:nvCxnSpPr>
      <xdr:spPr>
        <a:xfrm>
          <a:off x="6972300" y="16696710"/>
          <a:ext cx="889000" cy="1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3488</xdr:rowOff>
    </xdr:from>
    <xdr:to>
      <xdr:col>55</xdr:col>
      <xdr:colOff>50800</xdr:colOff>
      <xdr:row>98</xdr:row>
      <xdr:rowOff>105088</xdr:rowOff>
    </xdr:to>
    <xdr:sp macro="" textlink="">
      <xdr:nvSpPr>
        <xdr:cNvPr id="476" name="楕円 475"/>
        <xdr:cNvSpPr/>
      </xdr:nvSpPr>
      <xdr:spPr>
        <a:xfrm>
          <a:off x="104267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134315</xdr:rowOff>
    </xdr:from>
    <xdr:ext cx="599010" cy="259045"/>
    <xdr:sp macro="" textlink="">
      <xdr:nvSpPr>
        <xdr:cNvPr id="477" name="普通建設事業費 （ うち更新整備　）該当値テキスト"/>
        <xdr:cNvSpPr txBox="1"/>
      </xdr:nvSpPr>
      <xdr:spPr>
        <a:xfrm>
          <a:off x="10528300" y="165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29291</xdr:rowOff>
    </xdr:from>
    <xdr:to>
      <xdr:col>50</xdr:col>
      <xdr:colOff>165100</xdr:colOff>
      <xdr:row>97</xdr:row>
      <xdr:rowOff>130891</xdr:rowOff>
    </xdr:to>
    <xdr:sp macro="" textlink="">
      <xdr:nvSpPr>
        <xdr:cNvPr id="478" name="楕円 477"/>
        <xdr:cNvSpPr/>
      </xdr:nvSpPr>
      <xdr:spPr>
        <a:xfrm>
          <a:off x="95885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147418</xdr:rowOff>
    </xdr:from>
    <xdr:ext cx="599010" cy="259045"/>
    <xdr:sp macro="" textlink="">
      <xdr:nvSpPr>
        <xdr:cNvPr id="479" name="テキスト ボックス 478"/>
        <xdr:cNvSpPr txBox="1"/>
      </xdr:nvSpPr>
      <xdr:spPr>
        <a:xfrm>
          <a:off x="9339795" y="164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93430</xdr:rowOff>
    </xdr:from>
    <xdr:to>
      <xdr:col>46</xdr:col>
      <xdr:colOff>38100</xdr:colOff>
      <xdr:row>98</xdr:row>
      <xdr:rowOff>23580</xdr:rowOff>
    </xdr:to>
    <xdr:sp macro="" textlink="">
      <xdr:nvSpPr>
        <xdr:cNvPr id="480" name="楕円 479"/>
        <xdr:cNvSpPr/>
      </xdr:nvSpPr>
      <xdr:spPr>
        <a:xfrm>
          <a:off x="8699500" y="1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40107</xdr:rowOff>
    </xdr:from>
    <xdr:ext cx="599010" cy="259045"/>
    <xdr:sp macro="" textlink="">
      <xdr:nvSpPr>
        <xdr:cNvPr id="481" name="テキスト ボックス 480"/>
        <xdr:cNvSpPr txBox="1"/>
      </xdr:nvSpPr>
      <xdr:spPr>
        <a:xfrm>
          <a:off x="8450795" y="164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5114</xdr:rowOff>
    </xdr:from>
    <xdr:to>
      <xdr:col>41</xdr:col>
      <xdr:colOff>101600</xdr:colOff>
      <xdr:row>98</xdr:row>
      <xdr:rowOff>106714</xdr:rowOff>
    </xdr:to>
    <xdr:sp macro="" textlink="">
      <xdr:nvSpPr>
        <xdr:cNvPr id="482" name="楕円 481"/>
        <xdr:cNvSpPr/>
      </xdr:nvSpPr>
      <xdr:spPr>
        <a:xfrm>
          <a:off x="7810500" y="1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123241</xdr:rowOff>
    </xdr:from>
    <xdr:ext cx="599010" cy="259045"/>
    <xdr:sp macro="" textlink="">
      <xdr:nvSpPr>
        <xdr:cNvPr id="483" name="テキスト ボックス 482"/>
        <xdr:cNvSpPr txBox="1"/>
      </xdr:nvSpPr>
      <xdr:spPr>
        <a:xfrm>
          <a:off x="7561795" y="165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15260</xdr:rowOff>
    </xdr:from>
    <xdr:to>
      <xdr:col>36</xdr:col>
      <xdr:colOff>165100</xdr:colOff>
      <xdr:row>97</xdr:row>
      <xdr:rowOff>116860</xdr:rowOff>
    </xdr:to>
    <xdr:sp macro="" textlink="">
      <xdr:nvSpPr>
        <xdr:cNvPr id="484" name="楕円 483"/>
        <xdr:cNvSpPr/>
      </xdr:nvSpPr>
      <xdr:spPr>
        <a:xfrm>
          <a:off x="6921500" y="1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133387</xdr:rowOff>
    </xdr:from>
    <xdr:ext cx="599010" cy="259045"/>
    <xdr:sp macro="" textlink="">
      <xdr:nvSpPr>
        <xdr:cNvPr id="485" name="テキスト ボックス 484"/>
        <xdr:cNvSpPr txBox="1"/>
      </xdr:nvSpPr>
      <xdr:spPr>
        <a:xfrm>
          <a:off x="6672795" y="164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12548</xdr:rowOff>
    </xdr:from>
    <xdr:to>
      <xdr:col>85</xdr:col>
      <xdr:colOff>127000</xdr:colOff>
      <xdr:row>38</xdr:row>
      <xdr:rowOff>139700</xdr:rowOff>
    </xdr:to>
    <xdr:cxnSp macro="">
      <xdr:nvCxnSpPr>
        <xdr:cNvPr id="512" name="直線コネクタ 511"/>
        <xdr:cNvCxnSpPr/>
      </xdr:nvCxnSpPr>
      <xdr:spPr>
        <a:xfrm flipV="1">
          <a:off x="15481300" y="6527648"/>
          <a:ext cx="8382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133198</xdr:rowOff>
    </xdr:from>
    <xdr:to>
      <xdr:col>85</xdr:col>
      <xdr:colOff>177800</xdr:colOff>
      <xdr:row>38</xdr:row>
      <xdr:rowOff>63348</xdr:rowOff>
    </xdr:to>
    <xdr:sp macro="" textlink="">
      <xdr:nvSpPr>
        <xdr:cNvPr id="531" name="楕円 530"/>
        <xdr:cNvSpPr/>
      </xdr:nvSpPr>
      <xdr:spPr>
        <a:xfrm>
          <a:off x="162687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156075</xdr:rowOff>
    </xdr:from>
    <xdr:ext cx="534377" cy="259045"/>
    <xdr:sp macro="" textlink="">
      <xdr:nvSpPr>
        <xdr:cNvPr id="532" name="災害復旧事業費該当値テキスト"/>
        <xdr:cNvSpPr txBox="1"/>
      </xdr:nvSpPr>
      <xdr:spPr>
        <a:xfrm>
          <a:off x="16370300" y="63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26107</xdr:rowOff>
    </xdr:from>
    <xdr:to>
      <xdr:col>85</xdr:col>
      <xdr:colOff>127000</xdr:colOff>
      <xdr:row>78</xdr:row>
      <xdr:rowOff>33510</xdr:rowOff>
    </xdr:to>
    <xdr:cxnSp macro="">
      <xdr:nvCxnSpPr>
        <xdr:cNvPr id="618" name="直線コネクタ 617"/>
        <xdr:cNvCxnSpPr/>
      </xdr:nvCxnSpPr>
      <xdr:spPr>
        <a:xfrm>
          <a:off x="15481300" y="13399207"/>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7072</xdr:rowOff>
    </xdr:from>
    <xdr:to>
      <xdr:col>81</xdr:col>
      <xdr:colOff>50800</xdr:colOff>
      <xdr:row>78</xdr:row>
      <xdr:rowOff>26107</xdr:rowOff>
    </xdr:to>
    <xdr:cxnSp macro="">
      <xdr:nvCxnSpPr>
        <xdr:cNvPr id="621" name="直線コネクタ 620"/>
        <xdr:cNvCxnSpPr/>
      </xdr:nvCxnSpPr>
      <xdr:spPr>
        <a:xfrm>
          <a:off x="14592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166309</xdr:rowOff>
    </xdr:from>
    <xdr:to>
      <xdr:col>76</xdr:col>
      <xdr:colOff>114300</xdr:colOff>
      <xdr:row>78</xdr:row>
      <xdr:rowOff>7072</xdr:rowOff>
    </xdr:to>
    <xdr:cxnSp macro="">
      <xdr:nvCxnSpPr>
        <xdr:cNvPr id="624" name="直線コネクタ 623"/>
        <xdr:cNvCxnSpPr/>
      </xdr:nvCxnSpPr>
      <xdr:spPr>
        <a:xfrm>
          <a:off x="13703300" y="13367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166309</xdr:rowOff>
    </xdr:from>
    <xdr:to>
      <xdr:col>71</xdr:col>
      <xdr:colOff>177800</xdr:colOff>
      <xdr:row>78</xdr:row>
      <xdr:rowOff>28628</xdr:rowOff>
    </xdr:to>
    <xdr:cxnSp macro="">
      <xdr:nvCxnSpPr>
        <xdr:cNvPr id="627" name="直線コネクタ 626"/>
        <xdr:cNvCxnSpPr/>
      </xdr:nvCxnSpPr>
      <xdr:spPr>
        <a:xfrm flipV="1">
          <a:off x="12814300" y="13367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154160</xdr:rowOff>
    </xdr:from>
    <xdr:to>
      <xdr:col>85</xdr:col>
      <xdr:colOff>177800</xdr:colOff>
      <xdr:row>78</xdr:row>
      <xdr:rowOff>84310</xdr:rowOff>
    </xdr:to>
    <xdr:sp macro="" textlink="">
      <xdr:nvSpPr>
        <xdr:cNvPr id="637" name="楕円 636"/>
        <xdr:cNvSpPr/>
      </xdr:nvSpPr>
      <xdr:spPr>
        <a:xfrm>
          <a:off x="162687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132587</xdr:rowOff>
    </xdr:from>
    <xdr:ext cx="534377" cy="259045"/>
    <xdr:sp macro="" textlink="">
      <xdr:nvSpPr>
        <xdr:cNvPr id="638" name="公債費該当値テキスト"/>
        <xdr:cNvSpPr txBox="1"/>
      </xdr:nvSpPr>
      <xdr:spPr>
        <a:xfrm>
          <a:off x="16370300" y="133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146757</xdr:rowOff>
    </xdr:from>
    <xdr:to>
      <xdr:col>81</xdr:col>
      <xdr:colOff>101600</xdr:colOff>
      <xdr:row>78</xdr:row>
      <xdr:rowOff>76907</xdr:rowOff>
    </xdr:to>
    <xdr:sp macro="" textlink="">
      <xdr:nvSpPr>
        <xdr:cNvPr id="639" name="楕円 638"/>
        <xdr:cNvSpPr/>
      </xdr:nvSpPr>
      <xdr:spPr>
        <a:xfrm>
          <a:off x="15430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68034</xdr:rowOff>
    </xdr:from>
    <xdr:ext cx="534377" cy="259045"/>
    <xdr:sp macro="" textlink="">
      <xdr:nvSpPr>
        <xdr:cNvPr id="640" name="テキスト ボックス 639"/>
        <xdr:cNvSpPr txBox="1"/>
      </xdr:nvSpPr>
      <xdr:spPr>
        <a:xfrm>
          <a:off x="15214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127722</xdr:rowOff>
    </xdr:from>
    <xdr:to>
      <xdr:col>76</xdr:col>
      <xdr:colOff>165100</xdr:colOff>
      <xdr:row>78</xdr:row>
      <xdr:rowOff>57872</xdr:rowOff>
    </xdr:to>
    <xdr:sp macro="" textlink="">
      <xdr:nvSpPr>
        <xdr:cNvPr id="641" name="楕円 640"/>
        <xdr:cNvSpPr/>
      </xdr:nvSpPr>
      <xdr:spPr>
        <a:xfrm>
          <a:off x="14541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48999</xdr:rowOff>
    </xdr:from>
    <xdr:ext cx="599010" cy="259045"/>
    <xdr:sp macro="" textlink="">
      <xdr:nvSpPr>
        <xdr:cNvPr id="642" name="テキスト ボックス 641"/>
        <xdr:cNvSpPr txBox="1"/>
      </xdr:nvSpPr>
      <xdr:spPr>
        <a:xfrm>
          <a:off x="14292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115509</xdr:rowOff>
    </xdr:from>
    <xdr:to>
      <xdr:col>72</xdr:col>
      <xdr:colOff>38100</xdr:colOff>
      <xdr:row>78</xdr:row>
      <xdr:rowOff>45659</xdr:rowOff>
    </xdr:to>
    <xdr:sp macro="" textlink="">
      <xdr:nvSpPr>
        <xdr:cNvPr id="643" name="楕円 642"/>
        <xdr:cNvSpPr/>
      </xdr:nvSpPr>
      <xdr:spPr>
        <a:xfrm>
          <a:off x="13652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36786</xdr:rowOff>
    </xdr:from>
    <xdr:ext cx="599010" cy="259045"/>
    <xdr:sp macro="" textlink="">
      <xdr:nvSpPr>
        <xdr:cNvPr id="644" name="テキスト ボックス 643"/>
        <xdr:cNvSpPr txBox="1"/>
      </xdr:nvSpPr>
      <xdr:spPr>
        <a:xfrm>
          <a:off x="13403795" y="134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149278</xdr:rowOff>
    </xdr:from>
    <xdr:to>
      <xdr:col>67</xdr:col>
      <xdr:colOff>101600</xdr:colOff>
      <xdr:row>78</xdr:row>
      <xdr:rowOff>79428</xdr:rowOff>
    </xdr:to>
    <xdr:sp macro="" textlink="">
      <xdr:nvSpPr>
        <xdr:cNvPr id="645" name="楕円 644"/>
        <xdr:cNvSpPr/>
      </xdr:nvSpPr>
      <xdr:spPr>
        <a:xfrm>
          <a:off x="12763500" y="13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70555</xdr:rowOff>
    </xdr:from>
    <xdr:ext cx="534377" cy="259045"/>
    <xdr:sp macro="" textlink="">
      <xdr:nvSpPr>
        <xdr:cNvPr id="646" name="テキスト ボックス 645"/>
        <xdr:cNvSpPr txBox="1"/>
      </xdr:nvSpPr>
      <xdr:spPr>
        <a:xfrm>
          <a:off x="12547111" y="134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92461</xdr:rowOff>
    </xdr:from>
    <xdr:to>
      <xdr:col>85</xdr:col>
      <xdr:colOff>127000</xdr:colOff>
      <xdr:row>98</xdr:row>
      <xdr:rowOff>97918</xdr:rowOff>
    </xdr:to>
    <xdr:cxnSp macro="">
      <xdr:nvCxnSpPr>
        <xdr:cNvPr id="673" name="直線コネクタ 672"/>
        <xdr:cNvCxnSpPr/>
      </xdr:nvCxnSpPr>
      <xdr:spPr>
        <a:xfrm flipV="1">
          <a:off x="15481300" y="16894561"/>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90106</xdr:rowOff>
    </xdr:from>
    <xdr:to>
      <xdr:col>81</xdr:col>
      <xdr:colOff>50800</xdr:colOff>
      <xdr:row>98</xdr:row>
      <xdr:rowOff>97918</xdr:rowOff>
    </xdr:to>
    <xdr:cxnSp macro="">
      <xdr:nvCxnSpPr>
        <xdr:cNvPr id="676" name="直線コネクタ 675"/>
        <xdr:cNvCxnSpPr/>
      </xdr:nvCxnSpPr>
      <xdr:spPr>
        <a:xfrm>
          <a:off x="14592300" y="16892206"/>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73041</xdr:rowOff>
    </xdr:from>
    <xdr:to>
      <xdr:col>76</xdr:col>
      <xdr:colOff>114300</xdr:colOff>
      <xdr:row>98</xdr:row>
      <xdr:rowOff>90106</xdr:rowOff>
    </xdr:to>
    <xdr:cxnSp macro="">
      <xdr:nvCxnSpPr>
        <xdr:cNvPr id="679" name="直線コネクタ 678"/>
        <xdr:cNvCxnSpPr/>
      </xdr:nvCxnSpPr>
      <xdr:spPr>
        <a:xfrm>
          <a:off x="13703300" y="16875141"/>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73041</xdr:rowOff>
    </xdr:from>
    <xdr:to>
      <xdr:col>71</xdr:col>
      <xdr:colOff>177800</xdr:colOff>
      <xdr:row>98</xdr:row>
      <xdr:rowOff>97284</xdr:rowOff>
    </xdr:to>
    <xdr:cxnSp macro="">
      <xdr:nvCxnSpPr>
        <xdr:cNvPr id="682" name="直線コネクタ 681"/>
        <xdr:cNvCxnSpPr/>
      </xdr:nvCxnSpPr>
      <xdr:spPr>
        <a:xfrm flipV="1">
          <a:off x="12814300" y="16875141"/>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41661</xdr:rowOff>
    </xdr:from>
    <xdr:to>
      <xdr:col>85</xdr:col>
      <xdr:colOff>177800</xdr:colOff>
      <xdr:row>98</xdr:row>
      <xdr:rowOff>143261</xdr:rowOff>
    </xdr:to>
    <xdr:sp macro="" textlink="">
      <xdr:nvSpPr>
        <xdr:cNvPr id="692" name="楕円 691"/>
        <xdr:cNvSpPr/>
      </xdr:nvSpPr>
      <xdr:spPr>
        <a:xfrm>
          <a:off x="16268700" y="16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47118</xdr:rowOff>
    </xdr:from>
    <xdr:to>
      <xdr:col>81</xdr:col>
      <xdr:colOff>101600</xdr:colOff>
      <xdr:row>98</xdr:row>
      <xdr:rowOff>148718</xdr:rowOff>
    </xdr:to>
    <xdr:sp macro="" textlink="">
      <xdr:nvSpPr>
        <xdr:cNvPr id="694" name="楕円 693"/>
        <xdr:cNvSpPr/>
      </xdr:nvSpPr>
      <xdr:spPr>
        <a:xfrm>
          <a:off x="15430500" y="16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139845</xdr:rowOff>
    </xdr:from>
    <xdr:ext cx="534377" cy="259045"/>
    <xdr:sp macro="" textlink="">
      <xdr:nvSpPr>
        <xdr:cNvPr id="695" name="テキスト ボックス 694"/>
        <xdr:cNvSpPr txBox="1"/>
      </xdr:nvSpPr>
      <xdr:spPr>
        <a:xfrm>
          <a:off x="15214111" y="169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39306</xdr:rowOff>
    </xdr:from>
    <xdr:to>
      <xdr:col>76</xdr:col>
      <xdr:colOff>165100</xdr:colOff>
      <xdr:row>98</xdr:row>
      <xdr:rowOff>140906</xdr:rowOff>
    </xdr:to>
    <xdr:sp macro="" textlink="">
      <xdr:nvSpPr>
        <xdr:cNvPr id="696" name="楕円 695"/>
        <xdr:cNvSpPr/>
      </xdr:nvSpPr>
      <xdr:spPr>
        <a:xfrm>
          <a:off x="14541500" y="168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132033</xdr:rowOff>
    </xdr:from>
    <xdr:ext cx="534377" cy="259045"/>
    <xdr:sp macro="" textlink="">
      <xdr:nvSpPr>
        <xdr:cNvPr id="697" name="テキスト ボックス 696"/>
        <xdr:cNvSpPr txBox="1"/>
      </xdr:nvSpPr>
      <xdr:spPr>
        <a:xfrm>
          <a:off x="14325111" y="169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22241</xdr:rowOff>
    </xdr:from>
    <xdr:to>
      <xdr:col>72</xdr:col>
      <xdr:colOff>38100</xdr:colOff>
      <xdr:row>98</xdr:row>
      <xdr:rowOff>123841</xdr:rowOff>
    </xdr:to>
    <xdr:sp macro="" textlink="">
      <xdr:nvSpPr>
        <xdr:cNvPr id="698" name="楕円 697"/>
        <xdr:cNvSpPr/>
      </xdr:nvSpPr>
      <xdr:spPr>
        <a:xfrm>
          <a:off x="13652500" y="168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114968</xdr:rowOff>
    </xdr:from>
    <xdr:ext cx="534377" cy="259045"/>
    <xdr:sp macro="" textlink="">
      <xdr:nvSpPr>
        <xdr:cNvPr id="699" name="テキスト ボックス 698"/>
        <xdr:cNvSpPr txBox="1"/>
      </xdr:nvSpPr>
      <xdr:spPr>
        <a:xfrm>
          <a:off x="13436111" y="169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46484</xdr:rowOff>
    </xdr:from>
    <xdr:to>
      <xdr:col>67</xdr:col>
      <xdr:colOff>101600</xdr:colOff>
      <xdr:row>98</xdr:row>
      <xdr:rowOff>148084</xdr:rowOff>
    </xdr:to>
    <xdr:sp macro="" textlink="">
      <xdr:nvSpPr>
        <xdr:cNvPr id="700" name="楕円 699"/>
        <xdr:cNvSpPr/>
      </xdr:nvSpPr>
      <xdr:spPr>
        <a:xfrm>
          <a:off x="12763500" y="168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139211</xdr:rowOff>
    </xdr:from>
    <xdr:ext cx="534377" cy="259045"/>
    <xdr:sp macro="" textlink="">
      <xdr:nvSpPr>
        <xdr:cNvPr id="701" name="テキスト ボックス 700"/>
        <xdr:cNvSpPr txBox="1"/>
      </xdr:nvSpPr>
      <xdr:spPr>
        <a:xfrm>
          <a:off x="12547111" y="169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130076</xdr:rowOff>
    </xdr:from>
    <xdr:to>
      <xdr:col>116</xdr:col>
      <xdr:colOff>63500</xdr:colOff>
      <xdr:row>57</xdr:row>
      <xdr:rowOff>135608</xdr:rowOff>
    </xdr:to>
    <xdr:cxnSp macro="">
      <xdr:nvCxnSpPr>
        <xdr:cNvPr id="785" name="直線コネクタ 784"/>
        <xdr:cNvCxnSpPr/>
      </xdr:nvCxnSpPr>
      <xdr:spPr>
        <a:xfrm>
          <a:off x="21323300" y="9902726"/>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109731</xdr:rowOff>
    </xdr:from>
    <xdr:to>
      <xdr:col>111</xdr:col>
      <xdr:colOff>177800</xdr:colOff>
      <xdr:row>57</xdr:row>
      <xdr:rowOff>130076</xdr:rowOff>
    </xdr:to>
    <xdr:cxnSp macro="">
      <xdr:nvCxnSpPr>
        <xdr:cNvPr id="788" name="直線コネクタ 787"/>
        <xdr:cNvCxnSpPr/>
      </xdr:nvCxnSpPr>
      <xdr:spPr>
        <a:xfrm>
          <a:off x="20434300" y="988238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109731</xdr:rowOff>
    </xdr:from>
    <xdr:to>
      <xdr:col>107</xdr:col>
      <xdr:colOff>50800</xdr:colOff>
      <xdr:row>57</xdr:row>
      <xdr:rowOff>124315</xdr:rowOff>
    </xdr:to>
    <xdr:cxnSp macro="">
      <xdr:nvCxnSpPr>
        <xdr:cNvPr id="791" name="直線コネクタ 790"/>
        <xdr:cNvCxnSpPr/>
      </xdr:nvCxnSpPr>
      <xdr:spPr>
        <a:xfrm flipV="1">
          <a:off x="19545300" y="9882381"/>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79578</xdr:rowOff>
    </xdr:from>
    <xdr:to>
      <xdr:col>102</xdr:col>
      <xdr:colOff>114300</xdr:colOff>
      <xdr:row>57</xdr:row>
      <xdr:rowOff>124315</xdr:rowOff>
    </xdr:to>
    <xdr:cxnSp macro="">
      <xdr:nvCxnSpPr>
        <xdr:cNvPr id="794" name="直線コネクタ 793"/>
        <xdr:cNvCxnSpPr/>
      </xdr:nvCxnSpPr>
      <xdr:spPr>
        <a:xfrm>
          <a:off x="18656300" y="9337878"/>
          <a:ext cx="889000" cy="55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84808</xdr:rowOff>
    </xdr:from>
    <xdr:to>
      <xdr:col>116</xdr:col>
      <xdr:colOff>114300</xdr:colOff>
      <xdr:row>58</xdr:row>
      <xdr:rowOff>14958</xdr:rowOff>
    </xdr:to>
    <xdr:sp macro="" textlink="">
      <xdr:nvSpPr>
        <xdr:cNvPr id="804" name="楕円 803"/>
        <xdr:cNvSpPr/>
      </xdr:nvSpPr>
      <xdr:spPr>
        <a:xfrm>
          <a:off x="22110700" y="98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107685</xdr:rowOff>
    </xdr:from>
    <xdr:ext cx="469744" cy="259045"/>
    <xdr:sp macro="" textlink="">
      <xdr:nvSpPr>
        <xdr:cNvPr id="805" name="貸付金該当値テキスト"/>
        <xdr:cNvSpPr txBox="1"/>
      </xdr:nvSpPr>
      <xdr:spPr>
        <a:xfrm>
          <a:off x="22212300" y="97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79276</xdr:rowOff>
    </xdr:from>
    <xdr:to>
      <xdr:col>112</xdr:col>
      <xdr:colOff>38100</xdr:colOff>
      <xdr:row>58</xdr:row>
      <xdr:rowOff>9426</xdr:rowOff>
    </xdr:to>
    <xdr:sp macro="" textlink="">
      <xdr:nvSpPr>
        <xdr:cNvPr id="806" name="楕円 805"/>
        <xdr:cNvSpPr/>
      </xdr:nvSpPr>
      <xdr:spPr>
        <a:xfrm>
          <a:off x="21272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25953</xdr:rowOff>
    </xdr:from>
    <xdr:ext cx="469744" cy="259045"/>
    <xdr:sp macro="" textlink="">
      <xdr:nvSpPr>
        <xdr:cNvPr id="807" name="テキスト ボックス 806"/>
        <xdr:cNvSpPr txBox="1"/>
      </xdr:nvSpPr>
      <xdr:spPr>
        <a:xfrm>
          <a:off x="21088428" y="962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58931</xdr:rowOff>
    </xdr:from>
    <xdr:to>
      <xdr:col>107</xdr:col>
      <xdr:colOff>101600</xdr:colOff>
      <xdr:row>57</xdr:row>
      <xdr:rowOff>160531</xdr:rowOff>
    </xdr:to>
    <xdr:sp macro="" textlink="">
      <xdr:nvSpPr>
        <xdr:cNvPr id="808" name="楕円 807"/>
        <xdr:cNvSpPr/>
      </xdr:nvSpPr>
      <xdr:spPr>
        <a:xfrm>
          <a:off x="20383500" y="98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5608</xdr:rowOff>
    </xdr:from>
    <xdr:ext cx="469744" cy="259045"/>
    <xdr:sp macro="" textlink="">
      <xdr:nvSpPr>
        <xdr:cNvPr id="809" name="テキスト ボックス 808"/>
        <xdr:cNvSpPr txBox="1"/>
      </xdr:nvSpPr>
      <xdr:spPr>
        <a:xfrm>
          <a:off x="20199428" y="96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73515</xdr:rowOff>
    </xdr:from>
    <xdr:to>
      <xdr:col>102</xdr:col>
      <xdr:colOff>165100</xdr:colOff>
      <xdr:row>58</xdr:row>
      <xdr:rowOff>3665</xdr:rowOff>
    </xdr:to>
    <xdr:sp macro="" textlink="">
      <xdr:nvSpPr>
        <xdr:cNvPr id="810" name="楕円 809"/>
        <xdr:cNvSpPr/>
      </xdr:nvSpPr>
      <xdr:spPr>
        <a:xfrm>
          <a:off x="19494500" y="98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166242</xdr:rowOff>
    </xdr:from>
    <xdr:ext cx="469744" cy="259045"/>
    <xdr:sp macro="" textlink="">
      <xdr:nvSpPr>
        <xdr:cNvPr id="811" name="テキスト ボックス 810"/>
        <xdr:cNvSpPr txBox="1"/>
      </xdr:nvSpPr>
      <xdr:spPr>
        <a:xfrm>
          <a:off x="19310428" y="99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28778</xdr:rowOff>
    </xdr:from>
    <xdr:to>
      <xdr:col>98</xdr:col>
      <xdr:colOff>38100</xdr:colOff>
      <xdr:row>54</xdr:row>
      <xdr:rowOff>130378</xdr:rowOff>
    </xdr:to>
    <xdr:sp macro="" textlink="">
      <xdr:nvSpPr>
        <xdr:cNvPr id="812" name="楕円 811"/>
        <xdr:cNvSpPr/>
      </xdr:nvSpPr>
      <xdr:spPr>
        <a:xfrm>
          <a:off x="18605500" y="9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146905</xdr:rowOff>
    </xdr:from>
    <xdr:ext cx="534377" cy="259045"/>
    <xdr:sp macro="" textlink="">
      <xdr:nvSpPr>
        <xdr:cNvPr id="813" name="テキスト ボックス 812"/>
        <xdr:cNvSpPr txBox="1"/>
      </xdr:nvSpPr>
      <xdr:spPr>
        <a:xfrm>
          <a:off x="18389111" y="90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71459</xdr:rowOff>
    </xdr:from>
    <xdr:to>
      <xdr:col>116</xdr:col>
      <xdr:colOff>63500</xdr:colOff>
      <xdr:row>76</xdr:row>
      <xdr:rowOff>101155</xdr:rowOff>
    </xdr:to>
    <xdr:cxnSp macro="">
      <xdr:nvCxnSpPr>
        <xdr:cNvPr id="844" name="直線コネクタ 843"/>
        <xdr:cNvCxnSpPr/>
      </xdr:nvCxnSpPr>
      <xdr:spPr>
        <a:xfrm>
          <a:off x="21323300" y="13101659"/>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71459</xdr:rowOff>
    </xdr:from>
    <xdr:to>
      <xdr:col>111</xdr:col>
      <xdr:colOff>177800</xdr:colOff>
      <xdr:row>76</xdr:row>
      <xdr:rowOff>140102</xdr:rowOff>
    </xdr:to>
    <xdr:cxnSp macro="">
      <xdr:nvCxnSpPr>
        <xdr:cNvPr id="847" name="直線コネクタ 846"/>
        <xdr:cNvCxnSpPr/>
      </xdr:nvCxnSpPr>
      <xdr:spPr>
        <a:xfrm flipV="1">
          <a:off x="20434300" y="13101659"/>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140102</xdr:rowOff>
    </xdr:from>
    <xdr:to>
      <xdr:col>107</xdr:col>
      <xdr:colOff>50800</xdr:colOff>
      <xdr:row>76</xdr:row>
      <xdr:rowOff>153318</xdr:rowOff>
    </xdr:to>
    <xdr:cxnSp macro="">
      <xdr:nvCxnSpPr>
        <xdr:cNvPr id="850" name="直線コネクタ 849"/>
        <xdr:cNvCxnSpPr/>
      </xdr:nvCxnSpPr>
      <xdr:spPr>
        <a:xfrm flipV="1">
          <a:off x="19545300" y="1317030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91935</xdr:rowOff>
    </xdr:from>
    <xdr:to>
      <xdr:col>102</xdr:col>
      <xdr:colOff>114300</xdr:colOff>
      <xdr:row>76</xdr:row>
      <xdr:rowOff>153318</xdr:rowOff>
    </xdr:to>
    <xdr:cxnSp macro="">
      <xdr:nvCxnSpPr>
        <xdr:cNvPr id="853" name="直線コネクタ 852"/>
        <xdr:cNvCxnSpPr/>
      </xdr:nvCxnSpPr>
      <xdr:spPr>
        <a:xfrm>
          <a:off x="18656300" y="13122135"/>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50355</xdr:rowOff>
    </xdr:from>
    <xdr:to>
      <xdr:col>116</xdr:col>
      <xdr:colOff>114300</xdr:colOff>
      <xdr:row>76</xdr:row>
      <xdr:rowOff>151955</xdr:rowOff>
    </xdr:to>
    <xdr:sp macro="" textlink="">
      <xdr:nvSpPr>
        <xdr:cNvPr id="863" name="楕円 862"/>
        <xdr:cNvSpPr/>
      </xdr:nvSpPr>
      <xdr:spPr>
        <a:xfrm>
          <a:off x="22110700" y="130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73232</xdr:rowOff>
    </xdr:from>
    <xdr:ext cx="599010" cy="259045"/>
    <xdr:sp macro="" textlink="">
      <xdr:nvSpPr>
        <xdr:cNvPr id="864" name="繰出金該当値テキスト"/>
        <xdr:cNvSpPr txBox="1"/>
      </xdr:nvSpPr>
      <xdr:spPr>
        <a:xfrm>
          <a:off x="22212300" y="1293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20659</xdr:rowOff>
    </xdr:from>
    <xdr:to>
      <xdr:col>112</xdr:col>
      <xdr:colOff>38100</xdr:colOff>
      <xdr:row>76</xdr:row>
      <xdr:rowOff>122259</xdr:rowOff>
    </xdr:to>
    <xdr:sp macro="" textlink="">
      <xdr:nvSpPr>
        <xdr:cNvPr id="865" name="楕円 864"/>
        <xdr:cNvSpPr/>
      </xdr:nvSpPr>
      <xdr:spPr>
        <a:xfrm>
          <a:off x="212725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138787</xdr:rowOff>
    </xdr:from>
    <xdr:ext cx="599010" cy="259045"/>
    <xdr:sp macro="" textlink="">
      <xdr:nvSpPr>
        <xdr:cNvPr id="866" name="テキスト ボックス 865"/>
        <xdr:cNvSpPr txBox="1"/>
      </xdr:nvSpPr>
      <xdr:spPr>
        <a:xfrm>
          <a:off x="21023795" y="128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89302</xdr:rowOff>
    </xdr:from>
    <xdr:to>
      <xdr:col>107</xdr:col>
      <xdr:colOff>101600</xdr:colOff>
      <xdr:row>77</xdr:row>
      <xdr:rowOff>19452</xdr:rowOff>
    </xdr:to>
    <xdr:sp macro="" textlink="">
      <xdr:nvSpPr>
        <xdr:cNvPr id="867" name="楕円 866"/>
        <xdr:cNvSpPr/>
      </xdr:nvSpPr>
      <xdr:spPr>
        <a:xfrm>
          <a:off x="20383500" y="131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35979</xdr:rowOff>
    </xdr:from>
    <xdr:ext cx="599010" cy="259045"/>
    <xdr:sp macro="" textlink="">
      <xdr:nvSpPr>
        <xdr:cNvPr id="868" name="テキスト ボックス 867"/>
        <xdr:cNvSpPr txBox="1"/>
      </xdr:nvSpPr>
      <xdr:spPr>
        <a:xfrm>
          <a:off x="20134795" y="128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102518</xdr:rowOff>
    </xdr:from>
    <xdr:to>
      <xdr:col>102</xdr:col>
      <xdr:colOff>165100</xdr:colOff>
      <xdr:row>77</xdr:row>
      <xdr:rowOff>32668</xdr:rowOff>
    </xdr:to>
    <xdr:sp macro="" textlink="">
      <xdr:nvSpPr>
        <xdr:cNvPr id="869" name="楕円 868"/>
        <xdr:cNvSpPr/>
      </xdr:nvSpPr>
      <xdr:spPr>
        <a:xfrm>
          <a:off x="19494500" y="131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49195</xdr:rowOff>
    </xdr:from>
    <xdr:ext cx="599010" cy="259045"/>
    <xdr:sp macro="" textlink="">
      <xdr:nvSpPr>
        <xdr:cNvPr id="870" name="テキスト ボックス 869"/>
        <xdr:cNvSpPr txBox="1"/>
      </xdr:nvSpPr>
      <xdr:spPr>
        <a:xfrm>
          <a:off x="19245795" y="129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41135</xdr:rowOff>
    </xdr:from>
    <xdr:to>
      <xdr:col>98</xdr:col>
      <xdr:colOff>38100</xdr:colOff>
      <xdr:row>76</xdr:row>
      <xdr:rowOff>142735</xdr:rowOff>
    </xdr:to>
    <xdr:sp macro="" textlink="">
      <xdr:nvSpPr>
        <xdr:cNvPr id="871" name="楕円 870"/>
        <xdr:cNvSpPr/>
      </xdr:nvSpPr>
      <xdr:spPr>
        <a:xfrm>
          <a:off x="18605500" y="130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159262</xdr:rowOff>
    </xdr:from>
    <xdr:ext cx="599010" cy="259045"/>
    <xdr:sp macro="" textlink="">
      <xdr:nvSpPr>
        <xdr:cNvPr id="872" name="テキスト ボックス 871"/>
        <xdr:cNvSpPr txBox="1"/>
      </xdr:nvSpPr>
      <xdr:spPr>
        <a:xfrm>
          <a:off x="18356795" y="128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村の行政区であり、新島と式根島間は海洋を隔てている特殊な環境にあ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島間の離島航路の維持・運営、公共サービス施設の重複整備及び運営に係る人員配置及び運営コストがかかるため、人件費・物件費・維持補修費・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金の一人当たりコストは高い水準となっている。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（うち新規整備）が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津波避難施設及び、式根島地区における高齢者福祉拠点施設の整備によるものである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また、令和元年度においては、台風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号による被害に対する復旧事業のため、災害復旧事業費が大幅な増となっている。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環境特性により、他団体と比較し高い水準となっている項目が多いが、既存事業の見直し及び効率化、公共施設総合管理計画に基づく施設の運営経費・人件費等の削減に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136499</xdr:rowOff>
    </xdr:from>
    <xdr:to>
      <xdr:col>24</xdr:col>
      <xdr:colOff>63500</xdr:colOff>
      <xdr:row>37</xdr:row>
      <xdr:rowOff>140107</xdr:rowOff>
    </xdr:to>
    <xdr:cxnSp macro="">
      <xdr:nvCxnSpPr>
        <xdr:cNvPr id="60" name="直線コネクタ 59"/>
        <xdr:cNvCxnSpPr/>
      </xdr:nvCxnSpPr>
      <xdr:spPr>
        <a:xfrm>
          <a:off x="3797300" y="6480149"/>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136499</xdr:rowOff>
    </xdr:from>
    <xdr:to>
      <xdr:col>19</xdr:col>
      <xdr:colOff>177800</xdr:colOff>
      <xdr:row>37</xdr:row>
      <xdr:rowOff>160554</xdr:rowOff>
    </xdr:to>
    <xdr:cxnSp macro="">
      <xdr:nvCxnSpPr>
        <xdr:cNvPr id="63" name="直線コネクタ 62"/>
        <xdr:cNvCxnSpPr/>
      </xdr:nvCxnSpPr>
      <xdr:spPr>
        <a:xfrm flipV="1">
          <a:off x="2908300" y="6480149"/>
          <a:ext cx="8890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148958</xdr:rowOff>
    </xdr:from>
    <xdr:to>
      <xdr:col>15</xdr:col>
      <xdr:colOff>50800</xdr:colOff>
      <xdr:row>37</xdr:row>
      <xdr:rowOff>160554</xdr:rowOff>
    </xdr:to>
    <xdr:cxnSp macro="">
      <xdr:nvCxnSpPr>
        <xdr:cNvPr id="66" name="直線コネクタ 65"/>
        <xdr:cNvCxnSpPr/>
      </xdr:nvCxnSpPr>
      <xdr:spPr>
        <a:xfrm>
          <a:off x="2019300" y="6492608"/>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138506</xdr:rowOff>
    </xdr:from>
    <xdr:to>
      <xdr:col>10</xdr:col>
      <xdr:colOff>114300</xdr:colOff>
      <xdr:row>37</xdr:row>
      <xdr:rowOff>148958</xdr:rowOff>
    </xdr:to>
    <xdr:cxnSp macro="">
      <xdr:nvCxnSpPr>
        <xdr:cNvPr id="69" name="直線コネクタ 68"/>
        <xdr:cNvCxnSpPr/>
      </xdr:nvCxnSpPr>
      <xdr:spPr>
        <a:xfrm>
          <a:off x="1130300" y="6482156"/>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89307</xdr:rowOff>
    </xdr:from>
    <xdr:to>
      <xdr:col>24</xdr:col>
      <xdr:colOff>114300</xdr:colOff>
      <xdr:row>38</xdr:row>
      <xdr:rowOff>19456</xdr:rowOff>
    </xdr:to>
    <xdr:sp macro="" textlink="">
      <xdr:nvSpPr>
        <xdr:cNvPr id="79" name="楕円 78"/>
        <xdr:cNvSpPr/>
      </xdr:nvSpPr>
      <xdr:spPr>
        <a:xfrm>
          <a:off x="4584700" y="6432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60889</xdr:rowOff>
    </xdr:from>
    <xdr:ext cx="534377" cy="259045"/>
    <xdr:sp macro="" textlink="">
      <xdr:nvSpPr>
        <xdr:cNvPr id="80" name="議会費該当値テキスト"/>
        <xdr:cNvSpPr txBox="1"/>
      </xdr:nvSpPr>
      <xdr:spPr>
        <a:xfrm>
          <a:off x="4686300" y="6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85699</xdr:rowOff>
    </xdr:from>
    <xdr:to>
      <xdr:col>20</xdr:col>
      <xdr:colOff>38100</xdr:colOff>
      <xdr:row>38</xdr:row>
      <xdr:rowOff>15849</xdr:rowOff>
    </xdr:to>
    <xdr:sp macro="" textlink="">
      <xdr:nvSpPr>
        <xdr:cNvPr id="81" name="楕円 80"/>
        <xdr:cNvSpPr/>
      </xdr:nvSpPr>
      <xdr:spPr>
        <a:xfrm>
          <a:off x="3746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32376</xdr:rowOff>
    </xdr:from>
    <xdr:ext cx="534377" cy="259045"/>
    <xdr:sp macro="" textlink="">
      <xdr:nvSpPr>
        <xdr:cNvPr id="82" name="テキスト ボックス 81"/>
        <xdr:cNvSpPr txBox="1"/>
      </xdr:nvSpPr>
      <xdr:spPr>
        <a:xfrm>
          <a:off x="3530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109753</xdr:rowOff>
    </xdr:from>
    <xdr:to>
      <xdr:col>15</xdr:col>
      <xdr:colOff>101600</xdr:colOff>
      <xdr:row>38</xdr:row>
      <xdr:rowOff>39903</xdr:rowOff>
    </xdr:to>
    <xdr:sp macro="" textlink="">
      <xdr:nvSpPr>
        <xdr:cNvPr id="83" name="楕円 82"/>
        <xdr:cNvSpPr/>
      </xdr:nvSpPr>
      <xdr:spPr>
        <a:xfrm>
          <a:off x="2857500" y="64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31031</xdr:rowOff>
    </xdr:from>
    <xdr:ext cx="534377" cy="259045"/>
    <xdr:sp macro="" textlink="">
      <xdr:nvSpPr>
        <xdr:cNvPr id="84" name="テキスト ボックス 83"/>
        <xdr:cNvSpPr txBox="1"/>
      </xdr:nvSpPr>
      <xdr:spPr>
        <a:xfrm>
          <a:off x="2641111" y="65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98158</xdr:rowOff>
    </xdr:from>
    <xdr:to>
      <xdr:col>10</xdr:col>
      <xdr:colOff>165100</xdr:colOff>
      <xdr:row>38</xdr:row>
      <xdr:rowOff>28308</xdr:rowOff>
    </xdr:to>
    <xdr:sp macro="" textlink="">
      <xdr:nvSpPr>
        <xdr:cNvPr id="85" name="楕円 84"/>
        <xdr:cNvSpPr/>
      </xdr:nvSpPr>
      <xdr:spPr>
        <a:xfrm>
          <a:off x="1968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19435</xdr:rowOff>
    </xdr:from>
    <xdr:ext cx="534377" cy="259045"/>
    <xdr:sp macro="" textlink="">
      <xdr:nvSpPr>
        <xdr:cNvPr id="86" name="テキスト ボックス 85"/>
        <xdr:cNvSpPr txBox="1"/>
      </xdr:nvSpPr>
      <xdr:spPr>
        <a:xfrm>
          <a:off x="1752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87706</xdr:rowOff>
    </xdr:from>
    <xdr:to>
      <xdr:col>6</xdr:col>
      <xdr:colOff>38100</xdr:colOff>
      <xdr:row>38</xdr:row>
      <xdr:rowOff>17856</xdr:rowOff>
    </xdr:to>
    <xdr:sp macro="" textlink="">
      <xdr:nvSpPr>
        <xdr:cNvPr id="87" name="楕円 86"/>
        <xdr:cNvSpPr/>
      </xdr:nvSpPr>
      <xdr:spPr>
        <a:xfrm>
          <a:off x="1079500" y="64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8983</xdr:rowOff>
    </xdr:from>
    <xdr:ext cx="534377" cy="259045"/>
    <xdr:sp macro="" textlink="">
      <xdr:nvSpPr>
        <xdr:cNvPr id="88" name="テキスト ボックス 87"/>
        <xdr:cNvSpPr txBox="1"/>
      </xdr:nvSpPr>
      <xdr:spPr>
        <a:xfrm>
          <a:off x="863111" y="65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169612</xdr:rowOff>
    </xdr:from>
    <xdr:to>
      <xdr:col>24</xdr:col>
      <xdr:colOff>63500</xdr:colOff>
      <xdr:row>58</xdr:row>
      <xdr:rowOff>8975</xdr:rowOff>
    </xdr:to>
    <xdr:cxnSp macro="">
      <xdr:nvCxnSpPr>
        <xdr:cNvPr id="115" name="直線コネクタ 114"/>
        <xdr:cNvCxnSpPr/>
      </xdr:nvCxnSpPr>
      <xdr:spPr>
        <a:xfrm flipV="1">
          <a:off x="3797300" y="9942262"/>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71812</xdr:rowOff>
    </xdr:from>
    <xdr:to>
      <xdr:col>19</xdr:col>
      <xdr:colOff>177800</xdr:colOff>
      <xdr:row>58</xdr:row>
      <xdr:rowOff>8975</xdr:rowOff>
    </xdr:to>
    <xdr:cxnSp macro="">
      <xdr:nvCxnSpPr>
        <xdr:cNvPr id="118" name="直線コネクタ 117"/>
        <xdr:cNvCxnSpPr/>
      </xdr:nvCxnSpPr>
      <xdr:spPr>
        <a:xfrm>
          <a:off x="2908300" y="9844462"/>
          <a:ext cx="889000" cy="10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71812</xdr:rowOff>
    </xdr:from>
    <xdr:to>
      <xdr:col>15</xdr:col>
      <xdr:colOff>50800</xdr:colOff>
      <xdr:row>57</xdr:row>
      <xdr:rowOff>161357</xdr:rowOff>
    </xdr:to>
    <xdr:cxnSp macro="">
      <xdr:nvCxnSpPr>
        <xdr:cNvPr id="121" name="直線コネクタ 120"/>
        <xdr:cNvCxnSpPr/>
      </xdr:nvCxnSpPr>
      <xdr:spPr>
        <a:xfrm flipV="1">
          <a:off x="2019300" y="9844462"/>
          <a:ext cx="889000" cy="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161357</xdr:rowOff>
    </xdr:from>
    <xdr:to>
      <xdr:col>10</xdr:col>
      <xdr:colOff>114300</xdr:colOff>
      <xdr:row>58</xdr:row>
      <xdr:rowOff>21093</xdr:rowOff>
    </xdr:to>
    <xdr:cxnSp macro="">
      <xdr:nvCxnSpPr>
        <xdr:cNvPr id="124" name="直線コネクタ 123"/>
        <xdr:cNvCxnSpPr/>
      </xdr:nvCxnSpPr>
      <xdr:spPr>
        <a:xfrm flipV="1">
          <a:off x="1130300" y="993400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118812</xdr:rowOff>
    </xdr:from>
    <xdr:to>
      <xdr:col>24</xdr:col>
      <xdr:colOff>114300</xdr:colOff>
      <xdr:row>58</xdr:row>
      <xdr:rowOff>48962</xdr:rowOff>
    </xdr:to>
    <xdr:sp macro="" textlink="">
      <xdr:nvSpPr>
        <xdr:cNvPr id="134" name="楕円 133"/>
        <xdr:cNvSpPr/>
      </xdr:nvSpPr>
      <xdr:spPr>
        <a:xfrm>
          <a:off x="4584700" y="98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129625</xdr:rowOff>
    </xdr:from>
    <xdr:to>
      <xdr:col>20</xdr:col>
      <xdr:colOff>38100</xdr:colOff>
      <xdr:row>58</xdr:row>
      <xdr:rowOff>59775</xdr:rowOff>
    </xdr:to>
    <xdr:sp macro="" textlink="">
      <xdr:nvSpPr>
        <xdr:cNvPr id="136" name="楕円 135"/>
        <xdr:cNvSpPr/>
      </xdr:nvSpPr>
      <xdr:spPr>
        <a:xfrm>
          <a:off x="3746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50902</xdr:rowOff>
    </xdr:from>
    <xdr:ext cx="599010" cy="259045"/>
    <xdr:sp macro="" textlink="">
      <xdr:nvSpPr>
        <xdr:cNvPr id="137" name="テキスト ボックス 136"/>
        <xdr:cNvSpPr txBox="1"/>
      </xdr:nvSpPr>
      <xdr:spPr>
        <a:xfrm>
          <a:off x="3497795" y="99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21012</xdr:rowOff>
    </xdr:from>
    <xdr:to>
      <xdr:col>15</xdr:col>
      <xdr:colOff>101600</xdr:colOff>
      <xdr:row>57</xdr:row>
      <xdr:rowOff>122612</xdr:rowOff>
    </xdr:to>
    <xdr:sp macro="" textlink="">
      <xdr:nvSpPr>
        <xdr:cNvPr id="138" name="楕円 137"/>
        <xdr:cNvSpPr/>
      </xdr:nvSpPr>
      <xdr:spPr>
        <a:xfrm>
          <a:off x="2857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139139</xdr:rowOff>
    </xdr:from>
    <xdr:ext cx="599010" cy="259045"/>
    <xdr:sp macro="" textlink="">
      <xdr:nvSpPr>
        <xdr:cNvPr id="139" name="テキスト ボックス 138"/>
        <xdr:cNvSpPr txBox="1"/>
      </xdr:nvSpPr>
      <xdr:spPr>
        <a:xfrm>
          <a:off x="2608795" y="95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110557</xdr:rowOff>
    </xdr:from>
    <xdr:to>
      <xdr:col>10</xdr:col>
      <xdr:colOff>165100</xdr:colOff>
      <xdr:row>58</xdr:row>
      <xdr:rowOff>40707</xdr:rowOff>
    </xdr:to>
    <xdr:sp macro="" textlink="">
      <xdr:nvSpPr>
        <xdr:cNvPr id="140" name="楕円 139"/>
        <xdr:cNvSpPr/>
      </xdr:nvSpPr>
      <xdr:spPr>
        <a:xfrm>
          <a:off x="1968500" y="98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31834</xdr:rowOff>
    </xdr:from>
    <xdr:ext cx="599010" cy="259045"/>
    <xdr:sp macro="" textlink="">
      <xdr:nvSpPr>
        <xdr:cNvPr id="141" name="テキスト ボックス 140"/>
        <xdr:cNvSpPr txBox="1"/>
      </xdr:nvSpPr>
      <xdr:spPr>
        <a:xfrm>
          <a:off x="1719795" y="997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141743</xdr:rowOff>
    </xdr:from>
    <xdr:to>
      <xdr:col>6</xdr:col>
      <xdr:colOff>38100</xdr:colOff>
      <xdr:row>58</xdr:row>
      <xdr:rowOff>71893</xdr:rowOff>
    </xdr:to>
    <xdr:sp macro="" textlink="">
      <xdr:nvSpPr>
        <xdr:cNvPr id="142" name="楕円 141"/>
        <xdr:cNvSpPr/>
      </xdr:nvSpPr>
      <xdr:spPr>
        <a:xfrm>
          <a:off x="1079500" y="99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63020</xdr:rowOff>
    </xdr:from>
    <xdr:ext cx="599010" cy="259045"/>
    <xdr:sp macro="" textlink="">
      <xdr:nvSpPr>
        <xdr:cNvPr id="143" name="テキスト ボックス 142"/>
        <xdr:cNvSpPr txBox="1"/>
      </xdr:nvSpPr>
      <xdr:spPr>
        <a:xfrm>
          <a:off x="830795" y="100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167320</xdr:rowOff>
    </xdr:from>
    <xdr:to>
      <xdr:col>24</xdr:col>
      <xdr:colOff>63500</xdr:colOff>
      <xdr:row>76</xdr:row>
      <xdr:rowOff>148943</xdr:rowOff>
    </xdr:to>
    <xdr:cxnSp macro="">
      <xdr:nvCxnSpPr>
        <xdr:cNvPr id="172" name="直線コネクタ 171"/>
        <xdr:cNvCxnSpPr/>
      </xdr:nvCxnSpPr>
      <xdr:spPr>
        <a:xfrm flipV="1">
          <a:off x="3797300" y="13026070"/>
          <a:ext cx="838200" cy="1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148943</xdr:rowOff>
    </xdr:from>
    <xdr:to>
      <xdr:col>19</xdr:col>
      <xdr:colOff>177800</xdr:colOff>
      <xdr:row>77</xdr:row>
      <xdr:rowOff>22250</xdr:rowOff>
    </xdr:to>
    <xdr:cxnSp macro="">
      <xdr:nvCxnSpPr>
        <xdr:cNvPr id="175" name="直線コネクタ 174"/>
        <xdr:cNvCxnSpPr/>
      </xdr:nvCxnSpPr>
      <xdr:spPr>
        <a:xfrm flipV="1">
          <a:off x="2908300" y="13179143"/>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3652</xdr:rowOff>
    </xdr:from>
    <xdr:to>
      <xdr:col>15</xdr:col>
      <xdr:colOff>50800</xdr:colOff>
      <xdr:row>77</xdr:row>
      <xdr:rowOff>22250</xdr:rowOff>
    </xdr:to>
    <xdr:cxnSp macro="">
      <xdr:nvCxnSpPr>
        <xdr:cNvPr id="178" name="直線コネクタ 177"/>
        <xdr:cNvCxnSpPr/>
      </xdr:nvCxnSpPr>
      <xdr:spPr>
        <a:xfrm>
          <a:off x="2019300" y="13205302"/>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150351</xdr:rowOff>
    </xdr:from>
    <xdr:to>
      <xdr:col>10</xdr:col>
      <xdr:colOff>114300</xdr:colOff>
      <xdr:row>77</xdr:row>
      <xdr:rowOff>3652</xdr:rowOff>
    </xdr:to>
    <xdr:cxnSp macro="">
      <xdr:nvCxnSpPr>
        <xdr:cNvPr id="181" name="直線コネクタ 180"/>
        <xdr:cNvCxnSpPr/>
      </xdr:nvCxnSpPr>
      <xdr:spPr>
        <a:xfrm>
          <a:off x="1130300" y="13180551"/>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116521</xdr:rowOff>
    </xdr:from>
    <xdr:to>
      <xdr:col>24</xdr:col>
      <xdr:colOff>114300</xdr:colOff>
      <xdr:row>76</xdr:row>
      <xdr:rowOff>46670</xdr:rowOff>
    </xdr:to>
    <xdr:sp macro="" textlink="">
      <xdr:nvSpPr>
        <xdr:cNvPr id="191" name="楕円 190"/>
        <xdr:cNvSpPr/>
      </xdr:nvSpPr>
      <xdr:spPr>
        <a:xfrm>
          <a:off x="4584700" y="12975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139398</xdr:rowOff>
    </xdr:from>
    <xdr:ext cx="599010" cy="259045"/>
    <xdr:sp macro="" textlink="">
      <xdr:nvSpPr>
        <xdr:cNvPr id="192" name="民生費該当値テキスト"/>
        <xdr:cNvSpPr txBox="1"/>
      </xdr:nvSpPr>
      <xdr:spPr>
        <a:xfrm>
          <a:off x="4686300" y="1282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98143</xdr:rowOff>
    </xdr:from>
    <xdr:to>
      <xdr:col>20</xdr:col>
      <xdr:colOff>38100</xdr:colOff>
      <xdr:row>77</xdr:row>
      <xdr:rowOff>28293</xdr:rowOff>
    </xdr:to>
    <xdr:sp macro="" textlink="">
      <xdr:nvSpPr>
        <xdr:cNvPr id="193" name="楕円 192"/>
        <xdr:cNvSpPr/>
      </xdr:nvSpPr>
      <xdr:spPr>
        <a:xfrm>
          <a:off x="3746500" y="13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19420</xdr:rowOff>
    </xdr:from>
    <xdr:ext cx="599010" cy="259045"/>
    <xdr:sp macro="" textlink="">
      <xdr:nvSpPr>
        <xdr:cNvPr id="194" name="テキスト ボックス 193"/>
        <xdr:cNvSpPr txBox="1"/>
      </xdr:nvSpPr>
      <xdr:spPr>
        <a:xfrm>
          <a:off x="3497795" y="1322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142900</xdr:rowOff>
    </xdr:from>
    <xdr:to>
      <xdr:col>15</xdr:col>
      <xdr:colOff>101600</xdr:colOff>
      <xdr:row>77</xdr:row>
      <xdr:rowOff>73050</xdr:rowOff>
    </xdr:to>
    <xdr:sp macro="" textlink="">
      <xdr:nvSpPr>
        <xdr:cNvPr id="195" name="楕円 194"/>
        <xdr:cNvSpPr/>
      </xdr:nvSpPr>
      <xdr:spPr>
        <a:xfrm>
          <a:off x="2857500" y="131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64177</xdr:rowOff>
    </xdr:from>
    <xdr:ext cx="599010" cy="259045"/>
    <xdr:sp macro="" textlink="">
      <xdr:nvSpPr>
        <xdr:cNvPr id="196" name="テキスト ボックス 195"/>
        <xdr:cNvSpPr txBox="1"/>
      </xdr:nvSpPr>
      <xdr:spPr>
        <a:xfrm>
          <a:off x="2608795" y="1326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124302</xdr:rowOff>
    </xdr:from>
    <xdr:to>
      <xdr:col>10</xdr:col>
      <xdr:colOff>165100</xdr:colOff>
      <xdr:row>77</xdr:row>
      <xdr:rowOff>54452</xdr:rowOff>
    </xdr:to>
    <xdr:sp macro="" textlink="">
      <xdr:nvSpPr>
        <xdr:cNvPr id="197" name="楕円 196"/>
        <xdr:cNvSpPr/>
      </xdr:nvSpPr>
      <xdr:spPr>
        <a:xfrm>
          <a:off x="1968500" y="131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45579</xdr:rowOff>
    </xdr:from>
    <xdr:ext cx="599010" cy="259045"/>
    <xdr:sp macro="" textlink="">
      <xdr:nvSpPr>
        <xdr:cNvPr id="198" name="テキスト ボックス 197"/>
        <xdr:cNvSpPr txBox="1"/>
      </xdr:nvSpPr>
      <xdr:spPr>
        <a:xfrm>
          <a:off x="1719795" y="1324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99551</xdr:rowOff>
    </xdr:from>
    <xdr:to>
      <xdr:col>6</xdr:col>
      <xdr:colOff>38100</xdr:colOff>
      <xdr:row>77</xdr:row>
      <xdr:rowOff>29701</xdr:rowOff>
    </xdr:to>
    <xdr:sp macro="" textlink="">
      <xdr:nvSpPr>
        <xdr:cNvPr id="199" name="楕円 198"/>
        <xdr:cNvSpPr/>
      </xdr:nvSpPr>
      <xdr:spPr>
        <a:xfrm>
          <a:off x="1079500" y="13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20828</xdr:rowOff>
    </xdr:from>
    <xdr:ext cx="599010" cy="259045"/>
    <xdr:sp macro="" textlink="">
      <xdr:nvSpPr>
        <xdr:cNvPr id="200" name="テキスト ボックス 199"/>
        <xdr:cNvSpPr txBox="1"/>
      </xdr:nvSpPr>
      <xdr:spPr>
        <a:xfrm>
          <a:off x="830795" y="1322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85979</xdr:rowOff>
    </xdr:from>
    <xdr:to>
      <xdr:col>24</xdr:col>
      <xdr:colOff>63500</xdr:colOff>
      <xdr:row>97</xdr:row>
      <xdr:rowOff>40608</xdr:rowOff>
    </xdr:to>
    <xdr:cxnSp macro="">
      <xdr:nvCxnSpPr>
        <xdr:cNvPr id="227" name="直線コネクタ 226"/>
        <xdr:cNvCxnSpPr/>
      </xdr:nvCxnSpPr>
      <xdr:spPr>
        <a:xfrm>
          <a:off x="3797300" y="16030829"/>
          <a:ext cx="838200" cy="6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85979</xdr:rowOff>
    </xdr:from>
    <xdr:to>
      <xdr:col>19</xdr:col>
      <xdr:colOff>177800</xdr:colOff>
      <xdr:row>94</xdr:row>
      <xdr:rowOff>80020</xdr:rowOff>
    </xdr:to>
    <xdr:cxnSp macro="">
      <xdr:nvCxnSpPr>
        <xdr:cNvPr id="230" name="直線コネクタ 229"/>
        <xdr:cNvCxnSpPr/>
      </xdr:nvCxnSpPr>
      <xdr:spPr>
        <a:xfrm flipV="1">
          <a:off x="2908300" y="16030829"/>
          <a:ext cx="889000" cy="16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80020</xdr:rowOff>
    </xdr:from>
    <xdr:to>
      <xdr:col>15</xdr:col>
      <xdr:colOff>50800</xdr:colOff>
      <xdr:row>97</xdr:row>
      <xdr:rowOff>2808</xdr:rowOff>
    </xdr:to>
    <xdr:cxnSp macro="">
      <xdr:nvCxnSpPr>
        <xdr:cNvPr id="233" name="直線コネクタ 232"/>
        <xdr:cNvCxnSpPr/>
      </xdr:nvCxnSpPr>
      <xdr:spPr>
        <a:xfrm flipV="1">
          <a:off x="2019300" y="16196320"/>
          <a:ext cx="889000" cy="43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2808</xdr:rowOff>
    </xdr:from>
    <xdr:to>
      <xdr:col>10</xdr:col>
      <xdr:colOff>114300</xdr:colOff>
      <xdr:row>97</xdr:row>
      <xdr:rowOff>98566</xdr:rowOff>
    </xdr:to>
    <xdr:cxnSp macro="">
      <xdr:nvCxnSpPr>
        <xdr:cNvPr id="236" name="直線コネクタ 235"/>
        <xdr:cNvCxnSpPr/>
      </xdr:nvCxnSpPr>
      <xdr:spPr>
        <a:xfrm flipV="1">
          <a:off x="1130300" y="16633458"/>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161258</xdr:rowOff>
    </xdr:from>
    <xdr:to>
      <xdr:col>24</xdr:col>
      <xdr:colOff>114300</xdr:colOff>
      <xdr:row>97</xdr:row>
      <xdr:rowOff>91408</xdr:rowOff>
    </xdr:to>
    <xdr:sp macro="" textlink="">
      <xdr:nvSpPr>
        <xdr:cNvPr id="246" name="楕円 245"/>
        <xdr:cNvSpPr/>
      </xdr:nvSpPr>
      <xdr:spPr>
        <a:xfrm>
          <a:off x="4584700" y="166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139685</xdr:rowOff>
    </xdr:from>
    <xdr:ext cx="599010" cy="259045"/>
    <xdr:sp macro="" textlink="">
      <xdr:nvSpPr>
        <xdr:cNvPr id="247" name="衛生費該当値テキスト"/>
        <xdr:cNvSpPr txBox="1"/>
      </xdr:nvSpPr>
      <xdr:spPr>
        <a:xfrm>
          <a:off x="4686300" y="165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35179</xdr:rowOff>
    </xdr:from>
    <xdr:to>
      <xdr:col>20</xdr:col>
      <xdr:colOff>38100</xdr:colOff>
      <xdr:row>93</xdr:row>
      <xdr:rowOff>136779</xdr:rowOff>
    </xdr:to>
    <xdr:sp macro="" textlink="">
      <xdr:nvSpPr>
        <xdr:cNvPr id="248" name="楕円 247"/>
        <xdr:cNvSpPr/>
      </xdr:nvSpPr>
      <xdr:spPr>
        <a:xfrm>
          <a:off x="3746500" y="159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153306</xdr:rowOff>
    </xdr:from>
    <xdr:ext cx="599010" cy="259045"/>
    <xdr:sp macro="" textlink="">
      <xdr:nvSpPr>
        <xdr:cNvPr id="249" name="テキスト ボックス 248"/>
        <xdr:cNvSpPr txBox="1"/>
      </xdr:nvSpPr>
      <xdr:spPr>
        <a:xfrm>
          <a:off x="3497795" y="157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29220</xdr:rowOff>
    </xdr:from>
    <xdr:to>
      <xdr:col>15</xdr:col>
      <xdr:colOff>101600</xdr:colOff>
      <xdr:row>94</xdr:row>
      <xdr:rowOff>130820</xdr:rowOff>
    </xdr:to>
    <xdr:sp macro="" textlink="">
      <xdr:nvSpPr>
        <xdr:cNvPr id="250" name="楕円 249"/>
        <xdr:cNvSpPr/>
      </xdr:nvSpPr>
      <xdr:spPr>
        <a:xfrm>
          <a:off x="2857500" y="1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147347</xdr:rowOff>
    </xdr:from>
    <xdr:ext cx="599010" cy="259045"/>
    <xdr:sp macro="" textlink="">
      <xdr:nvSpPr>
        <xdr:cNvPr id="251" name="テキスト ボックス 250"/>
        <xdr:cNvSpPr txBox="1"/>
      </xdr:nvSpPr>
      <xdr:spPr>
        <a:xfrm>
          <a:off x="2608795" y="1592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123458</xdr:rowOff>
    </xdr:from>
    <xdr:to>
      <xdr:col>10</xdr:col>
      <xdr:colOff>165100</xdr:colOff>
      <xdr:row>97</xdr:row>
      <xdr:rowOff>53608</xdr:rowOff>
    </xdr:to>
    <xdr:sp macro="" textlink="">
      <xdr:nvSpPr>
        <xdr:cNvPr id="252" name="楕円 251"/>
        <xdr:cNvSpPr/>
      </xdr:nvSpPr>
      <xdr:spPr>
        <a:xfrm>
          <a:off x="1968500" y="165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44735</xdr:rowOff>
    </xdr:from>
    <xdr:ext cx="599010" cy="259045"/>
    <xdr:sp macro="" textlink="">
      <xdr:nvSpPr>
        <xdr:cNvPr id="253" name="テキスト ボックス 252"/>
        <xdr:cNvSpPr txBox="1"/>
      </xdr:nvSpPr>
      <xdr:spPr>
        <a:xfrm>
          <a:off x="1719795" y="1667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47766</xdr:rowOff>
    </xdr:from>
    <xdr:to>
      <xdr:col>6</xdr:col>
      <xdr:colOff>38100</xdr:colOff>
      <xdr:row>97</xdr:row>
      <xdr:rowOff>149366</xdr:rowOff>
    </xdr:to>
    <xdr:sp macro="" textlink="">
      <xdr:nvSpPr>
        <xdr:cNvPr id="254" name="楕円 253"/>
        <xdr:cNvSpPr/>
      </xdr:nvSpPr>
      <xdr:spPr>
        <a:xfrm>
          <a:off x="1079500" y="16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140493</xdr:rowOff>
    </xdr:from>
    <xdr:ext cx="534377" cy="259045"/>
    <xdr:sp macro="" textlink="">
      <xdr:nvSpPr>
        <xdr:cNvPr id="255" name="テキスト ボックス 254"/>
        <xdr:cNvSpPr txBox="1"/>
      </xdr:nvSpPr>
      <xdr:spPr>
        <a:xfrm>
          <a:off x="863111" y="167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96114</xdr:rowOff>
    </xdr:from>
    <xdr:to>
      <xdr:col>55</xdr:col>
      <xdr:colOff>0</xdr:colOff>
      <xdr:row>37</xdr:row>
      <xdr:rowOff>100660</xdr:rowOff>
    </xdr:to>
    <xdr:cxnSp macro="">
      <xdr:nvCxnSpPr>
        <xdr:cNvPr id="284" name="直線コネクタ 283"/>
        <xdr:cNvCxnSpPr/>
      </xdr:nvCxnSpPr>
      <xdr:spPr>
        <a:xfrm flipV="1">
          <a:off x="9639300" y="6439764"/>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100660</xdr:rowOff>
    </xdr:from>
    <xdr:to>
      <xdr:col>50</xdr:col>
      <xdr:colOff>114300</xdr:colOff>
      <xdr:row>37</xdr:row>
      <xdr:rowOff>113703</xdr:rowOff>
    </xdr:to>
    <xdr:cxnSp macro="">
      <xdr:nvCxnSpPr>
        <xdr:cNvPr id="287" name="直線コネクタ 286"/>
        <xdr:cNvCxnSpPr/>
      </xdr:nvCxnSpPr>
      <xdr:spPr>
        <a:xfrm flipV="1">
          <a:off x="8750300" y="644431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112166</xdr:rowOff>
    </xdr:from>
    <xdr:to>
      <xdr:col>45</xdr:col>
      <xdr:colOff>177800</xdr:colOff>
      <xdr:row>37</xdr:row>
      <xdr:rowOff>113703</xdr:rowOff>
    </xdr:to>
    <xdr:cxnSp macro="">
      <xdr:nvCxnSpPr>
        <xdr:cNvPr id="290" name="直線コネクタ 289"/>
        <xdr:cNvCxnSpPr/>
      </xdr:nvCxnSpPr>
      <xdr:spPr>
        <a:xfrm>
          <a:off x="7861300" y="645581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112166</xdr:rowOff>
    </xdr:from>
    <xdr:to>
      <xdr:col>41</xdr:col>
      <xdr:colOff>50800</xdr:colOff>
      <xdr:row>37</xdr:row>
      <xdr:rowOff>123368</xdr:rowOff>
    </xdr:to>
    <xdr:cxnSp macro="">
      <xdr:nvCxnSpPr>
        <xdr:cNvPr id="293" name="直線コネクタ 292"/>
        <xdr:cNvCxnSpPr/>
      </xdr:nvCxnSpPr>
      <xdr:spPr>
        <a:xfrm flipV="1">
          <a:off x="6972300" y="645581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45314</xdr:rowOff>
    </xdr:from>
    <xdr:to>
      <xdr:col>55</xdr:col>
      <xdr:colOff>50800</xdr:colOff>
      <xdr:row>37</xdr:row>
      <xdr:rowOff>146914</xdr:rowOff>
    </xdr:to>
    <xdr:sp macro="" textlink="">
      <xdr:nvSpPr>
        <xdr:cNvPr id="303" name="楕円 302"/>
        <xdr:cNvSpPr/>
      </xdr:nvSpPr>
      <xdr:spPr>
        <a:xfrm>
          <a:off x="10426700" y="63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68191</xdr:rowOff>
    </xdr:from>
    <xdr:ext cx="534377" cy="259045"/>
    <xdr:sp macro="" textlink="">
      <xdr:nvSpPr>
        <xdr:cNvPr id="304" name="労働費該当値テキスト"/>
        <xdr:cNvSpPr txBox="1"/>
      </xdr:nvSpPr>
      <xdr:spPr>
        <a:xfrm>
          <a:off x="10528300" y="62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49860</xdr:rowOff>
    </xdr:from>
    <xdr:to>
      <xdr:col>50</xdr:col>
      <xdr:colOff>165100</xdr:colOff>
      <xdr:row>37</xdr:row>
      <xdr:rowOff>151460</xdr:rowOff>
    </xdr:to>
    <xdr:sp macro="" textlink="">
      <xdr:nvSpPr>
        <xdr:cNvPr id="305" name="楕円 304"/>
        <xdr:cNvSpPr/>
      </xdr:nvSpPr>
      <xdr:spPr>
        <a:xfrm>
          <a:off x="9588500" y="6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167987</xdr:rowOff>
    </xdr:from>
    <xdr:ext cx="534377" cy="259045"/>
    <xdr:sp macro="" textlink="">
      <xdr:nvSpPr>
        <xdr:cNvPr id="306" name="テキスト ボックス 305"/>
        <xdr:cNvSpPr txBox="1"/>
      </xdr:nvSpPr>
      <xdr:spPr>
        <a:xfrm>
          <a:off x="9372111" y="6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62903</xdr:rowOff>
    </xdr:from>
    <xdr:to>
      <xdr:col>46</xdr:col>
      <xdr:colOff>38100</xdr:colOff>
      <xdr:row>37</xdr:row>
      <xdr:rowOff>164503</xdr:rowOff>
    </xdr:to>
    <xdr:sp macro="" textlink="">
      <xdr:nvSpPr>
        <xdr:cNvPr id="307" name="楕円 306"/>
        <xdr:cNvSpPr/>
      </xdr:nvSpPr>
      <xdr:spPr>
        <a:xfrm>
          <a:off x="8699500" y="64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9580</xdr:rowOff>
    </xdr:from>
    <xdr:ext cx="534377" cy="259045"/>
    <xdr:sp macro="" textlink="">
      <xdr:nvSpPr>
        <xdr:cNvPr id="308" name="テキスト ボックス 307"/>
        <xdr:cNvSpPr txBox="1"/>
      </xdr:nvSpPr>
      <xdr:spPr>
        <a:xfrm>
          <a:off x="8483111" y="61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61366</xdr:rowOff>
    </xdr:from>
    <xdr:to>
      <xdr:col>41</xdr:col>
      <xdr:colOff>101600</xdr:colOff>
      <xdr:row>37</xdr:row>
      <xdr:rowOff>162967</xdr:rowOff>
    </xdr:to>
    <xdr:sp macro="" textlink="">
      <xdr:nvSpPr>
        <xdr:cNvPr id="309" name="楕円 308"/>
        <xdr:cNvSpPr/>
      </xdr:nvSpPr>
      <xdr:spPr>
        <a:xfrm>
          <a:off x="7810500" y="64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8043</xdr:rowOff>
    </xdr:from>
    <xdr:ext cx="534377" cy="259045"/>
    <xdr:sp macro="" textlink="">
      <xdr:nvSpPr>
        <xdr:cNvPr id="310" name="テキスト ボックス 309"/>
        <xdr:cNvSpPr txBox="1"/>
      </xdr:nvSpPr>
      <xdr:spPr>
        <a:xfrm>
          <a:off x="7594111" y="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72568</xdr:rowOff>
    </xdr:from>
    <xdr:to>
      <xdr:col>36</xdr:col>
      <xdr:colOff>165100</xdr:colOff>
      <xdr:row>38</xdr:row>
      <xdr:rowOff>2718</xdr:rowOff>
    </xdr:to>
    <xdr:sp macro="" textlink="">
      <xdr:nvSpPr>
        <xdr:cNvPr id="311" name="楕円 310"/>
        <xdr:cNvSpPr/>
      </xdr:nvSpPr>
      <xdr:spPr>
        <a:xfrm>
          <a:off x="6921500" y="64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19245</xdr:rowOff>
    </xdr:from>
    <xdr:ext cx="534377" cy="259045"/>
    <xdr:sp macro="" textlink="">
      <xdr:nvSpPr>
        <xdr:cNvPr id="312" name="テキスト ボックス 311"/>
        <xdr:cNvSpPr txBox="1"/>
      </xdr:nvSpPr>
      <xdr:spPr>
        <a:xfrm>
          <a:off x="6705111" y="61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139687</xdr:rowOff>
    </xdr:from>
    <xdr:to>
      <xdr:col>55</xdr:col>
      <xdr:colOff>0</xdr:colOff>
      <xdr:row>58</xdr:row>
      <xdr:rowOff>81738</xdr:rowOff>
    </xdr:to>
    <xdr:cxnSp macro="">
      <xdr:nvCxnSpPr>
        <xdr:cNvPr id="343" name="直線コネクタ 342"/>
        <xdr:cNvCxnSpPr/>
      </xdr:nvCxnSpPr>
      <xdr:spPr>
        <a:xfrm>
          <a:off x="9639300" y="9912337"/>
          <a:ext cx="8382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139687</xdr:rowOff>
    </xdr:from>
    <xdr:to>
      <xdr:col>50</xdr:col>
      <xdr:colOff>114300</xdr:colOff>
      <xdr:row>58</xdr:row>
      <xdr:rowOff>117473</xdr:rowOff>
    </xdr:to>
    <xdr:cxnSp macro="">
      <xdr:nvCxnSpPr>
        <xdr:cNvPr id="346" name="直線コネクタ 345"/>
        <xdr:cNvCxnSpPr/>
      </xdr:nvCxnSpPr>
      <xdr:spPr>
        <a:xfrm flipV="1">
          <a:off x="8750300" y="9912337"/>
          <a:ext cx="889000" cy="1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117473</xdr:rowOff>
    </xdr:from>
    <xdr:to>
      <xdr:col>45</xdr:col>
      <xdr:colOff>177800</xdr:colOff>
      <xdr:row>58</xdr:row>
      <xdr:rowOff>136716</xdr:rowOff>
    </xdr:to>
    <xdr:cxnSp macro="">
      <xdr:nvCxnSpPr>
        <xdr:cNvPr id="349" name="直線コネクタ 348"/>
        <xdr:cNvCxnSpPr/>
      </xdr:nvCxnSpPr>
      <xdr:spPr>
        <a:xfrm flipV="1">
          <a:off x="7861300" y="10061573"/>
          <a:ext cx="889000" cy="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65304</xdr:rowOff>
    </xdr:from>
    <xdr:to>
      <xdr:col>41</xdr:col>
      <xdr:colOff>50800</xdr:colOff>
      <xdr:row>58</xdr:row>
      <xdr:rowOff>136716</xdr:rowOff>
    </xdr:to>
    <xdr:cxnSp macro="">
      <xdr:nvCxnSpPr>
        <xdr:cNvPr id="352" name="直線コネクタ 351"/>
        <xdr:cNvCxnSpPr/>
      </xdr:nvCxnSpPr>
      <xdr:spPr>
        <a:xfrm>
          <a:off x="6972300" y="10009404"/>
          <a:ext cx="8890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30938</xdr:rowOff>
    </xdr:from>
    <xdr:to>
      <xdr:col>55</xdr:col>
      <xdr:colOff>50800</xdr:colOff>
      <xdr:row>58</xdr:row>
      <xdr:rowOff>132538</xdr:rowOff>
    </xdr:to>
    <xdr:sp macro="" textlink="">
      <xdr:nvSpPr>
        <xdr:cNvPr id="362" name="楕円 361"/>
        <xdr:cNvSpPr/>
      </xdr:nvSpPr>
      <xdr:spPr>
        <a:xfrm>
          <a:off x="10426700" y="9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9365</xdr:rowOff>
    </xdr:from>
    <xdr:ext cx="599010" cy="259045"/>
    <xdr:sp macro="" textlink="">
      <xdr:nvSpPr>
        <xdr:cNvPr id="363" name="農林水産業費該当値テキスト"/>
        <xdr:cNvSpPr txBox="1"/>
      </xdr:nvSpPr>
      <xdr:spPr>
        <a:xfrm>
          <a:off x="10528300" y="995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88887</xdr:rowOff>
    </xdr:from>
    <xdr:to>
      <xdr:col>50</xdr:col>
      <xdr:colOff>165100</xdr:colOff>
      <xdr:row>58</xdr:row>
      <xdr:rowOff>19037</xdr:rowOff>
    </xdr:to>
    <xdr:sp macro="" textlink="">
      <xdr:nvSpPr>
        <xdr:cNvPr id="364" name="楕円 363"/>
        <xdr:cNvSpPr/>
      </xdr:nvSpPr>
      <xdr:spPr>
        <a:xfrm>
          <a:off x="9588500" y="98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35564</xdr:rowOff>
    </xdr:from>
    <xdr:ext cx="599010" cy="259045"/>
    <xdr:sp macro="" textlink="">
      <xdr:nvSpPr>
        <xdr:cNvPr id="365" name="テキスト ボックス 364"/>
        <xdr:cNvSpPr txBox="1"/>
      </xdr:nvSpPr>
      <xdr:spPr>
        <a:xfrm>
          <a:off x="9339795" y="96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66673</xdr:rowOff>
    </xdr:from>
    <xdr:to>
      <xdr:col>46</xdr:col>
      <xdr:colOff>38100</xdr:colOff>
      <xdr:row>58</xdr:row>
      <xdr:rowOff>168273</xdr:rowOff>
    </xdr:to>
    <xdr:sp macro="" textlink="">
      <xdr:nvSpPr>
        <xdr:cNvPr id="366" name="楕円 365"/>
        <xdr:cNvSpPr/>
      </xdr:nvSpPr>
      <xdr:spPr>
        <a:xfrm>
          <a:off x="8699500" y="100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159400</xdr:rowOff>
    </xdr:from>
    <xdr:ext cx="534377" cy="259045"/>
    <xdr:sp macro="" textlink="">
      <xdr:nvSpPr>
        <xdr:cNvPr id="367" name="テキスト ボックス 366"/>
        <xdr:cNvSpPr txBox="1"/>
      </xdr:nvSpPr>
      <xdr:spPr>
        <a:xfrm>
          <a:off x="8483111" y="101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85916</xdr:rowOff>
    </xdr:from>
    <xdr:to>
      <xdr:col>41</xdr:col>
      <xdr:colOff>101600</xdr:colOff>
      <xdr:row>59</xdr:row>
      <xdr:rowOff>16066</xdr:rowOff>
    </xdr:to>
    <xdr:sp macro="" textlink="">
      <xdr:nvSpPr>
        <xdr:cNvPr id="368" name="楕円 367"/>
        <xdr:cNvSpPr/>
      </xdr:nvSpPr>
      <xdr:spPr>
        <a:xfrm>
          <a:off x="7810500" y="100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7193</xdr:rowOff>
    </xdr:from>
    <xdr:ext cx="534377" cy="259045"/>
    <xdr:sp macro="" textlink="">
      <xdr:nvSpPr>
        <xdr:cNvPr id="369" name="テキスト ボックス 368"/>
        <xdr:cNvSpPr txBox="1"/>
      </xdr:nvSpPr>
      <xdr:spPr>
        <a:xfrm>
          <a:off x="7594111" y="101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14504</xdr:rowOff>
    </xdr:from>
    <xdr:to>
      <xdr:col>36</xdr:col>
      <xdr:colOff>165100</xdr:colOff>
      <xdr:row>58</xdr:row>
      <xdr:rowOff>116104</xdr:rowOff>
    </xdr:to>
    <xdr:sp macro="" textlink="">
      <xdr:nvSpPr>
        <xdr:cNvPr id="370" name="楕円 369"/>
        <xdr:cNvSpPr/>
      </xdr:nvSpPr>
      <xdr:spPr>
        <a:xfrm>
          <a:off x="6921500" y="99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132631</xdr:rowOff>
    </xdr:from>
    <xdr:ext cx="599010" cy="259045"/>
    <xdr:sp macro="" textlink="">
      <xdr:nvSpPr>
        <xdr:cNvPr id="371" name="テキスト ボックス 370"/>
        <xdr:cNvSpPr txBox="1"/>
      </xdr:nvSpPr>
      <xdr:spPr>
        <a:xfrm>
          <a:off x="6672795" y="973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63995</xdr:rowOff>
    </xdr:from>
    <xdr:to>
      <xdr:col>55</xdr:col>
      <xdr:colOff>0</xdr:colOff>
      <xdr:row>77</xdr:row>
      <xdr:rowOff>112725</xdr:rowOff>
    </xdr:to>
    <xdr:cxnSp macro="">
      <xdr:nvCxnSpPr>
        <xdr:cNvPr id="398" name="直線コネクタ 397"/>
        <xdr:cNvCxnSpPr/>
      </xdr:nvCxnSpPr>
      <xdr:spPr>
        <a:xfrm flipV="1">
          <a:off x="9639300" y="13265645"/>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112725</xdr:rowOff>
    </xdr:from>
    <xdr:to>
      <xdr:col>50</xdr:col>
      <xdr:colOff>114300</xdr:colOff>
      <xdr:row>77</xdr:row>
      <xdr:rowOff>118534</xdr:rowOff>
    </xdr:to>
    <xdr:cxnSp macro="">
      <xdr:nvCxnSpPr>
        <xdr:cNvPr id="401" name="直線コネクタ 400"/>
        <xdr:cNvCxnSpPr/>
      </xdr:nvCxnSpPr>
      <xdr:spPr>
        <a:xfrm flipV="1">
          <a:off x="8750300" y="13314375"/>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35840</xdr:rowOff>
    </xdr:from>
    <xdr:to>
      <xdr:col>45</xdr:col>
      <xdr:colOff>177800</xdr:colOff>
      <xdr:row>77</xdr:row>
      <xdr:rowOff>118534</xdr:rowOff>
    </xdr:to>
    <xdr:cxnSp macro="">
      <xdr:nvCxnSpPr>
        <xdr:cNvPr id="404" name="直線コネクタ 403"/>
        <xdr:cNvCxnSpPr/>
      </xdr:nvCxnSpPr>
      <xdr:spPr>
        <a:xfrm>
          <a:off x="7861300" y="13237490"/>
          <a:ext cx="889000" cy="8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35840</xdr:rowOff>
    </xdr:from>
    <xdr:to>
      <xdr:col>41</xdr:col>
      <xdr:colOff>50800</xdr:colOff>
      <xdr:row>77</xdr:row>
      <xdr:rowOff>93109</xdr:rowOff>
    </xdr:to>
    <xdr:cxnSp macro="">
      <xdr:nvCxnSpPr>
        <xdr:cNvPr id="407" name="直線コネクタ 406"/>
        <xdr:cNvCxnSpPr/>
      </xdr:nvCxnSpPr>
      <xdr:spPr>
        <a:xfrm flipV="1">
          <a:off x="6972300" y="13237490"/>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13195</xdr:rowOff>
    </xdr:from>
    <xdr:to>
      <xdr:col>55</xdr:col>
      <xdr:colOff>50800</xdr:colOff>
      <xdr:row>77</xdr:row>
      <xdr:rowOff>114795</xdr:rowOff>
    </xdr:to>
    <xdr:sp macro="" textlink="">
      <xdr:nvSpPr>
        <xdr:cNvPr id="417" name="楕円 416"/>
        <xdr:cNvSpPr/>
      </xdr:nvSpPr>
      <xdr:spPr>
        <a:xfrm>
          <a:off x="10426700" y="132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36072</xdr:rowOff>
    </xdr:from>
    <xdr:ext cx="599010" cy="259045"/>
    <xdr:sp macro="" textlink="">
      <xdr:nvSpPr>
        <xdr:cNvPr id="418" name="商工費該当値テキスト"/>
        <xdr:cNvSpPr txBox="1"/>
      </xdr:nvSpPr>
      <xdr:spPr>
        <a:xfrm>
          <a:off x="10528300" y="1306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61925</xdr:rowOff>
    </xdr:from>
    <xdr:to>
      <xdr:col>50</xdr:col>
      <xdr:colOff>165100</xdr:colOff>
      <xdr:row>77</xdr:row>
      <xdr:rowOff>163525</xdr:rowOff>
    </xdr:to>
    <xdr:sp macro="" textlink="">
      <xdr:nvSpPr>
        <xdr:cNvPr id="419" name="楕円 418"/>
        <xdr:cNvSpPr/>
      </xdr:nvSpPr>
      <xdr:spPr>
        <a:xfrm>
          <a:off x="9588500" y="132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8602</xdr:rowOff>
    </xdr:from>
    <xdr:ext cx="534377" cy="259045"/>
    <xdr:sp macro="" textlink="">
      <xdr:nvSpPr>
        <xdr:cNvPr id="420" name="テキスト ボックス 419"/>
        <xdr:cNvSpPr txBox="1"/>
      </xdr:nvSpPr>
      <xdr:spPr>
        <a:xfrm>
          <a:off x="9372111" y="130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67734</xdr:rowOff>
    </xdr:from>
    <xdr:to>
      <xdr:col>46</xdr:col>
      <xdr:colOff>38100</xdr:colOff>
      <xdr:row>77</xdr:row>
      <xdr:rowOff>169334</xdr:rowOff>
    </xdr:to>
    <xdr:sp macro="" textlink="">
      <xdr:nvSpPr>
        <xdr:cNvPr id="421" name="楕円 420"/>
        <xdr:cNvSpPr/>
      </xdr:nvSpPr>
      <xdr:spPr>
        <a:xfrm>
          <a:off x="8699500" y="132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14411</xdr:rowOff>
    </xdr:from>
    <xdr:ext cx="534377" cy="259045"/>
    <xdr:sp macro="" textlink="">
      <xdr:nvSpPr>
        <xdr:cNvPr id="422" name="テキスト ボックス 421"/>
        <xdr:cNvSpPr txBox="1"/>
      </xdr:nvSpPr>
      <xdr:spPr>
        <a:xfrm>
          <a:off x="8483111" y="130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156490</xdr:rowOff>
    </xdr:from>
    <xdr:to>
      <xdr:col>41</xdr:col>
      <xdr:colOff>101600</xdr:colOff>
      <xdr:row>77</xdr:row>
      <xdr:rowOff>86640</xdr:rowOff>
    </xdr:to>
    <xdr:sp macro="" textlink="">
      <xdr:nvSpPr>
        <xdr:cNvPr id="423" name="楕円 422"/>
        <xdr:cNvSpPr/>
      </xdr:nvSpPr>
      <xdr:spPr>
        <a:xfrm>
          <a:off x="78105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103167</xdr:rowOff>
    </xdr:from>
    <xdr:ext cx="599010" cy="259045"/>
    <xdr:sp macro="" textlink="">
      <xdr:nvSpPr>
        <xdr:cNvPr id="424" name="テキスト ボックス 423"/>
        <xdr:cNvSpPr txBox="1"/>
      </xdr:nvSpPr>
      <xdr:spPr>
        <a:xfrm>
          <a:off x="7561795" y="1296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42309</xdr:rowOff>
    </xdr:from>
    <xdr:to>
      <xdr:col>36</xdr:col>
      <xdr:colOff>165100</xdr:colOff>
      <xdr:row>77</xdr:row>
      <xdr:rowOff>143909</xdr:rowOff>
    </xdr:to>
    <xdr:sp macro="" textlink="">
      <xdr:nvSpPr>
        <xdr:cNvPr id="425" name="楕円 424"/>
        <xdr:cNvSpPr/>
      </xdr:nvSpPr>
      <xdr:spPr>
        <a:xfrm>
          <a:off x="6921500" y="132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160436</xdr:rowOff>
    </xdr:from>
    <xdr:ext cx="534377" cy="259045"/>
    <xdr:sp macro="" textlink="">
      <xdr:nvSpPr>
        <xdr:cNvPr id="426" name="テキスト ボックス 425"/>
        <xdr:cNvSpPr txBox="1"/>
      </xdr:nvSpPr>
      <xdr:spPr>
        <a:xfrm>
          <a:off x="6705111" y="130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139125</xdr:rowOff>
    </xdr:from>
    <xdr:to>
      <xdr:col>55</xdr:col>
      <xdr:colOff>0</xdr:colOff>
      <xdr:row>97</xdr:row>
      <xdr:rowOff>166224</xdr:rowOff>
    </xdr:to>
    <xdr:cxnSp macro="">
      <xdr:nvCxnSpPr>
        <xdr:cNvPr id="455" name="直線コネクタ 454"/>
        <xdr:cNvCxnSpPr/>
      </xdr:nvCxnSpPr>
      <xdr:spPr>
        <a:xfrm flipV="1">
          <a:off x="9639300" y="16769775"/>
          <a:ext cx="8382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166224</xdr:rowOff>
    </xdr:from>
    <xdr:to>
      <xdr:col>50</xdr:col>
      <xdr:colOff>114300</xdr:colOff>
      <xdr:row>98</xdr:row>
      <xdr:rowOff>7528</xdr:rowOff>
    </xdr:to>
    <xdr:cxnSp macro="">
      <xdr:nvCxnSpPr>
        <xdr:cNvPr id="458" name="直線コネクタ 457"/>
        <xdr:cNvCxnSpPr/>
      </xdr:nvCxnSpPr>
      <xdr:spPr>
        <a:xfrm flipV="1">
          <a:off x="8750300" y="16796874"/>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7528</xdr:rowOff>
    </xdr:from>
    <xdr:to>
      <xdr:col>45</xdr:col>
      <xdr:colOff>177800</xdr:colOff>
      <xdr:row>98</xdr:row>
      <xdr:rowOff>8023</xdr:rowOff>
    </xdr:to>
    <xdr:cxnSp macro="">
      <xdr:nvCxnSpPr>
        <xdr:cNvPr id="461" name="直線コネクタ 460"/>
        <xdr:cNvCxnSpPr/>
      </xdr:nvCxnSpPr>
      <xdr:spPr>
        <a:xfrm flipV="1">
          <a:off x="7861300" y="1680962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148653</xdr:rowOff>
    </xdr:from>
    <xdr:to>
      <xdr:col>41</xdr:col>
      <xdr:colOff>50800</xdr:colOff>
      <xdr:row>98</xdr:row>
      <xdr:rowOff>8023</xdr:rowOff>
    </xdr:to>
    <xdr:cxnSp macro="">
      <xdr:nvCxnSpPr>
        <xdr:cNvPr id="464" name="直線コネクタ 463"/>
        <xdr:cNvCxnSpPr/>
      </xdr:nvCxnSpPr>
      <xdr:spPr>
        <a:xfrm>
          <a:off x="6972300" y="16779303"/>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88325</xdr:rowOff>
    </xdr:from>
    <xdr:to>
      <xdr:col>55</xdr:col>
      <xdr:colOff>50800</xdr:colOff>
      <xdr:row>98</xdr:row>
      <xdr:rowOff>18475</xdr:rowOff>
    </xdr:to>
    <xdr:sp macro="" textlink="">
      <xdr:nvSpPr>
        <xdr:cNvPr id="474" name="楕円 473"/>
        <xdr:cNvSpPr/>
      </xdr:nvSpPr>
      <xdr:spPr>
        <a:xfrm>
          <a:off x="10426700" y="167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111202</xdr:rowOff>
    </xdr:from>
    <xdr:ext cx="599010" cy="259045"/>
    <xdr:sp macro="" textlink="">
      <xdr:nvSpPr>
        <xdr:cNvPr id="475" name="土木費該当値テキスト"/>
        <xdr:cNvSpPr txBox="1"/>
      </xdr:nvSpPr>
      <xdr:spPr>
        <a:xfrm>
          <a:off x="10528300" y="1657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115424</xdr:rowOff>
    </xdr:from>
    <xdr:to>
      <xdr:col>50</xdr:col>
      <xdr:colOff>165100</xdr:colOff>
      <xdr:row>98</xdr:row>
      <xdr:rowOff>45574</xdr:rowOff>
    </xdr:to>
    <xdr:sp macro="" textlink="">
      <xdr:nvSpPr>
        <xdr:cNvPr id="476" name="楕円 475"/>
        <xdr:cNvSpPr/>
      </xdr:nvSpPr>
      <xdr:spPr>
        <a:xfrm>
          <a:off x="9588500" y="167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62101</xdr:rowOff>
    </xdr:from>
    <xdr:ext cx="599010" cy="259045"/>
    <xdr:sp macro="" textlink="">
      <xdr:nvSpPr>
        <xdr:cNvPr id="477" name="テキスト ボックス 476"/>
        <xdr:cNvSpPr txBox="1"/>
      </xdr:nvSpPr>
      <xdr:spPr>
        <a:xfrm>
          <a:off x="9339795" y="165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128178</xdr:rowOff>
    </xdr:from>
    <xdr:to>
      <xdr:col>46</xdr:col>
      <xdr:colOff>38100</xdr:colOff>
      <xdr:row>98</xdr:row>
      <xdr:rowOff>58328</xdr:rowOff>
    </xdr:to>
    <xdr:sp macro="" textlink="">
      <xdr:nvSpPr>
        <xdr:cNvPr id="478" name="楕円 477"/>
        <xdr:cNvSpPr/>
      </xdr:nvSpPr>
      <xdr:spPr>
        <a:xfrm>
          <a:off x="8699500" y="167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74855</xdr:rowOff>
    </xdr:from>
    <xdr:ext cx="599010" cy="259045"/>
    <xdr:sp macro="" textlink="">
      <xdr:nvSpPr>
        <xdr:cNvPr id="479" name="テキスト ボックス 478"/>
        <xdr:cNvSpPr txBox="1"/>
      </xdr:nvSpPr>
      <xdr:spPr>
        <a:xfrm>
          <a:off x="8450795" y="165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128673</xdr:rowOff>
    </xdr:from>
    <xdr:to>
      <xdr:col>41</xdr:col>
      <xdr:colOff>101600</xdr:colOff>
      <xdr:row>98</xdr:row>
      <xdr:rowOff>58823</xdr:rowOff>
    </xdr:to>
    <xdr:sp macro="" textlink="">
      <xdr:nvSpPr>
        <xdr:cNvPr id="480" name="楕円 479"/>
        <xdr:cNvSpPr/>
      </xdr:nvSpPr>
      <xdr:spPr>
        <a:xfrm>
          <a:off x="7810500" y="16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75350</xdr:rowOff>
    </xdr:from>
    <xdr:ext cx="599010" cy="259045"/>
    <xdr:sp macro="" textlink="">
      <xdr:nvSpPr>
        <xdr:cNvPr id="481" name="テキスト ボックス 480"/>
        <xdr:cNvSpPr txBox="1"/>
      </xdr:nvSpPr>
      <xdr:spPr>
        <a:xfrm>
          <a:off x="7561795" y="165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97853</xdr:rowOff>
    </xdr:from>
    <xdr:to>
      <xdr:col>36</xdr:col>
      <xdr:colOff>165100</xdr:colOff>
      <xdr:row>98</xdr:row>
      <xdr:rowOff>28003</xdr:rowOff>
    </xdr:to>
    <xdr:sp macro="" textlink="">
      <xdr:nvSpPr>
        <xdr:cNvPr id="482" name="楕円 481"/>
        <xdr:cNvSpPr/>
      </xdr:nvSpPr>
      <xdr:spPr>
        <a:xfrm>
          <a:off x="6921500" y="167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44530</xdr:rowOff>
    </xdr:from>
    <xdr:ext cx="599010" cy="259045"/>
    <xdr:sp macro="" textlink="">
      <xdr:nvSpPr>
        <xdr:cNvPr id="483" name="テキスト ボックス 482"/>
        <xdr:cNvSpPr txBox="1"/>
      </xdr:nvSpPr>
      <xdr:spPr>
        <a:xfrm>
          <a:off x="6672795" y="165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87403</xdr:rowOff>
    </xdr:from>
    <xdr:to>
      <xdr:col>85</xdr:col>
      <xdr:colOff>127000</xdr:colOff>
      <xdr:row>38</xdr:row>
      <xdr:rowOff>112709</xdr:rowOff>
    </xdr:to>
    <xdr:cxnSp macro="">
      <xdr:nvCxnSpPr>
        <xdr:cNvPr id="514" name="直線コネクタ 513"/>
        <xdr:cNvCxnSpPr/>
      </xdr:nvCxnSpPr>
      <xdr:spPr>
        <a:xfrm flipV="1">
          <a:off x="15481300" y="6431053"/>
          <a:ext cx="838200" cy="1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112709</xdr:rowOff>
    </xdr:from>
    <xdr:to>
      <xdr:col>81</xdr:col>
      <xdr:colOff>50800</xdr:colOff>
      <xdr:row>39</xdr:row>
      <xdr:rowOff>6786</xdr:rowOff>
    </xdr:to>
    <xdr:cxnSp macro="">
      <xdr:nvCxnSpPr>
        <xdr:cNvPr id="517" name="直線コネクタ 516"/>
        <xdr:cNvCxnSpPr/>
      </xdr:nvCxnSpPr>
      <xdr:spPr>
        <a:xfrm flipV="1">
          <a:off x="14592300" y="6627809"/>
          <a:ext cx="889000" cy="6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131559</xdr:rowOff>
    </xdr:from>
    <xdr:to>
      <xdr:col>76</xdr:col>
      <xdr:colOff>114300</xdr:colOff>
      <xdr:row>39</xdr:row>
      <xdr:rowOff>6786</xdr:rowOff>
    </xdr:to>
    <xdr:cxnSp macro="">
      <xdr:nvCxnSpPr>
        <xdr:cNvPr id="520" name="直線コネクタ 519"/>
        <xdr:cNvCxnSpPr/>
      </xdr:nvCxnSpPr>
      <xdr:spPr>
        <a:xfrm>
          <a:off x="13703300" y="6646659"/>
          <a:ext cx="889000" cy="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131559</xdr:rowOff>
    </xdr:from>
    <xdr:to>
      <xdr:col>71</xdr:col>
      <xdr:colOff>177800</xdr:colOff>
      <xdr:row>39</xdr:row>
      <xdr:rowOff>982</xdr:rowOff>
    </xdr:to>
    <xdr:cxnSp macro="">
      <xdr:nvCxnSpPr>
        <xdr:cNvPr id="523" name="直線コネクタ 522"/>
        <xdr:cNvCxnSpPr/>
      </xdr:nvCxnSpPr>
      <xdr:spPr>
        <a:xfrm flipV="1">
          <a:off x="12814300" y="6646659"/>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36603</xdr:rowOff>
    </xdr:from>
    <xdr:to>
      <xdr:col>85</xdr:col>
      <xdr:colOff>177800</xdr:colOff>
      <xdr:row>37</xdr:row>
      <xdr:rowOff>138203</xdr:rowOff>
    </xdr:to>
    <xdr:sp macro="" textlink="">
      <xdr:nvSpPr>
        <xdr:cNvPr id="533" name="楕円 532"/>
        <xdr:cNvSpPr/>
      </xdr:nvSpPr>
      <xdr:spPr>
        <a:xfrm>
          <a:off x="16268700" y="6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59480</xdr:rowOff>
    </xdr:from>
    <xdr:ext cx="599010" cy="259045"/>
    <xdr:sp macro="" textlink="">
      <xdr:nvSpPr>
        <xdr:cNvPr id="534" name="消防費該当値テキスト"/>
        <xdr:cNvSpPr txBox="1"/>
      </xdr:nvSpPr>
      <xdr:spPr>
        <a:xfrm>
          <a:off x="16370300" y="62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61909</xdr:rowOff>
    </xdr:from>
    <xdr:to>
      <xdr:col>81</xdr:col>
      <xdr:colOff>101600</xdr:colOff>
      <xdr:row>38</xdr:row>
      <xdr:rowOff>163509</xdr:rowOff>
    </xdr:to>
    <xdr:sp macro="" textlink="">
      <xdr:nvSpPr>
        <xdr:cNvPr id="535" name="楕円 534"/>
        <xdr:cNvSpPr/>
      </xdr:nvSpPr>
      <xdr:spPr>
        <a:xfrm>
          <a:off x="15430500" y="6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154636</xdr:rowOff>
    </xdr:from>
    <xdr:ext cx="534377" cy="259045"/>
    <xdr:sp macro="" textlink="">
      <xdr:nvSpPr>
        <xdr:cNvPr id="536" name="テキスト ボックス 535"/>
        <xdr:cNvSpPr txBox="1"/>
      </xdr:nvSpPr>
      <xdr:spPr>
        <a:xfrm>
          <a:off x="15214111" y="66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127436</xdr:rowOff>
    </xdr:from>
    <xdr:to>
      <xdr:col>76</xdr:col>
      <xdr:colOff>165100</xdr:colOff>
      <xdr:row>39</xdr:row>
      <xdr:rowOff>57586</xdr:rowOff>
    </xdr:to>
    <xdr:sp macro="" textlink="">
      <xdr:nvSpPr>
        <xdr:cNvPr id="537" name="楕円 536"/>
        <xdr:cNvSpPr/>
      </xdr:nvSpPr>
      <xdr:spPr>
        <a:xfrm>
          <a:off x="145415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48713</xdr:rowOff>
    </xdr:from>
    <xdr:ext cx="534377" cy="259045"/>
    <xdr:sp macro="" textlink="">
      <xdr:nvSpPr>
        <xdr:cNvPr id="538" name="テキスト ボックス 537"/>
        <xdr:cNvSpPr txBox="1"/>
      </xdr:nvSpPr>
      <xdr:spPr>
        <a:xfrm>
          <a:off x="14325111" y="67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80759</xdr:rowOff>
    </xdr:from>
    <xdr:to>
      <xdr:col>72</xdr:col>
      <xdr:colOff>38100</xdr:colOff>
      <xdr:row>39</xdr:row>
      <xdr:rowOff>10909</xdr:rowOff>
    </xdr:to>
    <xdr:sp macro="" textlink="">
      <xdr:nvSpPr>
        <xdr:cNvPr id="539" name="楕円 538"/>
        <xdr:cNvSpPr/>
      </xdr:nvSpPr>
      <xdr:spPr>
        <a:xfrm>
          <a:off x="13652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2036</xdr:rowOff>
    </xdr:from>
    <xdr:ext cx="534377" cy="259045"/>
    <xdr:sp macro="" textlink="">
      <xdr:nvSpPr>
        <xdr:cNvPr id="540" name="テキスト ボックス 539"/>
        <xdr:cNvSpPr txBox="1"/>
      </xdr:nvSpPr>
      <xdr:spPr>
        <a:xfrm>
          <a:off x="13436111" y="66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121632</xdr:rowOff>
    </xdr:from>
    <xdr:to>
      <xdr:col>67</xdr:col>
      <xdr:colOff>101600</xdr:colOff>
      <xdr:row>39</xdr:row>
      <xdr:rowOff>51782</xdr:rowOff>
    </xdr:to>
    <xdr:sp macro="" textlink="">
      <xdr:nvSpPr>
        <xdr:cNvPr id="541" name="楕円 540"/>
        <xdr:cNvSpPr/>
      </xdr:nvSpPr>
      <xdr:spPr>
        <a:xfrm>
          <a:off x="12763500" y="66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42909</xdr:rowOff>
    </xdr:from>
    <xdr:ext cx="534377" cy="259045"/>
    <xdr:sp macro="" textlink="">
      <xdr:nvSpPr>
        <xdr:cNvPr id="542" name="テキスト ボックス 541"/>
        <xdr:cNvSpPr txBox="1"/>
      </xdr:nvSpPr>
      <xdr:spPr>
        <a:xfrm>
          <a:off x="12547111" y="67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94318</xdr:rowOff>
    </xdr:from>
    <xdr:to>
      <xdr:col>85</xdr:col>
      <xdr:colOff>127000</xdr:colOff>
      <xdr:row>58</xdr:row>
      <xdr:rowOff>96877</xdr:rowOff>
    </xdr:to>
    <xdr:cxnSp macro="">
      <xdr:nvCxnSpPr>
        <xdr:cNvPr id="573" name="直線コネクタ 572"/>
        <xdr:cNvCxnSpPr/>
      </xdr:nvCxnSpPr>
      <xdr:spPr>
        <a:xfrm>
          <a:off x="15481300" y="10038418"/>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79621</xdr:rowOff>
    </xdr:from>
    <xdr:to>
      <xdr:col>81</xdr:col>
      <xdr:colOff>50800</xdr:colOff>
      <xdr:row>58</xdr:row>
      <xdr:rowOff>94318</xdr:rowOff>
    </xdr:to>
    <xdr:cxnSp macro="">
      <xdr:nvCxnSpPr>
        <xdr:cNvPr id="576" name="直線コネクタ 575"/>
        <xdr:cNvCxnSpPr/>
      </xdr:nvCxnSpPr>
      <xdr:spPr>
        <a:xfrm>
          <a:off x="14592300" y="100237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79621</xdr:rowOff>
    </xdr:from>
    <xdr:to>
      <xdr:col>76</xdr:col>
      <xdr:colOff>114300</xdr:colOff>
      <xdr:row>58</xdr:row>
      <xdr:rowOff>82839</xdr:rowOff>
    </xdr:to>
    <xdr:cxnSp macro="">
      <xdr:nvCxnSpPr>
        <xdr:cNvPr id="579" name="直線コネクタ 578"/>
        <xdr:cNvCxnSpPr/>
      </xdr:nvCxnSpPr>
      <xdr:spPr>
        <a:xfrm flipV="1">
          <a:off x="13703300" y="1002372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47478</xdr:rowOff>
    </xdr:from>
    <xdr:to>
      <xdr:col>71</xdr:col>
      <xdr:colOff>177800</xdr:colOff>
      <xdr:row>58</xdr:row>
      <xdr:rowOff>82839</xdr:rowOff>
    </xdr:to>
    <xdr:cxnSp macro="">
      <xdr:nvCxnSpPr>
        <xdr:cNvPr id="582" name="直線コネクタ 581"/>
        <xdr:cNvCxnSpPr/>
      </xdr:nvCxnSpPr>
      <xdr:spPr>
        <a:xfrm>
          <a:off x="12814300" y="9477228"/>
          <a:ext cx="889000" cy="5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46077</xdr:rowOff>
    </xdr:from>
    <xdr:to>
      <xdr:col>85</xdr:col>
      <xdr:colOff>177800</xdr:colOff>
      <xdr:row>58</xdr:row>
      <xdr:rowOff>147677</xdr:rowOff>
    </xdr:to>
    <xdr:sp macro="" textlink="">
      <xdr:nvSpPr>
        <xdr:cNvPr id="592" name="楕円 591"/>
        <xdr:cNvSpPr/>
      </xdr:nvSpPr>
      <xdr:spPr>
        <a:xfrm>
          <a:off x="16268700" y="99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132454</xdr:rowOff>
    </xdr:from>
    <xdr:ext cx="599010" cy="259045"/>
    <xdr:sp macro="" textlink="">
      <xdr:nvSpPr>
        <xdr:cNvPr id="593" name="教育費該当値テキスト"/>
        <xdr:cNvSpPr txBox="1"/>
      </xdr:nvSpPr>
      <xdr:spPr>
        <a:xfrm>
          <a:off x="16370300" y="990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43518</xdr:rowOff>
    </xdr:from>
    <xdr:to>
      <xdr:col>81</xdr:col>
      <xdr:colOff>101600</xdr:colOff>
      <xdr:row>58</xdr:row>
      <xdr:rowOff>145118</xdr:rowOff>
    </xdr:to>
    <xdr:sp macro="" textlink="">
      <xdr:nvSpPr>
        <xdr:cNvPr id="594" name="楕円 593"/>
        <xdr:cNvSpPr/>
      </xdr:nvSpPr>
      <xdr:spPr>
        <a:xfrm>
          <a:off x="15430500" y="99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136245</xdr:rowOff>
    </xdr:from>
    <xdr:ext cx="599010" cy="259045"/>
    <xdr:sp macro="" textlink="">
      <xdr:nvSpPr>
        <xdr:cNvPr id="595" name="テキスト ボックス 594"/>
        <xdr:cNvSpPr txBox="1"/>
      </xdr:nvSpPr>
      <xdr:spPr>
        <a:xfrm>
          <a:off x="15181795" y="1008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28821</xdr:rowOff>
    </xdr:from>
    <xdr:to>
      <xdr:col>76</xdr:col>
      <xdr:colOff>165100</xdr:colOff>
      <xdr:row>58</xdr:row>
      <xdr:rowOff>130421</xdr:rowOff>
    </xdr:to>
    <xdr:sp macro="" textlink="">
      <xdr:nvSpPr>
        <xdr:cNvPr id="596" name="楕円 595"/>
        <xdr:cNvSpPr/>
      </xdr:nvSpPr>
      <xdr:spPr>
        <a:xfrm>
          <a:off x="14541500" y="99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121548</xdr:rowOff>
    </xdr:from>
    <xdr:ext cx="599010" cy="259045"/>
    <xdr:sp macro="" textlink="">
      <xdr:nvSpPr>
        <xdr:cNvPr id="597" name="テキスト ボックス 596"/>
        <xdr:cNvSpPr txBox="1"/>
      </xdr:nvSpPr>
      <xdr:spPr>
        <a:xfrm>
          <a:off x="14292795" y="1006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32039</xdr:rowOff>
    </xdr:from>
    <xdr:to>
      <xdr:col>72</xdr:col>
      <xdr:colOff>38100</xdr:colOff>
      <xdr:row>58</xdr:row>
      <xdr:rowOff>133639</xdr:rowOff>
    </xdr:to>
    <xdr:sp macro="" textlink="">
      <xdr:nvSpPr>
        <xdr:cNvPr id="598" name="楕円 597"/>
        <xdr:cNvSpPr/>
      </xdr:nvSpPr>
      <xdr:spPr>
        <a:xfrm>
          <a:off x="13652500" y="99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124766</xdr:rowOff>
    </xdr:from>
    <xdr:ext cx="599010" cy="259045"/>
    <xdr:sp macro="" textlink="">
      <xdr:nvSpPr>
        <xdr:cNvPr id="599" name="テキスト ボックス 598"/>
        <xdr:cNvSpPr txBox="1"/>
      </xdr:nvSpPr>
      <xdr:spPr>
        <a:xfrm>
          <a:off x="13403795" y="100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168128</xdr:rowOff>
    </xdr:from>
    <xdr:to>
      <xdr:col>67</xdr:col>
      <xdr:colOff>101600</xdr:colOff>
      <xdr:row>55</xdr:row>
      <xdr:rowOff>98278</xdr:rowOff>
    </xdr:to>
    <xdr:sp macro="" textlink="">
      <xdr:nvSpPr>
        <xdr:cNvPr id="600" name="楕円 599"/>
        <xdr:cNvSpPr/>
      </xdr:nvSpPr>
      <xdr:spPr>
        <a:xfrm>
          <a:off x="12763500" y="9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114805</xdr:rowOff>
    </xdr:from>
    <xdr:ext cx="599010" cy="259045"/>
    <xdr:sp macro="" textlink="">
      <xdr:nvSpPr>
        <xdr:cNvPr id="601" name="テキスト ボックス 600"/>
        <xdr:cNvSpPr txBox="1"/>
      </xdr:nvSpPr>
      <xdr:spPr>
        <a:xfrm>
          <a:off x="12514795" y="920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12548</xdr:rowOff>
    </xdr:from>
    <xdr:to>
      <xdr:col>85</xdr:col>
      <xdr:colOff>127000</xdr:colOff>
      <xdr:row>78</xdr:row>
      <xdr:rowOff>139700</xdr:rowOff>
    </xdr:to>
    <xdr:cxnSp macro="">
      <xdr:nvCxnSpPr>
        <xdr:cNvPr id="628" name="直線コネクタ 627"/>
        <xdr:cNvCxnSpPr/>
      </xdr:nvCxnSpPr>
      <xdr:spPr>
        <a:xfrm flipV="1">
          <a:off x="15481300" y="13385648"/>
          <a:ext cx="8382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133198</xdr:rowOff>
    </xdr:from>
    <xdr:to>
      <xdr:col>85</xdr:col>
      <xdr:colOff>177800</xdr:colOff>
      <xdr:row>78</xdr:row>
      <xdr:rowOff>63348</xdr:rowOff>
    </xdr:to>
    <xdr:sp macro="" textlink="">
      <xdr:nvSpPr>
        <xdr:cNvPr id="647" name="楕円 646"/>
        <xdr:cNvSpPr/>
      </xdr:nvSpPr>
      <xdr:spPr>
        <a:xfrm>
          <a:off x="16268700" y="133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156075</xdr:rowOff>
    </xdr:from>
    <xdr:ext cx="534377" cy="259045"/>
    <xdr:sp macro="" textlink="">
      <xdr:nvSpPr>
        <xdr:cNvPr id="648" name="災害復旧費該当値テキスト"/>
        <xdr:cNvSpPr txBox="1"/>
      </xdr:nvSpPr>
      <xdr:spPr>
        <a:xfrm>
          <a:off x="16370300" y="131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26107</xdr:rowOff>
    </xdr:from>
    <xdr:to>
      <xdr:col>85</xdr:col>
      <xdr:colOff>127000</xdr:colOff>
      <xdr:row>98</xdr:row>
      <xdr:rowOff>33510</xdr:rowOff>
    </xdr:to>
    <xdr:cxnSp macro="">
      <xdr:nvCxnSpPr>
        <xdr:cNvPr id="685" name="直線コネクタ 684"/>
        <xdr:cNvCxnSpPr/>
      </xdr:nvCxnSpPr>
      <xdr:spPr>
        <a:xfrm>
          <a:off x="15481300" y="16828207"/>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7072</xdr:rowOff>
    </xdr:from>
    <xdr:to>
      <xdr:col>81</xdr:col>
      <xdr:colOff>50800</xdr:colOff>
      <xdr:row>98</xdr:row>
      <xdr:rowOff>26107</xdr:rowOff>
    </xdr:to>
    <xdr:cxnSp macro="">
      <xdr:nvCxnSpPr>
        <xdr:cNvPr id="688" name="直線コネクタ 687"/>
        <xdr:cNvCxnSpPr/>
      </xdr:nvCxnSpPr>
      <xdr:spPr>
        <a:xfrm>
          <a:off x="14592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166309</xdr:rowOff>
    </xdr:from>
    <xdr:to>
      <xdr:col>76</xdr:col>
      <xdr:colOff>114300</xdr:colOff>
      <xdr:row>98</xdr:row>
      <xdr:rowOff>7072</xdr:rowOff>
    </xdr:to>
    <xdr:cxnSp macro="">
      <xdr:nvCxnSpPr>
        <xdr:cNvPr id="691" name="直線コネクタ 690"/>
        <xdr:cNvCxnSpPr/>
      </xdr:nvCxnSpPr>
      <xdr:spPr>
        <a:xfrm>
          <a:off x="13703300" y="16796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166309</xdr:rowOff>
    </xdr:from>
    <xdr:to>
      <xdr:col>71</xdr:col>
      <xdr:colOff>177800</xdr:colOff>
      <xdr:row>98</xdr:row>
      <xdr:rowOff>28628</xdr:rowOff>
    </xdr:to>
    <xdr:cxnSp macro="">
      <xdr:nvCxnSpPr>
        <xdr:cNvPr id="694" name="直線コネクタ 693"/>
        <xdr:cNvCxnSpPr/>
      </xdr:nvCxnSpPr>
      <xdr:spPr>
        <a:xfrm flipV="1">
          <a:off x="12814300" y="16796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154160</xdr:rowOff>
    </xdr:from>
    <xdr:to>
      <xdr:col>85</xdr:col>
      <xdr:colOff>177800</xdr:colOff>
      <xdr:row>98</xdr:row>
      <xdr:rowOff>84310</xdr:rowOff>
    </xdr:to>
    <xdr:sp macro="" textlink="">
      <xdr:nvSpPr>
        <xdr:cNvPr id="704" name="楕円 703"/>
        <xdr:cNvSpPr/>
      </xdr:nvSpPr>
      <xdr:spPr>
        <a:xfrm>
          <a:off x="162687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132587</xdr:rowOff>
    </xdr:from>
    <xdr:ext cx="534377" cy="259045"/>
    <xdr:sp macro="" textlink="">
      <xdr:nvSpPr>
        <xdr:cNvPr id="705" name="公債費該当値テキスト"/>
        <xdr:cNvSpPr txBox="1"/>
      </xdr:nvSpPr>
      <xdr:spPr>
        <a:xfrm>
          <a:off x="16370300" y="167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146757</xdr:rowOff>
    </xdr:from>
    <xdr:to>
      <xdr:col>81</xdr:col>
      <xdr:colOff>101600</xdr:colOff>
      <xdr:row>98</xdr:row>
      <xdr:rowOff>76907</xdr:rowOff>
    </xdr:to>
    <xdr:sp macro="" textlink="">
      <xdr:nvSpPr>
        <xdr:cNvPr id="706" name="楕円 705"/>
        <xdr:cNvSpPr/>
      </xdr:nvSpPr>
      <xdr:spPr>
        <a:xfrm>
          <a:off x="15430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68034</xdr:rowOff>
    </xdr:from>
    <xdr:ext cx="534377" cy="259045"/>
    <xdr:sp macro="" textlink="">
      <xdr:nvSpPr>
        <xdr:cNvPr id="707" name="テキスト ボックス 706"/>
        <xdr:cNvSpPr txBox="1"/>
      </xdr:nvSpPr>
      <xdr:spPr>
        <a:xfrm>
          <a:off x="15214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127722</xdr:rowOff>
    </xdr:from>
    <xdr:to>
      <xdr:col>76</xdr:col>
      <xdr:colOff>165100</xdr:colOff>
      <xdr:row>98</xdr:row>
      <xdr:rowOff>57872</xdr:rowOff>
    </xdr:to>
    <xdr:sp macro="" textlink="">
      <xdr:nvSpPr>
        <xdr:cNvPr id="708" name="楕円 707"/>
        <xdr:cNvSpPr/>
      </xdr:nvSpPr>
      <xdr:spPr>
        <a:xfrm>
          <a:off x="14541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48999</xdr:rowOff>
    </xdr:from>
    <xdr:ext cx="599010" cy="259045"/>
    <xdr:sp macro="" textlink="">
      <xdr:nvSpPr>
        <xdr:cNvPr id="709" name="テキスト ボックス 708"/>
        <xdr:cNvSpPr txBox="1"/>
      </xdr:nvSpPr>
      <xdr:spPr>
        <a:xfrm>
          <a:off x="14292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115509</xdr:rowOff>
    </xdr:from>
    <xdr:to>
      <xdr:col>72</xdr:col>
      <xdr:colOff>38100</xdr:colOff>
      <xdr:row>98</xdr:row>
      <xdr:rowOff>45659</xdr:rowOff>
    </xdr:to>
    <xdr:sp macro="" textlink="">
      <xdr:nvSpPr>
        <xdr:cNvPr id="710" name="楕円 709"/>
        <xdr:cNvSpPr/>
      </xdr:nvSpPr>
      <xdr:spPr>
        <a:xfrm>
          <a:off x="13652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36786</xdr:rowOff>
    </xdr:from>
    <xdr:ext cx="599010" cy="259045"/>
    <xdr:sp macro="" textlink="">
      <xdr:nvSpPr>
        <xdr:cNvPr id="711" name="テキスト ボックス 710"/>
        <xdr:cNvSpPr txBox="1"/>
      </xdr:nvSpPr>
      <xdr:spPr>
        <a:xfrm>
          <a:off x="13403795" y="1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149278</xdr:rowOff>
    </xdr:from>
    <xdr:to>
      <xdr:col>67</xdr:col>
      <xdr:colOff>101600</xdr:colOff>
      <xdr:row>98</xdr:row>
      <xdr:rowOff>79428</xdr:rowOff>
    </xdr:to>
    <xdr:sp macro="" textlink="">
      <xdr:nvSpPr>
        <xdr:cNvPr id="712" name="楕円 711"/>
        <xdr:cNvSpPr/>
      </xdr:nvSpPr>
      <xdr:spPr>
        <a:xfrm>
          <a:off x="12763500" y="167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70555</xdr:rowOff>
    </xdr:from>
    <xdr:ext cx="534377" cy="259045"/>
    <xdr:sp macro="" textlink="">
      <xdr:nvSpPr>
        <xdr:cNvPr id="713" name="テキスト ボックス 712"/>
        <xdr:cNvSpPr txBox="1"/>
      </xdr:nvSpPr>
      <xdr:spPr>
        <a:xfrm>
          <a:off x="12547111" y="168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目的別の住民一人当たりコストについても、性質別と同様に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村の行政区であるための特殊な環境にあるため、公共サービス施設の重複整備による人員配置、管理運営コストがあり、一人当たりコストは高い水準となっている。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式根島高齢者福祉対策施設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となっているが、新焼却場建設事業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が前年に完了したことによる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となっているが、水産加工施設大規模改修工事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が前年に完了したことに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ポイントの増となっているが、津波避難に対する避難路整備及び避難タワー建設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工事の実施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災害復旧費が皆増となっているが、これは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村内に甚大な被害を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与えた令和元年台風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号による被害に対する公共施設等の復旧事業によるものである。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健全な財政運営のため、影響の大きい普通建設事業については、可能な限り年度間の平準化を図り有利起債の活用など、将来負担の軽減を図った事業検討に努める必要がある。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年度新焼却場新築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事業の補助減額等への財源補完として取り崩しを行っており、また、道路台帳システム導入等大型の単独事業の実施に伴い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これは実質収支額が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となったためであ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ヵ年連続で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基金残高の減少もあり厳しい状況であ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、適正な予算管理が必要となっている。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現状では、一般会計からの赤字補てんにより数値上赤字が生じている会計はないが、単独での黒字会計である簡易水道事業会計においても、高齢化及び人口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による使用料収入の減少、公営企業法適用等に係る経費増のため、今後収支の悪化が想定される。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診療所会計においても高齢化及び人口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による診療収入の減、人件費・運営費の増により平成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年度以降は赤字経営となっている。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各保険事業についてはルールに基づく操出しを行っているが、国保事業会計については、多額の赤字補てん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しが継続している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ため、保険料率の改定を行い、会計内での収支状況の改善が必要となっている。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下水道事業では令和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年以降、式根島地区の下水道整備事業が本格化する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等の新たな財政需要により一般会計で他会計を支えきれない状況となることも想定されるため、各会計において、使用料・税等改定を行い収入の確保に努め堅実な事業実施、経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1" t="s">
        <v>
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
82</v>
      </c>
      <c r="C3" s="403"/>
      <c r="D3" s="403"/>
      <c r="E3" s="404"/>
      <c r="F3" s="404"/>
      <c r="G3" s="404"/>
      <c r="H3" s="404"/>
      <c r="I3" s="404"/>
      <c r="J3" s="404"/>
      <c r="K3" s="404"/>
      <c r="L3" s="404" t="s">
        <v>
83</v>
      </c>
      <c r="M3" s="404"/>
      <c r="N3" s="404"/>
      <c r="O3" s="404"/>
      <c r="P3" s="404"/>
      <c r="Q3" s="404"/>
      <c r="R3" s="411"/>
      <c r="S3" s="411"/>
      <c r="T3" s="411"/>
      <c r="U3" s="411"/>
      <c r="V3" s="412"/>
      <c r="W3" s="386" t="s">
        <v>
84</v>
      </c>
      <c r="X3" s="387"/>
      <c r="Y3" s="387"/>
      <c r="Z3" s="387"/>
      <c r="AA3" s="387"/>
      <c r="AB3" s="403"/>
      <c r="AC3" s="411" t="s">
        <v>
85</v>
      </c>
      <c r="AD3" s="387"/>
      <c r="AE3" s="387"/>
      <c r="AF3" s="387"/>
      <c r="AG3" s="387"/>
      <c r="AH3" s="387"/>
      <c r="AI3" s="387"/>
      <c r="AJ3" s="387"/>
      <c r="AK3" s="387"/>
      <c r="AL3" s="388"/>
      <c r="AM3" s="386" t="s">
        <v>
86</v>
      </c>
      <c r="AN3" s="387"/>
      <c r="AO3" s="387"/>
      <c r="AP3" s="387"/>
      <c r="AQ3" s="387"/>
      <c r="AR3" s="387"/>
      <c r="AS3" s="387"/>
      <c r="AT3" s="387"/>
      <c r="AU3" s="387"/>
      <c r="AV3" s="387"/>
      <c r="AW3" s="387"/>
      <c r="AX3" s="388"/>
      <c r="AY3" s="423" t="s">
        <v>
1</v>
      </c>
      <c r="AZ3" s="424"/>
      <c r="BA3" s="424"/>
      <c r="BB3" s="424"/>
      <c r="BC3" s="424"/>
      <c r="BD3" s="424"/>
      <c r="BE3" s="424"/>
      <c r="BF3" s="424"/>
      <c r="BG3" s="424"/>
      <c r="BH3" s="424"/>
      <c r="BI3" s="424"/>
      <c r="BJ3" s="424"/>
      <c r="BK3" s="424"/>
      <c r="BL3" s="424"/>
      <c r="BM3" s="425"/>
      <c r="BN3" s="386" t="s">
        <v>
87</v>
      </c>
      <c r="BO3" s="387"/>
      <c r="BP3" s="387"/>
      <c r="BQ3" s="387"/>
      <c r="BR3" s="387"/>
      <c r="BS3" s="387"/>
      <c r="BT3" s="387"/>
      <c r="BU3" s="388"/>
      <c r="BV3" s="386" t="s">
        <v>
88</v>
      </c>
      <c r="BW3" s="387"/>
      <c r="BX3" s="387"/>
      <c r="BY3" s="387"/>
      <c r="BZ3" s="387"/>
      <c r="CA3" s="387"/>
      <c r="CB3" s="387"/>
      <c r="CC3" s="388"/>
      <c r="CD3" s="423" t="s">
        <v>
1</v>
      </c>
      <c r="CE3" s="424"/>
      <c r="CF3" s="424"/>
      <c r="CG3" s="424"/>
      <c r="CH3" s="424"/>
      <c r="CI3" s="424"/>
      <c r="CJ3" s="424"/>
      <c r="CK3" s="424"/>
      <c r="CL3" s="424"/>
      <c r="CM3" s="424"/>
      <c r="CN3" s="424"/>
      <c r="CO3" s="424"/>
      <c r="CP3" s="424"/>
      <c r="CQ3" s="424"/>
      <c r="CR3" s="424"/>
      <c r="CS3" s="425"/>
      <c r="CT3" s="386" t="s">
        <v>
89</v>
      </c>
      <c r="CU3" s="387"/>
      <c r="CV3" s="387"/>
      <c r="CW3" s="387"/>
      <c r="CX3" s="387"/>
      <c r="CY3" s="387"/>
      <c r="CZ3" s="387"/>
      <c r="DA3" s="388"/>
      <c r="DB3" s="386" t="s">
        <v>
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
91</v>
      </c>
      <c r="AZ4" s="390"/>
      <c r="BA4" s="390"/>
      <c r="BB4" s="390"/>
      <c r="BC4" s="390"/>
      <c r="BD4" s="390"/>
      <c r="BE4" s="390"/>
      <c r="BF4" s="390"/>
      <c r="BG4" s="390"/>
      <c r="BH4" s="390"/>
      <c r="BI4" s="390"/>
      <c r="BJ4" s="390"/>
      <c r="BK4" s="390"/>
      <c r="BL4" s="390"/>
      <c r="BM4" s="391"/>
      <c r="BN4" s="392">
        <v>
4435955</v>
      </c>
      <c r="BO4" s="393"/>
      <c r="BP4" s="393"/>
      <c r="BQ4" s="393"/>
      <c r="BR4" s="393"/>
      <c r="BS4" s="393"/>
      <c r="BT4" s="393"/>
      <c r="BU4" s="394"/>
      <c r="BV4" s="392">
        <v>
4611052</v>
      </c>
      <c r="BW4" s="393"/>
      <c r="BX4" s="393"/>
      <c r="BY4" s="393"/>
      <c r="BZ4" s="393"/>
      <c r="CA4" s="393"/>
      <c r="CB4" s="393"/>
      <c r="CC4" s="394"/>
      <c r="CD4" s="395" t="s">
        <v>
92</v>
      </c>
      <c r="CE4" s="396"/>
      <c r="CF4" s="396"/>
      <c r="CG4" s="396"/>
      <c r="CH4" s="396"/>
      <c r="CI4" s="396"/>
      <c r="CJ4" s="396"/>
      <c r="CK4" s="396"/>
      <c r="CL4" s="396"/>
      <c r="CM4" s="396"/>
      <c r="CN4" s="396"/>
      <c r="CO4" s="396"/>
      <c r="CP4" s="396"/>
      <c r="CQ4" s="396"/>
      <c r="CR4" s="396"/>
      <c r="CS4" s="397"/>
      <c r="CT4" s="398">
        <v>
12.8</v>
      </c>
      <c r="CU4" s="399"/>
      <c r="CV4" s="399"/>
      <c r="CW4" s="399"/>
      <c r="CX4" s="399"/>
      <c r="CY4" s="399"/>
      <c r="CZ4" s="399"/>
      <c r="DA4" s="400"/>
      <c r="DB4" s="398">
        <v>
8.1999999999999993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
93</v>
      </c>
      <c r="AN5" s="459"/>
      <c r="AO5" s="459"/>
      <c r="AP5" s="459"/>
      <c r="AQ5" s="459"/>
      <c r="AR5" s="459"/>
      <c r="AS5" s="459"/>
      <c r="AT5" s="460"/>
      <c r="AU5" s="461" t="s">
        <v>
94</v>
      </c>
      <c r="AV5" s="462"/>
      <c r="AW5" s="462"/>
      <c r="AX5" s="462"/>
      <c r="AY5" s="463" t="s">
        <v>
95</v>
      </c>
      <c r="AZ5" s="464"/>
      <c r="BA5" s="464"/>
      <c r="BB5" s="464"/>
      <c r="BC5" s="464"/>
      <c r="BD5" s="464"/>
      <c r="BE5" s="464"/>
      <c r="BF5" s="464"/>
      <c r="BG5" s="464"/>
      <c r="BH5" s="464"/>
      <c r="BI5" s="464"/>
      <c r="BJ5" s="464"/>
      <c r="BK5" s="464"/>
      <c r="BL5" s="464"/>
      <c r="BM5" s="465"/>
      <c r="BN5" s="429">
        <v>
4169082</v>
      </c>
      <c r="BO5" s="430"/>
      <c r="BP5" s="430"/>
      <c r="BQ5" s="430"/>
      <c r="BR5" s="430"/>
      <c r="BS5" s="430"/>
      <c r="BT5" s="430"/>
      <c r="BU5" s="431"/>
      <c r="BV5" s="429">
        <v>
4473632</v>
      </c>
      <c r="BW5" s="430"/>
      <c r="BX5" s="430"/>
      <c r="BY5" s="430"/>
      <c r="BZ5" s="430"/>
      <c r="CA5" s="430"/>
      <c r="CB5" s="430"/>
      <c r="CC5" s="431"/>
      <c r="CD5" s="432" t="s">
        <v>
96</v>
      </c>
      <c r="CE5" s="433"/>
      <c r="CF5" s="433"/>
      <c r="CG5" s="433"/>
      <c r="CH5" s="433"/>
      <c r="CI5" s="433"/>
      <c r="CJ5" s="433"/>
      <c r="CK5" s="433"/>
      <c r="CL5" s="433"/>
      <c r="CM5" s="433"/>
      <c r="CN5" s="433"/>
      <c r="CO5" s="433"/>
      <c r="CP5" s="433"/>
      <c r="CQ5" s="433"/>
      <c r="CR5" s="433"/>
      <c r="CS5" s="434"/>
      <c r="CT5" s="426">
        <v>
85.9</v>
      </c>
      <c r="CU5" s="427"/>
      <c r="CV5" s="427"/>
      <c r="CW5" s="427"/>
      <c r="CX5" s="427"/>
      <c r="CY5" s="427"/>
      <c r="CZ5" s="427"/>
      <c r="DA5" s="428"/>
      <c r="DB5" s="426">
        <v>
86.8</v>
      </c>
      <c r="DC5" s="427"/>
      <c r="DD5" s="427"/>
      <c r="DE5" s="427"/>
      <c r="DF5" s="427"/>
      <c r="DG5" s="427"/>
      <c r="DH5" s="427"/>
      <c r="DI5" s="428"/>
      <c r="DJ5" s="186"/>
      <c r="DK5" s="186"/>
      <c r="DL5" s="186"/>
      <c r="DM5" s="186"/>
      <c r="DN5" s="186"/>
      <c r="DO5" s="186"/>
    </row>
    <row r="6" spans="1:119" ht="18.75" customHeight="1" x14ac:dyDescent="0.15">
      <c r="A6" s="187"/>
      <c r="B6" s="435" t="s">
        <v>
97</v>
      </c>
      <c r="C6" s="436"/>
      <c r="D6" s="436"/>
      <c r="E6" s="437"/>
      <c r="F6" s="437"/>
      <c r="G6" s="437"/>
      <c r="H6" s="437"/>
      <c r="I6" s="437"/>
      <c r="J6" s="437"/>
      <c r="K6" s="437"/>
      <c r="L6" s="437" t="s">
        <v>
98</v>
      </c>
      <c r="M6" s="437"/>
      <c r="N6" s="437"/>
      <c r="O6" s="437"/>
      <c r="P6" s="437"/>
      <c r="Q6" s="437"/>
      <c r="R6" s="441"/>
      <c r="S6" s="441"/>
      <c r="T6" s="441"/>
      <c r="U6" s="441"/>
      <c r="V6" s="442"/>
      <c r="W6" s="445" t="s">
        <v>
99</v>
      </c>
      <c r="X6" s="446"/>
      <c r="Y6" s="446"/>
      <c r="Z6" s="446"/>
      <c r="AA6" s="446"/>
      <c r="AB6" s="436"/>
      <c r="AC6" s="449" t="s">
        <v>
100</v>
      </c>
      <c r="AD6" s="450"/>
      <c r="AE6" s="450"/>
      <c r="AF6" s="450"/>
      <c r="AG6" s="450"/>
      <c r="AH6" s="450"/>
      <c r="AI6" s="450"/>
      <c r="AJ6" s="450"/>
      <c r="AK6" s="450"/>
      <c r="AL6" s="451"/>
      <c r="AM6" s="458" t="s">
        <v>
101</v>
      </c>
      <c r="AN6" s="459"/>
      <c r="AO6" s="459"/>
      <c r="AP6" s="459"/>
      <c r="AQ6" s="459"/>
      <c r="AR6" s="459"/>
      <c r="AS6" s="459"/>
      <c r="AT6" s="460"/>
      <c r="AU6" s="461" t="s">
        <v>
94</v>
      </c>
      <c r="AV6" s="462"/>
      <c r="AW6" s="462"/>
      <c r="AX6" s="462"/>
      <c r="AY6" s="463" t="s">
        <v>
102</v>
      </c>
      <c r="AZ6" s="464"/>
      <c r="BA6" s="464"/>
      <c r="BB6" s="464"/>
      <c r="BC6" s="464"/>
      <c r="BD6" s="464"/>
      <c r="BE6" s="464"/>
      <c r="BF6" s="464"/>
      <c r="BG6" s="464"/>
      <c r="BH6" s="464"/>
      <c r="BI6" s="464"/>
      <c r="BJ6" s="464"/>
      <c r="BK6" s="464"/>
      <c r="BL6" s="464"/>
      <c r="BM6" s="465"/>
      <c r="BN6" s="429">
        <v>
266873</v>
      </c>
      <c r="BO6" s="430"/>
      <c r="BP6" s="430"/>
      <c r="BQ6" s="430"/>
      <c r="BR6" s="430"/>
      <c r="BS6" s="430"/>
      <c r="BT6" s="430"/>
      <c r="BU6" s="431"/>
      <c r="BV6" s="429">
        <v>
137420</v>
      </c>
      <c r="BW6" s="430"/>
      <c r="BX6" s="430"/>
      <c r="BY6" s="430"/>
      <c r="BZ6" s="430"/>
      <c r="CA6" s="430"/>
      <c r="CB6" s="430"/>
      <c r="CC6" s="431"/>
      <c r="CD6" s="432" t="s">
        <v>
103</v>
      </c>
      <c r="CE6" s="433"/>
      <c r="CF6" s="433"/>
      <c r="CG6" s="433"/>
      <c r="CH6" s="433"/>
      <c r="CI6" s="433"/>
      <c r="CJ6" s="433"/>
      <c r="CK6" s="433"/>
      <c r="CL6" s="433"/>
      <c r="CM6" s="433"/>
      <c r="CN6" s="433"/>
      <c r="CO6" s="433"/>
      <c r="CP6" s="433"/>
      <c r="CQ6" s="433"/>
      <c r="CR6" s="433"/>
      <c r="CS6" s="434"/>
      <c r="CT6" s="466">
        <v>
88.5</v>
      </c>
      <c r="CU6" s="467"/>
      <c r="CV6" s="467"/>
      <c r="CW6" s="467"/>
      <c r="CX6" s="467"/>
      <c r="CY6" s="467"/>
      <c r="CZ6" s="467"/>
      <c r="DA6" s="468"/>
      <c r="DB6" s="466">
        <v>
90.4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
104</v>
      </c>
      <c r="AN7" s="459"/>
      <c r="AO7" s="459"/>
      <c r="AP7" s="459"/>
      <c r="AQ7" s="459"/>
      <c r="AR7" s="459"/>
      <c r="AS7" s="459"/>
      <c r="AT7" s="460"/>
      <c r="AU7" s="461" t="s">
        <v>
94</v>
      </c>
      <c r="AV7" s="462"/>
      <c r="AW7" s="462"/>
      <c r="AX7" s="462"/>
      <c r="AY7" s="463" t="s">
        <v>
105</v>
      </c>
      <c r="AZ7" s="464"/>
      <c r="BA7" s="464"/>
      <c r="BB7" s="464"/>
      <c r="BC7" s="464"/>
      <c r="BD7" s="464"/>
      <c r="BE7" s="464"/>
      <c r="BF7" s="464"/>
      <c r="BG7" s="464"/>
      <c r="BH7" s="464"/>
      <c r="BI7" s="464"/>
      <c r="BJ7" s="464"/>
      <c r="BK7" s="464"/>
      <c r="BL7" s="464"/>
      <c r="BM7" s="465"/>
      <c r="BN7" s="429">
        <v>
52173</v>
      </c>
      <c r="BO7" s="430"/>
      <c r="BP7" s="430"/>
      <c r="BQ7" s="430"/>
      <c r="BR7" s="430"/>
      <c r="BS7" s="430"/>
      <c r="BT7" s="430"/>
      <c r="BU7" s="431"/>
      <c r="BV7" s="429">
        <v>
0</v>
      </c>
      <c r="BW7" s="430"/>
      <c r="BX7" s="430"/>
      <c r="BY7" s="430"/>
      <c r="BZ7" s="430"/>
      <c r="CA7" s="430"/>
      <c r="CB7" s="430"/>
      <c r="CC7" s="431"/>
      <c r="CD7" s="432" t="s">
        <v>
106</v>
      </c>
      <c r="CE7" s="433"/>
      <c r="CF7" s="433"/>
      <c r="CG7" s="433"/>
      <c r="CH7" s="433"/>
      <c r="CI7" s="433"/>
      <c r="CJ7" s="433"/>
      <c r="CK7" s="433"/>
      <c r="CL7" s="433"/>
      <c r="CM7" s="433"/>
      <c r="CN7" s="433"/>
      <c r="CO7" s="433"/>
      <c r="CP7" s="433"/>
      <c r="CQ7" s="433"/>
      <c r="CR7" s="433"/>
      <c r="CS7" s="434"/>
      <c r="CT7" s="429">
        <v>
1672510</v>
      </c>
      <c r="CU7" s="430"/>
      <c r="CV7" s="430"/>
      <c r="CW7" s="430"/>
      <c r="CX7" s="430"/>
      <c r="CY7" s="430"/>
      <c r="CZ7" s="430"/>
      <c r="DA7" s="431"/>
      <c r="DB7" s="429">
        <v>
1684128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
107</v>
      </c>
      <c r="AN8" s="459"/>
      <c r="AO8" s="459"/>
      <c r="AP8" s="459"/>
      <c r="AQ8" s="459"/>
      <c r="AR8" s="459"/>
      <c r="AS8" s="459"/>
      <c r="AT8" s="460"/>
      <c r="AU8" s="461" t="s">
        <v>
94</v>
      </c>
      <c r="AV8" s="462"/>
      <c r="AW8" s="462"/>
      <c r="AX8" s="462"/>
      <c r="AY8" s="463" t="s">
        <v>
108</v>
      </c>
      <c r="AZ8" s="464"/>
      <c r="BA8" s="464"/>
      <c r="BB8" s="464"/>
      <c r="BC8" s="464"/>
      <c r="BD8" s="464"/>
      <c r="BE8" s="464"/>
      <c r="BF8" s="464"/>
      <c r="BG8" s="464"/>
      <c r="BH8" s="464"/>
      <c r="BI8" s="464"/>
      <c r="BJ8" s="464"/>
      <c r="BK8" s="464"/>
      <c r="BL8" s="464"/>
      <c r="BM8" s="465"/>
      <c r="BN8" s="429">
        <v>
214700</v>
      </c>
      <c r="BO8" s="430"/>
      <c r="BP8" s="430"/>
      <c r="BQ8" s="430"/>
      <c r="BR8" s="430"/>
      <c r="BS8" s="430"/>
      <c r="BT8" s="430"/>
      <c r="BU8" s="431"/>
      <c r="BV8" s="429">
        <v>
137420</v>
      </c>
      <c r="BW8" s="430"/>
      <c r="BX8" s="430"/>
      <c r="BY8" s="430"/>
      <c r="BZ8" s="430"/>
      <c r="CA8" s="430"/>
      <c r="CB8" s="430"/>
      <c r="CC8" s="431"/>
      <c r="CD8" s="432" t="s">
        <v>
109</v>
      </c>
      <c r="CE8" s="433"/>
      <c r="CF8" s="433"/>
      <c r="CG8" s="433"/>
      <c r="CH8" s="433"/>
      <c r="CI8" s="433"/>
      <c r="CJ8" s="433"/>
      <c r="CK8" s="433"/>
      <c r="CL8" s="433"/>
      <c r="CM8" s="433"/>
      <c r="CN8" s="433"/>
      <c r="CO8" s="433"/>
      <c r="CP8" s="433"/>
      <c r="CQ8" s="433"/>
      <c r="CR8" s="433"/>
      <c r="CS8" s="434"/>
      <c r="CT8" s="469">
        <v>
0.21</v>
      </c>
      <c r="CU8" s="470"/>
      <c r="CV8" s="470"/>
      <c r="CW8" s="470"/>
      <c r="CX8" s="470"/>
      <c r="CY8" s="470"/>
      <c r="CZ8" s="470"/>
      <c r="DA8" s="471"/>
      <c r="DB8" s="469">
        <v>
0.22</v>
      </c>
      <c r="DC8" s="470"/>
      <c r="DD8" s="470"/>
      <c r="DE8" s="470"/>
      <c r="DF8" s="470"/>
      <c r="DG8" s="470"/>
      <c r="DH8" s="470"/>
      <c r="DI8" s="471"/>
      <c r="DJ8" s="186"/>
      <c r="DK8" s="186"/>
      <c r="DL8" s="186"/>
      <c r="DM8" s="186"/>
      <c r="DN8" s="186"/>
      <c r="DO8" s="186"/>
    </row>
    <row r="9" spans="1:119" ht="18.75" customHeight="1" thickBot="1" x14ac:dyDescent="0.2">
      <c r="A9" s="187"/>
      <c r="B9" s="423" t="s">
        <v>
110</v>
      </c>
      <c r="C9" s="424"/>
      <c r="D9" s="424"/>
      <c r="E9" s="424"/>
      <c r="F9" s="424"/>
      <c r="G9" s="424"/>
      <c r="H9" s="424"/>
      <c r="I9" s="424"/>
      <c r="J9" s="424"/>
      <c r="K9" s="472"/>
      <c r="L9" s="473" t="s">
        <v>
111</v>
      </c>
      <c r="M9" s="474"/>
      <c r="N9" s="474"/>
      <c r="O9" s="474"/>
      <c r="P9" s="474"/>
      <c r="Q9" s="475"/>
      <c r="R9" s="476">
        <v>
2749</v>
      </c>
      <c r="S9" s="477"/>
      <c r="T9" s="477"/>
      <c r="U9" s="477"/>
      <c r="V9" s="478"/>
      <c r="W9" s="386" t="s">
        <v>
112</v>
      </c>
      <c r="X9" s="387"/>
      <c r="Y9" s="387"/>
      <c r="Z9" s="387"/>
      <c r="AA9" s="387"/>
      <c r="AB9" s="387"/>
      <c r="AC9" s="387"/>
      <c r="AD9" s="387"/>
      <c r="AE9" s="387"/>
      <c r="AF9" s="387"/>
      <c r="AG9" s="387"/>
      <c r="AH9" s="387"/>
      <c r="AI9" s="387"/>
      <c r="AJ9" s="387"/>
      <c r="AK9" s="387"/>
      <c r="AL9" s="388"/>
      <c r="AM9" s="458" t="s">
        <v>
113</v>
      </c>
      <c r="AN9" s="459"/>
      <c r="AO9" s="459"/>
      <c r="AP9" s="459"/>
      <c r="AQ9" s="459"/>
      <c r="AR9" s="459"/>
      <c r="AS9" s="459"/>
      <c r="AT9" s="460"/>
      <c r="AU9" s="461" t="s">
        <v>
94</v>
      </c>
      <c r="AV9" s="462"/>
      <c r="AW9" s="462"/>
      <c r="AX9" s="462"/>
      <c r="AY9" s="463" t="s">
        <v>
114</v>
      </c>
      <c r="AZ9" s="464"/>
      <c r="BA9" s="464"/>
      <c r="BB9" s="464"/>
      <c r="BC9" s="464"/>
      <c r="BD9" s="464"/>
      <c r="BE9" s="464"/>
      <c r="BF9" s="464"/>
      <c r="BG9" s="464"/>
      <c r="BH9" s="464"/>
      <c r="BI9" s="464"/>
      <c r="BJ9" s="464"/>
      <c r="BK9" s="464"/>
      <c r="BL9" s="464"/>
      <c r="BM9" s="465"/>
      <c r="BN9" s="429">
        <v>
77280</v>
      </c>
      <c r="BO9" s="430"/>
      <c r="BP9" s="430"/>
      <c r="BQ9" s="430"/>
      <c r="BR9" s="430"/>
      <c r="BS9" s="430"/>
      <c r="BT9" s="430"/>
      <c r="BU9" s="431"/>
      <c r="BV9" s="429">
        <v>
-76325</v>
      </c>
      <c r="BW9" s="430"/>
      <c r="BX9" s="430"/>
      <c r="BY9" s="430"/>
      <c r="BZ9" s="430"/>
      <c r="CA9" s="430"/>
      <c r="CB9" s="430"/>
      <c r="CC9" s="431"/>
      <c r="CD9" s="432" t="s">
        <v>
115</v>
      </c>
      <c r="CE9" s="433"/>
      <c r="CF9" s="433"/>
      <c r="CG9" s="433"/>
      <c r="CH9" s="433"/>
      <c r="CI9" s="433"/>
      <c r="CJ9" s="433"/>
      <c r="CK9" s="433"/>
      <c r="CL9" s="433"/>
      <c r="CM9" s="433"/>
      <c r="CN9" s="433"/>
      <c r="CO9" s="433"/>
      <c r="CP9" s="433"/>
      <c r="CQ9" s="433"/>
      <c r="CR9" s="433"/>
      <c r="CS9" s="434"/>
      <c r="CT9" s="426">
        <v>
10.5</v>
      </c>
      <c r="CU9" s="427"/>
      <c r="CV9" s="427"/>
      <c r="CW9" s="427"/>
      <c r="CX9" s="427"/>
      <c r="CY9" s="427"/>
      <c r="CZ9" s="427"/>
      <c r="DA9" s="428"/>
      <c r="DB9" s="426">
        <v>
10.9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
116</v>
      </c>
      <c r="M10" s="459"/>
      <c r="N10" s="459"/>
      <c r="O10" s="459"/>
      <c r="P10" s="459"/>
      <c r="Q10" s="460"/>
      <c r="R10" s="480">
        <v>
2883</v>
      </c>
      <c r="S10" s="481"/>
      <c r="T10" s="481"/>
      <c r="U10" s="481"/>
      <c r="V10" s="482"/>
      <c r="W10" s="417"/>
      <c r="X10" s="418"/>
      <c r="Y10" s="418"/>
      <c r="Z10" s="418"/>
      <c r="AA10" s="418"/>
      <c r="AB10" s="418"/>
      <c r="AC10" s="418"/>
      <c r="AD10" s="418"/>
      <c r="AE10" s="418"/>
      <c r="AF10" s="418"/>
      <c r="AG10" s="418"/>
      <c r="AH10" s="418"/>
      <c r="AI10" s="418"/>
      <c r="AJ10" s="418"/>
      <c r="AK10" s="418"/>
      <c r="AL10" s="421"/>
      <c r="AM10" s="458" t="s">
        <v>
117</v>
      </c>
      <c r="AN10" s="459"/>
      <c r="AO10" s="459"/>
      <c r="AP10" s="459"/>
      <c r="AQ10" s="459"/>
      <c r="AR10" s="459"/>
      <c r="AS10" s="459"/>
      <c r="AT10" s="460"/>
      <c r="AU10" s="461" t="s">
        <v>
118</v>
      </c>
      <c r="AV10" s="462"/>
      <c r="AW10" s="462"/>
      <c r="AX10" s="462"/>
      <c r="AY10" s="463" t="s">
        <v>
119</v>
      </c>
      <c r="AZ10" s="464"/>
      <c r="BA10" s="464"/>
      <c r="BB10" s="464"/>
      <c r="BC10" s="464"/>
      <c r="BD10" s="464"/>
      <c r="BE10" s="464"/>
      <c r="BF10" s="464"/>
      <c r="BG10" s="464"/>
      <c r="BH10" s="464"/>
      <c r="BI10" s="464"/>
      <c r="BJ10" s="464"/>
      <c r="BK10" s="464"/>
      <c r="BL10" s="464"/>
      <c r="BM10" s="465"/>
      <c r="BN10" s="429">
        <v>
70084</v>
      </c>
      <c r="BO10" s="430"/>
      <c r="BP10" s="430"/>
      <c r="BQ10" s="430"/>
      <c r="BR10" s="430"/>
      <c r="BS10" s="430"/>
      <c r="BT10" s="430"/>
      <c r="BU10" s="431"/>
      <c r="BV10" s="429">
        <v>
106152</v>
      </c>
      <c r="BW10" s="430"/>
      <c r="BX10" s="430"/>
      <c r="BY10" s="430"/>
      <c r="BZ10" s="430"/>
      <c r="CA10" s="430"/>
      <c r="CB10" s="430"/>
      <c r="CC10" s="431"/>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
121</v>
      </c>
      <c r="M11" s="484"/>
      <c r="N11" s="484"/>
      <c r="O11" s="484"/>
      <c r="P11" s="484"/>
      <c r="Q11" s="485"/>
      <c r="R11" s="486" t="s">
        <v>
122</v>
      </c>
      <c r="S11" s="487"/>
      <c r="T11" s="487"/>
      <c r="U11" s="487"/>
      <c r="V11" s="488"/>
      <c r="W11" s="417"/>
      <c r="X11" s="418"/>
      <c r="Y11" s="418"/>
      <c r="Z11" s="418"/>
      <c r="AA11" s="418"/>
      <c r="AB11" s="418"/>
      <c r="AC11" s="418"/>
      <c r="AD11" s="418"/>
      <c r="AE11" s="418"/>
      <c r="AF11" s="418"/>
      <c r="AG11" s="418"/>
      <c r="AH11" s="418"/>
      <c r="AI11" s="418"/>
      <c r="AJ11" s="418"/>
      <c r="AK11" s="418"/>
      <c r="AL11" s="421"/>
      <c r="AM11" s="458" t="s">
        <v>
123</v>
      </c>
      <c r="AN11" s="459"/>
      <c r="AO11" s="459"/>
      <c r="AP11" s="459"/>
      <c r="AQ11" s="459"/>
      <c r="AR11" s="459"/>
      <c r="AS11" s="459"/>
      <c r="AT11" s="460"/>
      <c r="AU11" s="461" t="s">
        <v>
124</v>
      </c>
      <c r="AV11" s="462"/>
      <c r="AW11" s="462"/>
      <c r="AX11" s="462"/>
      <c r="AY11" s="463" t="s">
        <v>
125</v>
      </c>
      <c r="AZ11" s="464"/>
      <c r="BA11" s="464"/>
      <c r="BB11" s="464"/>
      <c r="BC11" s="464"/>
      <c r="BD11" s="464"/>
      <c r="BE11" s="464"/>
      <c r="BF11" s="464"/>
      <c r="BG11" s="464"/>
      <c r="BH11" s="464"/>
      <c r="BI11" s="464"/>
      <c r="BJ11" s="464"/>
      <c r="BK11" s="464"/>
      <c r="BL11" s="464"/>
      <c r="BM11" s="465"/>
      <c r="BN11" s="429">
        <v>
0</v>
      </c>
      <c r="BO11" s="430"/>
      <c r="BP11" s="430"/>
      <c r="BQ11" s="430"/>
      <c r="BR11" s="430"/>
      <c r="BS11" s="430"/>
      <c r="BT11" s="430"/>
      <c r="BU11" s="431"/>
      <c r="BV11" s="429">
        <v>
0</v>
      </c>
      <c r="BW11" s="430"/>
      <c r="BX11" s="430"/>
      <c r="BY11" s="430"/>
      <c r="BZ11" s="430"/>
      <c r="CA11" s="430"/>
      <c r="CB11" s="430"/>
      <c r="CC11" s="431"/>
      <c r="CD11" s="432" t="s">
        <v>
126</v>
      </c>
      <c r="CE11" s="433"/>
      <c r="CF11" s="433"/>
      <c r="CG11" s="433"/>
      <c r="CH11" s="433"/>
      <c r="CI11" s="433"/>
      <c r="CJ11" s="433"/>
      <c r="CK11" s="433"/>
      <c r="CL11" s="433"/>
      <c r="CM11" s="433"/>
      <c r="CN11" s="433"/>
      <c r="CO11" s="433"/>
      <c r="CP11" s="433"/>
      <c r="CQ11" s="433"/>
      <c r="CR11" s="433"/>
      <c r="CS11" s="434"/>
      <c r="CT11" s="469" t="s">
        <v>
127</v>
      </c>
      <c r="CU11" s="470"/>
      <c r="CV11" s="470"/>
      <c r="CW11" s="470"/>
      <c r="CX11" s="470"/>
      <c r="CY11" s="470"/>
      <c r="CZ11" s="470"/>
      <c r="DA11" s="471"/>
      <c r="DB11" s="469" t="s">
        <v>
128</v>
      </c>
      <c r="DC11" s="470"/>
      <c r="DD11" s="470"/>
      <c r="DE11" s="470"/>
      <c r="DF11" s="470"/>
      <c r="DG11" s="470"/>
      <c r="DH11" s="470"/>
      <c r="DI11" s="471"/>
      <c r="DJ11" s="186"/>
      <c r="DK11" s="186"/>
      <c r="DL11" s="186"/>
      <c r="DM11" s="186"/>
      <c r="DN11" s="186"/>
      <c r="DO11" s="186"/>
    </row>
    <row r="12" spans="1:119" ht="18.75" customHeight="1" x14ac:dyDescent="0.15">
      <c r="A12" s="187"/>
      <c r="B12" s="489" t="s">
        <v>
129</v>
      </c>
      <c r="C12" s="490"/>
      <c r="D12" s="490"/>
      <c r="E12" s="490"/>
      <c r="F12" s="490"/>
      <c r="G12" s="490"/>
      <c r="H12" s="490"/>
      <c r="I12" s="490"/>
      <c r="J12" s="490"/>
      <c r="K12" s="491"/>
      <c r="L12" s="498" t="s">
        <v>
130</v>
      </c>
      <c r="M12" s="499"/>
      <c r="N12" s="499"/>
      <c r="O12" s="499"/>
      <c r="P12" s="499"/>
      <c r="Q12" s="500"/>
      <c r="R12" s="501">
        <v>
2688</v>
      </c>
      <c r="S12" s="502"/>
      <c r="T12" s="502"/>
      <c r="U12" s="502"/>
      <c r="V12" s="503"/>
      <c r="W12" s="504" t="s">
        <v>
1</v>
      </c>
      <c r="X12" s="462"/>
      <c r="Y12" s="462"/>
      <c r="Z12" s="462"/>
      <c r="AA12" s="462"/>
      <c r="AB12" s="505"/>
      <c r="AC12" s="506" t="s">
        <v>
131</v>
      </c>
      <c r="AD12" s="507"/>
      <c r="AE12" s="507"/>
      <c r="AF12" s="507"/>
      <c r="AG12" s="508"/>
      <c r="AH12" s="506" t="s">
        <v>
132</v>
      </c>
      <c r="AI12" s="507"/>
      <c r="AJ12" s="507"/>
      <c r="AK12" s="507"/>
      <c r="AL12" s="509"/>
      <c r="AM12" s="458" t="s">
        <v>
133</v>
      </c>
      <c r="AN12" s="459"/>
      <c r="AO12" s="459"/>
      <c r="AP12" s="459"/>
      <c r="AQ12" s="459"/>
      <c r="AR12" s="459"/>
      <c r="AS12" s="459"/>
      <c r="AT12" s="460"/>
      <c r="AU12" s="461" t="s">
        <v>
134</v>
      </c>
      <c r="AV12" s="462"/>
      <c r="AW12" s="462"/>
      <c r="AX12" s="462"/>
      <c r="AY12" s="463" t="s">
        <v>
135</v>
      </c>
      <c r="AZ12" s="464"/>
      <c r="BA12" s="464"/>
      <c r="BB12" s="464"/>
      <c r="BC12" s="464"/>
      <c r="BD12" s="464"/>
      <c r="BE12" s="464"/>
      <c r="BF12" s="464"/>
      <c r="BG12" s="464"/>
      <c r="BH12" s="464"/>
      <c r="BI12" s="464"/>
      <c r="BJ12" s="464"/>
      <c r="BK12" s="464"/>
      <c r="BL12" s="464"/>
      <c r="BM12" s="465"/>
      <c r="BN12" s="429">
        <v>
180000</v>
      </c>
      <c r="BO12" s="430"/>
      <c r="BP12" s="430"/>
      <c r="BQ12" s="430"/>
      <c r="BR12" s="430"/>
      <c r="BS12" s="430"/>
      <c r="BT12" s="430"/>
      <c r="BU12" s="431"/>
      <c r="BV12" s="429">
        <v>
194000</v>
      </c>
      <c r="BW12" s="430"/>
      <c r="BX12" s="430"/>
      <c r="BY12" s="430"/>
      <c r="BZ12" s="430"/>
      <c r="CA12" s="430"/>
      <c r="CB12" s="430"/>
      <c r="CC12" s="431"/>
      <c r="CD12" s="432" t="s">
        <v>
136</v>
      </c>
      <c r="CE12" s="433"/>
      <c r="CF12" s="433"/>
      <c r="CG12" s="433"/>
      <c r="CH12" s="433"/>
      <c r="CI12" s="433"/>
      <c r="CJ12" s="433"/>
      <c r="CK12" s="433"/>
      <c r="CL12" s="433"/>
      <c r="CM12" s="433"/>
      <c r="CN12" s="433"/>
      <c r="CO12" s="433"/>
      <c r="CP12" s="433"/>
      <c r="CQ12" s="433"/>
      <c r="CR12" s="433"/>
      <c r="CS12" s="434"/>
      <c r="CT12" s="469" t="s">
        <v>
137</v>
      </c>
      <c r="CU12" s="470"/>
      <c r="CV12" s="470"/>
      <c r="CW12" s="470"/>
      <c r="CX12" s="470"/>
      <c r="CY12" s="470"/>
      <c r="CZ12" s="470"/>
      <c r="DA12" s="471"/>
      <c r="DB12" s="469" t="s">
        <v>
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
138</v>
      </c>
      <c r="N13" s="521"/>
      <c r="O13" s="521"/>
      <c r="P13" s="521"/>
      <c r="Q13" s="522"/>
      <c r="R13" s="513">
        <v>
2675</v>
      </c>
      <c r="S13" s="514"/>
      <c r="T13" s="514"/>
      <c r="U13" s="514"/>
      <c r="V13" s="515"/>
      <c r="W13" s="445" t="s">
        <v>
139</v>
      </c>
      <c r="X13" s="446"/>
      <c r="Y13" s="446"/>
      <c r="Z13" s="446"/>
      <c r="AA13" s="446"/>
      <c r="AB13" s="436"/>
      <c r="AC13" s="480">
        <v>
70</v>
      </c>
      <c r="AD13" s="481"/>
      <c r="AE13" s="481"/>
      <c r="AF13" s="481"/>
      <c r="AG13" s="523"/>
      <c r="AH13" s="480">
        <v>
100</v>
      </c>
      <c r="AI13" s="481"/>
      <c r="AJ13" s="481"/>
      <c r="AK13" s="481"/>
      <c r="AL13" s="482"/>
      <c r="AM13" s="458" t="s">
        <v>
140</v>
      </c>
      <c r="AN13" s="459"/>
      <c r="AO13" s="459"/>
      <c r="AP13" s="459"/>
      <c r="AQ13" s="459"/>
      <c r="AR13" s="459"/>
      <c r="AS13" s="459"/>
      <c r="AT13" s="460"/>
      <c r="AU13" s="461" t="s">
        <v>
141</v>
      </c>
      <c r="AV13" s="462"/>
      <c r="AW13" s="462"/>
      <c r="AX13" s="462"/>
      <c r="AY13" s="463" t="s">
        <v>
142</v>
      </c>
      <c r="AZ13" s="464"/>
      <c r="BA13" s="464"/>
      <c r="BB13" s="464"/>
      <c r="BC13" s="464"/>
      <c r="BD13" s="464"/>
      <c r="BE13" s="464"/>
      <c r="BF13" s="464"/>
      <c r="BG13" s="464"/>
      <c r="BH13" s="464"/>
      <c r="BI13" s="464"/>
      <c r="BJ13" s="464"/>
      <c r="BK13" s="464"/>
      <c r="BL13" s="464"/>
      <c r="BM13" s="465"/>
      <c r="BN13" s="429">
        <v>
-32636</v>
      </c>
      <c r="BO13" s="430"/>
      <c r="BP13" s="430"/>
      <c r="BQ13" s="430"/>
      <c r="BR13" s="430"/>
      <c r="BS13" s="430"/>
      <c r="BT13" s="430"/>
      <c r="BU13" s="431"/>
      <c r="BV13" s="429">
        <v>
-164173</v>
      </c>
      <c r="BW13" s="430"/>
      <c r="BX13" s="430"/>
      <c r="BY13" s="430"/>
      <c r="BZ13" s="430"/>
      <c r="CA13" s="430"/>
      <c r="CB13" s="430"/>
      <c r="CC13" s="431"/>
      <c r="CD13" s="432" t="s">
        <v>
143</v>
      </c>
      <c r="CE13" s="433"/>
      <c r="CF13" s="433"/>
      <c r="CG13" s="433"/>
      <c r="CH13" s="433"/>
      <c r="CI13" s="433"/>
      <c r="CJ13" s="433"/>
      <c r="CK13" s="433"/>
      <c r="CL13" s="433"/>
      <c r="CM13" s="433"/>
      <c r="CN13" s="433"/>
      <c r="CO13" s="433"/>
      <c r="CP13" s="433"/>
      <c r="CQ13" s="433"/>
      <c r="CR13" s="433"/>
      <c r="CS13" s="434"/>
      <c r="CT13" s="426">
        <v>
6.2</v>
      </c>
      <c r="CU13" s="427"/>
      <c r="CV13" s="427"/>
      <c r="CW13" s="427"/>
      <c r="CX13" s="427"/>
      <c r="CY13" s="427"/>
      <c r="CZ13" s="427"/>
      <c r="DA13" s="428"/>
      <c r="DB13" s="426">
        <v>
6.8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
144</v>
      </c>
      <c r="M14" s="511"/>
      <c r="N14" s="511"/>
      <c r="O14" s="511"/>
      <c r="P14" s="511"/>
      <c r="Q14" s="512"/>
      <c r="R14" s="513">
        <v>
2722</v>
      </c>
      <c r="S14" s="514"/>
      <c r="T14" s="514"/>
      <c r="U14" s="514"/>
      <c r="V14" s="515"/>
      <c r="W14" s="419"/>
      <c r="X14" s="420"/>
      <c r="Y14" s="420"/>
      <c r="Z14" s="420"/>
      <c r="AA14" s="420"/>
      <c r="AB14" s="409"/>
      <c r="AC14" s="516">
        <v>
4.7</v>
      </c>
      <c r="AD14" s="517"/>
      <c r="AE14" s="517"/>
      <c r="AF14" s="517"/>
      <c r="AG14" s="518"/>
      <c r="AH14" s="516">
        <v>
6.9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
145</v>
      </c>
      <c r="CE14" s="525"/>
      <c r="CF14" s="525"/>
      <c r="CG14" s="525"/>
      <c r="CH14" s="525"/>
      <c r="CI14" s="525"/>
      <c r="CJ14" s="525"/>
      <c r="CK14" s="525"/>
      <c r="CL14" s="525"/>
      <c r="CM14" s="525"/>
      <c r="CN14" s="525"/>
      <c r="CO14" s="525"/>
      <c r="CP14" s="525"/>
      <c r="CQ14" s="525"/>
      <c r="CR14" s="525"/>
      <c r="CS14" s="526"/>
      <c r="CT14" s="527" t="s">
        <v>
127</v>
      </c>
      <c r="CU14" s="528"/>
      <c r="CV14" s="528"/>
      <c r="CW14" s="528"/>
      <c r="CX14" s="528"/>
      <c r="CY14" s="528"/>
      <c r="CZ14" s="528"/>
      <c r="DA14" s="529"/>
      <c r="DB14" s="527" t="s">
        <v>
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
138</v>
      </c>
      <c r="N15" s="521"/>
      <c r="O15" s="521"/>
      <c r="P15" s="521"/>
      <c r="Q15" s="522"/>
      <c r="R15" s="513">
        <v>
2711</v>
      </c>
      <c r="S15" s="514"/>
      <c r="T15" s="514"/>
      <c r="U15" s="514"/>
      <c r="V15" s="515"/>
      <c r="W15" s="445" t="s">
        <v>
146</v>
      </c>
      <c r="X15" s="446"/>
      <c r="Y15" s="446"/>
      <c r="Z15" s="446"/>
      <c r="AA15" s="446"/>
      <c r="AB15" s="436"/>
      <c r="AC15" s="480">
        <v>
314</v>
      </c>
      <c r="AD15" s="481"/>
      <c r="AE15" s="481"/>
      <c r="AF15" s="481"/>
      <c r="AG15" s="523"/>
      <c r="AH15" s="480">
        <v>
282</v>
      </c>
      <c r="AI15" s="481"/>
      <c r="AJ15" s="481"/>
      <c r="AK15" s="481"/>
      <c r="AL15" s="482"/>
      <c r="AM15" s="458"/>
      <c r="AN15" s="459"/>
      <c r="AO15" s="459"/>
      <c r="AP15" s="459"/>
      <c r="AQ15" s="459"/>
      <c r="AR15" s="459"/>
      <c r="AS15" s="459"/>
      <c r="AT15" s="460"/>
      <c r="AU15" s="461"/>
      <c r="AV15" s="462"/>
      <c r="AW15" s="462"/>
      <c r="AX15" s="462"/>
      <c r="AY15" s="389" t="s">
        <v>
147</v>
      </c>
      <c r="AZ15" s="390"/>
      <c r="BA15" s="390"/>
      <c r="BB15" s="390"/>
      <c r="BC15" s="390"/>
      <c r="BD15" s="390"/>
      <c r="BE15" s="390"/>
      <c r="BF15" s="390"/>
      <c r="BG15" s="390"/>
      <c r="BH15" s="390"/>
      <c r="BI15" s="390"/>
      <c r="BJ15" s="390"/>
      <c r="BK15" s="390"/>
      <c r="BL15" s="390"/>
      <c r="BM15" s="391"/>
      <c r="BN15" s="392">
        <v>
327394</v>
      </c>
      <c r="BO15" s="393"/>
      <c r="BP15" s="393"/>
      <c r="BQ15" s="393"/>
      <c r="BR15" s="393"/>
      <c r="BS15" s="393"/>
      <c r="BT15" s="393"/>
      <c r="BU15" s="394"/>
      <c r="BV15" s="392">
        <v>
326265</v>
      </c>
      <c r="BW15" s="393"/>
      <c r="BX15" s="393"/>
      <c r="BY15" s="393"/>
      <c r="BZ15" s="393"/>
      <c r="CA15" s="393"/>
      <c r="CB15" s="393"/>
      <c r="CC15" s="394"/>
      <c r="CD15" s="530" t="s">
        <v>
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
149</v>
      </c>
      <c r="M16" s="541"/>
      <c r="N16" s="541"/>
      <c r="O16" s="541"/>
      <c r="P16" s="541"/>
      <c r="Q16" s="542"/>
      <c r="R16" s="533" t="s">
        <v>
150</v>
      </c>
      <c r="S16" s="534"/>
      <c r="T16" s="534"/>
      <c r="U16" s="534"/>
      <c r="V16" s="535"/>
      <c r="W16" s="419"/>
      <c r="X16" s="420"/>
      <c r="Y16" s="420"/>
      <c r="Z16" s="420"/>
      <c r="AA16" s="420"/>
      <c r="AB16" s="409"/>
      <c r="AC16" s="516">
        <v>
21.2</v>
      </c>
      <c r="AD16" s="517"/>
      <c r="AE16" s="517"/>
      <c r="AF16" s="517"/>
      <c r="AG16" s="518"/>
      <c r="AH16" s="516">
        <v>
19.600000000000001</v>
      </c>
      <c r="AI16" s="517"/>
      <c r="AJ16" s="517"/>
      <c r="AK16" s="517"/>
      <c r="AL16" s="519"/>
      <c r="AM16" s="458"/>
      <c r="AN16" s="459"/>
      <c r="AO16" s="459"/>
      <c r="AP16" s="459"/>
      <c r="AQ16" s="459"/>
      <c r="AR16" s="459"/>
      <c r="AS16" s="459"/>
      <c r="AT16" s="460"/>
      <c r="AU16" s="461"/>
      <c r="AV16" s="462"/>
      <c r="AW16" s="462"/>
      <c r="AX16" s="462"/>
      <c r="AY16" s="463" t="s">
        <v>
151</v>
      </c>
      <c r="AZ16" s="464"/>
      <c r="BA16" s="464"/>
      <c r="BB16" s="464"/>
      <c r="BC16" s="464"/>
      <c r="BD16" s="464"/>
      <c r="BE16" s="464"/>
      <c r="BF16" s="464"/>
      <c r="BG16" s="464"/>
      <c r="BH16" s="464"/>
      <c r="BI16" s="464"/>
      <c r="BJ16" s="464"/>
      <c r="BK16" s="464"/>
      <c r="BL16" s="464"/>
      <c r="BM16" s="465"/>
      <c r="BN16" s="429">
        <v>
1535924</v>
      </c>
      <c r="BO16" s="430"/>
      <c r="BP16" s="430"/>
      <c r="BQ16" s="430"/>
      <c r="BR16" s="430"/>
      <c r="BS16" s="430"/>
      <c r="BT16" s="430"/>
      <c r="BU16" s="431"/>
      <c r="BV16" s="429">
        <v>
1528954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
152</v>
      </c>
      <c r="N17" s="537"/>
      <c r="O17" s="537"/>
      <c r="P17" s="537"/>
      <c r="Q17" s="538"/>
      <c r="R17" s="533" t="s">
        <v>
153</v>
      </c>
      <c r="S17" s="534"/>
      <c r="T17" s="534"/>
      <c r="U17" s="534"/>
      <c r="V17" s="535"/>
      <c r="W17" s="445" t="s">
        <v>
154</v>
      </c>
      <c r="X17" s="446"/>
      <c r="Y17" s="446"/>
      <c r="Z17" s="446"/>
      <c r="AA17" s="446"/>
      <c r="AB17" s="436"/>
      <c r="AC17" s="480">
        <v>
1100</v>
      </c>
      <c r="AD17" s="481"/>
      <c r="AE17" s="481"/>
      <c r="AF17" s="481"/>
      <c r="AG17" s="523"/>
      <c r="AH17" s="480">
        <v>
1060</v>
      </c>
      <c r="AI17" s="481"/>
      <c r="AJ17" s="481"/>
      <c r="AK17" s="481"/>
      <c r="AL17" s="482"/>
      <c r="AM17" s="458"/>
      <c r="AN17" s="459"/>
      <c r="AO17" s="459"/>
      <c r="AP17" s="459"/>
      <c r="AQ17" s="459"/>
      <c r="AR17" s="459"/>
      <c r="AS17" s="459"/>
      <c r="AT17" s="460"/>
      <c r="AU17" s="461"/>
      <c r="AV17" s="462"/>
      <c r="AW17" s="462"/>
      <c r="AX17" s="462"/>
      <c r="AY17" s="463" t="s">
        <v>
155</v>
      </c>
      <c r="AZ17" s="464"/>
      <c r="BA17" s="464"/>
      <c r="BB17" s="464"/>
      <c r="BC17" s="464"/>
      <c r="BD17" s="464"/>
      <c r="BE17" s="464"/>
      <c r="BF17" s="464"/>
      <c r="BG17" s="464"/>
      <c r="BH17" s="464"/>
      <c r="BI17" s="464"/>
      <c r="BJ17" s="464"/>
      <c r="BK17" s="464"/>
      <c r="BL17" s="464"/>
      <c r="BM17" s="465"/>
      <c r="BN17" s="429">
        <v>
414161</v>
      </c>
      <c r="BO17" s="430"/>
      <c r="BP17" s="430"/>
      <c r="BQ17" s="430"/>
      <c r="BR17" s="430"/>
      <c r="BS17" s="430"/>
      <c r="BT17" s="430"/>
      <c r="BU17" s="431"/>
      <c r="BV17" s="429">
        <v>
411992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
156</v>
      </c>
      <c r="C18" s="472"/>
      <c r="D18" s="472"/>
      <c r="E18" s="544"/>
      <c r="F18" s="544"/>
      <c r="G18" s="544"/>
      <c r="H18" s="544"/>
      <c r="I18" s="544"/>
      <c r="J18" s="544"/>
      <c r="K18" s="544"/>
      <c r="L18" s="545">
        <v>
27.54</v>
      </c>
      <c r="M18" s="545"/>
      <c r="N18" s="545"/>
      <c r="O18" s="545"/>
      <c r="P18" s="545"/>
      <c r="Q18" s="545"/>
      <c r="R18" s="546"/>
      <c r="S18" s="546"/>
      <c r="T18" s="546"/>
      <c r="U18" s="546"/>
      <c r="V18" s="547"/>
      <c r="W18" s="447"/>
      <c r="X18" s="448"/>
      <c r="Y18" s="448"/>
      <c r="Z18" s="448"/>
      <c r="AA18" s="448"/>
      <c r="AB18" s="439"/>
      <c r="AC18" s="548">
        <v>
74.099999999999994</v>
      </c>
      <c r="AD18" s="549"/>
      <c r="AE18" s="549"/>
      <c r="AF18" s="549"/>
      <c r="AG18" s="550"/>
      <c r="AH18" s="548">
        <v>
73.5</v>
      </c>
      <c r="AI18" s="549"/>
      <c r="AJ18" s="549"/>
      <c r="AK18" s="549"/>
      <c r="AL18" s="551"/>
      <c r="AM18" s="458"/>
      <c r="AN18" s="459"/>
      <c r="AO18" s="459"/>
      <c r="AP18" s="459"/>
      <c r="AQ18" s="459"/>
      <c r="AR18" s="459"/>
      <c r="AS18" s="459"/>
      <c r="AT18" s="460"/>
      <c r="AU18" s="461"/>
      <c r="AV18" s="462"/>
      <c r="AW18" s="462"/>
      <c r="AX18" s="462"/>
      <c r="AY18" s="463" t="s">
        <v>
157</v>
      </c>
      <c r="AZ18" s="464"/>
      <c r="BA18" s="464"/>
      <c r="BB18" s="464"/>
      <c r="BC18" s="464"/>
      <c r="BD18" s="464"/>
      <c r="BE18" s="464"/>
      <c r="BF18" s="464"/>
      <c r="BG18" s="464"/>
      <c r="BH18" s="464"/>
      <c r="BI18" s="464"/>
      <c r="BJ18" s="464"/>
      <c r="BK18" s="464"/>
      <c r="BL18" s="464"/>
      <c r="BM18" s="465"/>
      <c r="BN18" s="429">
        <v>
1496880</v>
      </c>
      <c r="BO18" s="430"/>
      <c r="BP18" s="430"/>
      <c r="BQ18" s="430"/>
      <c r="BR18" s="430"/>
      <c r="BS18" s="430"/>
      <c r="BT18" s="430"/>
      <c r="BU18" s="431"/>
      <c r="BV18" s="429">
        <v>
1510189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
158</v>
      </c>
      <c r="C19" s="472"/>
      <c r="D19" s="472"/>
      <c r="E19" s="544"/>
      <c r="F19" s="544"/>
      <c r="G19" s="544"/>
      <c r="H19" s="544"/>
      <c r="I19" s="544"/>
      <c r="J19" s="544"/>
      <c r="K19" s="544"/>
      <c r="L19" s="552">
        <v>
100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
159</v>
      </c>
      <c r="AZ19" s="464"/>
      <c r="BA19" s="464"/>
      <c r="BB19" s="464"/>
      <c r="BC19" s="464"/>
      <c r="BD19" s="464"/>
      <c r="BE19" s="464"/>
      <c r="BF19" s="464"/>
      <c r="BG19" s="464"/>
      <c r="BH19" s="464"/>
      <c r="BI19" s="464"/>
      <c r="BJ19" s="464"/>
      <c r="BK19" s="464"/>
      <c r="BL19" s="464"/>
      <c r="BM19" s="465"/>
      <c r="BN19" s="429">
        <v>
2341227</v>
      </c>
      <c r="BO19" s="430"/>
      <c r="BP19" s="430"/>
      <c r="BQ19" s="430"/>
      <c r="BR19" s="430"/>
      <c r="BS19" s="430"/>
      <c r="BT19" s="430"/>
      <c r="BU19" s="431"/>
      <c r="BV19" s="429">
        <v>
2385616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
160</v>
      </c>
      <c r="C20" s="472"/>
      <c r="D20" s="472"/>
      <c r="E20" s="544"/>
      <c r="F20" s="544"/>
      <c r="G20" s="544"/>
      <c r="H20" s="544"/>
      <c r="I20" s="544"/>
      <c r="J20" s="544"/>
      <c r="K20" s="544"/>
      <c r="L20" s="552">
        <v>
1261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
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
162</v>
      </c>
      <c r="C22" s="567"/>
      <c r="D22" s="568"/>
      <c r="E22" s="441" t="s">
        <v>
1</v>
      </c>
      <c r="F22" s="446"/>
      <c r="G22" s="446"/>
      <c r="H22" s="446"/>
      <c r="I22" s="446"/>
      <c r="J22" s="446"/>
      <c r="K22" s="436"/>
      <c r="L22" s="441" t="s">
        <v>
163</v>
      </c>
      <c r="M22" s="446"/>
      <c r="N22" s="446"/>
      <c r="O22" s="446"/>
      <c r="P22" s="436"/>
      <c r="Q22" s="575" t="s">
        <v>
164</v>
      </c>
      <c r="R22" s="576"/>
      <c r="S22" s="576"/>
      <c r="T22" s="576"/>
      <c r="U22" s="576"/>
      <c r="V22" s="577"/>
      <c r="W22" s="581" t="s">
        <v>
165</v>
      </c>
      <c r="X22" s="567"/>
      <c r="Y22" s="568"/>
      <c r="Z22" s="441" t="s">
        <v>
1</v>
      </c>
      <c r="AA22" s="446"/>
      <c r="AB22" s="446"/>
      <c r="AC22" s="446"/>
      <c r="AD22" s="446"/>
      <c r="AE22" s="446"/>
      <c r="AF22" s="446"/>
      <c r="AG22" s="436"/>
      <c r="AH22" s="592" t="s">
        <v>
166</v>
      </c>
      <c r="AI22" s="446"/>
      <c r="AJ22" s="446"/>
      <c r="AK22" s="446"/>
      <c r="AL22" s="436"/>
      <c r="AM22" s="592" t="s">
        <v>
167</v>
      </c>
      <c r="AN22" s="593"/>
      <c r="AO22" s="593"/>
      <c r="AP22" s="593"/>
      <c r="AQ22" s="593"/>
      <c r="AR22" s="594"/>
      <c r="AS22" s="575" t="s">
        <v>
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
168</v>
      </c>
      <c r="AZ23" s="390"/>
      <c r="BA23" s="390"/>
      <c r="BB23" s="390"/>
      <c r="BC23" s="390"/>
      <c r="BD23" s="390"/>
      <c r="BE23" s="390"/>
      <c r="BF23" s="390"/>
      <c r="BG23" s="390"/>
      <c r="BH23" s="390"/>
      <c r="BI23" s="390"/>
      <c r="BJ23" s="390"/>
      <c r="BK23" s="390"/>
      <c r="BL23" s="390"/>
      <c r="BM23" s="391"/>
      <c r="BN23" s="429">
        <v>
2770972</v>
      </c>
      <c r="BO23" s="430"/>
      <c r="BP23" s="430"/>
      <c r="BQ23" s="430"/>
      <c r="BR23" s="430"/>
      <c r="BS23" s="430"/>
      <c r="BT23" s="430"/>
      <c r="BU23" s="431"/>
      <c r="BV23" s="429">
        <v>
2786108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
169</v>
      </c>
      <c r="F24" s="459"/>
      <c r="G24" s="459"/>
      <c r="H24" s="459"/>
      <c r="I24" s="459"/>
      <c r="J24" s="459"/>
      <c r="K24" s="460"/>
      <c r="L24" s="480">
        <v>
1</v>
      </c>
      <c r="M24" s="481"/>
      <c r="N24" s="481"/>
      <c r="O24" s="481"/>
      <c r="P24" s="523"/>
      <c r="Q24" s="480">
        <v>
6500</v>
      </c>
      <c r="R24" s="481"/>
      <c r="S24" s="481"/>
      <c r="T24" s="481"/>
      <c r="U24" s="481"/>
      <c r="V24" s="523"/>
      <c r="W24" s="582"/>
      <c r="X24" s="570"/>
      <c r="Y24" s="571"/>
      <c r="Z24" s="479" t="s">
        <v>
170</v>
      </c>
      <c r="AA24" s="459"/>
      <c r="AB24" s="459"/>
      <c r="AC24" s="459"/>
      <c r="AD24" s="459"/>
      <c r="AE24" s="459"/>
      <c r="AF24" s="459"/>
      <c r="AG24" s="460"/>
      <c r="AH24" s="480">
        <v>
93</v>
      </c>
      <c r="AI24" s="481"/>
      <c r="AJ24" s="481"/>
      <c r="AK24" s="481"/>
      <c r="AL24" s="523"/>
      <c r="AM24" s="480">
        <v>
259842</v>
      </c>
      <c r="AN24" s="481"/>
      <c r="AO24" s="481"/>
      <c r="AP24" s="481"/>
      <c r="AQ24" s="481"/>
      <c r="AR24" s="523"/>
      <c r="AS24" s="480">
        <v>
2794</v>
      </c>
      <c r="AT24" s="481"/>
      <c r="AU24" s="481"/>
      <c r="AV24" s="481"/>
      <c r="AW24" s="481"/>
      <c r="AX24" s="482"/>
      <c r="AY24" s="600" t="s">
        <v>
171</v>
      </c>
      <c r="AZ24" s="601"/>
      <c r="BA24" s="601"/>
      <c r="BB24" s="601"/>
      <c r="BC24" s="601"/>
      <c r="BD24" s="601"/>
      <c r="BE24" s="601"/>
      <c r="BF24" s="601"/>
      <c r="BG24" s="601"/>
      <c r="BH24" s="601"/>
      <c r="BI24" s="601"/>
      <c r="BJ24" s="601"/>
      <c r="BK24" s="601"/>
      <c r="BL24" s="601"/>
      <c r="BM24" s="602"/>
      <c r="BN24" s="429">
        <v>
2690738</v>
      </c>
      <c r="BO24" s="430"/>
      <c r="BP24" s="430"/>
      <c r="BQ24" s="430"/>
      <c r="BR24" s="430"/>
      <c r="BS24" s="430"/>
      <c r="BT24" s="430"/>
      <c r="BU24" s="431"/>
      <c r="BV24" s="429">
        <v>
2688511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
172</v>
      </c>
      <c r="F25" s="459"/>
      <c r="G25" s="459"/>
      <c r="H25" s="459"/>
      <c r="I25" s="459"/>
      <c r="J25" s="459"/>
      <c r="K25" s="460"/>
      <c r="L25" s="480">
        <v>
1</v>
      </c>
      <c r="M25" s="481"/>
      <c r="N25" s="481"/>
      <c r="O25" s="481"/>
      <c r="P25" s="523"/>
      <c r="Q25" s="480">
        <v>
5800</v>
      </c>
      <c r="R25" s="481"/>
      <c r="S25" s="481"/>
      <c r="T25" s="481"/>
      <c r="U25" s="481"/>
      <c r="V25" s="523"/>
      <c r="W25" s="582"/>
      <c r="X25" s="570"/>
      <c r="Y25" s="571"/>
      <c r="Z25" s="479" t="s">
        <v>
173</v>
      </c>
      <c r="AA25" s="459"/>
      <c r="AB25" s="459"/>
      <c r="AC25" s="459"/>
      <c r="AD25" s="459"/>
      <c r="AE25" s="459"/>
      <c r="AF25" s="459"/>
      <c r="AG25" s="460"/>
      <c r="AH25" s="480" t="s">
        <v>
137</v>
      </c>
      <c r="AI25" s="481"/>
      <c r="AJ25" s="481"/>
      <c r="AK25" s="481"/>
      <c r="AL25" s="523"/>
      <c r="AM25" s="480" t="s">
        <v>
137</v>
      </c>
      <c r="AN25" s="481"/>
      <c r="AO25" s="481"/>
      <c r="AP25" s="481"/>
      <c r="AQ25" s="481"/>
      <c r="AR25" s="523"/>
      <c r="AS25" s="480" t="s">
        <v>
137</v>
      </c>
      <c r="AT25" s="481"/>
      <c r="AU25" s="481"/>
      <c r="AV25" s="481"/>
      <c r="AW25" s="481"/>
      <c r="AX25" s="482"/>
      <c r="AY25" s="389" t="s">
        <v>
174</v>
      </c>
      <c r="AZ25" s="390"/>
      <c r="BA25" s="390"/>
      <c r="BB25" s="390"/>
      <c r="BC25" s="390"/>
      <c r="BD25" s="390"/>
      <c r="BE25" s="390"/>
      <c r="BF25" s="390"/>
      <c r="BG25" s="390"/>
      <c r="BH25" s="390"/>
      <c r="BI25" s="390"/>
      <c r="BJ25" s="390"/>
      <c r="BK25" s="390"/>
      <c r="BL25" s="390"/>
      <c r="BM25" s="391"/>
      <c r="BN25" s="392" t="s">
        <v>
137</v>
      </c>
      <c r="BO25" s="393"/>
      <c r="BP25" s="393"/>
      <c r="BQ25" s="393"/>
      <c r="BR25" s="393"/>
      <c r="BS25" s="393"/>
      <c r="BT25" s="393"/>
      <c r="BU25" s="394"/>
      <c r="BV25" s="392" t="s">
        <v>
137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
175</v>
      </c>
      <c r="F26" s="459"/>
      <c r="G26" s="459"/>
      <c r="H26" s="459"/>
      <c r="I26" s="459"/>
      <c r="J26" s="459"/>
      <c r="K26" s="460"/>
      <c r="L26" s="480">
        <v>
1</v>
      </c>
      <c r="M26" s="481"/>
      <c r="N26" s="481"/>
      <c r="O26" s="481"/>
      <c r="P26" s="523"/>
      <c r="Q26" s="480">
        <v>
5600</v>
      </c>
      <c r="R26" s="481"/>
      <c r="S26" s="481"/>
      <c r="T26" s="481"/>
      <c r="U26" s="481"/>
      <c r="V26" s="523"/>
      <c r="W26" s="582"/>
      <c r="X26" s="570"/>
      <c r="Y26" s="571"/>
      <c r="Z26" s="479" t="s">
        <v>
176</v>
      </c>
      <c r="AA26" s="606"/>
      <c r="AB26" s="606"/>
      <c r="AC26" s="606"/>
      <c r="AD26" s="606"/>
      <c r="AE26" s="606"/>
      <c r="AF26" s="606"/>
      <c r="AG26" s="607"/>
      <c r="AH26" s="480">
        <v>
5</v>
      </c>
      <c r="AI26" s="481"/>
      <c r="AJ26" s="481"/>
      <c r="AK26" s="481"/>
      <c r="AL26" s="523"/>
      <c r="AM26" s="480">
        <v>
11815</v>
      </c>
      <c r="AN26" s="481"/>
      <c r="AO26" s="481"/>
      <c r="AP26" s="481"/>
      <c r="AQ26" s="481"/>
      <c r="AR26" s="523"/>
      <c r="AS26" s="480">
        <v>
2363</v>
      </c>
      <c r="AT26" s="481"/>
      <c r="AU26" s="481"/>
      <c r="AV26" s="481"/>
      <c r="AW26" s="481"/>
      <c r="AX26" s="482"/>
      <c r="AY26" s="432" t="s">
        <v>
177</v>
      </c>
      <c r="AZ26" s="433"/>
      <c r="BA26" s="433"/>
      <c r="BB26" s="433"/>
      <c r="BC26" s="433"/>
      <c r="BD26" s="433"/>
      <c r="BE26" s="433"/>
      <c r="BF26" s="433"/>
      <c r="BG26" s="433"/>
      <c r="BH26" s="433"/>
      <c r="BI26" s="433"/>
      <c r="BJ26" s="433"/>
      <c r="BK26" s="433"/>
      <c r="BL26" s="433"/>
      <c r="BM26" s="434"/>
      <c r="BN26" s="429" t="s">
        <v>
137</v>
      </c>
      <c r="BO26" s="430"/>
      <c r="BP26" s="430"/>
      <c r="BQ26" s="430"/>
      <c r="BR26" s="430"/>
      <c r="BS26" s="430"/>
      <c r="BT26" s="430"/>
      <c r="BU26" s="431"/>
      <c r="BV26" s="429" t="s">
        <v>
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
178</v>
      </c>
      <c r="F27" s="459"/>
      <c r="G27" s="459"/>
      <c r="H27" s="459"/>
      <c r="I27" s="459"/>
      <c r="J27" s="459"/>
      <c r="K27" s="460"/>
      <c r="L27" s="480">
        <v>
1</v>
      </c>
      <c r="M27" s="481"/>
      <c r="N27" s="481"/>
      <c r="O27" s="481"/>
      <c r="P27" s="523"/>
      <c r="Q27" s="480">
        <v>
2500</v>
      </c>
      <c r="R27" s="481"/>
      <c r="S27" s="481"/>
      <c r="T27" s="481"/>
      <c r="U27" s="481"/>
      <c r="V27" s="523"/>
      <c r="W27" s="582"/>
      <c r="X27" s="570"/>
      <c r="Y27" s="571"/>
      <c r="Z27" s="479" t="s">
        <v>
179</v>
      </c>
      <c r="AA27" s="459"/>
      <c r="AB27" s="459"/>
      <c r="AC27" s="459"/>
      <c r="AD27" s="459"/>
      <c r="AE27" s="459"/>
      <c r="AF27" s="459"/>
      <c r="AG27" s="460"/>
      <c r="AH27" s="480" t="s">
        <v>
137</v>
      </c>
      <c r="AI27" s="481"/>
      <c r="AJ27" s="481"/>
      <c r="AK27" s="481"/>
      <c r="AL27" s="523"/>
      <c r="AM27" s="480" t="s">
        <v>
137</v>
      </c>
      <c r="AN27" s="481"/>
      <c r="AO27" s="481"/>
      <c r="AP27" s="481"/>
      <c r="AQ27" s="481"/>
      <c r="AR27" s="523"/>
      <c r="AS27" s="480" t="s">
        <v>
137</v>
      </c>
      <c r="AT27" s="481"/>
      <c r="AU27" s="481"/>
      <c r="AV27" s="481"/>
      <c r="AW27" s="481"/>
      <c r="AX27" s="482"/>
      <c r="AY27" s="524" t="s">
        <v>
180</v>
      </c>
      <c r="AZ27" s="525"/>
      <c r="BA27" s="525"/>
      <c r="BB27" s="525"/>
      <c r="BC27" s="525"/>
      <c r="BD27" s="525"/>
      <c r="BE27" s="525"/>
      <c r="BF27" s="525"/>
      <c r="BG27" s="525"/>
      <c r="BH27" s="525"/>
      <c r="BI27" s="525"/>
      <c r="BJ27" s="525"/>
      <c r="BK27" s="525"/>
      <c r="BL27" s="525"/>
      <c r="BM27" s="526"/>
      <c r="BN27" s="603" t="s">
        <v>
137</v>
      </c>
      <c r="BO27" s="604"/>
      <c r="BP27" s="604"/>
      <c r="BQ27" s="604"/>
      <c r="BR27" s="604"/>
      <c r="BS27" s="604"/>
      <c r="BT27" s="604"/>
      <c r="BU27" s="605"/>
      <c r="BV27" s="603" t="s">
        <v>
137</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
181</v>
      </c>
      <c r="F28" s="459"/>
      <c r="G28" s="459"/>
      <c r="H28" s="459"/>
      <c r="I28" s="459"/>
      <c r="J28" s="459"/>
      <c r="K28" s="460"/>
      <c r="L28" s="480">
        <v>
1</v>
      </c>
      <c r="M28" s="481"/>
      <c r="N28" s="481"/>
      <c r="O28" s="481"/>
      <c r="P28" s="523"/>
      <c r="Q28" s="480">
        <v>
1900</v>
      </c>
      <c r="R28" s="481"/>
      <c r="S28" s="481"/>
      <c r="T28" s="481"/>
      <c r="U28" s="481"/>
      <c r="V28" s="523"/>
      <c r="W28" s="582"/>
      <c r="X28" s="570"/>
      <c r="Y28" s="571"/>
      <c r="Z28" s="479" t="s">
        <v>
182</v>
      </c>
      <c r="AA28" s="459"/>
      <c r="AB28" s="459"/>
      <c r="AC28" s="459"/>
      <c r="AD28" s="459"/>
      <c r="AE28" s="459"/>
      <c r="AF28" s="459"/>
      <c r="AG28" s="460"/>
      <c r="AH28" s="480" t="s">
        <v>
137</v>
      </c>
      <c r="AI28" s="481"/>
      <c r="AJ28" s="481"/>
      <c r="AK28" s="481"/>
      <c r="AL28" s="523"/>
      <c r="AM28" s="480" t="s">
        <v>
137</v>
      </c>
      <c r="AN28" s="481"/>
      <c r="AO28" s="481"/>
      <c r="AP28" s="481"/>
      <c r="AQ28" s="481"/>
      <c r="AR28" s="523"/>
      <c r="AS28" s="480" t="s">
        <v>
137</v>
      </c>
      <c r="AT28" s="481"/>
      <c r="AU28" s="481"/>
      <c r="AV28" s="481"/>
      <c r="AW28" s="481"/>
      <c r="AX28" s="482"/>
      <c r="AY28" s="608" t="s">
        <v>
183</v>
      </c>
      <c r="AZ28" s="609"/>
      <c r="BA28" s="609"/>
      <c r="BB28" s="610"/>
      <c r="BC28" s="389" t="s">
        <v>
48</v>
      </c>
      <c r="BD28" s="390"/>
      <c r="BE28" s="390"/>
      <c r="BF28" s="390"/>
      <c r="BG28" s="390"/>
      <c r="BH28" s="390"/>
      <c r="BI28" s="390"/>
      <c r="BJ28" s="390"/>
      <c r="BK28" s="390"/>
      <c r="BL28" s="390"/>
      <c r="BM28" s="391"/>
      <c r="BN28" s="392">
        <v>
310043</v>
      </c>
      <c r="BO28" s="393"/>
      <c r="BP28" s="393"/>
      <c r="BQ28" s="393"/>
      <c r="BR28" s="393"/>
      <c r="BS28" s="393"/>
      <c r="BT28" s="393"/>
      <c r="BU28" s="394"/>
      <c r="BV28" s="392">
        <v>
419959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
184</v>
      </c>
      <c r="F29" s="459"/>
      <c r="G29" s="459"/>
      <c r="H29" s="459"/>
      <c r="I29" s="459"/>
      <c r="J29" s="459"/>
      <c r="K29" s="460"/>
      <c r="L29" s="480">
        <v>
8</v>
      </c>
      <c r="M29" s="481"/>
      <c r="N29" s="481"/>
      <c r="O29" s="481"/>
      <c r="P29" s="523"/>
      <c r="Q29" s="480">
        <v>
1700</v>
      </c>
      <c r="R29" s="481"/>
      <c r="S29" s="481"/>
      <c r="T29" s="481"/>
      <c r="U29" s="481"/>
      <c r="V29" s="523"/>
      <c r="W29" s="583"/>
      <c r="X29" s="584"/>
      <c r="Y29" s="585"/>
      <c r="Z29" s="479" t="s">
        <v>
185</v>
      </c>
      <c r="AA29" s="459"/>
      <c r="AB29" s="459"/>
      <c r="AC29" s="459"/>
      <c r="AD29" s="459"/>
      <c r="AE29" s="459"/>
      <c r="AF29" s="459"/>
      <c r="AG29" s="460"/>
      <c r="AH29" s="480">
        <v>
93</v>
      </c>
      <c r="AI29" s="481"/>
      <c r="AJ29" s="481"/>
      <c r="AK29" s="481"/>
      <c r="AL29" s="523"/>
      <c r="AM29" s="480">
        <v>
259842</v>
      </c>
      <c r="AN29" s="481"/>
      <c r="AO29" s="481"/>
      <c r="AP29" s="481"/>
      <c r="AQ29" s="481"/>
      <c r="AR29" s="523"/>
      <c r="AS29" s="480">
        <v>
2794</v>
      </c>
      <c r="AT29" s="481"/>
      <c r="AU29" s="481"/>
      <c r="AV29" s="481"/>
      <c r="AW29" s="481"/>
      <c r="AX29" s="482"/>
      <c r="AY29" s="611"/>
      <c r="AZ29" s="612"/>
      <c r="BA29" s="612"/>
      <c r="BB29" s="613"/>
      <c r="BC29" s="463" t="s">
        <v>
186</v>
      </c>
      <c r="BD29" s="464"/>
      <c r="BE29" s="464"/>
      <c r="BF29" s="464"/>
      <c r="BG29" s="464"/>
      <c r="BH29" s="464"/>
      <c r="BI29" s="464"/>
      <c r="BJ29" s="464"/>
      <c r="BK29" s="464"/>
      <c r="BL29" s="464"/>
      <c r="BM29" s="465"/>
      <c r="BN29" s="429">
        <v>
191449</v>
      </c>
      <c r="BO29" s="430"/>
      <c r="BP29" s="430"/>
      <c r="BQ29" s="430"/>
      <c r="BR29" s="430"/>
      <c r="BS29" s="430"/>
      <c r="BT29" s="430"/>
      <c r="BU29" s="431"/>
      <c r="BV29" s="429">
        <v>
191411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
187</v>
      </c>
      <c r="X30" s="590"/>
      <c r="Y30" s="590"/>
      <c r="Z30" s="590"/>
      <c r="AA30" s="590"/>
      <c r="AB30" s="590"/>
      <c r="AC30" s="590"/>
      <c r="AD30" s="590"/>
      <c r="AE30" s="590"/>
      <c r="AF30" s="590"/>
      <c r="AG30" s="591"/>
      <c r="AH30" s="548">
        <v>
88.9</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
50</v>
      </c>
      <c r="BD30" s="601"/>
      <c r="BE30" s="601"/>
      <c r="BF30" s="601"/>
      <c r="BG30" s="601"/>
      <c r="BH30" s="601"/>
      <c r="BI30" s="601"/>
      <c r="BJ30" s="601"/>
      <c r="BK30" s="601"/>
      <c r="BL30" s="601"/>
      <c r="BM30" s="602"/>
      <c r="BN30" s="603">
        <v>
1648157</v>
      </c>
      <c r="BO30" s="604"/>
      <c r="BP30" s="604"/>
      <c r="BQ30" s="604"/>
      <c r="BR30" s="604"/>
      <c r="BS30" s="604"/>
      <c r="BT30" s="604"/>
      <c r="BU30" s="605"/>
      <c r="BV30" s="603">
        <v>
1732747</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188</v>
      </c>
      <c r="D32" s="214"/>
      <c r="E32" s="214"/>
      <c r="F32" s="211"/>
      <c r="G32" s="211"/>
      <c r="H32" s="211"/>
      <c r="I32" s="211"/>
      <c r="J32" s="211"/>
      <c r="K32" s="211"/>
      <c r="L32" s="211"/>
      <c r="M32" s="211"/>
      <c r="N32" s="211"/>
      <c r="O32" s="211"/>
      <c r="P32" s="211"/>
      <c r="Q32" s="211"/>
      <c r="R32" s="211"/>
      <c r="S32" s="211"/>
      <c r="T32" s="211"/>
      <c r="U32" s="211" t="s">
        <v>
189</v>
      </c>
      <c r="V32" s="211"/>
      <c r="W32" s="211"/>
      <c r="X32" s="211"/>
      <c r="Y32" s="211"/>
      <c r="Z32" s="211"/>
      <c r="AA32" s="211"/>
      <c r="AB32" s="211"/>
      <c r="AC32" s="211"/>
      <c r="AD32" s="211"/>
      <c r="AE32" s="211"/>
      <c r="AF32" s="211"/>
      <c r="AG32" s="211"/>
      <c r="AH32" s="211"/>
      <c r="AI32" s="211"/>
      <c r="AJ32" s="211"/>
      <c r="AK32" s="211"/>
      <c r="AL32" s="211"/>
      <c r="AM32" s="215" t="s">
        <v>
190</v>
      </c>
      <c r="AN32" s="211"/>
      <c r="AO32" s="211"/>
      <c r="AP32" s="211"/>
      <c r="AQ32" s="211"/>
      <c r="AR32" s="211"/>
      <c r="AS32" s="215"/>
      <c r="AT32" s="215"/>
      <c r="AU32" s="215"/>
      <c r="AV32" s="215"/>
      <c r="AW32" s="215"/>
      <c r="AX32" s="215"/>
      <c r="AY32" s="215"/>
      <c r="AZ32" s="215"/>
      <c r="BA32" s="215"/>
      <c r="BB32" s="211"/>
      <c r="BC32" s="215"/>
      <c r="BD32" s="211"/>
      <c r="BE32" s="215" t="s">
        <v>
191</v>
      </c>
      <c r="BF32" s="211"/>
      <c r="BG32" s="211"/>
      <c r="BH32" s="211"/>
      <c r="BI32" s="211"/>
      <c r="BJ32" s="215"/>
      <c r="BK32" s="215"/>
      <c r="BL32" s="215"/>
      <c r="BM32" s="215"/>
      <c r="BN32" s="215"/>
      <c r="BO32" s="215"/>
      <c r="BP32" s="215"/>
      <c r="BQ32" s="215"/>
      <c r="BR32" s="211"/>
      <c r="BS32" s="211"/>
      <c r="BT32" s="211"/>
      <c r="BU32" s="211"/>
      <c r="BV32" s="211"/>
      <c r="BW32" s="211" t="s">
        <v>
192</v>
      </c>
      <c r="BX32" s="211"/>
      <c r="BY32" s="211"/>
      <c r="BZ32" s="211"/>
      <c r="CA32" s="211"/>
      <c r="CB32" s="215"/>
      <c r="CC32" s="215"/>
      <c r="CD32" s="215"/>
      <c r="CE32" s="215"/>
      <c r="CF32" s="215"/>
      <c r="CG32" s="215"/>
      <c r="CH32" s="215"/>
      <c r="CI32" s="215"/>
      <c r="CJ32" s="215"/>
      <c r="CK32" s="215"/>
      <c r="CL32" s="215"/>
      <c r="CM32" s="215"/>
      <c r="CN32" s="215"/>
      <c r="CO32" s="215" t="s">
        <v>
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
194</v>
      </c>
      <c r="D33" s="453"/>
      <c r="E33" s="418" t="s">
        <v>
195</v>
      </c>
      <c r="F33" s="418"/>
      <c r="G33" s="418"/>
      <c r="H33" s="418"/>
      <c r="I33" s="418"/>
      <c r="J33" s="418"/>
      <c r="K33" s="418"/>
      <c r="L33" s="418"/>
      <c r="M33" s="418"/>
      <c r="N33" s="418"/>
      <c r="O33" s="418"/>
      <c r="P33" s="418"/>
      <c r="Q33" s="418"/>
      <c r="R33" s="418"/>
      <c r="S33" s="418"/>
      <c r="T33" s="216"/>
      <c r="U33" s="453" t="s">
        <v>
194</v>
      </c>
      <c r="V33" s="453"/>
      <c r="W33" s="418" t="s">
        <v>
195</v>
      </c>
      <c r="X33" s="418"/>
      <c r="Y33" s="418"/>
      <c r="Z33" s="418"/>
      <c r="AA33" s="418"/>
      <c r="AB33" s="418"/>
      <c r="AC33" s="418"/>
      <c r="AD33" s="418"/>
      <c r="AE33" s="418"/>
      <c r="AF33" s="418"/>
      <c r="AG33" s="418"/>
      <c r="AH33" s="418"/>
      <c r="AI33" s="418"/>
      <c r="AJ33" s="418"/>
      <c r="AK33" s="418"/>
      <c r="AL33" s="216"/>
      <c r="AM33" s="453" t="s">
        <v>
194</v>
      </c>
      <c r="AN33" s="453"/>
      <c r="AO33" s="418" t="s">
        <v>
196</v>
      </c>
      <c r="AP33" s="418"/>
      <c r="AQ33" s="418"/>
      <c r="AR33" s="418"/>
      <c r="AS33" s="418"/>
      <c r="AT33" s="418"/>
      <c r="AU33" s="418"/>
      <c r="AV33" s="418"/>
      <c r="AW33" s="418"/>
      <c r="AX33" s="418"/>
      <c r="AY33" s="418"/>
      <c r="AZ33" s="418"/>
      <c r="BA33" s="418"/>
      <c r="BB33" s="418"/>
      <c r="BC33" s="418"/>
      <c r="BD33" s="217"/>
      <c r="BE33" s="418" t="s">
        <v>
197</v>
      </c>
      <c r="BF33" s="418"/>
      <c r="BG33" s="418" t="s">
        <v>
198</v>
      </c>
      <c r="BH33" s="418"/>
      <c r="BI33" s="418"/>
      <c r="BJ33" s="418"/>
      <c r="BK33" s="418"/>
      <c r="BL33" s="418"/>
      <c r="BM33" s="418"/>
      <c r="BN33" s="418"/>
      <c r="BO33" s="418"/>
      <c r="BP33" s="418"/>
      <c r="BQ33" s="418"/>
      <c r="BR33" s="418"/>
      <c r="BS33" s="418"/>
      <c r="BT33" s="418"/>
      <c r="BU33" s="418"/>
      <c r="BV33" s="217"/>
      <c r="BW33" s="453" t="s">
        <v>
197</v>
      </c>
      <c r="BX33" s="453"/>
      <c r="BY33" s="418" t="s">
        <v>
199</v>
      </c>
      <c r="BZ33" s="418"/>
      <c r="CA33" s="418"/>
      <c r="CB33" s="418"/>
      <c r="CC33" s="418"/>
      <c r="CD33" s="418"/>
      <c r="CE33" s="418"/>
      <c r="CF33" s="418"/>
      <c r="CG33" s="418"/>
      <c r="CH33" s="418"/>
      <c r="CI33" s="418"/>
      <c r="CJ33" s="418"/>
      <c r="CK33" s="418"/>
      <c r="CL33" s="418"/>
      <c r="CM33" s="418"/>
      <c r="CN33" s="216"/>
      <c r="CO33" s="453" t="s">
        <v>
194</v>
      </c>
      <c r="CP33" s="453"/>
      <c r="CQ33" s="418" t="s">
        <v>
200</v>
      </c>
      <c r="CR33" s="418"/>
      <c r="CS33" s="418"/>
      <c r="CT33" s="418"/>
      <c r="CU33" s="418"/>
      <c r="CV33" s="418"/>
      <c r="CW33" s="418"/>
      <c r="CX33" s="418"/>
      <c r="CY33" s="418"/>
      <c r="CZ33" s="418"/>
      <c r="DA33" s="418"/>
      <c r="DB33" s="418"/>
      <c r="DC33" s="418"/>
      <c r="DD33" s="418"/>
      <c r="DE33" s="418"/>
      <c r="DF33" s="216"/>
      <c r="DG33" s="617" t="s">
        <v>
201</v>
      </c>
      <c r="DH33" s="617"/>
      <c r="DI33" s="218"/>
      <c r="DJ33" s="186"/>
      <c r="DK33" s="186"/>
      <c r="DL33" s="186"/>
      <c r="DM33" s="186"/>
      <c r="DN33" s="186"/>
      <c r="DO33" s="186"/>
    </row>
    <row r="34" spans="1:119" ht="32.25" customHeight="1" x14ac:dyDescent="0.15">
      <c r="A34" s="187"/>
      <c r="B34" s="213"/>
      <c r="C34" s="618">
        <f>
IF(E34="","",1)</f>
        <v>
1</v>
      </c>
      <c r="D34" s="618"/>
      <c r="E34" s="619" t="str">
        <f>
IF('各会計、関係団体の財政状況及び健全化判断比率'!B7="","",'各会計、関係団体の財政状況及び健全化判断比率'!B7)</f>
        <v>
一般会計</v>
      </c>
      <c r="F34" s="619"/>
      <c r="G34" s="619"/>
      <c r="H34" s="619"/>
      <c r="I34" s="619"/>
      <c r="J34" s="619"/>
      <c r="K34" s="619"/>
      <c r="L34" s="619"/>
      <c r="M34" s="619"/>
      <c r="N34" s="619"/>
      <c r="O34" s="619"/>
      <c r="P34" s="619"/>
      <c r="Q34" s="619"/>
      <c r="R34" s="619"/>
      <c r="S34" s="619"/>
      <c r="T34" s="214"/>
      <c r="U34" s="618">
        <f>
IF(W34="","",MAX(C34:D43)+1)</f>
        <v>
5</v>
      </c>
      <c r="V34" s="618"/>
      <c r="W34" s="619" t="str">
        <f>
IF('各会計、関係団体の財政状況及び健全化判断比率'!B28="","",'各会計、関係団体の財政状況及び健全化判断比率'!B28)</f>
        <v>
国民健康保険事業会計（事業勘定）</v>
      </c>
      <c r="X34" s="619"/>
      <c r="Y34" s="619"/>
      <c r="Z34" s="619"/>
      <c r="AA34" s="619"/>
      <c r="AB34" s="619"/>
      <c r="AC34" s="619"/>
      <c r="AD34" s="619"/>
      <c r="AE34" s="619"/>
      <c r="AF34" s="619"/>
      <c r="AG34" s="619"/>
      <c r="AH34" s="619"/>
      <c r="AI34" s="619"/>
      <c r="AJ34" s="619"/>
      <c r="AK34" s="619"/>
      <c r="AL34" s="214"/>
      <c r="AM34" s="618" t="str">
        <f>
IF(AO34="","",MAX(C34:D43,U34:V43)+1)</f>
        <v/>
      </c>
      <c r="AN34" s="618"/>
      <c r="AO34" s="619"/>
      <c r="AP34" s="619"/>
      <c r="AQ34" s="619"/>
      <c r="AR34" s="619"/>
      <c r="AS34" s="619"/>
      <c r="AT34" s="619"/>
      <c r="AU34" s="619"/>
      <c r="AV34" s="619"/>
      <c r="AW34" s="619"/>
      <c r="AX34" s="619"/>
      <c r="AY34" s="619"/>
      <c r="AZ34" s="619"/>
      <c r="BA34" s="619"/>
      <c r="BB34" s="619"/>
      <c r="BC34" s="619"/>
      <c r="BD34" s="214"/>
      <c r="BE34" s="618">
        <f>
IF(BG34="","",MAX(C34:D43,U34:V43,AM34:AN43)+1)</f>
        <v>
9</v>
      </c>
      <c r="BF34" s="618"/>
      <c r="BG34" s="619" t="str">
        <f>
IF('各会計、関係団体の財政状況及び健全化判断比率'!B32="","",'各会計、関係団体の財政状況及び健全化判断比率'!B32)</f>
        <v>
簡易水道事業会計</v>
      </c>
      <c r="BH34" s="619"/>
      <c r="BI34" s="619"/>
      <c r="BJ34" s="619"/>
      <c r="BK34" s="619"/>
      <c r="BL34" s="619"/>
      <c r="BM34" s="619"/>
      <c r="BN34" s="619"/>
      <c r="BO34" s="619"/>
      <c r="BP34" s="619"/>
      <c r="BQ34" s="619"/>
      <c r="BR34" s="619"/>
      <c r="BS34" s="619"/>
      <c r="BT34" s="619"/>
      <c r="BU34" s="619"/>
      <c r="BV34" s="214"/>
      <c r="BW34" s="618">
        <f>
IF(BY34="","",MAX(C34:D43,U34:V43,AM34:AN43,BE34:BF43)+1)</f>
        <v>
12</v>
      </c>
      <c r="BX34" s="618"/>
      <c r="BY34" s="619" t="str">
        <f>
IF('各会計、関係団体の財政状況及び健全化判断比率'!B68="","",'各会計、関係団体の財政状況及び健全化判断比率'!B68)</f>
        <v>
東京都後期高齢者医療広域連合（一般会計）</v>
      </c>
      <c r="BZ34" s="619"/>
      <c r="CA34" s="619"/>
      <c r="CB34" s="619"/>
      <c r="CC34" s="619"/>
      <c r="CD34" s="619"/>
      <c r="CE34" s="619"/>
      <c r="CF34" s="619"/>
      <c r="CG34" s="619"/>
      <c r="CH34" s="619"/>
      <c r="CI34" s="619"/>
      <c r="CJ34" s="619"/>
      <c r="CK34" s="619"/>
      <c r="CL34" s="619"/>
      <c r="CM34" s="619"/>
      <c r="CN34" s="214"/>
      <c r="CO34" s="618" t="str">
        <f>
IF(CQ34="","",MAX(C34:D43,U34:V43,AM34:AN43,BE34:BF43,BW34:BX43)+1)</f>
        <v/>
      </c>
      <c r="CP34" s="618"/>
      <c r="CQ34" s="619" t="str">
        <f>
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
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
IF(E35="","",C34+1)</f>
        <v>
2</v>
      </c>
      <c r="D35" s="618"/>
      <c r="E35" s="619" t="str">
        <f>
IF('各会計、関係団体の財政状況及び健全化判断比率'!B8="","",'各会計、関係団体の財政状況及び健全化判断比率'!B8)</f>
        <v>
連絡船事業会計</v>
      </c>
      <c r="F35" s="619"/>
      <c r="G35" s="619"/>
      <c r="H35" s="619"/>
      <c r="I35" s="619"/>
      <c r="J35" s="619"/>
      <c r="K35" s="619"/>
      <c r="L35" s="619"/>
      <c r="M35" s="619"/>
      <c r="N35" s="619"/>
      <c r="O35" s="619"/>
      <c r="P35" s="619"/>
      <c r="Q35" s="619"/>
      <c r="R35" s="619"/>
      <c r="S35" s="619"/>
      <c r="T35" s="214"/>
      <c r="U35" s="618">
        <f>
IF(W35="","",U34+1)</f>
        <v>
6</v>
      </c>
      <c r="V35" s="618"/>
      <c r="W35" s="619" t="str">
        <f>
IF('各会計、関係団体の財政状況及び健全化判断比率'!B29="","",'各会計、関係団体の財政状況及び健全化判断比率'!B29)</f>
        <v>
国民健康保険事業会計（直診勘定）</v>
      </c>
      <c r="X35" s="619"/>
      <c r="Y35" s="619"/>
      <c r="Z35" s="619"/>
      <c r="AA35" s="619"/>
      <c r="AB35" s="619"/>
      <c r="AC35" s="619"/>
      <c r="AD35" s="619"/>
      <c r="AE35" s="619"/>
      <c r="AF35" s="619"/>
      <c r="AG35" s="619"/>
      <c r="AH35" s="619"/>
      <c r="AI35" s="619"/>
      <c r="AJ35" s="619"/>
      <c r="AK35" s="619"/>
      <c r="AL35" s="214"/>
      <c r="AM35" s="618" t="str">
        <f t="shared" ref="AM35:AM43" si="0">
IF(AO35="","",AM34+1)</f>
        <v/>
      </c>
      <c r="AN35" s="618"/>
      <c r="AO35" s="619"/>
      <c r="AP35" s="619"/>
      <c r="AQ35" s="619"/>
      <c r="AR35" s="619"/>
      <c r="AS35" s="619"/>
      <c r="AT35" s="619"/>
      <c r="AU35" s="619"/>
      <c r="AV35" s="619"/>
      <c r="AW35" s="619"/>
      <c r="AX35" s="619"/>
      <c r="AY35" s="619"/>
      <c r="AZ35" s="619"/>
      <c r="BA35" s="619"/>
      <c r="BB35" s="619"/>
      <c r="BC35" s="619"/>
      <c r="BD35" s="214"/>
      <c r="BE35" s="618">
        <f t="shared" ref="BE35:BE43" si="1">
IF(BG35="","",BE34+1)</f>
        <v>
10</v>
      </c>
      <c r="BF35" s="618"/>
      <c r="BG35" s="619" t="str">
        <f>
IF('各会計、関係団体の財政状況及び健全化判断比率'!B33="","",'各会計、関係団体の財政状況及び健全化判断比率'!B33)</f>
        <v>
と畜場事業会計</v>
      </c>
      <c r="BH35" s="619"/>
      <c r="BI35" s="619"/>
      <c r="BJ35" s="619"/>
      <c r="BK35" s="619"/>
      <c r="BL35" s="619"/>
      <c r="BM35" s="619"/>
      <c r="BN35" s="619"/>
      <c r="BO35" s="619"/>
      <c r="BP35" s="619"/>
      <c r="BQ35" s="619"/>
      <c r="BR35" s="619"/>
      <c r="BS35" s="619"/>
      <c r="BT35" s="619"/>
      <c r="BU35" s="619"/>
      <c r="BV35" s="214"/>
      <c r="BW35" s="618">
        <f t="shared" ref="BW35:BW43" si="2">
IF(BY35="","",BW34+1)</f>
        <v>
13</v>
      </c>
      <c r="BX35" s="618"/>
      <c r="BY35" s="619" t="str">
        <f>
IF('各会計、関係団体の財政状況及び健全化判断比率'!B69="","",'各会計、関係団体の財政状況及び健全化判断比率'!B69)</f>
        <v>
東京都後期高齢者医療広域連合（後期高齢者医療特別会計）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
IF(CQ35="","",CO34+1)</f>
        <v/>
      </c>
      <c r="CP35" s="618"/>
      <c r="CQ35" s="619" t="str">
        <f>
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
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
IF(E36="","",C35+1)</f>
        <v>
3</v>
      </c>
      <c r="D36" s="618"/>
      <c r="E36" s="619" t="str">
        <f>
IF('各会計、関係団体の財政状況及び健全化判断比率'!B9="","",'各会計、関係団体の財政状況及び健全化判断比率'!B9)</f>
        <v>
温泉ロッジ事業会計</v>
      </c>
      <c r="F36" s="619"/>
      <c r="G36" s="619"/>
      <c r="H36" s="619"/>
      <c r="I36" s="619"/>
      <c r="J36" s="619"/>
      <c r="K36" s="619"/>
      <c r="L36" s="619"/>
      <c r="M36" s="619"/>
      <c r="N36" s="619"/>
      <c r="O36" s="619"/>
      <c r="P36" s="619"/>
      <c r="Q36" s="619"/>
      <c r="R36" s="619"/>
      <c r="S36" s="619"/>
      <c r="T36" s="214"/>
      <c r="U36" s="618">
        <f t="shared" ref="U36:U43" si="4">
IF(W36="","",U35+1)</f>
        <v>
7</v>
      </c>
      <c r="V36" s="618"/>
      <c r="W36" s="619" t="str">
        <f>
IF('各会計、関係団体の財政状況及び健全化判断比率'!B30="","",'各会計、関係団体の財政状況及び健全化判断比率'!B30)</f>
        <v>
介護保険事業会計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
11</v>
      </c>
      <c r="BF36" s="618"/>
      <c r="BG36" s="619" t="str">
        <f>
IF('各会計、関係団体の財政状況及び健全化判断比率'!B34="","",'各会計、関係団体の財政状況及び健全化判断比率'!B34)</f>
        <v>
下水道事業会計</v>
      </c>
      <c r="BH36" s="619"/>
      <c r="BI36" s="619"/>
      <c r="BJ36" s="619"/>
      <c r="BK36" s="619"/>
      <c r="BL36" s="619"/>
      <c r="BM36" s="619"/>
      <c r="BN36" s="619"/>
      <c r="BO36" s="619"/>
      <c r="BP36" s="619"/>
      <c r="BQ36" s="619"/>
      <c r="BR36" s="619"/>
      <c r="BS36" s="619"/>
      <c r="BT36" s="619"/>
      <c r="BU36" s="619"/>
      <c r="BV36" s="214"/>
      <c r="BW36" s="618">
        <f t="shared" si="2"/>
        <v>
14</v>
      </c>
      <c r="BX36" s="618"/>
      <c r="BY36" s="619" t="str">
        <f>
IF('各会計、関係団体の財政状況及び健全化判断比率'!B70="","",'各会計、関係団体の財政状況及び健全化判断比率'!B70)</f>
        <v>
東京都島嶼町村一部事務組合</v>
      </c>
      <c r="BZ36" s="619"/>
      <c r="CA36" s="619"/>
      <c r="CB36" s="619"/>
      <c r="CC36" s="619"/>
      <c r="CD36" s="619"/>
      <c r="CE36" s="619"/>
      <c r="CF36" s="619"/>
      <c r="CG36" s="619"/>
      <c r="CH36" s="619"/>
      <c r="CI36" s="619"/>
      <c r="CJ36" s="619"/>
      <c r="CK36" s="619"/>
      <c r="CL36" s="619"/>
      <c r="CM36" s="619"/>
      <c r="CN36" s="214"/>
      <c r="CO36" s="618" t="str">
        <f t="shared" si="3"/>
        <v/>
      </c>
      <c r="CP36" s="618"/>
      <c r="CQ36" s="619" t="str">
        <f>
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
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
IF(E37="","",C36+1)</f>
        <v>
4</v>
      </c>
      <c r="D37" s="618"/>
      <c r="E37" s="619" t="str">
        <f>
IF('各会計、関係団体の財政状況及び健全化判断比率'!B10="","",'各会計、関係団体の財政状況及び健全化判断比率'!B10)</f>
        <v>
災害援護資金貸付事業会計</v>
      </c>
      <c r="F37" s="619"/>
      <c r="G37" s="619"/>
      <c r="H37" s="619"/>
      <c r="I37" s="619"/>
      <c r="J37" s="619"/>
      <c r="K37" s="619"/>
      <c r="L37" s="619"/>
      <c r="M37" s="619"/>
      <c r="N37" s="619"/>
      <c r="O37" s="619"/>
      <c r="P37" s="619"/>
      <c r="Q37" s="619"/>
      <c r="R37" s="619"/>
      <c r="S37" s="619"/>
      <c r="T37" s="214"/>
      <c r="U37" s="618">
        <f t="shared" si="4"/>
        <v>
8</v>
      </c>
      <c r="V37" s="618"/>
      <c r="W37" s="619" t="str">
        <f>
IF('各会計、関係団体の財政状況及び健全化判断比率'!B31="","",'各会計、関係団体の財政状況及び健全化判断比率'!B31)</f>
        <v>
後期高齢者医療事業会計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
15</v>
      </c>
      <c r="BX37" s="618"/>
      <c r="BY37" s="619" t="str">
        <f>
IF('各会計、関係団体の財政状況及び健全化判断比率'!B71="","",'各会計、関係団体の財政状況及び健全化判断比率'!B71)</f>
        <v>
東京都市町村職員退職手当組合</v>
      </c>
      <c r="BZ37" s="619"/>
      <c r="CA37" s="619"/>
      <c r="CB37" s="619"/>
      <c r="CC37" s="619"/>
      <c r="CD37" s="619"/>
      <c r="CE37" s="619"/>
      <c r="CF37" s="619"/>
      <c r="CG37" s="619"/>
      <c r="CH37" s="619"/>
      <c r="CI37" s="619"/>
      <c r="CJ37" s="619"/>
      <c r="CK37" s="619"/>
      <c r="CL37" s="619"/>
      <c r="CM37" s="619"/>
      <c r="CN37" s="214"/>
      <c r="CO37" s="618" t="str">
        <f t="shared" si="3"/>
        <v/>
      </c>
      <c r="CP37" s="618"/>
      <c r="CQ37" s="619" t="str">
        <f>
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
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
IF(E38="","",C37+1)</f>
        <v/>
      </c>
      <c r="D38" s="618"/>
      <c r="E38" s="619" t="str">
        <f>
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
16</v>
      </c>
      <c r="BX38" s="618"/>
      <c r="BY38" s="619" t="str">
        <f>
IF('各会計、関係団体の財政状況及び健全化判断比率'!B72="","",'各会計、関係団体の財政状況及び健全化判断比率'!B72)</f>
        <v>
東京都市町村議会議員公務災害補償等組合</v>
      </c>
      <c r="BZ38" s="619"/>
      <c r="CA38" s="619"/>
      <c r="CB38" s="619"/>
      <c r="CC38" s="619"/>
      <c r="CD38" s="619"/>
      <c r="CE38" s="619"/>
      <c r="CF38" s="619"/>
      <c r="CG38" s="619"/>
      <c r="CH38" s="619"/>
      <c r="CI38" s="619"/>
      <c r="CJ38" s="619"/>
      <c r="CK38" s="619"/>
      <c r="CL38" s="619"/>
      <c r="CM38" s="619"/>
      <c r="CN38" s="214"/>
      <c r="CO38" s="618" t="str">
        <f t="shared" si="3"/>
        <v/>
      </c>
      <c r="CP38" s="618"/>
      <c r="CQ38" s="619" t="str">
        <f>
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
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
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
17</v>
      </c>
      <c r="BX39" s="618"/>
      <c r="BY39" s="619" t="str">
        <f>
IF('各会計、関係団体の財政状況及び健全化判断比率'!B73="","",'各会計、関係団体の財政状況及び健全化判断比率'!B73)</f>
        <v>
東京都市町村総合事務組合（一般会計）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
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
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
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
18</v>
      </c>
      <c r="BX40" s="618"/>
      <c r="BY40" s="619" t="str">
        <f>
IF('各会計、関係団体の財政状況及び健全化判断比率'!B74="","",'各会計、関係団体の財政状況及び健全化判断比率'!B74)</f>
        <v>
東京都市町村総合事務組合（交通災害共済事業特別会計）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
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
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
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
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
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
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
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
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
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
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
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
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
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
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202</v>
      </c>
      <c r="C46" s="186"/>
      <c r="D46" s="186"/>
      <c r="E46" s="186" t="s">
        <v>
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206</v>
      </c>
    </row>
    <row r="50" spans="5:5" x14ac:dyDescent="0.15">
      <c r="E50" s="188" t="s">
        <v>
207</v>
      </c>
    </row>
    <row r="51" spans="5:5" x14ac:dyDescent="0.15">
      <c r="E51" s="188" t="s">
        <v>
208</v>
      </c>
    </row>
    <row r="52" spans="5:5" x14ac:dyDescent="0.15">
      <c r="E52" s="188" t="s">
        <v>
209</v>
      </c>
    </row>
    <row r="53" spans="5:5" x14ac:dyDescent="0.15"/>
    <row r="54" spans="5:5" x14ac:dyDescent="0.15"/>
    <row r="55" spans="5:5" x14ac:dyDescent="0.15"/>
    <row r="56" spans="5:5" x14ac:dyDescent="0.15"/>
  </sheetData>
  <sheetProtection algorithmName="SHA-512" hashValue="4AMbyVWFUcyZSbOuwiywYpv9C3T7+ClCunSFA1KWX9n1PSuuj/vjlZ4r9ywdZXMebNF2MwPR+jCq6svshzdh8A==" saltValue="AKvr5CDXbolHKacQm4F3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562</v>
      </c>
      <c r="G33" s="29" t="s">
        <v>
563</v>
      </c>
      <c r="H33" s="29" t="s">
        <v>
564</v>
      </c>
      <c r="I33" s="29" t="s">
        <v>
565</v>
      </c>
      <c r="J33" s="30" t="s">
        <v>
566</v>
      </c>
      <c r="K33" s="22"/>
      <c r="L33" s="22"/>
      <c r="M33" s="22"/>
      <c r="N33" s="22"/>
      <c r="O33" s="22"/>
      <c r="P33" s="22"/>
    </row>
    <row r="34" spans="1:16" ht="39" customHeight="1" x14ac:dyDescent="0.15">
      <c r="A34" s="22"/>
      <c r="B34" s="31"/>
      <c r="C34" s="1212" t="s">
        <v>
570</v>
      </c>
      <c r="D34" s="1212"/>
      <c r="E34" s="1213"/>
      <c r="F34" s="32">
        <v>
11.95</v>
      </c>
      <c r="G34" s="33">
        <v>
10.91</v>
      </c>
      <c r="H34" s="33">
        <v>
12.44</v>
      </c>
      <c r="I34" s="33">
        <v>
8.0399999999999991</v>
      </c>
      <c r="J34" s="34">
        <v>
12.65</v>
      </c>
      <c r="K34" s="22"/>
      <c r="L34" s="22"/>
      <c r="M34" s="22"/>
      <c r="N34" s="22"/>
      <c r="O34" s="22"/>
      <c r="P34" s="22"/>
    </row>
    <row r="35" spans="1:16" ht="39" customHeight="1" x14ac:dyDescent="0.15">
      <c r="A35" s="22"/>
      <c r="B35" s="35"/>
      <c r="C35" s="1206" t="s">
        <v>
571</v>
      </c>
      <c r="D35" s="1207"/>
      <c r="E35" s="1208"/>
      <c r="F35" s="36">
        <v>
0</v>
      </c>
      <c r="G35" s="37">
        <v>
0</v>
      </c>
      <c r="H35" s="37">
        <v>
0</v>
      </c>
      <c r="I35" s="37">
        <v>
0.66</v>
      </c>
      <c r="J35" s="38">
        <v>
0.71</v>
      </c>
      <c r="K35" s="22"/>
      <c r="L35" s="22"/>
      <c r="M35" s="22"/>
      <c r="N35" s="22"/>
      <c r="O35" s="22"/>
      <c r="P35" s="22"/>
    </row>
    <row r="36" spans="1:16" ht="39" customHeight="1" x14ac:dyDescent="0.15">
      <c r="A36" s="22"/>
      <c r="B36" s="35"/>
      <c r="C36" s="1206" t="s">
        <v>
572</v>
      </c>
      <c r="D36" s="1207"/>
      <c r="E36" s="1208"/>
      <c r="F36" s="36">
        <v>
0.47</v>
      </c>
      <c r="G36" s="37">
        <v>
0.52</v>
      </c>
      <c r="H36" s="37">
        <v>
0.56999999999999995</v>
      </c>
      <c r="I36" s="37">
        <v>
0.69</v>
      </c>
      <c r="J36" s="38">
        <v>
0.31</v>
      </c>
      <c r="K36" s="22"/>
      <c r="L36" s="22"/>
      <c r="M36" s="22"/>
      <c r="N36" s="22"/>
      <c r="O36" s="22"/>
      <c r="P36" s="22"/>
    </row>
    <row r="37" spans="1:16" ht="39" customHeight="1" x14ac:dyDescent="0.15">
      <c r="A37" s="22"/>
      <c r="B37" s="35"/>
      <c r="C37" s="1206" t="s">
        <v>
573</v>
      </c>
      <c r="D37" s="1207"/>
      <c r="E37" s="1208"/>
      <c r="F37" s="36">
        <v>
0.06</v>
      </c>
      <c r="G37" s="37">
        <v>
0.08</v>
      </c>
      <c r="H37" s="37">
        <v>
0.09</v>
      </c>
      <c r="I37" s="37">
        <v>
0.11</v>
      </c>
      <c r="J37" s="38">
        <v>
0.12</v>
      </c>
      <c r="K37" s="22"/>
      <c r="L37" s="22"/>
      <c r="M37" s="22"/>
      <c r="N37" s="22"/>
      <c r="O37" s="22"/>
      <c r="P37" s="22"/>
    </row>
    <row r="38" spans="1:16" ht="39" customHeight="1" x14ac:dyDescent="0.15">
      <c r="A38" s="22"/>
      <c r="B38" s="35"/>
      <c r="C38" s="1206" t="s">
        <v>
574</v>
      </c>
      <c r="D38" s="1207"/>
      <c r="E38" s="1208"/>
      <c r="F38" s="36">
        <v>
0.61</v>
      </c>
      <c r="G38" s="37">
        <v>
0.4</v>
      </c>
      <c r="H38" s="37">
        <v>
0.39</v>
      </c>
      <c r="I38" s="37">
        <v>
0.2</v>
      </c>
      <c r="J38" s="38">
        <v>
7.0000000000000007E-2</v>
      </c>
      <c r="K38" s="22"/>
      <c r="L38" s="22"/>
      <c r="M38" s="22"/>
      <c r="N38" s="22"/>
      <c r="O38" s="22"/>
      <c r="P38" s="22"/>
    </row>
    <row r="39" spans="1:16" ht="39" customHeight="1" x14ac:dyDescent="0.15">
      <c r="A39" s="22"/>
      <c r="B39" s="35"/>
      <c r="C39" s="1206" t="s">
        <v>
575</v>
      </c>
      <c r="D39" s="1207"/>
      <c r="E39" s="1208"/>
      <c r="F39" s="36">
        <v>
0.03</v>
      </c>
      <c r="G39" s="37">
        <v>
7.0000000000000007E-2</v>
      </c>
      <c r="H39" s="37">
        <v>
0.1</v>
      </c>
      <c r="I39" s="37">
        <v>
0.08</v>
      </c>
      <c r="J39" s="38">
        <v>
0.06</v>
      </c>
      <c r="K39" s="22"/>
      <c r="L39" s="22"/>
      <c r="M39" s="22"/>
      <c r="N39" s="22"/>
      <c r="O39" s="22"/>
      <c r="P39" s="22"/>
    </row>
    <row r="40" spans="1:16" ht="39" customHeight="1" x14ac:dyDescent="0.15">
      <c r="A40" s="22"/>
      <c r="B40" s="35"/>
      <c r="C40" s="1206" t="s">
        <v>
576</v>
      </c>
      <c r="D40" s="1207"/>
      <c r="E40" s="1208"/>
      <c r="F40" s="36">
        <v>
7.0000000000000007E-2</v>
      </c>
      <c r="G40" s="37">
        <v>
0</v>
      </c>
      <c r="H40" s="37">
        <v>
0.04</v>
      </c>
      <c r="I40" s="37">
        <v>
0</v>
      </c>
      <c r="J40" s="38">
        <v>
0.05</v>
      </c>
      <c r="K40" s="22"/>
      <c r="L40" s="22"/>
      <c r="M40" s="22"/>
      <c r="N40" s="22"/>
      <c r="O40" s="22"/>
      <c r="P40" s="22"/>
    </row>
    <row r="41" spans="1:16" ht="39" customHeight="1" x14ac:dyDescent="0.15">
      <c r="A41" s="22"/>
      <c r="B41" s="35"/>
      <c r="C41" s="1206" t="s">
        <v>
577</v>
      </c>
      <c r="D41" s="1207"/>
      <c r="E41" s="1208"/>
      <c r="F41" s="36">
        <v>
0</v>
      </c>
      <c r="G41" s="37">
        <v>
0</v>
      </c>
      <c r="H41" s="37">
        <v>
0</v>
      </c>
      <c r="I41" s="37">
        <v>
0</v>
      </c>
      <c r="J41" s="38">
        <v>
0</v>
      </c>
      <c r="K41" s="22"/>
      <c r="L41" s="22"/>
      <c r="M41" s="22"/>
      <c r="N41" s="22"/>
      <c r="O41" s="22"/>
      <c r="P41" s="22"/>
    </row>
    <row r="42" spans="1:16" ht="39" customHeight="1" x14ac:dyDescent="0.15">
      <c r="A42" s="22"/>
      <c r="B42" s="39"/>
      <c r="C42" s="1206" t="s">
        <v>
578</v>
      </c>
      <c r="D42" s="1207"/>
      <c r="E42" s="1208"/>
      <c r="F42" s="36" t="s">
        <v>
520</v>
      </c>
      <c r="G42" s="37" t="s">
        <v>
520</v>
      </c>
      <c r="H42" s="37" t="s">
        <v>
520</v>
      </c>
      <c r="I42" s="37" t="s">
        <v>
520</v>
      </c>
      <c r="J42" s="38" t="s">
        <v>
520</v>
      </c>
      <c r="K42" s="22"/>
      <c r="L42" s="22"/>
      <c r="M42" s="22"/>
      <c r="N42" s="22"/>
      <c r="O42" s="22"/>
      <c r="P42" s="22"/>
    </row>
    <row r="43" spans="1:16" ht="39" customHeight="1" thickBot="1" x14ac:dyDescent="0.2">
      <c r="A43" s="22"/>
      <c r="B43" s="40"/>
      <c r="C43" s="1209" t="s">
        <v>
579</v>
      </c>
      <c r="D43" s="1210"/>
      <c r="E43" s="1211"/>
      <c r="F43" s="41">
        <v>
0.33</v>
      </c>
      <c r="G43" s="42">
        <v>
0</v>
      </c>
      <c r="H43" s="42">
        <v>
0</v>
      </c>
      <c r="I43" s="42">
        <v>
0</v>
      </c>
      <c r="J43" s="43">
        <v>
0</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0MiwHzpKnsLdQUe0q5PTJYp9vK1ShozLozoGg8U6uVpNgjLGmJFNKupkWNOHKfetF4+SQkJLLwzI1cxUokxxw==" saltValue="x8aZrBNoDgBgzPTlJvSI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562</v>
      </c>
      <c r="L44" s="56" t="s">
        <v>
563</v>
      </c>
      <c r="M44" s="56" t="s">
        <v>
564</v>
      </c>
      <c r="N44" s="56" t="s">
        <v>
565</v>
      </c>
      <c r="O44" s="57" t="s">
        <v>
566</v>
      </c>
      <c r="P44" s="48"/>
      <c r="Q44" s="48"/>
      <c r="R44" s="48"/>
      <c r="S44" s="48"/>
      <c r="T44" s="48"/>
      <c r="U44" s="48"/>
    </row>
    <row r="45" spans="1:21" ht="30.75" customHeight="1" x14ac:dyDescent="0.15">
      <c r="A45" s="48"/>
      <c r="B45" s="1214" t="s">
        <v>
11</v>
      </c>
      <c r="C45" s="1215"/>
      <c r="D45" s="58"/>
      <c r="E45" s="1220" t="s">
        <v>
12</v>
      </c>
      <c r="F45" s="1220"/>
      <c r="G45" s="1220"/>
      <c r="H45" s="1220"/>
      <c r="I45" s="1220"/>
      <c r="J45" s="1221"/>
      <c r="K45" s="59">
        <v>
277</v>
      </c>
      <c r="L45" s="60">
        <v>
319</v>
      </c>
      <c r="M45" s="60">
        <v>
299</v>
      </c>
      <c r="N45" s="60">
        <v>
271</v>
      </c>
      <c r="O45" s="61">
        <v>
257</v>
      </c>
      <c r="P45" s="48"/>
      <c r="Q45" s="48"/>
      <c r="R45" s="48"/>
      <c r="S45" s="48"/>
      <c r="T45" s="48"/>
      <c r="U45" s="48"/>
    </row>
    <row r="46" spans="1:21" ht="30.75" customHeight="1" x14ac:dyDescent="0.15">
      <c r="A46" s="48"/>
      <c r="B46" s="1216"/>
      <c r="C46" s="1217"/>
      <c r="D46" s="62"/>
      <c r="E46" s="1222" t="s">
        <v>
13</v>
      </c>
      <c r="F46" s="1222"/>
      <c r="G46" s="1222"/>
      <c r="H46" s="1222"/>
      <c r="I46" s="1222"/>
      <c r="J46" s="1223"/>
      <c r="K46" s="63" t="s">
        <v>
520</v>
      </c>
      <c r="L46" s="64" t="s">
        <v>
520</v>
      </c>
      <c r="M46" s="64" t="s">
        <v>
520</v>
      </c>
      <c r="N46" s="64" t="s">
        <v>
520</v>
      </c>
      <c r="O46" s="65" t="s">
        <v>
520</v>
      </c>
      <c r="P46" s="48"/>
      <c r="Q46" s="48"/>
      <c r="R46" s="48"/>
      <c r="S46" s="48"/>
      <c r="T46" s="48"/>
      <c r="U46" s="48"/>
    </row>
    <row r="47" spans="1:21" ht="30.75" customHeight="1" x14ac:dyDescent="0.15">
      <c r="A47" s="48"/>
      <c r="B47" s="1216"/>
      <c r="C47" s="1217"/>
      <c r="D47" s="62"/>
      <c r="E47" s="1222" t="s">
        <v>
14</v>
      </c>
      <c r="F47" s="1222"/>
      <c r="G47" s="1222"/>
      <c r="H47" s="1222"/>
      <c r="I47" s="1222"/>
      <c r="J47" s="1223"/>
      <c r="K47" s="63" t="s">
        <v>
520</v>
      </c>
      <c r="L47" s="64" t="s">
        <v>
520</v>
      </c>
      <c r="M47" s="64" t="s">
        <v>
520</v>
      </c>
      <c r="N47" s="64" t="s">
        <v>
520</v>
      </c>
      <c r="O47" s="65" t="s">
        <v>
520</v>
      </c>
      <c r="P47" s="48"/>
      <c r="Q47" s="48"/>
      <c r="R47" s="48"/>
      <c r="S47" s="48"/>
      <c r="T47" s="48"/>
      <c r="U47" s="48"/>
    </row>
    <row r="48" spans="1:21" ht="30.75" customHeight="1" x14ac:dyDescent="0.15">
      <c r="A48" s="48"/>
      <c r="B48" s="1216"/>
      <c r="C48" s="1217"/>
      <c r="D48" s="62"/>
      <c r="E48" s="1222" t="s">
        <v>
15</v>
      </c>
      <c r="F48" s="1222"/>
      <c r="G48" s="1222"/>
      <c r="H48" s="1222"/>
      <c r="I48" s="1222"/>
      <c r="J48" s="1223"/>
      <c r="K48" s="63">
        <v>
117</v>
      </c>
      <c r="L48" s="64">
        <v>
109</v>
      </c>
      <c r="M48" s="64">
        <v>
79</v>
      </c>
      <c r="N48" s="64">
        <v>
70</v>
      </c>
      <c r="O48" s="65">
        <v>
68</v>
      </c>
      <c r="P48" s="48"/>
      <c r="Q48" s="48"/>
      <c r="R48" s="48"/>
      <c r="S48" s="48"/>
      <c r="T48" s="48"/>
      <c r="U48" s="48"/>
    </row>
    <row r="49" spans="1:21" ht="30.75" customHeight="1" x14ac:dyDescent="0.15">
      <c r="A49" s="48"/>
      <c r="B49" s="1216"/>
      <c r="C49" s="1217"/>
      <c r="D49" s="62"/>
      <c r="E49" s="1222" t="s">
        <v>
16</v>
      </c>
      <c r="F49" s="1222"/>
      <c r="G49" s="1222"/>
      <c r="H49" s="1222"/>
      <c r="I49" s="1222"/>
      <c r="J49" s="1223"/>
      <c r="K49" s="63">
        <v>
19</v>
      </c>
      <c r="L49" s="64">
        <v>
23</v>
      </c>
      <c r="M49" s="64">
        <v>
23</v>
      </c>
      <c r="N49" s="64">
        <v>
23</v>
      </c>
      <c r="O49" s="65">
        <v>
23</v>
      </c>
      <c r="P49" s="48"/>
      <c r="Q49" s="48"/>
      <c r="R49" s="48"/>
      <c r="S49" s="48"/>
      <c r="T49" s="48"/>
      <c r="U49" s="48"/>
    </row>
    <row r="50" spans="1:21" ht="30.75" customHeight="1" x14ac:dyDescent="0.15">
      <c r="A50" s="48"/>
      <c r="B50" s="1216"/>
      <c r="C50" s="1217"/>
      <c r="D50" s="62"/>
      <c r="E50" s="1222" t="s">
        <v>
17</v>
      </c>
      <c r="F50" s="1222"/>
      <c r="G50" s="1222"/>
      <c r="H50" s="1222"/>
      <c r="I50" s="1222"/>
      <c r="J50" s="1223"/>
      <c r="K50" s="63" t="s">
        <v>
520</v>
      </c>
      <c r="L50" s="64" t="s">
        <v>
520</v>
      </c>
      <c r="M50" s="64" t="s">
        <v>
520</v>
      </c>
      <c r="N50" s="64" t="s">
        <v>
520</v>
      </c>
      <c r="O50" s="65" t="s">
        <v>
520</v>
      </c>
      <c r="P50" s="48"/>
      <c r="Q50" s="48"/>
      <c r="R50" s="48"/>
      <c r="S50" s="48"/>
      <c r="T50" s="48"/>
      <c r="U50" s="48"/>
    </row>
    <row r="51" spans="1:21" ht="30.75" customHeight="1" x14ac:dyDescent="0.15">
      <c r="A51" s="48"/>
      <c r="B51" s="1218"/>
      <c r="C51" s="1219"/>
      <c r="D51" s="66"/>
      <c r="E51" s="1222" t="s">
        <v>
18</v>
      </c>
      <c r="F51" s="1222"/>
      <c r="G51" s="1222"/>
      <c r="H51" s="1222"/>
      <c r="I51" s="1222"/>
      <c r="J51" s="1223"/>
      <c r="K51" s="63" t="s">
        <v>
520</v>
      </c>
      <c r="L51" s="64" t="s">
        <v>
520</v>
      </c>
      <c r="M51" s="64" t="s">
        <v>
520</v>
      </c>
      <c r="N51" s="64" t="s">
        <v>
520</v>
      </c>
      <c r="O51" s="65" t="s">
        <v>
520</v>
      </c>
      <c r="P51" s="48"/>
      <c r="Q51" s="48"/>
      <c r="R51" s="48"/>
      <c r="S51" s="48"/>
      <c r="T51" s="48"/>
      <c r="U51" s="48"/>
    </row>
    <row r="52" spans="1:21" ht="30.75" customHeight="1" x14ac:dyDescent="0.15">
      <c r="A52" s="48"/>
      <c r="B52" s="1224" t="s">
        <v>
19</v>
      </c>
      <c r="C52" s="1225"/>
      <c r="D52" s="66"/>
      <c r="E52" s="1222" t="s">
        <v>
20</v>
      </c>
      <c r="F52" s="1222"/>
      <c r="G52" s="1222"/>
      <c r="H52" s="1222"/>
      <c r="I52" s="1222"/>
      <c r="J52" s="1223"/>
      <c r="K52" s="63">
        <v>
316</v>
      </c>
      <c r="L52" s="64">
        <v>
340</v>
      </c>
      <c r="M52" s="64">
        <v>
303</v>
      </c>
      <c r="N52" s="64">
        <v>
284</v>
      </c>
      <c r="O52" s="65">
        <v>
261</v>
      </c>
      <c r="P52" s="48"/>
      <c r="Q52" s="48"/>
      <c r="R52" s="48"/>
      <c r="S52" s="48"/>
      <c r="T52" s="48"/>
      <c r="U52" s="48"/>
    </row>
    <row r="53" spans="1:21" ht="30.75" customHeight="1" thickBot="1" x14ac:dyDescent="0.2">
      <c r="A53" s="48"/>
      <c r="B53" s="1226" t="s">
        <v>
21</v>
      </c>
      <c r="C53" s="1227"/>
      <c r="D53" s="67"/>
      <c r="E53" s="1228" t="s">
        <v>
22</v>
      </c>
      <c r="F53" s="1228"/>
      <c r="G53" s="1228"/>
      <c r="H53" s="1228"/>
      <c r="I53" s="1228"/>
      <c r="J53" s="1229"/>
      <c r="K53" s="68">
        <v>
97</v>
      </c>
      <c r="L53" s="69">
        <v>
111</v>
      </c>
      <c r="M53" s="69">
        <v>
98</v>
      </c>
      <c r="N53" s="69">
        <v>
80</v>
      </c>
      <c r="O53" s="70">
        <v>
87</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580</v>
      </c>
      <c r="P55" s="48"/>
      <c r="Q55" s="48"/>
      <c r="R55" s="48"/>
      <c r="S55" s="48"/>
      <c r="T55" s="48"/>
      <c r="U55" s="48"/>
    </row>
    <row r="56" spans="1:21" ht="31.5" customHeight="1" thickBot="1" x14ac:dyDescent="0.2">
      <c r="A56" s="48"/>
      <c r="B56" s="76"/>
      <c r="C56" s="77"/>
      <c r="D56" s="77"/>
      <c r="E56" s="78"/>
      <c r="F56" s="78"/>
      <c r="G56" s="78"/>
      <c r="H56" s="78"/>
      <c r="I56" s="78"/>
      <c r="J56" s="79" t="s">
        <v>
2</v>
      </c>
      <c r="K56" s="80" t="s">
        <v>
581</v>
      </c>
      <c r="L56" s="81" t="s">
        <v>
582</v>
      </c>
      <c r="M56" s="81" t="s">
        <v>
583</v>
      </c>
      <c r="N56" s="81" t="s">
        <v>
584</v>
      </c>
      <c r="O56" s="82" t="s">
        <v>
585</v>
      </c>
      <c r="P56" s="48"/>
      <c r="Q56" s="48"/>
      <c r="R56" s="48"/>
      <c r="S56" s="48"/>
      <c r="T56" s="48"/>
      <c r="U56" s="48"/>
    </row>
    <row r="57" spans="1:21" ht="31.5" customHeight="1" x14ac:dyDescent="0.15">
      <c r="B57" s="1230" t="s">
        <v>
25</v>
      </c>
      <c r="C57" s="1231"/>
      <c r="D57" s="1234" t="s">
        <v>
26</v>
      </c>
      <c r="E57" s="1235"/>
      <c r="F57" s="1235"/>
      <c r="G57" s="1235"/>
      <c r="H57" s="1235"/>
      <c r="I57" s="1235"/>
      <c r="J57" s="1236"/>
      <c r="K57" s="83" t="s">
        <v>
598</v>
      </c>
      <c r="L57" s="84" t="s">
        <v>
599</v>
      </c>
      <c r="M57" s="84" t="s">
        <v>
599</v>
      </c>
      <c r="N57" s="84" t="s">
        <v>
599</v>
      </c>
      <c r="O57" s="85" t="s">
        <v>
599</v>
      </c>
    </row>
    <row r="58" spans="1:21" ht="31.5" customHeight="1" thickBot="1" x14ac:dyDescent="0.2">
      <c r="B58" s="1232"/>
      <c r="C58" s="1233"/>
      <c r="D58" s="1237" t="s">
        <v>
27</v>
      </c>
      <c r="E58" s="1238"/>
      <c r="F58" s="1238"/>
      <c r="G58" s="1238"/>
      <c r="H58" s="1238"/>
      <c r="I58" s="1238"/>
      <c r="J58" s="1239"/>
      <c r="K58" s="86" t="s">
        <v>
599</v>
      </c>
      <c r="L58" s="87" t="s">
        <v>
599</v>
      </c>
      <c r="M58" s="87" t="s">
        <v>
599</v>
      </c>
      <c r="N58" s="87" t="s">
        <v>
599</v>
      </c>
      <c r="O58" s="88" t="s">
        <v>
600</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lnPDBmT9ItUmtCJ77Pe1qYoO6J3pMxKbCbPOk/Mq6LGKOPjXsXfd3X0rRZEKDnrdBFSF907j63/zgCWp1Bww==" saltValue="+0rqQOwa1kwUcxMaBWWt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562</v>
      </c>
      <c r="J40" s="100" t="s">
        <v>
563</v>
      </c>
      <c r="K40" s="100" t="s">
        <v>
564</v>
      </c>
      <c r="L40" s="100" t="s">
        <v>
565</v>
      </c>
      <c r="M40" s="101" t="s">
        <v>
566</v>
      </c>
    </row>
    <row r="41" spans="2:13" ht="27.75" customHeight="1" x14ac:dyDescent="0.15">
      <c r="B41" s="1240" t="s">
        <v>
30</v>
      </c>
      <c r="C41" s="1241"/>
      <c r="D41" s="102"/>
      <c r="E41" s="1246" t="s">
        <v>
31</v>
      </c>
      <c r="F41" s="1246"/>
      <c r="G41" s="1246"/>
      <c r="H41" s="1247"/>
      <c r="I41" s="103">
        <v>
2780</v>
      </c>
      <c r="J41" s="104">
        <v>
2553</v>
      </c>
      <c r="K41" s="104">
        <v>
2673</v>
      </c>
      <c r="L41" s="104">
        <v>
2786</v>
      </c>
      <c r="M41" s="105">
        <v>
2771</v>
      </c>
    </row>
    <row r="42" spans="2:13" ht="27.75" customHeight="1" x14ac:dyDescent="0.15">
      <c r="B42" s="1242"/>
      <c r="C42" s="1243"/>
      <c r="D42" s="106"/>
      <c r="E42" s="1248" t="s">
        <v>
32</v>
      </c>
      <c r="F42" s="1248"/>
      <c r="G42" s="1248"/>
      <c r="H42" s="1249"/>
      <c r="I42" s="107" t="s">
        <v>
520</v>
      </c>
      <c r="J42" s="108" t="s">
        <v>
520</v>
      </c>
      <c r="K42" s="108" t="s">
        <v>
520</v>
      </c>
      <c r="L42" s="108" t="s">
        <v>
520</v>
      </c>
      <c r="M42" s="109" t="s">
        <v>
520</v>
      </c>
    </row>
    <row r="43" spans="2:13" ht="27.75" customHeight="1" x14ac:dyDescent="0.15">
      <c r="B43" s="1242"/>
      <c r="C43" s="1243"/>
      <c r="D43" s="106"/>
      <c r="E43" s="1248" t="s">
        <v>
33</v>
      </c>
      <c r="F43" s="1248"/>
      <c r="G43" s="1248"/>
      <c r="H43" s="1249"/>
      <c r="I43" s="107">
        <v>
884</v>
      </c>
      <c r="J43" s="108">
        <v>
846</v>
      </c>
      <c r="K43" s="108">
        <v>
855</v>
      </c>
      <c r="L43" s="108">
        <v>
857</v>
      </c>
      <c r="M43" s="109">
        <v>
823</v>
      </c>
    </row>
    <row r="44" spans="2:13" ht="27.75" customHeight="1" x14ac:dyDescent="0.15">
      <c r="B44" s="1242"/>
      <c r="C44" s="1243"/>
      <c r="D44" s="106"/>
      <c r="E44" s="1248" t="s">
        <v>
34</v>
      </c>
      <c r="F44" s="1248"/>
      <c r="G44" s="1248"/>
      <c r="H44" s="1249"/>
      <c r="I44" s="107">
        <v>
182</v>
      </c>
      <c r="J44" s="108">
        <v>
163</v>
      </c>
      <c r="K44" s="108">
        <v>
141</v>
      </c>
      <c r="L44" s="108">
        <v>
121</v>
      </c>
      <c r="M44" s="109">
        <v>
99</v>
      </c>
    </row>
    <row r="45" spans="2:13" ht="27.75" customHeight="1" x14ac:dyDescent="0.15">
      <c r="B45" s="1242"/>
      <c r="C45" s="1243"/>
      <c r="D45" s="106"/>
      <c r="E45" s="1248" t="s">
        <v>
35</v>
      </c>
      <c r="F45" s="1248"/>
      <c r="G45" s="1248"/>
      <c r="H45" s="1249"/>
      <c r="I45" s="107">
        <v>
488</v>
      </c>
      <c r="J45" s="108">
        <v>
469</v>
      </c>
      <c r="K45" s="108">
        <v>
457</v>
      </c>
      <c r="L45" s="108">
        <v>
296</v>
      </c>
      <c r="M45" s="109">
        <v>
417</v>
      </c>
    </row>
    <row r="46" spans="2:13" ht="27.75" customHeight="1" x14ac:dyDescent="0.15">
      <c r="B46" s="1242"/>
      <c r="C46" s="1243"/>
      <c r="D46" s="110"/>
      <c r="E46" s="1248" t="s">
        <v>
36</v>
      </c>
      <c r="F46" s="1248"/>
      <c r="G46" s="1248"/>
      <c r="H46" s="1249"/>
      <c r="I46" s="107" t="s">
        <v>
520</v>
      </c>
      <c r="J46" s="108" t="s">
        <v>
520</v>
      </c>
      <c r="K46" s="108" t="s">
        <v>
520</v>
      </c>
      <c r="L46" s="108" t="s">
        <v>
520</v>
      </c>
      <c r="M46" s="109" t="s">
        <v>
520</v>
      </c>
    </row>
    <row r="47" spans="2:13" ht="27.75" customHeight="1" x14ac:dyDescent="0.15">
      <c r="B47" s="1242"/>
      <c r="C47" s="1243"/>
      <c r="D47" s="111"/>
      <c r="E47" s="1250" t="s">
        <v>
37</v>
      </c>
      <c r="F47" s="1251"/>
      <c r="G47" s="1251"/>
      <c r="H47" s="1252"/>
      <c r="I47" s="107" t="s">
        <v>
520</v>
      </c>
      <c r="J47" s="108" t="s">
        <v>
520</v>
      </c>
      <c r="K47" s="108" t="s">
        <v>
520</v>
      </c>
      <c r="L47" s="108" t="s">
        <v>
520</v>
      </c>
      <c r="M47" s="109" t="s">
        <v>
520</v>
      </c>
    </row>
    <row r="48" spans="2:13" ht="27.75" customHeight="1" x14ac:dyDescent="0.15">
      <c r="B48" s="1242"/>
      <c r="C48" s="1243"/>
      <c r="D48" s="106"/>
      <c r="E48" s="1248" t="s">
        <v>
38</v>
      </c>
      <c r="F48" s="1248"/>
      <c r="G48" s="1248"/>
      <c r="H48" s="1249"/>
      <c r="I48" s="107" t="s">
        <v>
520</v>
      </c>
      <c r="J48" s="108" t="s">
        <v>
520</v>
      </c>
      <c r="K48" s="108" t="s">
        <v>
520</v>
      </c>
      <c r="L48" s="108" t="s">
        <v>
520</v>
      </c>
      <c r="M48" s="109" t="s">
        <v>
520</v>
      </c>
    </row>
    <row r="49" spans="2:13" ht="27.75" customHeight="1" x14ac:dyDescent="0.15">
      <c r="B49" s="1244"/>
      <c r="C49" s="1245"/>
      <c r="D49" s="106"/>
      <c r="E49" s="1248" t="s">
        <v>
39</v>
      </c>
      <c r="F49" s="1248"/>
      <c r="G49" s="1248"/>
      <c r="H49" s="1249"/>
      <c r="I49" s="107" t="s">
        <v>
520</v>
      </c>
      <c r="J49" s="108" t="s">
        <v>
520</v>
      </c>
      <c r="K49" s="108" t="s">
        <v>
520</v>
      </c>
      <c r="L49" s="108" t="s">
        <v>
520</v>
      </c>
      <c r="M49" s="109" t="s">
        <v>
520</v>
      </c>
    </row>
    <row r="50" spans="2:13" ht="27.75" customHeight="1" x14ac:dyDescent="0.15">
      <c r="B50" s="1253" t="s">
        <v>
40</v>
      </c>
      <c r="C50" s="1254"/>
      <c r="D50" s="112"/>
      <c r="E50" s="1248" t="s">
        <v>
41</v>
      </c>
      <c r="F50" s="1248"/>
      <c r="G50" s="1248"/>
      <c r="H50" s="1249"/>
      <c r="I50" s="107">
        <v>
2293</v>
      </c>
      <c r="J50" s="108">
        <v>
2470</v>
      </c>
      <c r="K50" s="108">
        <v>
2414</v>
      </c>
      <c r="L50" s="108">
        <v>
2344</v>
      </c>
      <c r="M50" s="109">
        <v>
2093</v>
      </c>
    </row>
    <row r="51" spans="2:13" ht="27.75" customHeight="1" x14ac:dyDescent="0.15">
      <c r="B51" s="1242"/>
      <c r="C51" s="1243"/>
      <c r="D51" s="106"/>
      <c r="E51" s="1248" t="s">
        <v>
42</v>
      </c>
      <c r="F51" s="1248"/>
      <c r="G51" s="1248"/>
      <c r="H51" s="1249"/>
      <c r="I51" s="107">
        <v>
90</v>
      </c>
      <c r="J51" s="108">
        <v>
79</v>
      </c>
      <c r="K51" s="108">
        <v>
68</v>
      </c>
      <c r="L51" s="108">
        <v>
58</v>
      </c>
      <c r="M51" s="109">
        <v>
48</v>
      </c>
    </row>
    <row r="52" spans="2:13" ht="27.75" customHeight="1" x14ac:dyDescent="0.15">
      <c r="B52" s="1244"/>
      <c r="C52" s="1245"/>
      <c r="D52" s="106"/>
      <c r="E52" s="1248" t="s">
        <v>
43</v>
      </c>
      <c r="F52" s="1248"/>
      <c r="G52" s="1248"/>
      <c r="H52" s="1249"/>
      <c r="I52" s="107">
        <v>
2709</v>
      </c>
      <c r="J52" s="108">
        <v>
2490</v>
      </c>
      <c r="K52" s="108">
        <v>
2562</v>
      </c>
      <c r="L52" s="108">
        <v>
2637</v>
      </c>
      <c r="M52" s="109">
        <v>
2615</v>
      </c>
    </row>
    <row r="53" spans="2:13" ht="27.75" customHeight="1" thickBot="1" x14ac:dyDescent="0.2">
      <c r="B53" s="1255" t="s">
        <v>
44</v>
      </c>
      <c r="C53" s="1256"/>
      <c r="D53" s="113"/>
      <c r="E53" s="1257" t="s">
        <v>
45</v>
      </c>
      <c r="F53" s="1257"/>
      <c r="G53" s="1257"/>
      <c r="H53" s="1258"/>
      <c r="I53" s="114">
        <v>
-757</v>
      </c>
      <c r="J53" s="115">
        <v>
-1008</v>
      </c>
      <c r="K53" s="115">
        <v>
-918</v>
      </c>
      <c r="L53" s="115">
        <v>
-979</v>
      </c>
      <c r="M53" s="116">
        <v>
-647</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QF+doYvcB9ehD8uUs2AgzIzvQDmPPQp5P2lFBHS8pvXGq1dz/sMYV7F4WBR3OHq9kVy16uxPx8ECtqFXbkplg==" saltValue="xVLk3xYyHvdjnKilOkrd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564</v>
      </c>
      <c r="G54" s="125" t="s">
        <v>
565</v>
      </c>
      <c r="H54" s="126" t="s">
        <v>
566</v>
      </c>
    </row>
    <row r="55" spans="2:8" ht="52.5" customHeight="1" x14ac:dyDescent="0.15">
      <c r="B55" s="127"/>
      <c r="C55" s="1267" t="s">
        <v>
48</v>
      </c>
      <c r="D55" s="1267"/>
      <c r="E55" s="1268"/>
      <c r="F55" s="128">
        <v>
508</v>
      </c>
      <c r="G55" s="128">
        <v>
420</v>
      </c>
      <c r="H55" s="129">
        <v>
310</v>
      </c>
    </row>
    <row r="56" spans="2:8" ht="52.5" customHeight="1" x14ac:dyDescent="0.15">
      <c r="B56" s="130"/>
      <c r="C56" s="1269" t="s">
        <v>
49</v>
      </c>
      <c r="D56" s="1269"/>
      <c r="E56" s="1270"/>
      <c r="F56" s="131">
        <v>
191</v>
      </c>
      <c r="G56" s="131">
        <v>
191</v>
      </c>
      <c r="H56" s="132">
        <v>
191</v>
      </c>
    </row>
    <row r="57" spans="2:8" ht="53.25" customHeight="1" x14ac:dyDescent="0.15">
      <c r="B57" s="130"/>
      <c r="C57" s="1271" t="s">
        <v>
50</v>
      </c>
      <c r="D57" s="1271"/>
      <c r="E57" s="1272"/>
      <c r="F57" s="133">
        <v>
1715</v>
      </c>
      <c r="G57" s="133">
        <v>
1733</v>
      </c>
      <c r="H57" s="134">
        <v>
1648</v>
      </c>
    </row>
    <row r="58" spans="2:8" ht="45.75" customHeight="1" x14ac:dyDescent="0.15">
      <c r="B58" s="135"/>
      <c r="C58" s="1259" t="s">
        <v>
601</v>
      </c>
      <c r="D58" s="1260"/>
      <c r="E58" s="1261"/>
      <c r="F58" s="136">
        <v>
611</v>
      </c>
      <c r="G58" s="136">
        <v>
611</v>
      </c>
      <c r="H58" s="137">
        <v>
510</v>
      </c>
    </row>
    <row r="59" spans="2:8" ht="45.75" customHeight="1" x14ac:dyDescent="0.15">
      <c r="B59" s="135"/>
      <c r="C59" s="1259" t="s">
        <v>
602</v>
      </c>
      <c r="D59" s="1260"/>
      <c r="E59" s="1261"/>
      <c r="F59" s="136">
        <v>
330</v>
      </c>
      <c r="G59" s="136">
        <v>
330</v>
      </c>
      <c r="H59" s="137">
        <v>
330</v>
      </c>
    </row>
    <row r="60" spans="2:8" ht="45.75" customHeight="1" x14ac:dyDescent="0.15">
      <c r="B60" s="135"/>
      <c r="C60" s="1259" t="s">
        <v>
603</v>
      </c>
      <c r="D60" s="1260"/>
      <c r="E60" s="1261"/>
      <c r="F60" s="136">
        <v>
285</v>
      </c>
      <c r="G60" s="136">
        <v>
296</v>
      </c>
      <c r="H60" s="137">
        <v>
300</v>
      </c>
    </row>
    <row r="61" spans="2:8" ht="45.75" customHeight="1" x14ac:dyDescent="0.15">
      <c r="B61" s="135"/>
      <c r="C61" s="1259" t="s">
        <v>
604</v>
      </c>
      <c r="D61" s="1260"/>
      <c r="E61" s="1261"/>
      <c r="F61" s="136">
        <v>
285</v>
      </c>
      <c r="G61" s="136">
        <v>
285</v>
      </c>
      <c r="H61" s="137">
        <v>
235</v>
      </c>
    </row>
    <row r="62" spans="2:8" ht="45.75" customHeight="1" thickBot="1" x14ac:dyDescent="0.2">
      <c r="B62" s="138"/>
      <c r="C62" s="1262" t="s">
        <v>
605</v>
      </c>
      <c r="D62" s="1263"/>
      <c r="E62" s="1264"/>
      <c r="F62" s="139">
        <v>
185</v>
      </c>
      <c r="G62" s="139">
        <v>
192</v>
      </c>
      <c r="H62" s="140">
        <v>
199</v>
      </c>
    </row>
    <row r="63" spans="2:8" ht="52.5" customHeight="1" thickBot="1" x14ac:dyDescent="0.2">
      <c r="B63" s="141"/>
      <c r="C63" s="1265" t="s">
        <v>
51</v>
      </c>
      <c r="D63" s="1265"/>
      <c r="E63" s="1266"/>
      <c r="F63" s="142">
        <v>
2414</v>
      </c>
      <c r="G63" s="142">
        <v>
2344</v>
      </c>
      <c r="H63" s="143">
        <v>
2150</v>
      </c>
    </row>
    <row r="64" spans="2:8" ht="15" customHeight="1" x14ac:dyDescent="0.15"/>
  </sheetData>
  <sheetProtection algorithmName="SHA-512" hashValue="cZZzvJ7sayT6XNqBbObmAj/Q9lTOjk+uyfsvAJbHtkNXb8/k0UEEqNGiT1MaMnfDkJXt4b9ed2czR1AMCPxrSA==" saltValue="REH6H+kZC5YrZxaWRhzf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42578125" style="1275" customWidth="1"/>
    <col min="2" max="107" width="2.42578125" style="1275" customWidth="1"/>
    <col min="108" max="108" width="6.140625" style="1283" customWidth="1"/>
    <col min="109" max="109" width="5.85546875" style="1282" customWidth="1"/>
    <col min="110" max="110" width="19.140625" style="1275" hidden="1"/>
    <col min="111" max="115" width="12.5703125" style="1275" hidden="1"/>
    <col min="116" max="349" width="8.5703125" style="1275" hidden="1"/>
    <col min="350" max="355" width="14.85546875" style="1275" hidden="1"/>
    <col min="356" max="357" width="15.85546875" style="1275" hidden="1"/>
    <col min="358" max="363" width="16.140625" style="1275" hidden="1"/>
    <col min="364" max="364" width="6.140625" style="1275" hidden="1"/>
    <col min="365" max="365" width="3" style="1275" hidden="1"/>
    <col min="366" max="605" width="8.5703125" style="1275" hidden="1"/>
    <col min="606" max="611" width="14.85546875" style="1275" hidden="1"/>
    <col min="612" max="613" width="15.85546875" style="1275" hidden="1"/>
    <col min="614" max="619" width="16.140625" style="1275" hidden="1"/>
    <col min="620" max="620" width="6.140625" style="1275" hidden="1"/>
    <col min="621" max="621" width="3" style="1275" hidden="1"/>
    <col min="622" max="861" width="8.5703125" style="1275" hidden="1"/>
    <col min="862" max="867" width="14.85546875" style="1275" hidden="1"/>
    <col min="868" max="869" width="15.85546875" style="1275" hidden="1"/>
    <col min="870" max="875" width="16.140625" style="1275" hidden="1"/>
    <col min="876" max="876" width="6.140625" style="1275" hidden="1"/>
    <col min="877" max="877" width="3" style="1275" hidden="1"/>
    <col min="878" max="1117" width="8.5703125" style="1275" hidden="1"/>
    <col min="1118" max="1123" width="14.85546875" style="1275" hidden="1"/>
    <col min="1124" max="1125" width="15.85546875" style="1275" hidden="1"/>
    <col min="1126" max="1131" width="16.140625" style="1275" hidden="1"/>
    <col min="1132" max="1132" width="6.140625" style="1275" hidden="1"/>
    <col min="1133" max="1133" width="3" style="1275" hidden="1"/>
    <col min="1134" max="1373" width="8.5703125" style="1275" hidden="1"/>
    <col min="1374" max="1379" width="14.85546875" style="1275" hidden="1"/>
    <col min="1380" max="1381" width="15.85546875" style="1275" hidden="1"/>
    <col min="1382" max="1387" width="16.140625" style="1275" hidden="1"/>
    <col min="1388" max="1388" width="6.140625" style="1275" hidden="1"/>
    <col min="1389" max="1389" width="3" style="1275" hidden="1"/>
    <col min="1390" max="1629" width="8.5703125" style="1275" hidden="1"/>
    <col min="1630" max="1635" width="14.85546875" style="1275" hidden="1"/>
    <col min="1636" max="1637" width="15.85546875" style="1275" hidden="1"/>
    <col min="1638" max="1643" width="16.140625" style="1275" hidden="1"/>
    <col min="1644" max="1644" width="6.140625" style="1275" hidden="1"/>
    <col min="1645" max="1645" width="3" style="1275" hidden="1"/>
    <col min="1646" max="1885" width="8.5703125" style="1275" hidden="1"/>
    <col min="1886" max="1891" width="14.85546875" style="1275" hidden="1"/>
    <col min="1892" max="1893" width="15.85546875" style="1275" hidden="1"/>
    <col min="1894" max="1899" width="16.140625" style="1275" hidden="1"/>
    <col min="1900" max="1900" width="6.140625" style="1275" hidden="1"/>
    <col min="1901" max="1901" width="3" style="1275" hidden="1"/>
    <col min="1902" max="2141" width="8.5703125" style="1275" hidden="1"/>
    <col min="2142" max="2147" width="14.85546875" style="1275" hidden="1"/>
    <col min="2148" max="2149" width="15.85546875" style="1275" hidden="1"/>
    <col min="2150" max="2155" width="16.140625" style="1275" hidden="1"/>
    <col min="2156" max="2156" width="6.140625" style="1275" hidden="1"/>
    <col min="2157" max="2157" width="3" style="1275" hidden="1"/>
    <col min="2158" max="2397" width="8.5703125" style="1275" hidden="1"/>
    <col min="2398" max="2403" width="14.85546875" style="1275" hidden="1"/>
    <col min="2404" max="2405" width="15.85546875" style="1275" hidden="1"/>
    <col min="2406" max="2411" width="16.140625" style="1275" hidden="1"/>
    <col min="2412" max="2412" width="6.140625" style="1275" hidden="1"/>
    <col min="2413" max="2413" width="3" style="1275" hidden="1"/>
    <col min="2414" max="2653" width="8.5703125" style="1275" hidden="1"/>
    <col min="2654" max="2659" width="14.85546875" style="1275" hidden="1"/>
    <col min="2660" max="2661" width="15.85546875" style="1275" hidden="1"/>
    <col min="2662" max="2667" width="16.140625" style="1275" hidden="1"/>
    <col min="2668" max="2668" width="6.140625" style="1275" hidden="1"/>
    <col min="2669" max="2669" width="3" style="1275" hidden="1"/>
    <col min="2670" max="2909" width="8.5703125" style="1275" hidden="1"/>
    <col min="2910" max="2915" width="14.85546875" style="1275" hidden="1"/>
    <col min="2916" max="2917" width="15.85546875" style="1275" hidden="1"/>
    <col min="2918" max="2923" width="16.140625" style="1275" hidden="1"/>
    <col min="2924" max="2924" width="6.140625" style="1275" hidden="1"/>
    <col min="2925" max="2925" width="3" style="1275" hidden="1"/>
    <col min="2926" max="3165" width="8.5703125" style="1275" hidden="1"/>
    <col min="3166" max="3171" width="14.85546875" style="1275" hidden="1"/>
    <col min="3172" max="3173" width="15.85546875" style="1275" hidden="1"/>
    <col min="3174" max="3179" width="16.140625" style="1275" hidden="1"/>
    <col min="3180" max="3180" width="6.140625" style="1275" hidden="1"/>
    <col min="3181" max="3181" width="3" style="1275" hidden="1"/>
    <col min="3182" max="3421" width="8.5703125" style="1275" hidden="1"/>
    <col min="3422" max="3427" width="14.85546875" style="1275" hidden="1"/>
    <col min="3428" max="3429" width="15.85546875" style="1275" hidden="1"/>
    <col min="3430" max="3435" width="16.140625" style="1275" hidden="1"/>
    <col min="3436" max="3436" width="6.140625" style="1275" hidden="1"/>
    <col min="3437" max="3437" width="3" style="1275" hidden="1"/>
    <col min="3438" max="3677" width="8.5703125" style="1275" hidden="1"/>
    <col min="3678" max="3683" width="14.85546875" style="1275" hidden="1"/>
    <col min="3684" max="3685" width="15.85546875" style="1275" hidden="1"/>
    <col min="3686" max="3691" width="16.140625" style="1275" hidden="1"/>
    <col min="3692" max="3692" width="6.140625" style="1275" hidden="1"/>
    <col min="3693" max="3693" width="3" style="1275" hidden="1"/>
    <col min="3694" max="3933" width="8.5703125" style="1275" hidden="1"/>
    <col min="3934" max="3939" width="14.85546875" style="1275" hidden="1"/>
    <col min="3940" max="3941" width="15.85546875" style="1275" hidden="1"/>
    <col min="3942" max="3947" width="16.140625" style="1275" hidden="1"/>
    <col min="3948" max="3948" width="6.140625" style="1275" hidden="1"/>
    <col min="3949" max="3949" width="3" style="1275" hidden="1"/>
    <col min="3950" max="4189" width="8.5703125" style="1275" hidden="1"/>
    <col min="4190" max="4195" width="14.85546875" style="1275" hidden="1"/>
    <col min="4196" max="4197" width="15.85546875" style="1275" hidden="1"/>
    <col min="4198" max="4203" width="16.140625" style="1275" hidden="1"/>
    <col min="4204" max="4204" width="6.140625" style="1275" hidden="1"/>
    <col min="4205" max="4205" width="3" style="1275" hidden="1"/>
    <col min="4206" max="4445" width="8.5703125" style="1275" hidden="1"/>
    <col min="4446" max="4451" width="14.85546875" style="1275" hidden="1"/>
    <col min="4452" max="4453" width="15.85546875" style="1275" hidden="1"/>
    <col min="4454" max="4459" width="16.140625" style="1275" hidden="1"/>
    <col min="4460" max="4460" width="6.140625" style="1275" hidden="1"/>
    <col min="4461" max="4461" width="3" style="1275" hidden="1"/>
    <col min="4462" max="4701" width="8.5703125" style="1275" hidden="1"/>
    <col min="4702" max="4707" width="14.85546875" style="1275" hidden="1"/>
    <col min="4708" max="4709" width="15.85546875" style="1275" hidden="1"/>
    <col min="4710" max="4715" width="16.140625" style="1275" hidden="1"/>
    <col min="4716" max="4716" width="6.140625" style="1275" hidden="1"/>
    <col min="4717" max="4717" width="3" style="1275" hidden="1"/>
    <col min="4718" max="4957" width="8.5703125" style="1275" hidden="1"/>
    <col min="4958" max="4963" width="14.85546875" style="1275" hidden="1"/>
    <col min="4964" max="4965" width="15.85546875" style="1275" hidden="1"/>
    <col min="4966" max="4971" width="16.140625" style="1275" hidden="1"/>
    <col min="4972" max="4972" width="6.140625" style="1275" hidden="1"/>
    <col min="4973" max="4973" width="3" style="1275" hidden="1"/>
    <col min="4974" max="5213" width="8.5703125" style="1275" hidden="1"/>
    <col min="5214" max="5219" width="14.85546875" style="1275" hidden="1"/>
    <col min="5220" max="5221" width="15.85546875" style="1275" hidden="1"/>
    <col min="5222" max="5227" width="16.140625" style="1275" hidden="1"/>
    <col min="5228" max="5228" width="6.140625" style="1275" hidden="1"/>
    <col min="5229" max="5229" width="3" style="1275" hidden="1"/>
    <col min="5230" max="5469" width="8.5703125" style="1275" hidden="1"/>
    <col min="5470" max="5475" width="14.85546875" style="1275" hidden="1"/>
    <col min="5476" max="5477" width="15.85546875" style="1275" hidden="1"/>
    <col min="5478" max="5483" width="16.140625" style="1275" hidden="1"/>
    <col min="5484" max="5484" width="6.140625" style="1275" hidden="1"/>
    <col min="5485" max="5485" width="3" style="1275" hidden="1"/>
    <col min="5486" max="5725" width="8.5703125" style="1275" hidden="1"/>
    <col min="5726" max="5731" width="14.85546875" style="1275" hidden="1"/>
    <col min="5732" max="5733" width="15.85546875" style="1275" hidden="1"/>
    <col min="5734" max="5739" width="16.140625" style="1275" hidden="1"/>
    <col min="5740" max="5740" width="6.140625" style="1275" hidden="1"/>
    <col min="5741" max="5741" width="3" style="1275" hidden="1"/>
    <col min="5742" max="5981" width="8.5703125" style="1275" hidden="1"/>
    <col min="5982" max="5987" width="14.85546875" style="1275" hidden="1"/>
    <col min="5988" max="5989" width="15.85546875" style="1275" hidden="1"/>
    <col min="5990" max="5995" width="16.140625" style="1275" hidden="1"/>
    <col min="5996" max="5996" width="6.140625" style="1275" hidden="1"/>
    <col min="5997" max="5997" width="3" style="1275" hidden="1"/>
    <col min="5998" max="6237" width="8.5703125" style="1275" hidden="1"/>
    <col min="6238" max="6243" width="14.85546875" style="1275" hidden="1"/>
    <col min="6244" max="6245" width="15.85546875" style="1275" hidden="1"/>
    <col min="6246" max="6251" width="16.140625" style="1275" hidden="1"/>
    <col min="6252" max="6252" width="6.140625" style="1275" hidden="1"/>
    <col min="6253" max="6253" width="3" style="1275" hidden="1"/>
    <col min="6254" max="6493" width="8.5703125" style="1275" hidden="1"/>
    <col min="6494" max="6499" width="14.85546875" style="1275" hidden="1"/>
    <col min="6500" max="6501" width="15.85546875" style="1275" hidden="1"/>
    <col min="6502" max="6507" width="16.140625" style="1275" hidden="1"/>
    <col min="6508" max="6508" width="6.140625" style="1275" hidden="1"/>
    <col min="6509" max="6509" width="3" style="1275" hidden="1"/>
    <col min="6510" max="6749" width="8.5703125" style="1275" hidden="1"/>
    <col min="6750" max="6755" width="14.85546875" style="1275" hidden="1"/>
    <col min="6756" max="6757" width="15.85546875" style="1275" hidden="1"/>
    <col min="6758" max="6763" width="16.140625" style="1275" hidden="1"/>
    <col min="6764" max="6764" width="6.140625" style="1275" hidden="1"/>
    <col min="6765" max="6765" width="3" style="1275" hidden="1"/>
    <col min="6766" max="7005" width="8.5703125" style="1275" hidden="1"/>
    <col min="7006" max="7011" width="14.85546875" style="1275" hidden="1"/>
    <col min="7012" max="7013" width="15.85546875" style="1275" hidden="1"/>
    <col min="7014" max="7019" width="16.140625" style="1275" hidden="1"/>
    <col min="7020" max="7020" width="6.140625" style="1275" hidden="1"/>
    <col min="7021" max="7021" width="3" style="1275" hidden="1"/>
    <col min="7022" max="7261" width="8.5703125" style="1275" hidden="1"/>
    <col min="7262" max="7267" width="14.85546875" style="1275" hidden="1"/>
    <col min="7268" max="7269" width="15.85546875" style="1275" hidden="1"/>
    <col min="7270" max="7275" width="16.140625" style="1275" hidden="1"/>
    <col min="7276" max="7276" width="6.140625" style="1275" hidden="1"/>
    <col min="7277" max="7277" width="3" style="1275" hidden="1"/>
    <col min="7278" max="7517" width="8.5703125" style="1275" hidden="1"/>
    <col min="7518" max="7523" width="14.85546875" style="1275" hidden="1"/>
    <col min="7524" max="7525" width="15.85546875" style="1275" hidden="1"/>
    <col min="7526" max="7531" width="16.140625" style="1275" hidden="1"/>
    <col min="7532" max="7532" width="6.140625" style="1275" hidden="1"/>
    <col min="7533" max="7533" width="3" style="1275" hidden="1"/>
    <col min="7534" max="7773" width="8.5703125" style="1275" hidden="1"/>
    <col min="7774" max="7779" width="14.85546875" style="1275" hidden="1"/>
    <col min="7780" max="7781" width="15.85546875" style="1275" hidden="1"/>
    <col min="7782" max="7787" width="16.140625" style="1275" hidden="1"/>
    <col min="7788" max="7788" width="6.140625" style="1275" hidden="1"/>
    <col min="7789" max="7789" width="3" style="1275" hidden="1"/>
    <col min="7790" max="8029" width="8.5703125" style="1275" hidden="1"/>
    <col min="8030" max="8035" width="14.85546875" style="1275" hidden="1"/>
    <col min="8036" max="8037" width="15.85546875" style="1275" hidden="1"/>
    <col min="8038" max="8043" width="16.140625" style="1275" hidden="1"/>
    <col min="8044" max="8044" width="6.140625" style="1275" hidden="1"/>
    <col min="8045" max="8045" width="3" style="1275" hidden="1"/>
    <col min="8046" max="8285" width="8.5703125" style="1275" hidden="1"/>
    <col min="8286" max="8291" width="14.85546875" style="1275" hidden="1"/>
    <col min="8292" max="8293" width="15.85546875" style="1275" hidden="1"/>
    <col min="8294" max="8299" width="16.140625" style="1275" hidden="1"/>
    <col min="8300" max="8300" width="6.140625" style="1275" hidden="1"/>
    <col min="8301" max="8301" width="3" style="1275" hidden="1"/>
    <col min="8302" max="8541" width="8.5703125" style="1275" hidden="1"/>
    <col min="8542" max="8547" width="14.85546875" style="1275" hidden="1"/>
    <col min="8548" max="8549" width="15.85546875" style="1275" hidden="1"/>
    <col min="8550" max="8555" width="16.140625" style="1275" hidden="1"/>
    <col min="8556" max="8556" width="6.140625" style="1275" hidden="1"/>
    <col min="8557" max="8557" width="3" style="1275" hidden="1"/>
    <col min="8558" max="8797" width="8.5703125" style="1275" hidden="1"/>
    <col min="8798" max="8803" width="14.85546875" style="1275" hidden="1"/>
    <col min="8804" max="8805" width="15.85546875" style="1275" hidden="1"/>
    <col min="8806" max="8811" width="16.140625" style="1275" hidden="1"/>
    <col min="8812" max="8812" width="6.140625" style="1275" hidden="1"/>
    <col min="8813" max="8813" width="3" style="1275" hidden="1"/>
    <col min="8814" max="9053" width="8.5703125" style="1275" hidden="1"/>
    <col min="9054" max="9059" width="14.85546875" style="1275" hidden="1"/>
    <col min="9060" max="9061" width="15.85546875" style="1275" hidden="1"/>
    <col min="9062" max="9067" width="16.140625" style="1275" hidden="1"/>
    <col min="9068" max="9068" width="6.140625" style="1275" hidden="1"/>
    <col min="9069" max="9069" width="3" style="1275" hidden="1"/>
    <col min="9070" max="9309" width="8.5703125" style="1275" hidden="1"/>
    <col min="9310" max="9315" width="14.85546875" style="1275" hidden="1"/>
    <col min="9316" max="9317" width="15.85546875" style="1275" hidden="1"/>
    <col min="9318" max="9323" width="16.140625" style="1275" hidden="1"/>
    <col min="9324" max="9324" width="6.140625" style="1275" hidden="1"/>
    <col min="9325" max="9325" width="3" style="1275" hidden="1"/>
    <col min="9326" max="9565" width="8.5703125" style="1275" hidden="1"/>
    <col min="9566" max="9571" width="14.85546875" style="1275" hidden="1"/>
    <col min="9572" max="9573" width="15.85546875" style="1275" hidden="1"/>
    <col min="9574" max="9579" width="16.140625" style="1275" hidden="1"/>
    <col min="9580" max="9580" width="6.140625" style="1275" hidden="1"/>
    <col min="9581" max="9581" width="3" style="1275" hidden="1"/>
    <col min="9582" max="9821" width="8.5703125" style="1275" hidden="1"/>
    <col min="9822" max="9827" width="14.85546875" style="1275" hidden="1"/>
    <col min="9828" max="9829" width="15.85546875" style="1275" hidden="1"/>
    <col min="9830" max="9835" width="16.140625" style="1275" hidden="1"/>
    <col min="9836" max="9836" width="6.140625" style="1275" hidden="1"/>
    <col min="9837" max="9837" width="3" style="1275" hidden="1"/>
    <col min="9838" max="10077" width="8.5703125" style="1275" hidden="1"/>
    <col min="10078" max="10083" width="14.85546875" style="1275" hidden="1"/>
    <col min="10084" max="10085" width="15.85546875" style="1275" hidden="1"/>
    <col min="10086" max="10091" width="16.140625" style="1275" hidden="1"/>
    <col min="10092" max="10092" width="6.140625" style="1275" hidden="1"/>
    <col min="10093" max="10093" width="3" style="1275" hidden="1"/>
    <col min="10094" max="10333" width="8.5703125" style="1275" hidden="1"/>
    <col min="10334" max="10339" width="14.85546875" style="1275" hidden="1"/>
    <col min="10340" max="10341" width="15.85546875" style="1275" hidden="1"/>
    <col min="10342" max="10347" width="16.140625" style="1275" hidden="1"/>
    <col min="10348" max="10348" width="6.140625" style="1275" hidden="1"/>
    <col min="10349" max="10349" width="3" style="1275" hidden="1"/>
    <col min="10350" max="10589" width="8.5703125" style="1275" hidden="1"/>
    <col min="10590" max="10595" width="14.85546875" style="1275" hidden="1"/>
    <col min="10596" max="10597" width="15.85546875" style="1275" hidden="1"/>
    <col min="10598" max="10603" width="16.140625" style="1275" hidden="1"/>
    <col min="10604" max="10604" width="6.140625" style="1275" hidden="1"/>
    <col min="10605" max="10605" width="3" style="1275" hidden="1"/>
    <col min="10606" max="10845" width="8.5703125" style="1275" hidden="1"/>
    <col min="10846" max="10851" width="14.85546875" style="1275" hidden="1"/>
    <col min="10852" max="10853" width="15.85546875" style="1275" hidden="1"/>
    <col min="10854" max="10859" width="16.140625" style="1275" hidden="1"/>
    <col min="10860" max="10860" width="6.140625" style="1275" hidden="1"/>
    <col min="10861" max="10861" width="3" style="1275" hidden="1"/>
    <col min="10862" max="11101" width="8.5703125" style="1275" hidden="1"/>
    <col min="11102" max="11107" width="14.85546875" style="1275" hidden="1"/>
    <col min="11108" max="11109" width="15.85546875" style="1275" hidden="1"/>
    <col min="11110" max="11115" width="16.140625" style="1275" hidden="1"/>
    <col min="11116" max="11116" width="6.140625" style="1275" hidden="1"/>
    <col min="11117" max="11117" width="3" style="1275" hidden="1"/>
    <col min="11118" max="11357" width="8.5703125" style="1275" hidden="1"/>
    <col min="11358" max="11363" width="14.85546875" style="1275" hidden="1"/>
    <col min="11364" max="11365" width="15.85546875" style="1275" hidden="1"/>
    <col min="11366" max="11371" width="16.140625" style="1275" hidden="1"/>
    <col min="11372" max="11372" width="6.140625" style="1275" hidden="1"/>
    <col min="11373" max="11373" width="3" style="1275" hidden="1"/>
    <col min="11374" max="11613" width="8.5703125" style="1275" hidden="1"/>
    <col min="11614" max="11619" width="14.85546875" style="1275" hidden="1"/>
    <col min="11620" max="11621" width="15.85546875" style="1275" hidden="1"/>
    <col min="11622" max="11627" width="16.140625" style="1275" hidden="1"/>
    <col min="11628" max="11628" width="6.140625" style="1275" hidden="1"/>
    <col min="11629" max="11629" width="3" style="1275" hidden="1"/>
    <col min="11630" max="11869" width="8.5703125" style="1275" hidden="1"/>
    <col min="11870" max="11875" width="14.85546875" style="1275" hidden="1"/>
    <col min="11876" max="11877" width="15.85546875" style="1275" hidden="1"/>
    <col min="11878" max="11883" width="16.140625" style="1275" hidden="1"/>
    <col min="11884" max="11884" width="6.140625" style="1275" hidden="1"/>
    <col min="11885" max="11885" width="3" style="1275" hidden="1"/>
    <col min="11886" max="12125" width="8.5703125" style="1275" hidden="1"/>
    <col min="12126" max="12131" width="14.85546875" style="1275" hidden="1"/>
    <col min="12132" max="12133" width="15.85546875" style="1275" hidden="1"/>
    <col min="12134" max="12139" width="16.140625" style="1275" hidden="1"/>
    <col min="12140" max="12140" width="6.140625" style="1275" hidden="1"/>
    <col min="12141" max="12141" width="3" style="1275" hidden="1"/>
    <col min="12142" max="12381" width="8.5703125" style="1275" hidden="1"/>
    <col min="12382" max="12387" width="14.85546875" style="1275" hidden="1"/>
    <col min="12388" max="12389" width="15.85546875" style="1275" hidden="1"/>
    <col min="12390" max="12395" width="16.140625" style="1275" hidden="1"/>
    <col min="12396" max="12396" width="6.140625" style="1275" hidden="1"/>
    <col min="12397" max="12397" width="3" style="1275" hidden="1"/>
    <col min="12398" max="12637" width="8.5703125" style="1275" hidden="1"/>
    <col min="12638" max="12643" width="14.85546875" style="1275" hidden="1"/>
    <col min="12644" max="12645" width="15.85546875" style="1275" hidden="1"/>
    <col min="12646" max="12651" width="16.140625" style="1275" hidden="1"/>
    <col min="12652" max="12652" width="6.140625" style="1275" hidden="1"/>
    <col min="12653" max="12653" width="3" style="1275" hidden="1"/>
    <col min="12654" max="12893" width="8.5703125" style="1275" hidden="1"/>
    <col min="12894" max="12899" width="14.85546875" style="1275" hidden="1"/>
    <col min="12900" max="12901" width="15.85546875" style="1275" hidden="1"/>
    <col min="12902" max="12907" width="16.140625" style="1275" hidden="1"/>
    <col min="12908" max="12908" width="6.140625" style="1275" hidden="1"/>
    <col min="12909" max="12909" width="3" style="1275" hidden="1"/>
    <col min="12910" max="13149" width="8.5703125" style="1275" hidden="1"/>
    <col min="13150" max="13155" width="14.85546875" style="1275" hidden="1"/>
    <col min="13156" max="13157" width="15.85546875" style="1275" hidden="1"/>
    <col min="13158" max="13163" width="16.140625" style="1275" hidden="1"/>
    <col min="13164" max="13164" width="6.140625" style="1275" hidden="1"/>
    <col min="13165" max="13165" width="3" style="1275" hidden="1"/>
    <col min="13166" max="13405" width="8.5703125" style="1275" hidden="1"/>
    <col min="13406" max="13411" width="14.85546875" style="1275" hidden="1"/>
    <col min="13412" max="13413" width="15.85546875" style="1275" hidden="1"/>
    <col min="13414" max="13419" width="16.140625" style="1275" hidden="1"/>
    <col min="13420" max="13420" width="6.140625" style="1275" hidden="1"/>
    <col min="13421" max="13421" width="3" style="1275" hidden="1"/>
    <col min="13422" max="13661" width="8.5703125" style="1275" hidden="1"/>
    <col min="13662" max="13667" width="14.85546875" style="1275" hidden="1"/>
    <col min="13668" max="13669" width="15.85546875" style="1275" hidden="1"/>
    <col min="13670" max="13675" width="16.140625" style="1275" hidden="1"/>
    <col min="13676" max="13676" width="6.140625" style="1275" hidden="1"/>
    <col min="13677" max="13677" width="3" style="1275" hidden="1"/>
    <col min="13678" max="13917" width="8.5703125" style="1275" hidden="1"/>
    <col min="13918" max="13923" width="14.85546875" style="1275" hidden="1"/>
    <col min="13924" max="13925" width="15.85546875" style="1275" hidden="1"/>
    <col min="13926" max="13931" width="16.140625" style="1275" hidden="1"/>
    <col min="13932" max="13932" width="6.140625" style="1275" hidden="1"/>
    <col min="13933" max="13933" width="3" style="1275" hidden="1"/>
    <col min="13934" max="14173" width="8.5703125" style="1275" hidden="1"/>
    <col min="14174" max="14179" width="14.85546875" style="1275" hidden="1"/>
    <col min="14180" max="14181" width="15.85546875" style="1275" hidden="1"/>
    <col min="14182" max="14187" width="16.140625" style="1275" hidden="1"/>
    <col min="14188" max="14188" width="6.140625" style="1275" hidden="1"/>
    <col min="14189" max="14189" width="3" style="1275" hidden="1"/>
    <col min="14190" max="14429" width="8.5703125" style="1275" hidden="1"/>
    <col min="14430" max="14435" width="14.85546875" style="1275" hidden="1"/>
    <col min="14436" max="14437" width="15.85546875" style="1275" hidden="1"/>
    <col min="14438" max="14443" width="16.140625" style="1275" hidden="1"/>
    <col min="14444" max="14444" width="6.140625" style="1275" hidden="1"/>
    <col min="14445" max="14445" width="3" style="1275" hidden="1"/>
    <col min="14446" max="14685" width="8.5703125" style="1275" hidden="1"/>
    <col min="14686" max="14691" width="14.85546875" style="1275" hidden="1"/>
    <col min="14692" max="14693" width="15.85546875" style="1275" hidden="1"/>
    <col min="14694" max="14699" width="16.140625" style="1275" hidden="1"/>
    <col min="14700" max="14700" width="6.140625" style="1275" hidden="1"/>
    <col min="14701" max="14701" width="3" style="1275" hidden="1"/>
    <col min="14702" max="14941" width="8.5703125" style="1275" hidden="1"/>
    <col min="14942" max="14947" width="14.85546875" style="1275" hidden="1"/>
    <col min="14948" max="14949" width="15.85546875" style="1275" hidden="1"/>
    <col min="14950" max="14955" width="16.140625" style="1275" hidden="1"/>
    <col min="14956" max="14956" width="6.140625" style="1275" hidden="1"/>
    <col min="14957" max="14957" width="3" style="1275" hidden="1"/>
    <col min="14958" max="15197" width="8.5703125" style="1275" hidden="1"/>
    <col min="15198" max="15203" width="14.85546875" style="1275" hidden="1"/>
    <col min="15204" max="15205" width="15.85546875" style="1275" hidden="1"/>
    <col min="15206" max="15211" width="16.140625" style="1275" hidden="1"/>
    <col min="15212" max="15212" width="6.140625" style="1275" hidden="1"/>
    <col min="15213" max="15213" width="3" style="1275" hidden="1"/>
    <col min="15214" max="15453" width="8.5703125" style="1275" hidden="1"/>
    <col min="15454" max="15459" width="14.85546875" style="1275" hidden="1"/>
    <col min="15460" max="15461" width="15.85546875" style="1275" hidden="1"/>
    <col min="15462" max="15467" width="16.140625" style="1275" hidden="1"/>
    <col min="15468" max="15468" width="6.140625" style="1275" hidden="1"/>
    <col min="15469" max="15469" width="3" style="1275" hidden="1"/>
    <col min="15470" max="15709" width="8.5703125" style="1275" hidden="1"/>
    <col min="15710" max="15715" width="14.85546875" style="1275" hidden="1"/>
    <col min="15716" max="15717" width="15.85546875" style="1275" hidden="1"/>
    <col min="15718" max="15723" width="16.140625" style="1275" hidden="1"/>
    <col min="15724" max="15724" width="6.140625" style="1275" hidden="1"/>
    <col min="15725" max="15725" width="3" style="1275" hidden="1"/>
    <col min="15726" max="15965" width="8.5703125" style="1275" hidden="1"/>
    <col min="15966" max="15971" width="14.85546875" style="1275" hidden="1"/>
    <col min="15972" max="15973" width="15.85546875" style="1275" hidden="1"/>
    <col min="15974" max="15979" width="16.140625" style="1275" hidden="1"/>
    <col min="15980" max="15980" width="6.140625" style="1275" hidden="1"/>
    <col min="15981" max="15981" width="3" style="1275" hidden="1"/>
    <col min="15982" max="16221" width="8.5703125" style="1275" hidden="1"/>
    <col min="16222" max="16227" width="14.85546875" style="1275" hidden="1"/>
    <col min="16228" max="16229" width="15.85546875" style="1275" hidden="1"/>
    <col min="16230" max="16235" width="16.140625" style="1275" hidden="1"/>
    <col min="16236" max="16236" width="6.140625" style="1275" hidden="1"/>
    <col min="16237" max="16237" width="3" style="1275" hidden="1"/>
    <col min="16238" max="16384" width="8.57031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
607</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
607</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
608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
609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
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
611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
562</v>
      </c>
      <c r="BQ50" s="1307"/>
      <c r="BR50" s="1307"/>
      <c r="BS50" s="1307"/>
      <c r="BT50" s="1307"/>
      <c r="BU50" s="1307"/>
      <c r="BV50" s="1307"/>
      <c r="BW50" s="1307"/>
      <c r="BX50" s="1307" t="s">
        <v>
563</v>
      </c>
      <c r="BY50" s="1307"/>
      <c r="BZ50" s="1307"/>
      <c r="CA50" s="1307"/>
      <c r="CB50" s="1307"/>
      <c r="CC50" s="1307"/>
      <c r="CD50" s="1307"/>
      <c r="CE50" s="1307"/>
      <c r="CF50" s="1307" t="s">
        <v>
564</v>
      </c>
      <c r="CG50" s="1307"/>
      <c r="CH50" s="1307"/>
      <c r="CI50" s="1307"/>
      <c r="CJ50" s="1307"/>
      <c r="CK50" s="1307"/>
      <c r="CL50" s="1307"/>
      <c r="CM50" s="1307"/>
      <c r="CN50" s="1307" t="s">
        <v>
565</v>
      </c>
      <c r="CO50" s="1307"/>
      <c r="CP50" s="1307"/>
      <c r="CQ50" s="1307"/>
      <c r="CR50" s="1307"/>
      <c r="CS50" s="1307"/>
      <c r="CT50" s="1307"/>
      <c r="CU50" s="1307"/>
      <c r="CV50" s="1307" t="s">
        <v>
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
612</v>
      </c>
      <c r="AO51" s="1311"/>
      <c r="AP51" s="1311"/>
      <c r="AQ51" s="1311"/>
      <c r="AR51" s="1311"/>
      <c r="AS51" s="1311"/>
      <c r="AT51" s="1311"/>
      <c r="AU51" s="1311"/>
      <c r="AV51" s="1311"/>
      <c r="AW51" s="1311"/>
      <c r="AX51" s="1311"/>
      <c r="AY51" s="1311"/>
      <c r="AZ51" s="1311"/>
      <c r="BA51" s="1311"/>
      <c r="BB51" s="1311" t="s">
        <v>
613</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
614</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3">
        <v>
52.8</v>
      </c>
      <c r="CG53" s="1313"/>
      <c r="CH53" s="1313"/>
      <c r="CI53" s="1313"/>
      <c r="CJ53" s="1313"/>
      <c r="CK53" s="1313"/>
      <c r="CL53" s="1313"/>
      <c r="CM53" s="1313"/>
      <c r="CN53" s="1313">
        <v>
49.9</v>
      </c>
      <c r="CO53" s="1313"/>
      <c r="CP53" s="1313"/>
      <c r="CQ53" s="1313"/>
      <c r="CR53" s="1313"/>
      <c r="CS53" s="1313"/>
      <c r="CT53" s="1313"/>
      <c r="CU53" s="1313"/>
      <c r="CV53" s="1313">
        <v>
50.6</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
615</v>
      </c>
      <c r="AO55" s="1307"/>
      <c r="AP55" s="1307"/>
      <c r="AQ55" s="1307"/>
      <c r="AR55" s="1307"/>
      <c r="AS55" s="1307"/>
      <c r="AT55" s="1307"/>
      <c r="AU55" s="1307"/>
      <c r="AV55" s="1307"/>
      <c r="AW55" s="1307"/>
      <c r="AX55" s="1307"/>
      <c r="AY55" s="1307"/>
      <c r="AZ55" s="1307"/>
      <c r="BA55" s="1307"/>
      <c r="BB55" s="1311" t="s">
        <v>
613</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3">
        <v>
0</v>
      </c>
      <c r="CG55" s="1313"/>
      <c r="CH55" s="1313"/>
      <c r="CI55" s="1313"/>
      <c r="CJ55" s="1313"/>
      <c r="CK55" s="1313"/>
      <c r="CL55" s="1313"/>
      <c r="CM55" s="1313"/>
      <c r="CN55" s="1313">
        <v>
0</v>
      </c>
      <c r="CO55" s="1313"/>
      <c r="CP55" s="1313"/>
      <c r="CQ55" s="1313"/>
      <c r="CR55" s="1313"/>
      <c r="CS55" s="1313"/>
      <c r="CT55" s="1313"/>
      <c r="CU55" s="1313"/>
      <c r="CV55" s="1313">
        <v>
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
614</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3">
        <v>
58.2</v>
      </c>
      <c r="CG57" s="1313"/>
      <c r="CH57" s="1313"/>
      <c r="CI57" s="1313"/>
      <c r="CJ57" s="1313"/>
      <c r="CK57" s="1313"/>
      <c r="CL57" s="1313"/>
      <c r="CM57" s="1313"/>
      <c r="CN57" s="1313">
        <v>
59.4</v>
      </c>
      <c r="CO57" s="1313"/>
      <c r="CP57" s="1313"/>
      <c r="CQ57" s="1313"/>
      <c r="CR57" s="1313"/>
      <c r="CS57" s="1313"/>
      <c r="CT57" s="1313"/>
      <c r="CU57" s="1313"/>
      <c r="CV57" s="1313">
        <v>
60.3</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
616</v>
      </c>
    </row>
    <row r="64" spans="1:109" x14ac:dyDescent="0.15">
      <c r="B64" s="1282"/>
      <c r="G64" s="1289"/>
      <c r="I64" s="1323"/>
      <c r="J64" s="1323"/>
      <c r="K64" s="1323"/>
      <c r="L64" s="1323"/>
      <c r="M64" s="1323"/>
      <c r="N64" s="1324"/>
      <c r="AM64" s="1289"/>
      <c r="AN64" s="1289" t="s">
        <v>
609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
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
611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
562</v>
      </c>
      <c r="BQ72" s="1307"/>
      <c r="BR72" s="1307"/>
      <c r="BS72" s="1307"/>
      <c r="BT72" s="1307"/>
      <c r="BU72" s="1307"/>
      <c r="BV72" s="1307"/>
      <c r="BW72" s="1307"/>
      <c r="BX72" s="1307" t="s">
        <v>
563</v>
      </c>
      <c r="BY72" s="1307"/>
      <c r="BZ72" s="1307"/>
      <c r="CA72" s="1307"/>
      <c r="CB72" s="1307"/>
      <c r="CC72" s="1307"/>
      <c r="CD72" s="1307"/>
      <c r="CE72" s="1307"/>
      <c r="CF72" s="1307" t="s">
        <v>
564</v>
      </c>
      <c r="CG72" s="1307"/>
      <c r="CH72" s="1307"/>
      <c r="CI72" s="1307"/>
      <c r="CJ72" s="1307"/>
      <c r="CK72" s="1307"/>
      <c r="CL72" s="1307"/>
      <c r="CM72" s="1307"/>
      <c r="CN72" s="1307" t="s">
        <v>
565</v>
      </c>
      <c r="CO72" s="1307"/>
      <c r="CP72" s="1307"/>
      <c r="CQ72" s="1307"/>
      <c r="CR72" s="1307"/>
      <c r="CS72" s="1307"/>
      <c r="CT72" s="1307"/>
      <c r="CU72" s="1307"/>
      <c r="CV72" s="1307" t="s">
        <v>
566</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
612</v>
      </c>
      <c r="AO73" s="1311"/>
      <c r="AP73" s="1311"/>
      <c r="AQ73" s="1311"/>
      <c r="AR73" s="1311"/>
      <c r="AS73" s="1311"/>
      <c r="AT73" s="1311"/>
      <c r="AU73" s="1311"/>
      <c r="AV73" s="1311"/>
      <c r="AW73" s="1311"/>
      <c r="AX73" s="1311"/>
      <c r="AY73" s="1311"/>
      <c r="AZ73" s="1311"/>
      <c r="BA73" s="1311"/>
      <c r="BB73" s="1311" t="s">
        <v>
613</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
618</v>
      </c>
      <c r="BC75" s="1311"/>
      <c r="BD75" s="1311"/>
      <c r="BE75" s="1311"/>
      <c r="BF75" s="1311"/>
      <c r="BG75" s="1311"/>
      <c r="BH75" s="1311"/>
      <c r="BI75" s="1311"/>
      <c r="BJ75" s="1311"/>
      <c r="BK75" s="1311"/>
      <c r="BL75" s="1311"/>
      <c r="BM75" s="1311"/>
      <c r="BN75" s="1311"/>
      <c r="BO75" s="1311"/>
      <c r="BP75" s="1313">
        <v>
7</v>
      </c>
      <c r="BQ75" s="1313"/>
      <c r="BR75" s="1313"/>
      <c r="BS75" s="1313"/>
      <c r="BT75" s="1313"/>
      <c r="BU75" s="1313"/>
      <c r="BV75" s="1313"/>
      <c r="BW75" s="1313"/>
      <c r="BX75" s="1313">
        <v>
7.3</v>
      </c>
      <c r="BY75" s="1313"/>
      <c r="BZ75" s="1313"/>
      <c r="CA75" s="1313"/>
      <c r="CB75" s="1313"/>
      <c r="CC75" s="1313"/>
      <c r="CD75" s="1313"/>
      <c r="CE75" s="1313"/>
      <c r="CF75" s="1313">
        <v>
7.3</v>
      </c>
      <c r="CG75" s="1313"/>
      <c r="CH75" s="1313"/>
      <c r="CI75" s="1313"/>
      <c r="CJ75" s="1313"/>
      <c r="CK75" s="1313"/>
      <c r="CL75" s="1313"/>
      <c r="CM75" s="1313"/>
      <c r="CN75" s="1313">
        <v>
6.8</v>
      </c>
      <c r="CO75" s="1313"/>
      <c r="CP75" s="1313"/>
      <c r="CQ75" s="1313"/>
      <c r="CR75" s="1313"/>
      <c r="CS75" s="1313"/>
      <c r="CT75" s="1313"/>
      <c r="CU75" s="1313"/>
      <c r="CV75" s="1313">
        <v>
6.2</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
615</v>
      </c>
      <c r="AO77" s="1307"/>
      <c r="AP77" s="1307"/>
      <c r="AQ77" s="1307"/>
      <c r="AR77" s="1307"/>
      <c r="AS77" s="1307"/>
      <c r="AT77" s="1307"/>
      <c r="AU77" s="1307"/>
      <c r="AV77" s="1307"/>
      <c r="AW77" s="1307"/>
      <c r="AX77" s="1307"/>
      <c r="AY77" s="1307"/>
      <c r="AZ77" s="1307"/>
      <c r="BA77" s="1307"/>
      <c r="BB77" s="1311" t="s">
        <v>
613</v>
      </c>
      <c r="BC77" s="1311"/>
      <c r="BD77" s="1311"/>
      <c r="BE77" s="1311"/>
      <c r="BF77" s="1311"/>
      <c r="BG77" s="1311"/>
      <c r="BH77" s="1311"/>
      <c r="BI77" s="1311"/>
      <c r="BJ77" s="1311"/>
      <c r="BK77" s="1311"/>
      <c r="BL77" s="1311"/>
      <c r="BM77" s="1311"/>
      <c r="BN77" s="1311"/>
      <c r="BO77" s="1311"/>
      <c r="BP77" s="1313">
        <v>
0</v>
      </c>
      <c r="BQ77" s="1313"/>
      <c r="BR77" s="1313"/>
      <c r="BS77" s="1313"/>
      <c r="BT77" s="1313"/>
      <c r="BU77" s="1313"/>
      <c r="BV77" s="1313"/>
      <c r="BW77" s="1313"/>
      <c r="BX77" s="1313">
        <v>
0</v>
      </c>
      <c r="BY77" s="1313"/>
      <c r="BZ77" s="1313"/>
      <c r="CA77" s="1313"/>
      <c r="CB77" s="1313"/>
      <c r="CC77" s="1313"/>
      <c r="CD77" s="1313"/>
      <c r="CE77" s="1313"/>
      <c r="CF77" s="1313">
        <v>
0</v>
      </c>
      <c r="CG77" s="1313"/>
      <c r="CH77" s="1313"/>
      <c r="CI77" s="1313"/>
      <c r="CJ77" s="1313"/>
      <c r="CK77" s="1313"/>
      <c r="CL77" s="1313"/>
      <c r="CM77" s="1313"/>
      <c r="CN77" s="1313">
        <v>
0</v>
      </c>
      <c r="CO77" s="1313"/>
      <c r="CP77" s="1313"/>
      <c r="CQ77" s="1313"/>
      <c r="CR77" s="1313"/>
      <c r="CS77" s="1313"/>
      <c r="CT77" s="1313"/>
      <c r="CU77" s="1313"/>
      <c r="CV77" s="1313">
        <v>
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
618</v>
      </c>
      <c r="BC79" s="1311"/>
      <c r="BD79" s="1311"/>
      <c r="BE79" s="1311"/>
      <c r="BF79" s="1311"/>
      <c r="BG79" s="1311"/>
      <c r="BH79" s="1311"/>
      <c r="BI79" s="1311"/>
      <c r="BJ79" s="1311"/>
      <c r="BK79" s="1311"/>
      <c r="BL79" s="1311"/>
      <c r="BM79" s="1311"/>
      <c r="BN79" s="1311"/>
      <c r="BO79" s="1311"/>
      <c r="BP79" s="1313">
        <v>
6.4</v>
      </c>
      <c r="BQ79" s="1313"/>
      <c r="BR79" s="1313"/>
      <c r="BS79" s="1313"/>
      <c r="BT79" s="1313"/>
      <c r="BU79" s="1313"/>
      <c r="BV79" s="1313"/>
      <c r="BW79" s="1313"/>
      <c r="BX79" s="1313">
        <v>
6.9</v>
      </c>
      <c r="BY79" s="1313"/>
      <c r="BZ79" s="1313"/>
      <c r="CA79" s="1313"/>
      <c r="CB79" s="1313"/>
      <c r="CC79" s="1313"/>
      <c r="CD79" s="1313"/>
      <c r="CE79" s="1313"/>
      <c r="CF79" s="1313">
        <v>
7.1</v>
      </c>
      <c r="CG79" s="1313"/>
      <c r="CH79" s="1313"/>
      <c r="CI79" s="1313"/>
      <c r="CJ79" s="1313"/>
      <c r="CK79" s="1313"/>
      <c r="CL79" s="1313"/>
      <c r="CM79" s="1313"/>
      <c r="CN79" s="1313">
        <v>
7.4</v>
      </c>
      <c r="CO79" s="1313"/>
      <c r="CP79" s="1313"/>
      <c r="CQ79" s="1313"/>
      <c r="CR79" s="1313"/>
      <c r="CS79" s="1313"/>
      <c r="CT79" s="1313"/>
      <c r="CU79" s="1313"/>
      <c r="CV79" s="1313">
        <v>
7.4</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aei6nxTnkXWihJ5Ab9vGJQHBVHQGf5SyjGrxYH4X2YlmDMvXoU8l0/slMDD2TiCDye4C0fTsqXteeDJcw94gg==" saltValue="YQrHfZd0uyfsq+POrYjK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619</v>
      </c>
    </row>
  </sheetData>
  <sheetProtection algorithmName="SHA-512" hashValue="rPIJreBtsazIVnF6zx4FK5+mUbKUXRCGUp0YPxnwJoASTot1SE4GyrhONYLWazUujCLlpNhyBtImsUfs/UXe9A==" saltValue="42kO5Z3txHjGyOb3Y8t50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619</v>
      </c>
    </row>
  </sheetData>
  <sheetProtection algorithmName="SHA-512" hashValue="CI6kvWnvVkb9nxH1C3jcEP7esNZ934A4ruZFCsVE2rsLs3l9w5t7t16O8LKwFf96mKCKTCIzadXwXoI1DW0hyA==" saltValue="iPQGB7M8JbRW4XYx/TII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
52</v>
      </c>
      <c r="E2" s="155"/>
      <c r="F2" s="156" t="s">
        <v>
559</v>
      </c>
      <c r="G2" s="157"/>
      <c r="H2" s="158"/>
    </row>
    <row r="3" spans="1:8" x14ac:dyDescent="0.15">
      <c r="A3" s="154" t="s">
        <v>
552</v>
      </c>
      <c r="B3" s="159"/>
      <c r="C3" s="160"/>
      <c r="D3" s="161">
        <v>
568815</v>
      </c>
      <c r="E3" s="162"/>
      <c r="F3" s="163">
        <v>
287914</v>
      </c>
      <c r="G3" s="164"/>
      <c r="H3" s="165"/>
    </row>
    <row r="4" spans="1:8" x14ac:dyDescent="0.15">
      <c r="A4" s="166"/>
      <c r="B4" s="167"/>
      <c r="C4" s="168"/>
      <c r="D4" s="169">
        <v>
423127</v>
      </c>
      <c r="E4" s="170"/>
      <c r="F4" s="171">
        <v>
146531</v>
      </c>
      <c r="G4" s="172"/>
      <c r="H4" s="173"/>
    </row>
    <row r="5" spans="1:8" x14ac:dyDescent="0.15">
      <c r="A5" s="154" t="s">
        <v>
554</v>
      </c>
      <c r="B5" s="159"/>
      <c r="C5" s="160"/>
      <c r="D5" s="161">
        <v>
244527</v>
      </c>
      <c r="E5" s="162"/>
      <c r="F5" s="163">
        <v>
310300</v>
      </c>
      <c r="G5" s="164"/>
      <c r="H5" s="165"/>
    </row>
    <row r="6" spans="1:8" x14ac:dyDescent="0.15">
      <c r="A6" s="166"/>
      <c r="B6" s="167"/>
      <c r="C6" s="168"/>
      <c r="D6" s="169">
        <v>
198145</v>
      </c>
      <c r="E6" s="170"/>
      <c r="F6" s="171">
        <v>
157576</v>
      </c>
      <c r="G6" s="172"/>
      <c r="H6" s="173"/>
    </row>
    <row r="7" spans="1:8" x14ac:dyDescent="0.15">
      <c r="A7" s="154" t="s">
        <v>
555</v>
      </c>
      <c r="B7" s="159"/>
      <c r="C7" s="160"/>
      <c r="D7" s="161">
        <v>
620732</v>
      </c>
      <c r="E7" s="162"/>
      <c r="F7" s="163">
        <v>
317319</v>
      </c>
      <c r="G7" s="164"/>
      <c r="H7" s="165"/>
    </row>
    <row r="8" spans="1:8" x14ac:dyDescent="0.15">
      <c r="A8" s="166"/>
      <c r="B8" s="167"/>
      <c r="C8" s="168"/>
      <c r="D8" s="169">
        <v>
193725</v>
      </c>
      <c r="E8" s="170"/>
      <c r="F8" s="171">
        <v>
164214</v>
      </c>
      <c r="G8" s="172"/>
      <c r="H8" s="173"/>
    </row>
    <row r="9" spans="1:8" x14ac:dyDescent="0.15">
      <c r="A9" s="154" t="s">
        <v>
556</v>
      </c>
      <c r="B9" s="159"/>
      <c r="C9" s="160"/>
      <c r="D9" s="161">
        <v>
560880</v>
      </c>
      <c r="E9" s="162"/>
      <c r="F9" s="163">
        <v>
289738</v>
      </c>
      <c r="G9" s="164"/>
      <c r="H9" s="165"/>
    </row>
    <row r="10" spans="1:8" x14ac:dyDescent="0.15">
      <c r="A10" s="166"/>
      <c r="B10" s="167"/>
      <c r="C10" s="168"/>
      <c r="D10" s="169">
        <v>
325941</v>
      </c>
      <c r="E10" s="170"/>
      <c r="F10" s="171">
        <v>
156238</v>
      </c>
      <c r="G10" s="172"/>
      <c r="H10" s="173"/>
    </row>
    <row r="11" spans="1:8" x14ac:dyDescent="0.15">
      <c r="A11" s="154" t="s">
        <v>
557</v>
      </c>
      <c r="B11" s="159"/>
      <c r="C11" s="160"/>
      <c r="D11" s="161">
        <v>
355056</v>
      </c>
      <c r="E11" s="162"/>
      <c r="F11" s="163">
        <v>
316937</v>
      </c>
      <c r="G11" s="164"/>
      <c r="H11" s="165"/>
    </row>
    <row r="12" spans="1:8" x14ac:dyDescent="0.15">
      <c r="A12" s="166"/>
      <c r="B12" s="167"/>
      <c r="C12" s="174"/>
      <c r="D12" s="169">
        <v>
277403</v>
      </c>
      <c r="E12" s="170"/>
      <c r="F12" s="171">
        <v>
199150</v>
      </c>
      <c r="G12" s="172"/>
      <c r="H12" s="173"/>
    </row>
    <row r="13" spans="1:8" x14ac:dyDescent="0.15">
      <c r="A13" s="154"/>
      <c r="B13" s="159"/>
      <c r="C13" s="175"/>
      <c r="D13" s="176">
        <v>
470002</v>
      </c>
      <c r="E13" s="177"/>
      <c r="F13" s="178">
        <v>
304442</v>
      </c>
      <c r="G13" s="179"/>
      <c r="H13" s="165"/>
    </row>
    <row r="14" spans="1:8" x14ac:dyDescent="0.15">
      <c r="A14" s="166"/>
      <c r="B14" s="167"/>
      <c r="C14" s="168"/>
      <c r="D14" s="169">
        <v>
283668</v>
      </c>
      <c r="E14" s="170"/>
      <c r="F14" s="171">
        <v>
164742</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12.09</v>
      </c>
      <c r="C19" s="180">
        <f>
ROUND(VALUE(SUBSTITUTE(実質収支比率等に係る経年分析!G$48,"▲","-")),2)</f>
        <v>
11</v>
      </c>
      <c r="D19" s="180">
        <f>
ROUND(VALUE(SUBSTITUTE(実質収支比率等に係る経年分析!H$48,"▲","-")),2)</f>
        <v>
12.58</v>
      </c>
      <c r="E19" s="180">
        <f>
ROUND(VALUE(SUBSTITUTE(実質収支比率等に係る経年分析!I$48,"▲","-")),2)</f>
        <v>
8.16</v>
      </c>
      <c r="F19" s="180">
        <f>
ROUND(VALUE(SUBSTITUTE(実質収支比率等に係る経年分析!J$48,"▲","-")),2)</f>
        <v>
12.84</v>
      </c>
    </row>
    <row r="20" spans="1:11" x14ac:dyDescent="0.15">
      <c r="A20" s="180" t="s">
        <v>
55</v>
      </c>
      <c r="B20" s="180">
        <f>
ROUND(VALUE(SUBSTITUTE(実質収支比率等に係る経年分析!F$47,"▲","-")),2)</f>
        <v>
29.52</v>
      </c>
      <c r="C20" s="180">
        <f>
ROUND(VALUE(SUBSTITUTE(実質収支比率等に係る経年分析!G$47,"▲","-")),2)</f>
        <v>
35.22</v>
      </c>
      <c r="D20" s="180">
        <f>
ROUND(VALUE(SUBSTITUTE(実質収支比率等に係る経年分析!H$47,"▲","-")),2)</f>
        <v>
29.9</v>
      </c>
      <c r="E20" s="180">
        <f>
ROUND(VALUE(SUBSTITUTE(実質収支比率等に係る経年分析!I$47,"▲","-")),2)</f>
        <v>
24.94</v>
      </c>
      <c r="F20" s="180">
        <f>
ROUND(VALUE(SUBSTITUTE(実質収支比率等に係る経年分析!J$47,"▲","-")),2)</f>
        <v>
18.54</v>
      </c>
    </row>
    <row r="21" spans="1:11" x14ac:dyDescent="0.15">
      <c r="A21" s="180" t="s">
        <v>
56</v>
      </c>
      <c r="B21" s="180">
        <f>
IF(ISNUMBER(VALUE(SUBSTITUTE(実質収支比率等に係る経年分析!F$49,"▲","-"))),ROUND(VALUE(SUBSTITUTE(実質収支比率等に係る経年分析!F$49,"▲","-")),2),NA())</f>
        <v>
0.46</v>
      </c>
      <c r="C21" s="180">
        <f>
IF(ISNUMBER(VALUE(SUBSTITUTE(実質収支比率等に係る経年分析!G$49,"▲","-"))),ROUND(VALUE(SUBSTITUTE(実質収支比率等に係る経年分析!G$49,"▲","-")),2),NA())</f>
        <v>
5.56</v>
      </c>
      <c r="D21" s="180">
        <f>
IF(ISNUMBER(VALUE(SUBSTITUTE(実質収支比率等に係る経年分析!H$49,"▲","-"))),ROUND(VALUE(SUBSTITUTE(実質収支比率等に係る経年分析!H$49,"▲","-")),2),NA())</f>
        <v>
-4.54</v>
      </c>
      <c r="E21" s="180">
        <f>
IF(ISNUMBER(VALUE(SUBSTITUTE(実質収支比率等に係る経年分析!I$49,"▲","-"))),ROUND(VALUE(SUBSTITUTE(実質収支比率等に係る経年分析!I$49,"▲","-")),2),NA())</f>
        <v>
-9.75</v>
      </c>
      <c r="F21" s="180">
        <f>
IF(ISNUMBER(VALUE(SUBSTITUTE(実質収支比率等に係る経年分析!J$49,"▲","-"))),ROUND(VALUE(SUBSTITUTE(実質収支比率等に係る経年分析!J$49,"▲","-")),2),NA())</f>
        <v>
-1.95</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0.33</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#N/A</v>
      </c>
      <c r="K27" s="181">
        <f>
IF(ROUND(VALUE(SUBSTITUTE(連結実質赤字比率に係る赤字・黒字の構成分析!J$43,"▲", "-")), 2) &gt;= 0, ABS(ROUND(VALUE(SUBSTITUTE(連結実質赤字比率に係る赤字・黒字の構成分析!J$43,"▲", "-")), 2)), NA())</f>
        <v>
0</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str">
        <f>
IF(連結実質赤字比率に係る赤字・黒字の構成分析!C$41="",NA(),連結実質赤字比率に係る赤字・黒字の構成分析!C$41)</f>
        <v>
連絡船事業会計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v>
      </c>
    </row>
    <row r="30" spans="1:11" x14ac:dyDescent="0.15">
      <c r="A30" s="181" t="str">
        <f>
IF(連結実質赤字比率に係る赤字・黒字の構成分析!C$40="",NA(),連結実質赤字比率に係る赤字・黒字の構成分析!C$40)</f>
        <v>
温泉ロッジ事業会計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7.0000000000000007E-2</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0.04</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0.05</v>
      </c>
    </row>
    <row r="31" spans="1:11" x14ac:dyDescent="0.15">
      <c r="A31" s="181" t="str">
        <f>
IF(連結実質赤字比率に係る赤字・黒字の構成分析!C$39="",NA(),連結実質赤字比率に係る赤字・黒字の構成分析!C$39)</f>
        <v>
後期高齢者医療事業会計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0.03</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7.0000000000000007E-2</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0.1</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0.08</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0.06</v>
      </c>
    </row>
    <row r="32" spans="1:11" x14ac:dyDescent="0.15">
      <c r="A32" s="181" t="str">
        <f>
IF(連結実質赤字比率に係る赤字・黒字の構成分析!C$38="",NA(),連結実質赤字比率に係る赤字・黒字の構成分析!C$38)</f>
        <v>
介護保険事業会計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0.61</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0.4</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0.39</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7.0000000000000007E-2</v>
      </c>
    </row>
    <row r="33" spans="1:16" x14ac:dyDescent="0.15">
      <c r="A33" s="181" t="str">
        <f>
IF(連結実質赤字比率に係る赤字・黒字の構成分析!C$37="",NA(),連結実質赤字比率に係る赤字・黒字の構成分析!C$37)</f>
        <v>
災害援護資金貸付事業会計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0.06</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0.09</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0.12</v>
      </c>
    </row>
    <row r="34" spans="1:16" x14ac:dyDescent="0.15">
      <c r="A34" s="181" t="str">
        <f>
IF(連結実質赤字比率に係る赤字・黒字の構成分析!C$36="",NA(),連結実質赤字比率に係る赤字・黒字の構成分析!C$36)</f>
        <v>
簡易水道事業会計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0.47</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0.52</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0.56999999999999995</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0.69</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0.31</v>
      </c>
    </row>
    <row r="35" spans="1:16" x14ac:dyDescent="0.15">
      <c r="A35" s="181" t="str">
        <f>
IF(連結実質赤字比率に係る赤字・黒字の構成分析!C$35="",NA(),連結実質赤字比率に係る赤字・黒字の構成分析!C$35)</f>
        <v>
国民健康保険事業会計（事業勘定）</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0.66</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0.71</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11.95</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10.91</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12.44</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8.0399999999999991</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12.65</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316</v>
      </c>
      <c r="E42" s="182"/>
      <c r="F42" s="182"/>
      <c r="G42" s="182">
        <f>
'実質公債費比率（分子）の構造'!L$52</f>
        <v>
340</v>
      </c>
      <c r="H42" s="182"/>
      <c r="I42" s="182"/>
      <c r="J42" s="182">
        <f>
'実質公債費比率（分子）の構造'!M$52</f>
        <v>
303</v>
      </c>
      <c r="K42" s="182"/>
      <c r="L42" s="182"/>
      <c r="M42" s="182">
        <f>
'実質公債費比率（分子）の構造'!N$52</f>
        <v>
284</v>
      </c>
      <c r="N42" s="182"/>
      <c r="O42" s="182"/>
      <c r="P42" s="182">
        <f>
'実質公債費比率（分子）の構造'!O$52</f>
        <v>
261</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19</v>
      </c>
      <c r="C45" s="182"/>
      <c r="D45" s="182"/>
      <c r="E45" s="182">
        <f>
'実質公債費比率（分子）の構造'!L$49</f>
        <v>
23</v>
      </c>
      <c r="F45" s="182"/>
      <c r="G45" s="182"/>
      <c r="H45" s="182">
        <f>
'実質公債費比率（分子）の構造'!M$49</f>
        <v>
23</v>
      </c>
      <c r="I45" s="182"/>
      <c r="J45" s="182"/>
      <c r="K45" s="182">
        <f>
'実質公債費比率（分子）の構造'!N$49</f>
        <v>
23</v>
      </c>
      <c r="L45" s="182"/>
      <c r="M45" s="182"/>
      <c r="N45" s="182">
        <f>
'実質公債費比率（分子）の構造'!O$49</f>
        <v>
23</v>
      </c>
      <c r="O45" s="182"/>
      <c r="P45" s="182"/>
    </row>
    <row r="46" spans="1:16" x14ac:dyDescent="0.15">
      <c r="A46" s="182" t="s">
        <v>
67</v>
      </c>
      <c r="B46" s="182">
        <f>
'実質公債費比率（分子）の構造'!K$48</f>
        <v>
117</v>
      </c>
      <c r="C46" s="182"/>
      <c r="D46" s="182"/>
      <c r="E46" s="182">
        <f>
'実質公債費比率（分子）の構造'!L$48</f>
        <v>
109</v>
      </c>
      <c r="F46" s="182"/>
      <c r="G46" s="182"/>
      <c r="H46" s="182">
        <f>
'実質公債費比率（分子）の構造'!M$48</f>
        <v>
79</v>
      </c>
      <c r="I46" s="182"/>
      <c r="J46" s="182"/>
      <c r="K46" s="182">
        <f>
'実質公債費比率（分子）の構造'!N$48</f>
        <v>
70</v>
      </c>
      <c r="L46" s="182"/>
      <c r="M46" s="182"/>
      <c r="N46" s="182">
        <f>
'実質公債費比率（分子）の構造'!O$48</f>
        <v>
68</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277</v>
      </c>
      <c r="C49" s="182"/>
      <c r="D49" s="182"/>
      <c r="E49" s="182">
        <f>
'実質公債費比率（分子）の構造'!L$45</f>
        <v>
319</v>
      </c>
      <c r="F49" s="182"/>
      <c r="G49" s="182"/>
      <c r="H49" s="182">
        <f>
'実質公債費比率（分子）の構造'!M$45</f>
        <v>
299</v>
      </c>
      <c r="I49" s="182"/>
      <c r="J49" s="182"/>
      <c r="K49" s="182">
        <f>
'実質公債費比率（分子）の構造'!N$45</f>
        <v>
271</v>
      </c>
      <c r="L49" s="182"/>
      <c r="M49" s="182"/>
      <c r="N49" s="182">
        <f>
'実質公債費比率（分子）の構造'!O$45</f>
        <v>
257</v>
      </c>
      <c r="O49" s="182"/>
      <c r="P49" s="182"/>
    </row>
    <row r="50" spans="1:16" x14ac:dyDescent="0.15">
      <c r="A50" s="182" t="s">
        <v>
71</v>
      </c>
      <c r="B50" s="182" t="e">
        <f>
NA()</f>
        <v>
#N/A</v>
      </c>
      <c r="C50" s="182">
        <f>
IF(ISNUMBER('実質公債費比率（分子）の構造'!K$53),'実質公債費比率（分子）の構造'!K$53,NA())</f>
        <v>
97</v>
      </c>
      <c r="D50" s="182" t="e">
        <f>
NA()</f>
        <v>
#N/A</v>
      </c>
      <c r="E50" s="182" t="e">
        <f>
NA()</f>
        <v>
#N/A</v>
      </c>
      <c r="F50" s="182">
        <f>
IF(ISNUMBER('実質公債費比率（分子）の構造'!L$53),'実質公債費比率（分子）の構造'!L$53,NA())</f>
        <v>
111</v>
      </c>
      <c r="G50" s="182" t="e">
        <f>
NA()</f>
        <v>
#N/A</v>
      </c>
      <c r="H50" s="182" t="e">
        <f>
NA()</f>
        <v>
#N/A</v>
      </c>
      <c r="I50" s="182">
        <f>
IF(ISNUMBER('実質公債費比率（分子）の構造'!M$53),'実質公債費比率（分子）の構造'!M$53,NA())</f>
        <v>
98</v>
      </c>
      <c r="J50" s="182" t="e">
        <f>
NA()</f>
        <v>
#N/A</v>
      </c>
      <c r="K50" s="182" t="e">
        <f>
NA()</f>
        <v>
#N/A</v>
      </c>
      <c r="L50" s="182">
        <f>
IF(ISNUMBER('実質公債費比率（分子）の構造'!N$53),'実質公債費比率（分子）の構造'!N$53,NA())</f>
        <v>
80</v>
      </c>
      <c r="M50" s="182" t="e">
        <f>
NA()</f>
        <v>
#N/A</v>
      </c>
      <c r="N50" s="182" t="e">
        <f>
NA()</f>
        <v>
#N/A</v>
      </c>
      <c r="O50" s="182">
        <f>
IF(ISNUMBER('実質公債費比率（分子）の構造'!O$53),'実質公債費比率（分子）の構造'!O$53,NA())</f>
        <v>
87</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2709</v>
      </c>
      <c r="E56" s="181"/>
      <c r="F56" s="181"/>
      <c r="G56" s="181">
        <f>
'将来負担比率（分子）の構造'!J$52</f>
        <v>
2490</v>
      </c>
      <c r="H56" s="181"/>
      <c r="I56" s="181"/>
      <c r="J56" s="181">
        <f>
'将来負担比率（分子）の構造'!K$52</f>
        <v>
2562</v>
      </c>
      <c r="K56" s="181"/>
      <c r="L56" s="181"/>
      <c r="M56" s="181">
        <f>
'将来負担比率（分子）の構造'!L$52</f>
        <v>
2637</v>
      </c>
      <c r="N56" s="181"/>
      <c r="O56" s="181"/>
      <c r="P56" s="181">
        <f>
'将来負担比率（分子）の構造'!M$52</f>
        <v>
2615</v>
      </c>
    </row>
    <row r="57" spans="1:16" x14ac:dyDescent="0.15">
      <c r="A57" s="181" t="s">
        <v>
42</v>
      </c>
      <c r="B57" s="181"/>
      <c r="C57" s="181"/>
      <c r="D57" s="181">
        <f>
'将来負担比率（分子）の構造'!I$51</f>
        <v>
90</v>
      </c>
      <c r="E57" s="181"/>
      <c r="F57" s="181"/>
      <c r="G57" s="181">
        <f>
'将来負担比率（分子）の構造'!J$51</f>
        <v>
79</v>
      </c>
      <c r="H57" s="181"/>
      <c r="I57" s="181"/>
      <c r="J57" s="181">
        <f>
'将来負担比率（分子）の構造'!K$51</f>
        <v>
68</v>
      </c>
      <c r="K57" s="181"/>
      <c r="L57" s="181"/>
      <c r="M57" s="181">
        <f>
'将来負担比率（分子）の構造'!L$51</f>
        <v>
58</v>
      </c>
      <c r="N57" s="181"/>
      <c r="O57" s="181"/>
      <c r="P57" s="181">
        <f>
'将来負担比率（分子）の構造'!M$51</f>
        <v>
48</v>
      </c>
    </row>
    <row r="58" spans="1:16" x14ac:dyDescent="0.15">
      <c r="A58" s="181" t="s">
        <v>
41</v>
      </c>
      <c r="B58" s="181"/>
      <c r="C58" s="181"/>
      <c r="D58" s="181">
        <f>
'将来負担比率（分子）の構造'!I$50</f>
        <v>
2293</v>
      </c>
      <c r="E58" s="181"/>
      <c r="F58" s="181"/>
      <c r="G58" s="181">
        <f>
'将来負担比率（分子）の構造'!J$50</f>
        <v>
2470</v>
      </c>
      <c r="H58" s="181"/>
      <c r="I58" s="181"/>
      <c r="J58" s="181">
        <f>
'将来負担比率（分子）の構造'!K$50</f>
        <v>
2414</v>
      </c>
      <c r="K58" s="181"/>
      <c r="L58" s="181"/>
      <c r="M58" s="181">
        <f>
'将来負担比率（分子）の構造'!L$50</f>
        <v>
2344</v>
      </c>
      <c r="N58" s="181"/>
      <c r="O58" s="181"/>
      <c r="P58" s="181">
        <f>
'将来負担比率（分子）の構造'!M$50</f>
        <v>
2093</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488</v>
      </c>
      <c r="C62" s="181"/>
      <c r="D62" s="181"/>
      <c r="E62" s="181">
        <f>
'将来負担比率（分子）の構造'!J$45</f>
        <v>
469</v>
      </c>
      <c r="F62" s="181"/>
      <c r="G62" s="181"/>
      <c r="H62" s="181">
        <f>
'将来負担比率（分子）の構造'!K$45</f>
        <v>
457</v>
      </c>
      <c r="I62" s="181"/>
      <c r="J62" s="181"/>
      <c r="K62" s="181">
        <f>
'将来負担比率（分子）の構造'!L$45</f>
        <v>
296</v>
      </c>
      <c r="L62" s="181"/>
      <c r="M62" s="181"/>
      <c r="N62" s="181">
        <f>
'将来負担比率（分子）の構造'!M$45</f>
        <v>
417</v>
      </c>
      <c r="O62" s="181"/>
      <c r="P62" s="181"/>
    </row>
    <row r="63" spans="1:16" x14ac:dyDescent="0.15">
      <c r="A63" s="181" t="s">
        <v>
34</v>
      </c>
      <c r="B63" s="181">
        <f>
'将来負担比率（分子）の構造'!I$44</f>
        <v>
182</v>
      </c>
      <c r="C63" s="181"/>
      <c r="D63" s="181"/>
      <c r="E63" s="181">
        <f>
'将来負担比率（分子）の構造'!J$44</f>
        <v>
163</v>
      </c>
      <c r="F63" s="181"/>
      <c r="G63" s="181"/>
      <c r="H63" s="181">
        <f>
'将来負担比率（分子）の構造'!K$44</f>
        <v>
141</v>
      </c>
      <c r="I63" s="181"/>
      <c r="J63" s="181"/>
      <c r="K63" s="181">
        <f>
'将来負担比率（分子）の構造'!L$44</f>
        <v>
121</v>
      </c>
      <c r="L63" s="181"/>
      <c r="M63" s="181"/>
      <c r="N63" s="181">
        <f>
'将来負担比率（分子）の構造'!M$44</f>
        <v>
99</v>
      </c>
      <c r="O63" s="181"/>
      <c r="P63" s="181"/>
    </row>
    <row r="64" spans="1:16" x14ac:dyDescent="0.15">
      <c r="A64" s="181" t="s">
        <v>
33</v>
      </c>
      <c r="B64" s="181">
        <f>
'将来負担比率（分子）の構造'!I$43</f>
        <v>
884</v>
      </c>
      <c r="C64" s="181"/>
      <c r="D64" s="181"/>
      <c r="E64" s="181">
        <f>
'将来負担比率（分子）の構造'!J$43</f>
        <v>
846</v>
      </c>
      <c r="F64" s="181"/>
      <c r="G64" s="181"/>
      <c r="H64" s="181">
        <f>
'将来負担比率（分子）の構造'!K$43</f>
        <v>
855</v>
      </c>
      <c r="I64" s="181"/>
      <c r="J64" s="181"/>
      <c r="K64" s="181">
        <f>
'将来負担比率（分子）の構造'!L$43</f>
        <v>
857</v>
      </c>
      <c r="L64" s="181"/>
      <c r="M64" s="181"/>
      <c r="N64" s="181">
        <f>
'将来負担比率（分子）の構造'!M$43</f>
        <v>
823</v>
      </c>
      <c r="O64" s="181"/>
      <c r="P64" s="181"/>
    </row>
    <row r="65" spans="1:16" x14ac:dyDescent="0.15">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15">
      <c r="A66" s="181" t="s">
        <v>
31</v>
      </c>
      <c r="B66" s="181">
        <f>
'将来負担比率（分子）の構造'!I$41</f>
        <v>
2780</v>
      </c>
      <c r="C66" s="181"/>
      <c r="D66" s="181"/>
      <c r="E66" s="181">
        <f>
'将来負担比率（分子）の構造'!J$41</f>
        <v>
2553</v>
      </c>
      <c r="F66" s="181"/>
      <c r="G66" s="181"/>
      <c r="H66" s="181">
        <f>
'将来負担比率（分子）の構造'!K$41</f>
        <v>
2673</v>
      </c>
      <c r="I66" s="181"/>
      <c r="J66" s="181"/>
      <c r="K66" s="181">
        <f>
'将来負担比率（分子）の構造'!L$41</f>
        <v>
2786</v>
      </c>
      <c r="L66" s="181"/>
      <c r="M66" s="181"/>
      <c r="N66" s="181">
        <f>
'将来負担比率（分子）の構造'!M$41</f>
        <v>
2771</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508</v>
      </c>
      <c r="C72" s="185">
        <f>
基金残高に係る経年分析!G55</f>
        <v>
420</v>
      </c>
      <c r="D72" s="185">
        <f>
基金残高に係る経年分析!H55</f>
        <v>
310</v>
      </c>
    </row>
    <row r="73" spans="1:16" x14ac:dyDescent="0.15">
      <c r="A73" s="184" t="s">
        <v>
78</v>
      </c>
      <c r="B73" s="185">
        <f>
基金残高に係る経年分析!F56</f>
        <v>
191</v>
      </c>
      <c r="C73" s="185">
        <f>
基金残高に係る経年分析!G56</f>
        <v>
191</v>
      </c>
      <c r="D73" s="185">
        <f>
基金残高に係る経年分析!H56</f>
        <v>
191</v>
      </c>
    </row>
    <row r="74" spans="1:16" x14ac:dyDescent="0.15">
      <c r="A74" s="184" t="s">
        <v>
79</v>
      </c>
      <c r="B74" s="185">
        <f>
基金残高に係る経年分析!F57</f>
        <v>
1715</v>
      </c>
      <c r="C74" s="185">
        <f>
基金残高に係る経年分析!G57</f>
        <v>
1733</v>
      </c>
      <c r="D74" s="185">
        <f>
基金残高に係る経年分析!H57</f>
        <v>
1648</v>
      </c>
    </row>
  </sheetData>
  <sheetProtection algorithmName="SHA-512" hashValue="ICN/4N7r5hz3h5YzBGrTjleyXcRdRb8aIDQbOHT5oI/kU1ud/141jpLUpVkdw0bU0jmFxo2OkeY7DC8pZ7b7xw==" saltValue="7Hl5iYMJyNDZkQDkgUBO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210</v>
      </c>
      <c r="DI1" s="622"/>
      <c r="DJ1" s="622"/>
      <c r="DK1" s="622"/>
      <c r="DL1" s="622"/>
      <c r="DM1" s="622"/>
      <c r="DN1" s="623"/>
      <c r="DO1" s="226"/>
      <c r="DP1" s="621" t="s">
        <v>
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
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
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
1</v>
      </c>
      <c r="C4" s="625"/>
      <c r="D4" s="625"/>
      <c r="E4" s="625"/>
      <c r="F4" s="625"/>
      <c r="G4" s="625"/>
      <c r="H4" s="625"/>
      <c r="I4" s="625"/>
      <c r="J4" s="625"/>
      <c r="K4" s="625"/>
      <c r="L4" s="625"/>
      <c r="M4" s="625"/>
      <c r="N4" s="625"/>
      <c r="O4" s="625"/>
      <c r="P4" s="625"/>
      <c r="Q4" s="626"/>
      <c r="R4" s="624" t="s">
        <v>
216</v>
      </c>
      <c r="S4" s="625"/>
      <c r="T4" s="625"/>
      <c r="U4" s="625"/>
      <c r="V4" s="625"/>
      <c r="W4" s="625"/>
      <c r="X4" s="625"/>
      <c r="Y4" s="626"/>
      <c r="Z4" s="624" t="s">
        <v>
217</v>
      </c>
      <c r="AA4" s="625"/>
      <c r="AB4" s="625"/>
      <c r="AC4" s="626"/>
      <c r="AD4" s="624" t="s">
        <v>
218</v>
      </c>
      <c r="AE4" s="625"/>
      <c r="AF4" s="625"/>
      <c r="AG4" s="625"/>
      <c r="AH4" s="625"/>
      <c r="AI4" s="625"/>
      <c r="AJ4" s="625"/>
      <c r="AK4" s="626"/>
      <c r="AL4" s="624" t="s">
        <v>
217</v>
      </c>
      <c r="AM4" s="625"/>
      <c r="AN4" s="625"/>
      <c r="AO4" s="626"/>
      <c r="AP4" s="630" t="s">
        <v>
219</v>
      </c>
      <c r="AQ4" s="630"/>
      <c r="AR4" s="630"/>
      <c r="AS4" s="630"/>
      <c r="AT4" s="630"/>
      <c r="AU4" s="630"/>
      <c r="AV4" s="630"/>
      <c r="AW4" s="630"/>
      <c r="AX4" s="630"/>
      <c r="AY4" s="630"/>
      <c r="AZ4" s="630"/>
      <c r="BA4" s="630"/>
      <c r="BB4" s="630"/>
      <c r="BC4" s="630"/>
      <c r="BD4" s="630"/>
      <c r="BE4" s="630"/>
      <c r="BF4" s="630"/>
      <c r="BG4" s="630" t="s">
        <v>
220</v>
      </c>
      <c r="BH4" s="630"/>
      <c r="BI4" s="630"/>
      <c r="BJ4" s="630"/>
      <c r="BK4" s="630"/>
      <c r="BL4" s="630"/>
      <c r="BM4" s="630"/>
      <c r="BN4" s="630"/>
      <c r="BO4" s="630" t="s">
        <v>
217</v>
      </c>
      <c r="BP4" s="630"/>
      <c r="BQ4" s="630"/>
      <c r="BR4" s="630"/>
      <c r="BS4" s="630" t="s">
        <v>
221</v>
      </c>
      <c r="BT4" s="630"/>
      <c r="BU4" s="630"/>
      <c r="BV4" s="630"/>
      <c r="BW4" s="630"/>
      <c r="BX4" s="630"/>
      <c r="BY4" s="630"/>
      <c r="BZ4" s="630"/>
      <c r="CA4" s="630"/>
      <c r="CB4" s="630"/>
      <c r="CD4" s="627" t="s">
        <v>
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
223</v>
      </c>
      <c r="C5" s="632"/>
      <c r="D5" s="632"/>
      <c r="E5" s="632"/>
      <c r="F5" s="632"/>
      <c r="G5" s="632"/>
      <c r="H5" s="632"/>
      <c r="I5" s="632"/>
      <c r="J5" s="632"/>
      <c r="K5" s="632"/>
      <c r="L5" s="632"/>
      <c r="M5" s="632"/>
      <c r="N5" s="632"/>
      <c r="O5" s="632"/>
      <c r="P5" s="632"/>
      <c r="Q5" s="633"/>
      <c r="R5" s="634">
        <v>
334639</v>
      </c>
      <c r="S5" s="635"/>
      <c r="T5" s="635"/>
      <c r="U5" s="635"/>
      <c r="V5" s="635"/>
      <c r="W5" s="635"/>
      <c r="X5" s="635"/>
      <c r="Y5" s="636"/>
      <c r="Z5" s="637">
        <v>
7.5</v>
      </c>
      <c r="AA5" s="637"/>
      <c r="AB5" s="637"/>
      <c r="AC5" s="637"/>
      <c r="AD5" s="638">
        <v>
334639</v>
      </c>
      <c r="AE5" s="638"/>
      <c r="AF5" s="638"/>
      <c r="AG5" s="638"/>
      <c r="AH5" s="638"/>
      <c r="AI5" s="638"/>
      <c r="AJ5" s="638"/>
      <c r="AK5" s="638"/>
      <c r="AL5" s="639">
        <v>
19.8</v>
      </c>
      <c r="AM5" s="640"/>
      <c r="AN5" s="640"/>
      <c r="AO5" s="641"/>
      <c r="AP5" s="631" t="s">
        <v>
224</v>
      </c>
      <c r="AQ5" s="632"/>
      <c r="AR5" s="632"/>
      <c r="AS5" s="632"/>
      <c r="AT5" s="632"/>
      <c r="AU5" s="632"/>
      <c r="AV5" s="632"/>
      <c r="AW5" s="632"/>
      <c r="AX5" s="632"/>
      <c r="AY5" s="632"/>
      <c r="AZ5" s="632"/>
      <c r="BA5" s="632"/>
      <c r="BB5" s="632"/>
      <c r="BC5" s="632"/>
      <c r="BD5" s="632"/>
      <c r="BE5" s="632"/>
      <c r="BF5" s="633"/>
      <c r="BG5" s="645">
        <v>
334274</v>
      </c>
      <c r="BH5" s="646"/>
      <c r="BI5" s="646"/>
      <c r="BJ5" s="646"/>
      <c r="BK5" s="646"/>
      <c r="BL5" s="646"/>
      <c r="BM5" s="646"/>
      <c r="BN5" s="647"/>
      <c r="BO5" s="648">
        <v>
99.9</v>
      </c>
      <c r="BP5" s="648"/>
      <c r="BQ5" s="648"/>
      <c r="BR5" s="648"/>
      <c r="BS5" s="649" t="s">
        <v>
225</v>
      </c>
      <c r="BT5" s="649"/>
      <c r="BU5" s="649"/>
      <c r="BV5" s="649"/>
      <c r="BW5" s="649"/>
      <c r="BX5" s="649"/>
      <c r="BY5" s="649"/>
      <c r="BZ5" s="649"/>
      <c r="CA5" s="649"/>
      <c r="CB5" s="653"/>
      <c r="CD5" s="627" t="s">
        <v>
219</v>
      </c>
      <c r="CE5" s="628"/>
      <c r="CF5" s="628"/>
      <c r="CG5" s="628"/>
      <c r="CH5" s="628"/>
      <c r="CI5" s="628"/>
      <c r="CJ5" s="628"/>
      <c r="CK5" s="628"/>
      <c r="CL5" s="628"/>
      <c r="CM5" s="628"/>
      <c r="CN5" s="628"/>
      <c r="CO5" s="628"/>
      <c r="CP5" s="628"/>
      <c r="CQ5" s="629"/>
      <c r="CR5" s="627" t="s">
        <v>
226</v>
      </c>
      <c r="CS5" s="628"/>
      <c r="CT5" s="628"/>
      <c r="CU5" s="628"/>
      <c r="CV5" s="628"/>
      <c r="CW5" s="628"/>
      <c r="CX5" s="628"/>
      <c r="CY5" s="629"/>
      <c r="CZ5" s="627" t="s">
        <v>
217</v>
      </c>
      <c r="DA5" s="628"/>
      <c r="DB5" s="628"/>
      <c r="DC5" s="629"/>
      <c r="DD5" s="627" t="s">
        <v>
227</v>
      </c>
      <c r="DE5" s="628"/>
      <c r="DF5" s="628"/>
      <c r="DG5" s="628"/>
      <c r="DH5" s="628"/>
      <c r="DI5" s="628"/>
      <c r="DJ5" s="628"/>
      <c r="DK5" s="628"/>
      <c r="DL5" s="628"/>
      <c r="DM5" s="628"/>
      <c r="DN5" s="628"/>
      <c r="DO5" s="628"/>
      <c r="DP5" s="629"/>
      <c r="DQ5" s="627" t="s">
        <v>
228</v>
      </c>
      <c r="DR5" s="628"/>
      <c r="DS5" s="628"/>
      <c r="DT5" s="628"/>
      <c r="DU5" s="628"/>
      <c r="DV5" s="628"/>
      <c r="DW5" s="628"/>
      <c r="DX5" s="628"/>
      <c r="DY5" s="628"/>
      <c r="DZ5" s="628"/>
      <c r="EA5" s="628"/>
      <c r="EB5" s="628"/>
      <c r="EC5" s="629"/>
    </row>
    <row r="6" spans="2:143" ht="11.25" customHeight="1" x14ac:dyDescent="0.15">
      <c r="B6" s="642" t="s">
        <v>
229</v>
      </c>
      <c r="C6" s="643"/>
      <c r="D6" s="643"/>
      <c r="E6" s="643"/>
      <c r="F6" s="643"/>
      <c r="G6" s="643"/>
      <c r="H6" s="643"/>
      <c r="I6" s="643"/>
      <c r="J6" s="643"/>
      <c r="K6" s="643"/>
      <c r="L6" s="643"/>
      <c r="M6" s="643"/>
      <c r="N6" s="643"/>
      <c r="O6" s="643"/>
      <c r="P6" s="643"/>
      <c r="Q6" s="644"/>
      <c r="R6" s="645">
        <v>
18011</v>
      </c>
      <c r="S6" s="646"/>
      <c r="T6" s="646"/>
      <c r="U6" s="646"/>
      <c r="V6" s="646"/>
      <c r="W6" s="646"/>
      <c r="X6" s="646"/>
      <c r="Y6" s="647"/>
      <c r="Z6" s="648">
        <v>
0.4</v>
      </c>
      <c r="AA6" s="648"/>
      <c r="AB6" s="648"/>
      <c r="AC6" s="648"/>
      <c r="AD6" s="649">
        <v>
18011</v>
      </c>
      <c r="AE6" s="649"/>
      <c r="AF6" s="649"/>
      <c r="AG6" s="649"/>
      <c r="AH6" s="649"/>
      <c r="AI6" s="649"/>
      <c r="AJ6" s="649"/>
      <c r="AK6" s="649"/>
      <c r="AL6" s="650">
        <v>
1.1000000000000001</v>
      </c>
      <c r="AM6" s="651"/>
      <c r="AN6" s="651"/>
      <c r="AO6" s="652"/>
      <c r="AP6" s="642" t="s">
        <v>
230</v>
      </c>
      <c r="AQ6" s="643"/>
      <c r="AR6" s="643"/>
      <c r="AS6" s="643"/>
      <c r="AT6" s="643"/>
      <c r="AU6" s="643"/>
      <c r="AV6" s="643"/>
      <c r="AW6" s="643"/>
      <c r="AX6" s="643"/>
      <c r="AY6" s="643"/>
      <c r="AZ6" s="643"/>
      <c r="BA6" s="643"/>
      <c r="BB6" s="643"/>
      <c r="BC6" s="643"/>
      <c r="BD6" s="643"/>
      <c r="BE6" s="643"/>
      <c r="BF6" s="644"/>
      <c r="BG6" s="645">
        <v>
334274</v>
      </c>
      <c r="BH6" s="646"/>
      <c r="BI6" s="646"/>
      <c r="BJ6" s="646"/>
      <c r="BK6" s="646"/>
      <c r="BL6" s="646"/>
      <c r="BM6" s="646"/>
      <c r="BN6" s="647"/>
      <c r="BO6" s="648">
        <v>
99.9</v>
      </c>
      <c r="BP6" s="648"/>
      <c r="BQ6" s="648"/>
      <c r="BR6" s="648"/>
      <c r="BS6" s="649" t="s">
        <v>
128</v>
      </c>
      <c r="BT6" s="649"/>
      <c r="BU6" s="649"/>
      <c r="BV6" s="649"/>
      <c r="BW6" s="649"/>
      <c r="BX6" s="649"/>
      <c r="BY6" s="649"/>
      <c r="BZ6" s="649"/>
      <c r="CA6" s="649"/>
      <c r="CB6" s="653"/>
      <c r="CD6" s="656" t="s">
        <v>
231</v>
      </c>
      <c r="CE6" s="657"/>
      <c r="CF6" s="657"/>
      <c r="CG6" s="657"/>
      <c r="CH6" s="657"/>
      <c r="CI6" s="657"/>
      <c r="CJ6" s="657"/>
      <c r="CK6" s="657"/>
      <c r="CL6" s="657"/>
      <c r="CM6" s="657"/>
      <c r="CN6" s="657"/>
      <c r="CO6" s="657"/>
      <c r="CP6" s="657"/>
      <c r="CQ6" s="658"/>
      <c r="CR6" s="645">
        <v>
52329</v>
      </c>
      <c r="CS6" s="646"/>
      <c r="CT6" s="646"/>
      <c r="CU6" s="646"/>
      <c r="CV6" s="646"/>
      <c r="CW6" s="646"/>
      <c r="CX6" s="646"/>
      <c r="CY6" s="647"/>
      <c r="CZ6" s="639">
        <v>
1.3</v>
      </c>
      <c r="DA6" s="640"/>
      <c r="DB6" s="640"/>
      <c r="DC6" s="659"/>
      <c r="DD6" s="654" t="s">
        <v>
128</v>
      </c>
      <c r="DE6" s="646"/>
      <c r="DF6" s="646"/>
      <c r="DG6" s="646"/>
      <c r="DH6" s="646"/>
      <c r="DI6" s="646"/>
      <c r="DJ6" s="646"/>
      <c r="DK6" s="646"/>
      <c r="DL6" s="646"/>
      <c r="DM6" s="646"/>
      <c r="DN6" s="646"/>
      <c r="DO6" s="646"/>
      <c r="DP6" s="647"/>
      <c r="DQ6" s="654">
        <v>
52329</v>
      </c>
      <c r="DR6" s="646"/>
      <c r="DS6" s="646"/>
      <c r="DT6" s="646"/>
      <c r="DU6" s="646"/>
      <c r="DV6" s="646"/>
      <c r="DW6" s="646"/>
      <c r="DX6" s="646"/>
      <c r="DY6" s="646"/>
      <c r="DZ6" s="646"/>
      <c r="EA6" s="646"/>
      <c r="EB6" s="646"/>
      <c r="EC6" s="655"/>
    </row>
    <row r="7" spans="2:143" ht="11.25" customHeight="1" x14ac:dyDescent="0.15">
      <c r="B7" s="642" t="s">
        <v>
232</v>
      </c>
      <c r="C7" s="643"/>
      <c r="D7" s="643"/>
      <c r="E7" s="643"/>
      <c r="F7" s="643"/>
      <c r="G7" s="643"/>
      <c r="H7" s="643"/>
      <c r="I7" s="643"/>
      <c r="J7" s="643"/>
      <c r="K7" s="643"/>
      <c r="L7" s="643"/>
      <c r="M7" s="643"/>
      <c r="N7" s="643"/>
      <c r="O7" s="643"/>
      <c r="P7" s="643"/>
      <c r="Q7" s="644"/>
      <c r="R7" s="645">
        <v>
428</v>
      </c>
      <c r="S7" s="646"/>
      <c r="T7" s="646"/>
      <c r="U7" s="646"/>
      <c r="V7" s="646"/>
      <c r="W7" s="646"/>
      <c r="X7" s="646"/>
      <c r="Y7" s="647"/>
      <c r="Z7" s="648">
        <v>
0</v>
      </c>
      <c r="AA7" s="648"/>
      <c r="AB7" s="648"/>
      <c r="AC7" s="648"/>
      <c r="AD7" s="649">
        <v>
428</v>
      </c>
      <c r="AE7" s="649"/>
      <c r="AF7" s="649"/>
      <c r="AG7" s="649"/>
      <c r="AH7" s="649"/>
      <c r="AI7" s="649"/>
      <c r="AJ7" s="649"/>
      <c r="AK7" s="649"/>
      <c r="AL7" s="650">
        <v>
0</v>
      </c>
      <c r="AM7" s="651"/>
      <c r="AN7" s="651"/>
      <c r="AO7" s="652"/>
      <c r="AP7" s="642" t="s">
        <v>
233</v>
      </c>
      <c r="AQ7" s="643"/>
      <c r="AR7" s="643"/>
      <c r="AS7" s="643"/>
      <c r="AT7" s="643"/>
      <c r="AU7" s="643"/>
      <c r="AV7" s="643"/>
      <c r="AW7" s="643"/>
      <c r="AX7" s="643"/>
      <c r="AY7" s="643"/>
      <c r="AZ7" s="643"/>
      <c r="BA7" s="643"/>
      <c r="BB7" s="643"/>
      <c r="BC7" s="643"/>
      <c r="BD7" s="643"/>
      <c r="BE7" s="643"/>
      <c r="BF7" s="644"/>
      <c r="BG7" s="645">
        <v>
143511</v>
      </c>
      <c r="BH7" s="646"/>
      <c r="BI7" s="646"/>
      <c r="BJ7" s="646"/>
      <c r="BK7" s="646"/>
      <c r="BL7" s="646"/>
      <c r="BM7" s="646"/>
      <c r="BN7" s="647"/>
      <c r="BO7" s="648">
        <v>
42.9</v>
      </c>
      <c r="BP7" s="648"/>
      <c r="BQ7" s="648"/>
      <c r="BR7" s="648"/>
      <c r="BS7" s="649" t="s">
        <v>
225</v>
      </c>
      <c r="BT7" s="649"/>
      <c r="BU7" s="649"/>
      <c r="BV7" s="649"/>
      <c r="BW7" s="649"/>
      <c r="BX7" s="649"/>
      <c r="BY7" s="649"/>
      <c r="BZ7" s="649"/>
      <c r="CA7" s="649"/>
      <c r="CB7" s="653"/>
      <c r="CD7" s="660" t="s">
        <v>
234</v>
      </c>
      <c r="CE7" s="661"/>
      <c r="CF7" s="661"/>
      <c r="CG7" s="661"/>
      <c r="CH7" s="661"/>
      <c r="CI7" s="661"/>
      <c r="CJ7" s="661"/>
      <c r="CK7" s="661"/>
      <c r="CL7" s="661"/>
      <c r="CM7" s="661"/>
      <c r="CN7" s="661"/>
      <c r="CO7" s="661"/>
      <c r="CP7" s="661"/>
      <c r="CQ7" s="662"/>
      <c r="CR7" s="645">
        <v>
832140</v>
      </c>
      <c r="CS7" s="646"/>
      <c r="CT7" s="646"/>
      <c r="CU7" s="646"/>
      <c r="CV7" s="646"/>
      <c r="CW7" s="646"/>
      <c r="CX7" s="646"/>
      <c r="CY7" s="647"/>
      <c r="CZ7" s="648">
        <v>
20</v>
      </c>
      <c r="DA7" s="648"/>
      <c r="DB7" s="648"/>
      <c r="DC7" s="648"/>
      <c r="DD7" s="654">
        <v>
67082</v>
      </c>
      <c r="DE7" s="646"/>
      <c r="DF7" s="646"/>
      <c r="DG7" s="646"/>
      <c r="DH7" s="646"/>
      <c r="DI7" s="646"/>
      <c r="DJ7" s="646"/>
      <c r="DK7" s="646"/>
      <c r="DL7" s="646"/>
      <c r="DM7" s="646"/>
      <c r="DN7" s="646"/>
      <c r="DO7" s="646"/>
      <c r="DP7" s="647"/>
      <c r="DQ7" s="654">
        <v>
569785</v>
      </c>
      <c r="DR7" s="646"/>
      <c r="DS7" s="646"/>
      <c r="DT7" s="646"/>
      <c r="DU7" s="646"/>
      <c r="DV7" s="646"/>
      <c r="DW7" s="646"/>
      <c r="DX7" s="646"/>
      <c r="DY7" s="646"/>
      <c r="DZ7" s="646"/>
      <c r="EA7" s="646"/>
      <c r="EB7" s="646"/>
      <c r="EC7" s="655"/>
    </row>
    <row r="8" spans="2:143" ht="11.25" customHeight="1" x14ac:dyDescent="0.15">
      <c r="B8" s="642" t="s">
        <v>
235</v>
      </c>
      <c r="C8" s="643"/>
      <c r="D8" s="643"/>
      <c r="E8" s="643"/>
      <c r="F8" s="643"/>
      <c r="G8" s="643"/>
      <c r="H8" s="643"/>
      <c r="I8" s="643"/>
      <c r="J8" s="643"/>
      <c r="K8" s="643"/>
      <c r="L8" s="643"/>
      <c r="M8" s="643"/>
      <c r="N8" s="643"/>
      <c r="O8" s="643"/>
      <c r="P8" s="643"/>
      <c r="Q8" s="644"/>
      <c r="R8" s="645">
        <v>
2136</v>
      </c>
      <c r="S8" s="646"/>
      <c r="T8" s="646"/>
      <c r="U8" s="646"/>
      <c r="V8" s="646"/>
      <c r="W8" s="646"/>
      <c r="X8" s="646"/>
      <c r="Y8" s="647"/>
      <c r="Z8" s="648">
        <v>
0</v>
      </c>
      <c r="AA8" s="648"/>
      <c r="AB8" s="648"/>
      <c r="AC8" s="648"/>
      <c r="AD8" s="649">
        <v>
2136</v>
      </c>
      <c r="AE8" s="649"/>
      <c r="AF8" s="649"/>
      <c r="AG8" s="649"/>
      <c r="AH8" s="649"/>
      <c r="AI8" s="649"/>
      <c r="AJ8" s="649"/>
      <c r="AK8" s="649"/>
      <c r="AL8" s="650">
        <v>
0.1</v>
      </c>
      <c r="AM8" s="651"/>
      <c r="AN8" s="651"/>
      <c r="AO8" s="652"/>
      <c r="AP8" s="642" t="s">
        <v>
236</v>
      </c>
      <c r="AQ8" s="643"/>
      <c r="AR8" s="643"/>
      <c r="AS8" s="643"/>
      <c r="AT8" s="643"/>
      <c r="AU8" s="643"/>
      <c r="AV8" s="643"/>
      <c r="AW8" s="643"/>
      <c r="AX8" s="643"/>
      <c r="AY8" s="643"/>
      <c r="AZ8" s="643"/>
      <c r="BA8" s="643"/>
      <c r="BB8" s="643"/>
      <c r="BC8" s="643"/>
      <c r="BD8" s="643"/>
      <c r="BE8" s="643"/>
      <c r="BF8" s="644"/>
      <c r="BG8" s="645">
        <v>
4651</v>
      </c>
      <c r="BH8" s="646"/>
      <c r="BI8" s="646"/>
      <c r="BJ8" s="646"/>
      <c r="BK8" s="646"/>
      <c r="BL8" s="646"/>
      <c r="BM8" s="646"/>
      <c r="BN8" s="647"/>
      <c r="BO8" s="648">
        <v>
1.4</v>
      </c>
      <c r="BP8" s="648"/>
      <c r="BQ8" s="648"/>
      <c r="BR8" s="648"/>
      <c r="BS8" s="654" t="s">
        <v>
128</v>
      </c>
      <c r="BT8" s="646"/>
      <c r="BU8" s="646"/>
      <c r="BV8" s="646"/>
      <c r="BW8" s="646"/>
      <c r="BX8" s="646"/>
      <c r="BY8" s="646"/>
      <c r="BZ8" s="646"/>
      <c r="CA8" s="646"/>
      <c r="CB8" s="655"/>
      <c r="CD8" s="660" t="s">
        <v>
237</v>
      </c>
      <c r="CE8" s="661"/>
      <c r="CF8" s="661"/>
      <c r="CG8" s="661"/>
      <c r="CH8" s="661"/>
      <c r="CI8" s="661"/>
      <c r="CJ8" s="661"/>
      <c r="CK8" s="661"/>
      <c r="CL8" s="661"/>
      <c r="CM8" s="661"/>
      <c r="CN8" s="661"/>
      <c r="CO8" s="661"/>
      <c r="CP8" s="661"/>
      <c r="CQ8" s="662"/>
      <c r="CR8" s="645">
        <v>
794308</v>
      </c>
      <c r="CS8" s="646"/>
      <c r="CT8" s="646"/>
      <c r="CU8" s="646"/>
      <c r="CV8" s="646"/>
      <c r="CW8" s="646"/>
      <c r="CX8" s="646"/>
      <c r="CY8" s="647"/>
      <c r="CZ8" s="648">
        <v>
19.100000000000001</v>
      </c>
      <c r="DA8" s="648"/>
      <c r="DB8" s="648"/>
      <c r="DC8" s="648"/>
      <c r="DD8" s="654">
        <v>
232097</v>
      </c>
      <c r="DE8" s="646"/>
      <c r="DF8" s="646"/>
      <c r="DG8" s="646"/>
      <c r="DH8" s="646"/>
      <c r="DI8" s="646"/>
      <c r="DJ8" s="646"/>
      <c r="DK8" s="646"/>
      <c r="DL8" s="646"/>
      <c r="DM8" s="646"/>
      <c r="DN8" s="646"/>
      <c r="DO8" s="646"/>
      <c r="DP8" s="647"/>
      <c r="DQ8" s="654">
        <v>
333285</v>
      </c>
      <c r="DR8" s="646"/>
      <c r="DS8" s="646"/>
      <c r="DT8" s="646"/>
      <c r="DU8" s="646"/>
      <c r="DV8" s="646"/>
      <c r="DW8" s="646"/>
      <c r="DX8" s="646"/>
      <c r="DY8" s="646"/>
      <c r="DZ8" s="646"/>
      <c r="EA8" s="646"/>
      <c r="EB8" s="646"/>
      <c r="EC8" s="655"/>
    </row>
    <row r="9" spans="2:143" ht="11.25" customHeight="1" x14ac:dyDescent="0.15">
      <c r="B9" s="642" t="s">
        <v>
238</v>
      </c>
      <c r="C9" s="643"/>
      <c r="D9" s="643"/>
      <c r="E9" s="643"/>
      <c r="F9" s="643"/>
      <c r="G9" s="643"/>
      <c r="H9" s="643"/>
      <c r="I9" s="643"/>
      <c r="J9" s="643"/>
      <c r="K9" s="643"/>
      <c r="L9" s="643"/>
      <c r="M9" s="643"/>
      <c r="N9" s="643"/>
      <c r="O9" s="643"/>
      <c r="P9" s="643"/>
      <c r="Q9" s="644"/>
      <c r="R9" s="645">
        <v>
1314</v>
      </c>
      <c r="S9" s="646"/>
      <c r="T9" s="646"/>
      <c r="U9" s="646"/>
      <c r="V9" s="646"/>
      <c r="W9" s="646"/>
      <c r="X9" s="646"/>
      <c r="Y9" s="647"/>
      <c r="Z9" s="648">
        <v>
0</v>
      </c>
      <c r="AA9" s="648"/>
      <c r="AB9" s="648"/>
      <c r="AC9" s="648"/>
      <c r="AD9" s="649">
        <v>
1314</v>
      </c>
      <c r="AE9" s="649"/>
      <c r="AF9" s="649"/>
      <c r="AG9" s="649"/>
      <c r="AH9" s="649"/>
      <c r="AI9" s="649"/>
      <c r="AJ9" s="649"/>
      <c r="AK9" s="649"/>
      <c r="AL9" s="650">
        <v>
0.1</v>
      </c>
      <c r="AM9" s="651"/>
      <c r="AN9" s="651"/>
      <c r="AO9" s="652"/>
      <c r="AP9" s="642" t="s">
        <v>
239</v>
      </c>
      <c r="AQ9" s="643"/>
      <c r="AR9" s="643"/>
      <c r="AS9" s="643"/>
      <c r="AT9" s="643"/>
      <c r="AU9" s="643"/>
      <c r="AV9" s="643"/>
      <c r="AW9" s="643"/>
      <c r="AX9" s="643"/>
      <c r="AY9" s="643"/>
      <c r="AZ9" s="643"/>
      <c r="BA9" s="643"/>
      <c r="BB9" s="643"/>
      <c r="BC9" s="643"/>
      <c r="BD9" s="643"/>
      <c r="BE9" s="643"/>
      <c r="BF9" s="644"/>
      <c r="BG9" s="645">
        <v>
129655</v>
      </c>
      <c r="BH9" s="646"/>
      <c r="BI9" s="646"/>
      <c r="BJ9" s="646"/>
      <c r="BK9" s="646"/>
      <c r="BL9" s="646"/>
      <c r="BM9" s="646"/>
      <c r="BN9" s="647"/>
      <c r="BO9" s="648">
        <v>
38.700000000000003</v>
      </c>
      <c r="BP9" s="648"/>
      <c r="BQ9" s="648"/>
      <c r="BR9" s="648"/>
      <c r="BS9" s="654" t="s">
        <v>
225</v>
      </c>
      <c r="BT9" s="646"/>
      <c r="BU9" s="646"/>
      <c r="BV9" s="646"/>
      <c r="BW9" s="646"/>
      <c r="BX9" s="646"/>
      <c r="BY9" s="646"/>
      <c r="BZ9" s="646"/>
      <c r="CA9" s="646"/>
      <c r="CB9" s="655"/>
      <c r="CD9" s="660" t="s">
        <v>
240</v>
      </c>
      <c r="CE9" s="661"/>
      <c r="CF9" s="661"/>
      <c r="CG9" s="661"/>
      <c r="CH9" s="661"/>
      <c r="CI9" s="661"/>
      <c r="CJ9" s="661"/>
      <c r="CK9" s="661"/>
      <c r="CL9" s="661"/>
      <c r="CM9" s="661"/>
      <c r="CN9" s="661"/>
      <c r="CO9" s="661"/>
      <c r="CP9" s="661"/>
      <c r="CQ9" s="662"/>
      <c r="CR9" s="645">
        <v>
318118</v>
      </c>
      <c r="CS9" s="646"/>
      <c r="CT9" s="646"/>
      <c r="CU9" s="646"/>
      <c r="CV9" s="646"/>
      <c r="CW9" s="646"/>
      <c r="CX9" s="646"/>
      <c r="CY9" s="647"/>
      <c r="CZ9" s="648">
        <v>
7.6</v>
      </c>
      <c r="DA9" s="648"/>
      <c r="DB9" s="648"/>
      <c r="DC9" s="648"/>
      <c r="DD9" s="654">
        <v>
15933</v>
      </c>
      <c r="DE9" s="646"/>
      <c r="DF9" s="646"/>
      <c r="DG9" s="646"/>
      <c r="DH9" s="646"/>
      <c r="DI9" s="646"/>
      <c r="DJ9" s="646"/>
      <c r="DK9" s="646"/>
      <c r="DL9" s="646"/>
      <c r="DM9" s="646"/>
      <c r="DN9" s="646"/>
      <c r="DO9" s="646"/>
      <c r="DP9" s="647"/>
      <c r="DQ9" s="654">
        <v>
120469</v>
      </c>
      <c r="DR9" s="646"/>
      <c r="DS9" s="646"/>
      <c r="DT9" s="646"/>
      <c r="DU9" s="646"/>
      <c r="DV9" s="646"/>
      <c r="DW9" s="646"/>
      <c r="DX9" s="646"/>
      <c r="DY9" s="646"/>
      <c r="DZ9" s="646"/>
      <c r="EA9" s="646"/>
      <c r="EB9" s="646"/>
      <c r="EC9" s="655"/>
    </row>
    <row r="10" spans="2:143" ht="11.25" customHeight="1" x14ac:dyDescent="0.15">
      <c r="B10" s="642" t="s">
        <v>
241</v>
      </c>
      <c r="C10" s="643"/>
      <c r="D10" s="643"/>
      <c r="E10" s="643"/>
      <c r="F10" s="643"/>
      <c r="G10" s="643"/>
      <c r="H10" s="643"/>
      <c r="I10" s="643"/>
      <c r="J10" s="643"/>
      <c r="K10" s="643"/>
      <c r="L10" s="643"/>
      <c r="M10" s="643"/>
      <c r="N10" s="643"/>
      <c r="O10" s="643"/>
      <c r="P10" s="643"/>
      <c r="Q10" s="644"/>
      <c r="R10" s="645" t="s">
        <v>
225</v>
      </c>
      <c r="S10" s="646"/>
      <c r="T10" s="646"/>
      <c r="U10" s="646"/>
      <c r="V10" s="646"/>
      <c r="W10" s="646"/>
      <c r="X10" s="646"/>
      <c r="Y10" s="647"/>
      <c r="Z10" s="648" t="s">
        <v>
225</v>
      </c>
      <c r="AA10" s="648"/>
      <c r="AB10" s="648"/>
      <c r="AC10" s="648"/>
      <c r="AD10" s="649" t="s">
        <v>
225</v>
      </c>
      <c r="AE10" s="649"/>
      <c r="AF10" s="649"/>
      <c r="AG10" s="649"/>
      <c r="AH10" s="649"/>
      <c r="AI10" s="649"/>
      <c r="AJ10" s="649"/>
      <c r="AK10" s="649"/>
      <c r="AL10" s="650" t="s">
        <v>
225</v>
      </c>
      <c r="AM10" s="651"/>
      <c r="AN10" s="651"/>
      <c r="AO10" s="652"/>
      <c r="AP10" s="642" t="s">
        <v>
242</v>
      </c>
      <c r="AQ10" s="643"/>
      <c r="AR10" s="643"/>
      <c r="AS10" s="643"/>
      <c r="AT10" s="643"/>
      <c r="AU10" s="643"/>
      <c r="AV10" s="643"/>
      <c r="AW10" s="643"/>
      <c r="AX10" s="643"/>
      <c r="AY10" s="643"/>
      <c r="AZ10" s="643"/>
      <c r="BA10" s="643"/>
      <c r="BB10" s="643"/>
      <c r="BC10" s="643"/>
      <c r="BD10" s="643"/>
      <c r="BE10" s="643"/>
      <c r="BF10" s="644"/>
      <c r="BG10" s="645">
        <v>
5494</v>
      </c>
      <c r="BH10" s="646"/>
      <c r="BI10" s="646"/>
      <c r="BJ10" s="646"/>
      <c r="BK10" s="646"/>
      <c r="BL10" s="646"/>
      <c r="BM10" s="646"/>
      <c r="BN10" s="647"/>
      <c r="BO10" s="648">
        <v>
1.6</v>
      </c>
      <c r="BP10" s="648"/>
      <c r="BQ10" s="648"/>
      <c r="BR10" s="648"/>
      <c r="BS10" s="654" t="s">
        <v>
225</v>
      </c>
      <c r="BT10" s="646"/>
      <c r="BU10" s="646"/>
      <c r="BV10" s="646"/>
      <c r="BW10" s="646"/>
      <c r="BX10" s="646"/>
      <c r="BY10" s="646"/>
      <c r="BZ10" s="646"/>
      <c r="CA10" s="646"/>
      <c r="CB10" s="655"/>
      <c r="CD10" s="660" t="s">
        <v>
243</v>
      </c>
      <c r="CE10" s="661"/>
      <c r="CF10" s="661"/>
      <c r="CG10" s="661"/>
      <c r="CH10" s="661"/>
      <c r="CI10" s="661"/>
      <c r="CJ10" s="661"/>
      <c r="CK10" s="661"/>
      <c r="CL10" s="661"/>
      <c r="CM10" s="661"/>
      <c r="CN10" s="661"/>
      <c r="CO10" s="661"/>
      <c r="CP10" s="661"/>
      <c r="CQ10" s="662"/>
      <c r="CR10" s="645">
        <v>
61642</v>
      </c>
      <c r="CS10" s="646"/>
      <c r="CT10" s="646"/>
      <c r="CU10" s="646"/>
      <c r="CV10" s="646"/>
      <c r="CW10" s="646"/>
      <c r="CX10" s="646"/>
      <c r="CY10" s="647"/>
      <c r="CZ10" s="648">
        <v>
1.5</v>
      </c>
      <c r="DA10" s="648"/>
      <c r="DB10" s="648"/>
      <c r="DC10" s="648"/>
      <c r="DD10" s="654" t="s">
        <v>
225</v>
      </c>
      <c r="DE10" s="646"/>
      <c r="DF10" s="646"/>
      <c r="DG10" s="646"/>
      <c r="DH10" s="646"/>
      <c r="DI10" s="646"/>
      <c r="DJ10" s="646"/>
      <c r="DK10" s="646"/>
      <c r="DL10" s="646"/>
      <c r="DM10" s="646"/>
      <c r="DN10" s="646"/>
      <c r="DO10" s="646"/>
      <c r="DP10" s="647"/>
      <c r="DQ10" s="654">
        <v>
16681</v>
      </c>
      <c r="DR10" s="646"/>
      <c r="DS10" s="646"/>
      <c r="DT10" s="646"/>
      <c r="DU10" s="646"/>
      <c r="DV10" s="646"/>
      <c r="DW10" s="646"/>
      <c r="DX10" s="646"/>
      <c r="DY10" s="646"/>
      <c r="DZ10" s="646"/>
      <c r="EA10" s="646"/>
      <c r="EB10" s="646"/>
      <c r="EC10" s="655"/>
    </row>
    <row r="11" spans="2:143" ht="11.25" customHeight="1" x14ac:dyDescent="0.15">
      <c r="B11" s="642" t="s">
        <v>
244</v>
      </c>
      <c r="C11" s="643"/>
      <c r="D11" s="643"/>
      <c r="E11" s="643"/>
      <c r="F11" s="643"/>
      <c r="G11" s="643"/>
      <c r="H11" s="643"/>
      <c r="I11" s="643"/>
      <c r="J11" s="643"/>
      <c r="K11" s="643"/>
      <c r="L11" s="643"/>
      <c r="M11" s="643"/>
      <c r="N11" s="643"/>
      <c r="O11" s="643"/>
      <c r="P11" s="643"/>
      <c r="Q11" s="644"/>
      <c r="R11" s="645">
        <v>
49536</v>
      </c>
      <c r="S11" s="646"/>
      <c r="T11" s="646"/>
      <c r="U11" s="646"/>
      <c r="V11" s="646"/>
      <c r="W11" s="646"/>
      <c r="X11" s="646"/>
      <c r="Y11" s="647"/>
      <c r="Z11" s="650">
        <v>
1.1000000000000001</v>
      </c>
      <c r="AA11" s="651"/>
      <c r="AB11" s="651"/>
      <c r="AC11" s="663"/>
      <c r="AD11" s="654">
        <v>
49536</v>
      </c>
      <c r="AE11" s="646"/>
      <c r="AF11" s="646"/>
      <c r="AG11" s="646"/>
      <c r="AH11" s="646"/>
      <c r="AI11" s="646"/>
      <c r="AJ11" s="646"/>
      <c r="AK11" s="647"/>
      <c r="AL11" s="650">
        <v>
2.9</v>
      </c>
      <c r="AM11" s="651"/>
      <c r="AN11" s="651"/>
      <c r="AO11" s="652"/>
      <c r="AP11" s="642" t="s">
        <v>
245</v>
      </c>
      <c r="AQ11" s="643"/>
      <c r="AR11" s="643"/>
      <c r="AS11" s="643"/>
      <c r="AT11" s="643"/>
      <c r="AU11" s="643"/>
      <c r="AV11" s="643"/>
      <c r="AW11" s="643"/>
      <c r="AX11" s="643"/>
      <c r="AY11" s="643"/>
      <c r="AZ11" s="643"/>
      <c r="BA11" s="643"/>
      <c r="BB11" s="643"/>
      <c r="BC11" s="643"/>
      <c r="BD11" s="643"/>
      <c r="BE11" s="643"/>
      <c r="BF11" s="644"/>
      <c r="BG11" s="645">
        <v>
3711</v>
      </c>
      <c r="BH11" s="646"/>
      <c r="BI11" s="646"/>
      <c r="BJ11" s="646"/>
      <c r="BK11" s="646"/>
      <c r="BL11" s="646"/>
      <c r="BM11" s="646"/>
      <c r="BN11" s="647"/>
      <c r="BO11" s="648">
        <v>
1.1000000000000001</v>
      </c>
      <c r="BP11" s="648"/>
      <c r="BQ11" s="648"/>
      <c r="BR11" s="648"/>
      <c r="BS11" s="654" t="s">
        <v>
128</v>
      </c>
      <c r="BT11" s="646"/>
      <c r="BU11" s="646"/>
      <c r="BV11" s="646"/>
      <c r="BW11" s="646"/>
      <c r="BX11" s="646"/>
      <c r="BY11" s="646"/>
      <c r="BZ11" s="646"/>
      <c r="CA11" s="646"/>
      <c r="CB11" s="655"/>
      <c r="CD11" s="660" t="s">
        <v>
246</v>
      </c>
      <c r="CE11" s="661"/>
      <c r="CF11" s="661"/>
      <c r="CG11" s="661"/>
      <c r="CH11" s="661"/>
      <c r="CI11" s="661"/>
      <c r="CJ11" s="661"/>
      <c r="CK11" s="661"/>
      <c r="CL11" s="661"/>
      <c r="CM11" s="661"/>
      <c r="CN11" s="661"/>
      <c r="CO11" s="661"/>
      <c r="CP11" s="661"/>
      <c r="CQ11" s="662"/>
      <c r="CR11" s="645">
        <v>
310457</v>
      </c>
      <c r="CS11" s="646"/>
      <c r="CT11" s="646"/>
      <c r="CU11" s="646"/>
      <c r="CV11" s="646"/>
      <c r="CW11" s="646"/>
      <c r="CX11" s="646"/>
      <c r="CY11" s="647"/>
      <c r="CZ11" s="648">
        <v>
7.4</v>
      </c>
      <c r="DA11" s="648"/>
      <c r="DB11" s="648"/>
      <c r="DC11" s="648"/>
      <c r="DD11" s="654">
        <v>
104706</v>
      </c>
      <c r="DE11" s="646"/>
      <c r="DF11" s="646"/>
      <c r="DG11" s="646"/>
      <c r="DH11" s="646"/>
      <c r="DI11" s="646"/>
      <c r="DJ11" s="646"/>
      <c r="DK11" s="646"/>
      <c r="DL11" s="646"/>
      <c r="DM11" s="646"/>
      <c r="DN11" s="646"/>
      <c r="DO11" s="646"/>
      <c r="DP11" s="647"/>
      <c r="DQ11" s="654">
        <v>
108059</v>
      </c>
      <c r="DR11" s="646"/>
      <c r="DS11" s="646"/>
      <c r="DT11" s="646"/>
      <c r="DU11" s="646"/>
      <c r="DV11" s="646"/>
      <c r="DW11" s="646"/>
      <c r="DX11" s="646"/>
      <c r="DY11" s="646"/>
      <c r="DZ11" s="646"/>
      <c r="EA11" s="646"/>
      <c r="EB11" s="646"/>
      <c r="EC11" s="655"/>
    </row>
    <row r="12" spans="2:143" ht="11.25" customHeight="1" x14ac:dyDescent="0.15">
      <c r="B12" s="642" t="s">
        <v>
247</v>
      </c>
      <c r="C12" s="643"/>
      <c r="D12" s="643"/>
      <c r="E12" s="643"/>
      <c r="F12" s="643"/>
      <c r="G12" s="643"/>
      <c r="H12" s="643"/>
      <c r="I12" s="643"/>
      <c r="J12" s="643"/>
      <c r="K12" s="643"/>
      <c r="L12" s="643"/>
      <c r="M12" s="643"/>
      <c r="N12" s="643"/>
      <c r="O12" s="643"/>
      <c r="P12" s="643"/>
      <c r="Q12" s="644"/>
      <c r="R12" s="645" t="s">
        <v>
128</v>
      </c>
      <c r="S12" s="646"/>
      <c r="T12" s="646"/>
      <c r="U12" s="646"/>
      <c r="V12" s="646"/>
      <c r="W12" s="646"/>
      <c r="X12" s="646"/>
      <c r="Y12" s="647"/>
      <c r="Z12" s="648" t="s">
        <v>
128</v>
      </c>
      <c r="AA12" s="648"/>
      <c r="AB12" s="648"/>
      <c r="AC12" s="648"/>
      <c r="AD12" s="649" t="s">
        <v>
128</v>
      </c>
      <c r="AE12" s="649"/>
      <c r="AF12" s="649"/>
      <c r="AG12" s="649"/>
      <c r="AH12" s="649"/>
      <c r="AI12" s="649"/>
      <c r="AJ12" s="649"/>
      <c r="AK12" s="649"/>
      <c r="AL12" s="650" t="s">
        <v>
225</v>
      </c>
      <c r="AM12" s="651"/>
      <c r="AN12" s="651"/>
      <c r="AO12" s="652"/>
      <c r="AP12" s="642" t="s">
        <v>
248</v>
      </c>
      <c r="AQ12" s="643"/>
      <c r="AR12" s="643"/>
      <c r="AS12" s="643"/>
      <c r="AT12" s="643"/>
      <c r="AU12" s="643"/>
      <c r="AV12" s="643"/>
      <c r="AW12" s="643"/>
      <c r="AX12" s="643"/>
      <c r="AY12" s="643"/>
      <c r="AZ12" s="643"/>
      <c r="BA12" s="643"/>
      <c r="BB12" s="643"/>
      <c r="BC12" s="643"/>
      <c r="BD12" s="643"/>
      <c r="BE12" s="643"/>
      <c r="BF12" s="644"/>
      <c r="BG12" s="645">
        <v>
150684</v>
      </c>
      <c r="BH12" s="646"/>
      <c r="BI12" s="646"/>
      <c r="BJ12" s="646"/>
      <c r="BK12" s="646"/>
      <c r="BL12" s="646"/>
      <c r="BM12" s="646"/>
      <c r="BN12" s="647"/>
      <c r="BO12" s="648">
        <v>
45</v>
      </c>
      <c r="BP12" s="648"/>
      <c r="BQ12" s="648"/>
      <c r="BR12" s="648"/>
      <c r="BS12" s="654" t="s">
        <v>
128</v>
      </c>
      <c r="BT12" s="646"/>
      <c r="BU12" s="646"/>
      <c r="BV12" s="646"/>
      <c r="BW12" s="646"/>
      <c r="BX12" s="646"/>
      <c r="BY12" s="646"/>
      <c r="BZ12" s="646"/>
      <c r="CA12" s="646"/>
      <c r="CB12" s="655"/>
      <c r="CD12" s="660" t="s">
        <v>
249</v>
      </c>
      <c r="CE12" s="661"/>
      <c r="CF12" s="661"/>
      <c r="CG12" s="661"/>
      <c r="CH12" s="661"/>
      <c r="CI12" s="661"/>
      <c r="CJ12" s="661"/>
      <c r="CK12" s="661"/>
      <c r="CL12" s="661"/>
      <c r="CM12" s="661"/>
      <c r="CN12" s="661"/>
      <c r="CO12" s="661"/>
      <c r="CP12" s="661"/>
      <c r="CQ12" s="662"/>
      <c r="CR12" s="645">
        <v>
290618</v>
      </c>
      <c r="CS12" s="646"/>
      <c r="CT12" s="646"/>
      <c r="CU12" s="646"/>
      <c r="CV12" s="646"/>
      <c r="CW12" s="646"/>
      <c r="CX12" s="646"/>
      <c r="CY12" s="647"/>
      <c r="CZ12" s="648">
        <v>
7</v>
      </c>
      <c r="DA12" s="648"/>
      <c r="DB12" s="648"/>
      <c r="DC12" s="648"/>
      <c r="DD12" s="654">
        <v>
62102</v>
      </c>
      <c r="DE12" s="646"/>
      <c r="DF12" s="646"/>
      <c r="DG12" s="646"/>
      <c r="DH12" s="646"/>
      <c r="DI12" s="646"/>
      <c r="DJ12" s="646"/>
      <c r="DK12" s="646"/>
      <c r="DL12" s="646"/>
      <c r="DM12" s="646"/>
      <c r="DN12" s="646"/>
      <c r="DO12" s="646"/>
      <c r="DP12" s="647"/>
      <c r="DQ12" s="654">
        <v>
67702</v>
      </c>
      <c r="DR12" s="646"/>
      <c r="DS12" s="646"/>
      <c r="DT12" s="646"/>
      <c r="DU12" s="646"/>
      <c r="DV12" s="646"/>
      <c r="DW12" s="646"/>
      <c r="DX12" s="646"/>
      <c r="DY12" s="646"/>
      <c r="DZ12" s="646"/>
      <c r="EA12" s="646"/>
      <c r="EB12" s="646"/>
      <c r="EC12" s="655"/>
    </row>
    <row r="13" spans="2:143" ht="11.25" customHeight="1" x14ac:dyDescent="0.15">
      <c r="B13" s="642" t="s">
        <v>
250</v>
      </c>
      <c r="C13" s="643"/>
      <c r="D13" s="643"/>
      <c r="E13" s="643"/>
      <c r="F13" s="643"/>
      <c r="G13" s="643"/>
      <c r="H13" s="643"/>
      <c r="I13" s="643"/>
      <c r="J13" s="643"/>
      <c r="K13" s="643"/>
      <c r="L13" s="643"/>
      <c r="M13" s="643"/>
      <c r="N13" s="643"/>
      <c r="O13" s="643"/>
      <c r="P13" s="643"/>
      <c r="Q13" s="644"/>
      <c r="R13" s="645" t="s">
        <v>
128</v>
      </c>
      <c r="S13" s="646"/>
      <c r="T13" s="646"/>
      <c r="U13" s="646"/>
      <c r="V13" s="646"/>
      <c r="W13" s="646"/>
      <c r="X13" s="646"/>
      <c r="Y13" s="647"/>
      <c r="Z13" s="648" t="s">
        <v>
128</v>
      </c>
      <c r="AA13" s="648"/>
      <c r="AB13" s="648"/>
      <c r="AC13" s="648"/>
      <c r="AD13" s="649" t="s">
        <v>
128</v>
      </c>
      <c r="AE13" s="649"/>
      <c r="AF13" s="649"/>
      <c r="AG13" s="649"/>
      <c r="AH13" s="649"/>
      <c r="AI13" s="649"/>
      <c r="AJ13" s="649"/>
      <c r="AK13" s="649"/>
      <c r="AL13" s="650" t="s">
        <v>
225</v>
      </c>
      <c r="AM13" s="651"/>
      <c r="AN13" s="651"/>
      <c r="AO13" s="652"/>
      <c r="AP13" s="642" t="s">
        <v>
251</v>
      </c>
      <c r="AQ13" s="643"/>
      <c r="AR13" s="643"/>
      <c r="AS13" s="643"/>
      <c r="AT13" s="643"/>
      <c r="AU13" s="643"/>
      <c r="AV13" s="643"/>
      <c r="AW13" s="643"/>
      <c r="AX13" s="643"/>
      <c r="AY13" s="643"/>
      <c r="AZ13" s="643"/>
      <c r="BA13" s="643"/>
      <c r="BB13" s="643"/>
      <c r="BC13" s="643"/>
      <c r="BD13" s="643"/>
      <c r="BE13" s="643"/>
      <c r="BF13" s="644"/>
      <c r="BG13" s="645">
        <v>
132682</v>
      </c>
      <c r="BH13" s="646"/>
      <c r="BI13" s="646"/>
      <c r="BJ13" s="646"/>
      <c r="BK13" s="646"/>
      <c r="BL13" s="646"/>
      <c r="BM13" s="646"/>
      <c r="BN13" s="647"/>
      <c r="BO13" s="648">
        <v>
39.6</v>
      </c>
      <c r="BP13" s="648"/>
      <c r="BQ13" s="648"/>
      <c r="BR13" s="648"/>
      <c r="BS13" s="654" t="s">
        <v>
128</v>
      </c>
      <c r="BT13" s="646"/>
      <c r="BU13" s="646"/>
      <c r="BV13" s="646"/>
      <c r="BW13" s="646"/>
      <c r="BX13" s="646"/>
      <c r="BY13" s="646"/>
      <c r="BZ13" s="646"/>
      <c r="CA13" s="646"/>
      <c r="CB13" s="655"/>
      <c r="CD13" s="660" t="s">
        <v>
252</v>
      </c>
      <c r="CE13" s="661"/>
      <c r="CF13" s="661"/>
      <c r="CG13" s="661"/>
      <c r="CH13" s="661"/>
      <c r="CI13" s="661"/>
      <c r="CJ13" s="661"/>
      <c r="CK13" s="661"/>
      <c r="CL13" s="661"/>
      <c r="CM13" s="661"/>
      <c r="CN13" s="661"/>
      <c r="CO13" s="661"/>
      <c r="CP13" s="661"/>
      <c r="CQ13" s="662"/>
      <c r="CR13" s="645">
        <v>
525379</v>
      </c>
      <c r="CS13" s="646"/>
      <c r="CT13" s="646"/>
      <c r="CU13" s="646"/>
      <c r="CV13" s="646"/>
      <c r="CW13" s="646"/>
      <c r="CX13" s="646"/>
      <c r="CY13" s="647"/>
      <c r="CZ13" s="648">
        <v>
12.6</v>
      </c>
      <c r="DA13" s="648"/>
      <c r="DB13" s="648"/>
      <c r="DC13" s="648"/>
      <c r="DD13" s="654">
        <v>
239431</v>
      </c>
      <c r="DE13" s="646"/>
      <c r="DF13" s="646"/>
      <c r="DG13" s="646"/>
      <c r="DH13" s="646"/>
      <c r="DI13" s="646"/>
      <c r="DJ13" s="646"/>
      <c r="DK13" s="646"/>
      <c r="DL13" s="646"/>
      <c r="DM13" s="646"/>
      <c r="DN13" s="646"/>
      <c r="DO13" s="646"/>
      <c r="DP13" s="647"/>
      <c r="DQ13" s="654">
        <v>
252802</v>
      </c>
      <c r="DR13" s="646"/>
      <c r="DS13" s="646"/>
      <c r="DT13" s="646"/>
      <c r="DU13" s="646"/>
      <c r="DV13" s="646"/>
      <c r="DW13" s="646"/>
      <c r="DX13" s="646"/>
      <c r="DY13" s="646"/>
      <c r="DZ13" s="646"/>
      <c r="EA13" s="646"/>
      <c r="EB13" s="646"/>
      <c r="EC13" s="655"/>
    </row>
    <row r="14" spans="2:143" ht="11.25" customHeight="1" x14ac:dyDescent="0.15">
      <c r="B14" s="642" t="s">
        <v>
253</v>
      </c>
      <c r="C14" s="643"/>
      <c r="D14" s="643"/>
      <c r="E14" s="643"/>
      <c r="F14" s="643"/>
      <c r="G14" s="643"/>
      <c r="H14" s="643"/>
      <c r="I14" s="643"/>
      <c r="J14" s="643"/>
      <c r="K14" s="643"/>
      <c r="L14" s="643"/>
      <c r="M14" s="643"/>
      <c r="N14" s="643"/>
      <c r="O14" s="643"/>
      <c r="P14" s="643"/>
      <c r="Q14" s="644"/>
      <c r="R14" s="645">
        <v>
5318</v>
      </c>
      <c r="S14" s="646"/>
      <c r="T14" s="646"/>
      <c r="U14" s="646"/>
      <c r="V14" s="646"/>
      <c r="W14" s="646"/>
      <c r="X14" s="646"/>
      <c r="Y14" s="647"/>
      <c r="Z14" s="648">
        <v>
0.1</v>
      </c>
      <c r="AA14" s="648"/>
      <c r="AB14" s="648"/>
      <c r="AC14" s="648"/>
      <c r="AD14" s="649">
        <v>
5318</v>
      </c>
      <c r="AE14" s="649"/>
      <c r="AF14" s="649"/>
      <c r="AG14" s="649"/>
      <c r="AH14" s="649"/>
      <c r="AI14" s="649"/>
      <c r="AJ14" s="649"/>
      <c r="AK14" s="649"/>
      <c r="AL14" s="650">
        <v>
0.3</v>
      </c>
      <c r="AM14" s="651"/>
      <c r="AN14" s="651"/>
      <c r="AO14" s="652"/>
      <c r="AP14" s="642" t="s">
        <v>
254</v>
      </c>
      <c r="AQ14" s="643"/>
      <c r="AR14" s="643"/>
      <c r="AS14" s="643"/>
      <c r="AT14" s="643"/>
      <c r="AU14" s="643"/>
      <c r="AV14" s="643"/>
      <c r="AW14" s="643"/>
      <c r="AX14" s="643"/>
      <c r="AY14" s="643"/>
      <c r="AZ14" s="643"/>
      <c r="BA14" s="643"/>
      <c r="BB14" s="643"/>
      <c r="BC14" s="643"/>
      <c r="BD14" s="643"/>
      <c r="BE14" s="643"/>
      <c r="BF14" s="644"/>
      <c r="BG14" s="645">
        <v>
15995</v>
      </c>
      <c r="BH14" s="646"/>
      <c r="BI14" s="646"/>
      <c r="BJ14" s="646"/>
      <c r="BK14" s="646"/>
      <c r="BL14" s="646"/>
      <c r="BM14" s="646"/>
      <c r="BN14" s="647"/>
      <c r="BO14" s="648">
        <v>
4.8</v>
      </c>
      <c r="BP14" s="648"/>
      <c r="BQ14" s="648"/>
      <c r="BR14" s="648"/>
      <c r="BS14" s="654" t="s">
        <v>
225</v>
      </c>
      <c r="BT14" s="646"/>
      <c r="BU14" s="646"/>
      <c r="BV14" s="646"/>
      <c r="BW14" s="646"/>
      <c r="BX14" s="646"/>
      <c r="BY14" s="646"/>
      <c r="BZ14" s="646"/>
      <c r="CA14" s="646"/>
      <c r="CB14" s="655"/>
      <c r="CD14" s="660" t="s">
        <v>
255</v>
      </c>
      <c r="CE14" s="661"/>
      <c r="CF14" s="661"/>
      <c r="CG14" s="661"/>
      <c r="CH14" s="661"/>
      <c r="CI14" s="661"/>
      <c r="CJ14" s="661"/>
      <c r="CK14" s="661"/>
      <c r="CL14" s="661"/>
      <c r="CM14" s="661"/>
      <c r="CN14" s="661"/>
      <c r="CO14" s="661"/>
      <c r="CP14" s="661"/>
      <c r="CQ14" s="662"/>
      <c r="CR14" s="645">
        <v>
291685</v>
      </c>
      <c r="CS14" s="646"/>
      <c r="CT14" s="646"/>
      <c r="CU14" s="646"/>
      <c r="CV14" s="646"/>
      <c r="CW14" s="646"/>
      <c r="CX14" s="646"/>
      <c r="CY14" s="647"/>
      <c r="CZ14" s="648">
        <v>
7</v>
      </c>
      <c r="DA14" s="648"/>
      <c r="DB14" s="648"/>
      <c r="DC14" s="648"/>
      <c r="DD14" s="654">
        <v>
213476</v>
      </c>
      <c r="DE14" s="646"/>
      <c r="DF14" s="646"/>
      <c r="DG14" s="646"/>
      <c r="DH14" s="646"/>
      <c r="DI14" s="646"/>
      <c r="DJ14" s="646"/>
      <c r="DK14" s="646"/>
      <c r="DL14" s="646"/>
      <c r="DM14" s="646"/>
      <c r="DN14" s="646"/>
      <c r="DO14" s="646"/>
      <c r="DP14" s="647"/>
      <c r="DQ14" s="654">
        <v>
126676</v>
      </c>
      <c r="DR14" s="646"/>
      <c r="DS14" s="646"/>
      <c r="DT14" s="646"/>
      <c r="DU14" s="646"/>
      <c r="DV14" s="646"/>
      <c r="DW14" s="646"/>
      <c r="DX14" s="646"/>
      <c r="DY14" s="646"/>
      <c r="DZ14" s="646"/>
      <c r="EA14" s="646"/>
      <c r="EB14" s="646"/>
      <c r="EC14" s="655"/>
    </row>
    <row r="15" spans="2:143" ht="11.25" customHeight="1" x14ac:dyDescent="0.15">
      <c r="B15" s="642" t="s">
        <v>
256</v>
      </c>
      <c r="C15" s="643"/>
      <c r="D15" s="643"/>
      <c r="E15" s="643"/>
      <c r="F15" s="643"/>
      <c r="G15" s="643"/>
      <c r="H15" s="643"/>
      <c r="I15" s="643"/>
      <c r="J15" s="643"/>
      <c r="K15" s="643"/>
      <c r="L15" s="643"/>
      <c r="M15" s="643"/>
      <c r="N15" s="643"/>
      <c r="O15" s="643"/>
      <c r="P15" s="643"/>
      <c r="Q15" s="644"/>
      <c r="R15" s="645" t="s">
        <v>
128</v>
      </c>
      <c r="S15" s="646"/>
      <c r="T15" s="646"/>
      <c r="U15" s="646"/>
      <c r="V15" s="646"/>
      <c r="W15" s="646"/>
      <c r="X15" s="646"/>
      <c r="Y15" s="647"/>
      <c r="Z15" s="648" t="s">
        <v>
225</v>
      </c>
      <c r="AA15" s="648"/>
      <c r="AB15" s="648"/>
      <c r="AC15" s="648"/>
      <c r="AD15" s="649" t="s">
        <v>
128</v>
      </c>
      <c r="AE15" s="649"/>
      <c r="AF15" s="649"/>
      <c r="AG15" s="649"/>
      <c r="AH15" s="649"/>
      <c r="AI15" s="649"/>
      <c r="AJ15" s="649"/>
      <c r="AK15" s="649"/>
      <c r="AL15" s="650" t="s">
        <v>
225</v>
      </c>
      <c r="AM15" s="651"/>
      <c r="AN15" s="651"/>
      <c r="AO15" s="652"/>
      <c r="AP15" s="642" t="s">
        <v>
257</v>
      </c>
      <c r="AQ15" s="643"/>
      <c r="AR15" s="643"/>
      <c r="AS15" s="643"/>
      <c r="AT15" s="643"/>
      <c r="AU15" s="643"/>
      <c r="AV15" s="643"/>
      <c r="AW15" s="643"/>
      <c r="AX15" s="643"/>
      <c r="AY15" s="643"/>
      <c r="AZ15" s="643"/>
      <c r="BA15" s="643"/>
      <c r="BB15" s="643"/>
      <c r="BC15" s="643"/>
      <c r="BD15" s="643"/>
      <c r="BE15" s="643"/>
      <c r="BF15" s="644"/>
      <c r="BG15" s="645">
        <v>
24084</v>
      </c>
      <c r="BH15" s="646"/>
      <c r="BI15" s="646"/>
      <c r="BJ15" s="646"/>
      <c r="BK15" s="646"/>
      <c r="BL15" s="646"/>
      <c r="BM15" s="646"/>
      <c r="BN15" s="647"/>
      <c r="BO15" s="648">
        <v>
7.2</v>
      </c>
      <c r="BP15" s="648"/>
      <c r="BQ15" s="648"/>
      <c r="BR15" s="648"/>
      <c r="BS15" s="654" t="s">
        <v>
128</v>
      </c>
      <c r="BT15" s="646"/>
      <c r="BU15" s="646"/>
      <c r="BV15" s="646"/>
      <c r="BW15" s="646"/>
      <c r="BX15" s="646"/>
      <c r="BY15" s="646"/>
      <c r="BZ15" s="646"/>
      <c r="CA15" s="646"/>
      <c r="CB15" s="655"/>
      <c r="CD15" s="660" t="s">
        <v>
258</v>
      </c>
      <c r="CE15" s="661"/>
      <c r="CF15" s="661"/>
      <c r="CG15" s="661"/>
      <c r="CH15" s="661"/>
      <c r="CI15" s="661"/>
      <c r="CJ15" s="661"/>
      <c r="CK15" s="661"/>
      <c r="CL15" s="661"/>
      <c r="CM15" s="661"/>
      <c r="CN15" s="661"/>
      <c r="CO15" s="661"/>
      <c r="CP15" s="661"/>
      <c r="CQ15" s="662"/>
      <c r="CR15" s="645">
        <v>
285535</v>
      </c>
      <c r="CS15" s="646"/>
      <c r="CT15" s="646"/>
      <c r="CU15" s="646"/>
      <c r="CV15" s="646"/>
      <c r="CW15" s="646"/>
      <c r="CX15" s="646"/>
      <c r="CY15" s="647"/>
      <c r="CZ15" s="648">
        <v>
6.8</v>
      </c>
      <c r="DA15" s="648"/>
      <c r="DB15" s="648"/>
      <c r="DC15" s="648"/>
      <c r="DD15" s="654">
        <v>
19564</v>
      </c>
      <c r="DE15" s="646"/>
      <c r="DF15" s="646"/>
      <c r="DG15" s="646"/>
      <c r="DH15" s="646"/>
      <c r="DI15" s="646"/>
      <c r="DJ15" s="646"/>
      <c r="DK15" s="646"/>
      <c r="DL15" s="646"/>
      <c r="DM15" s="646"/>
      <c r="DN15" s="646"/>
      <c r="DO15" s="646"/>
      <c r="DP15" s="647"/>
      <c r="DQ15" s="654">
        <v>
164971</v>
      </c>
      <c r="DR15" s="646"/>
      <c r="DS15" s="646"/>
      <c r="DT15" s="646"/>
      <c r="DU15" s="646"/>
      <c r="DV15" s="646"/>
      <c r="DW15" s="646"/>
      <c r="DX15" s="646"/>
      <c r="DY15" s="646"/>
      <c r="DZ15" s="646"/>
      <c r="EA15" s="646"/>
      <c r="EB15" s="646"/>
      <c r="EC15" s="655"/>
    </row>
    <row r="16" spans="2:143" ht="11.25" customHeight="1" x14ac:dyDescent="0.15">
      <c r="B16" s="642" t="s">
        <v>
259</v>
      </c>
      <c r="C16" s="643"/>
      <c r="D16" s="643"/>
      <c r="E16" s="643"/>
      <c r="F16" s="643"/>
      <c r="G16" s="643"/>
      <c r="H16" s="643"/>
      <c r="I16" s="643"/>
      <c r="J16" s="643"/>
      <c r="K16" s="643"/>
      <c r="L16" s="643"/>
      <c r="M16" s="643"/>
      <c r="N16" s="643"/>
      <c r="O16" s="643"/>
      <c r="P16" s="643"/>
      <c r="Q16" s="644"/>
      <c r="R16" s="645">
        <v>
1878</v>
      </c>
      <c r="S16" s="646"/>
      <c r="T16" s="646"/>
      <c r="U16" s="646"/>
      <c r="V16" s="646"/>
      <c r="W16" s="646"/>
      <c r="X16" s="646"/>
      <c r="Y16" s="647"/>
      <c r="Z16" s="648">
        <v>
0</v>
      </c>
      <c r="AA16" s="648"/>
      <c r="AB16" s="648"/>
      <c r="AC16" s="648"/>
      <c r="AD16" s="649">
        <v>
1878</v>
      </c>
      <c r="AE16" s="649"/>
      <c r="AF16" s="649"/>
      <c r="AG16" s="649"/>
      <c r="AH16" s="649"/>
      <c r="AI16" s="649"/>
      <c r="AJ16" s="649"/>
      <c r="AK16" s="649"/>
      <c r="AL16" s="650">
        <v>
0.1</v>
      </c>
      <c r="AM16" s="651"/>
      <c r="AN16" s="651"/>
      <c r="AO16" s="652"/>
      <c r="AP16" s="642" t="s">
        <v>
260</v>
      </c>
      <c r="AQ16" s="643"/>
      <c r="AR16" s="643"/>
      <c r="AS16" s="643"/>
      <c r="AT16" s="643"/>
      <c r="AU16" s="643"/>
      <c r="AV16" s="643"/>
      <c r="AW16" s="643"/>
      <c r="AX16" s="643"/>
      <c r="AY16" s="643"/>
      <c r="AZ16" s="643"/>
      <c r="BA16" s="643"/>
      <c r="BB16" s="643"/>
      <c r="BC16" s="643"/>
      <c r="BD16" s="643"/>
      <c r="BE16" s="643"/>
      <c r="BF16" s="644"/>
      <c r="BG16" s="645" t="s">
        <v>
128</v>
      </c>
      <c r="BH16" s="646"/>
      <c r="BI16" s="646"/>
      <c r="BJ16" s="646"/>
      <c r="BK16" s="646"/>
      <c r="BL16" s="646"/>
      <c r="BM16" s="646"/>
      <c r="BN16" s="647"/>
      <c r="BO16" s="648" t="s">
        <v>
225</v>
      </c>
      <c r="BP16" s="648"/>
      <c r="BQ16" s="648"/>
      <c r="BR16" s="648"/>
      <c r="BS16" s="654" t="s">
        <v>
128</v>
      </c>
      <c r="BT16" s="646"/>
      <c r="BU16" s="646"/>
      <c r="BV16" s="646"/>
      <c r="BW16" s="646"/>
      <c r="BX16" s="646"/>
      <c r="BY16" s="646"/>
      <c r="BZ16" s="646"/>
      <c r="CA16" s="646"/>
      <c r="CB16" s="655"/>
      <c r="CD16" s="660" t="s">
        <v>
261</v>
      </c>
      <c r="CE16" s="661"/>
      <c r="CF16" s="661"/>
      <c r="CG16" s="661"/>
      <c r="CH16" s="661"/>
      <c r="CI16" s="661"/>
      <c r="CJ16" s="661"/>
      <c r="CK16" s="661"/>
      <c r="CL16" s="661"/>
      <c r="CM16" s="661"/>
      <c r="CN16" s="661"/>
      <c r="CO16" s="661"/>
      <c r="CP16" s="661"/>
      <c r="CQ16" s="662"/>
      <c r="CR16" s="645">
        <v>
149513</v>
      </c>
      <c r="CS16" s="646"/>
      <c r="CT16" s="646"/>
      <c r="CU16" s="646"/>
      <c r="CV16" s="646"/>
      <c r="CW16" s="646"/>
      <c r="CX16" s="646"/>
      <c r="CY16" s="647"/>
      <c r="CZ16" s="648">
        <v>
3.6</v>
      </c>
      <c r="DA16" s="648"/>
      <c r="DB16" s="648"/>
      <c r="DC16" s="648"/>
      <c r="DD16" s="654" t="s">
        <v>
225</v>
      </c>
      <c r="DE16" s="646"/>
      <c r="DF16" s="646"/>
      <c r="DG16" s="646"/>
      <c r="DH16" s="646"/>
      <c r="DI16" s="646"/>
      <c r="DJ16" s="646"/>
      <c r="DK16" s="646"/>
      <c r="DL16" s="646"/>
      <c r="DM16" s="646"/>
      <c r="DN16" s="646"/>
      <c r="DO16" s="646"/>
      <c r="DP16" s="647"/>
      <c r="DQ16" s="654">
        <v>
14619</v>
      </c>
      <c r="DR16" s="646"/>
      <c r="DS16" s="646"/>
      <c r="DT16" s="646"/>
      <c r="DU16" s="646"/>
      <c r="DV16" s="646"/>
      <c r="DW16" s="646"/>
      <c r="DX16" s="646"/>
      <c r="DY16" s="646"/>
      <c r="DZ16" s="646"/>
      <c r="EA16" s="646"/>
      <c r="EB16" s="646"/>
      <c r="EC16" s="655"/>
    </row>
    <row r="17" spans="2:133" ht="11.25" customHeight="1" x14ac:dyDescent="0.15">
      <c r="B17" s="642" t="s">
        <v>
262</v>
      </c>
      <c r="C17" s="643"/>
      <c r="D17" s="643"/>
      <c r="E17" s="643"/>
      <c r="F17" s="643"/>
      <c r="G17" s="643"/>
      <c r="H17" s="643"/>
      <c r="I17" s="643"/>
      <c r="J17" s="643"/>
      <c r="K17" s="643"/>
      <c r="L17" s="643"/>
      <c r="M17" s="643"/>
      <c r="N17" s="643"/>
      <c r="O17" s="643"/>
      <c r="P17" s="643"/>
      <c r="Q17" s="644"/>
      <c r="R17" s="645">
        <v>
12358</v>
      </c>
      <c r="S17" s="646"/>
      <c r="T17" s="646"/>
      <c r="U17" s="646"/>
      <c r="V17" s="646"/>
      <c r="W17" s="646"/>
      <c r="X17" s="646"/>
      <c r="Y17" s="647"/>
      <c r="Z17" s="648">
        <v>
0.3</v>
      </c>
      <c r="AA17" s="648"/>
      <c r="AB17" s="648"/>
      <c r="AC17" s="648"/>
      <c r="AD17" s="649">
        <v>
12358</v>
      </c>
      <c r="AE17" s="649"/>
      <c r="AF17" s="649"/>
      <c r="AG17" s="649"/>
      <c r="AH17" s="649"/>
      <c r="AI17" s="649"/>
      <c r="AJ17" s="649"/>
      <c r="AK17" s="649"/>
      <c r="AL17" s="650">
        <v>
0.7</v>
      </c>
      <c r="AM17" s="651"/>
      <c r="AN17" s="651"/>
      <c r="AO17" s="652"/>
      <c r="AP17" s="642" t="s">
        <v>
263</v>
      </c>
      <c r="AQ17" s="643"/>
      <c r="AR17" s="643"/>
      <c r="AS17" s="643"/>
      <c r="AT17" s="643"/>
      <c r="AU17" s="643"/>
      <c r="AV17" s="643"/>
      <c r="AW17" s="643"/>
      <c r="AX17" s="643"/>
      <c r="AY17" s="643"/>
      <c r="AZ17" s="643"/>
      <c r="BA17" s="643"/>
      <c r="BB17" s="643"/>
      <c r="BC17" s="643"/>
      <c r="BD17" s="643"/>
      <c r="BE17" s="643"/>
      <c r="BF17" s="644"/>
      <c r="BG17" s="645" t="s">
        <v>
225</v>
      </c>
      <c r="BH17" s="646"/>
      <c r="BI17" s="646"/>
      <c r="BJ17" s="646"/>
      <c r="BK17" s="646"/>
      <c r="BL17" s="646"/>
      <c r="BM17" s="646"/>
      <c r="BN17" s="647"/>
      <c r="BO17" s="648" t="s">
        <v>
128</v>
      </c>
      <c r="BP17" s="648"/>
      <c r="BQ17" s="648"/>
      <c r="BR17" s="648"/>
      <c r="BS17" s="654" t="s">
        <v>
225</v>
      </c>
      <c r="BT17" s="646"/>
      <c r="BU17" s="646"/>
      <c r="BV17" s="646"/>
      <c r="BW17" s="646"/>
      <c r="BX17" s="646"/>
      <c r="BY17" s="646"/>
      <c r="BZ17" s="646"/>
      <c r="CA17" s="646"/>
      <c r="CB17" s="655"/>
      <c r="CD17" s="660" t="s">
        <v>
264</v>
      </c>
      <c r="CE17" s="661"/>
      <c r="CF17" s="661"/>
      <c r="CG17" s="661"/>
      <c r="CH17" s="661"/>
      <c r="CI17" s="661"/>
      <c r="CJ17" s="661"/>
      <c r="CK17" s="661"/>
      <c r="CL17" s="661"/>
      <c r="CM17" s="661"/>
      <c r="CN17" s="661"/>
      <c r="CO17" s="661"/>
      <c r="CP17" s="661"/>
      <c r="CQ17" s="662"/>
      <c r="CR17" s="645">
        <v>
257358</v>
      </c>
      <c r="CS17" s="646"/>
      <c r="CT17" s="646"/>
      <c r="CU17" s="646"/>
      <c r="CV17" s="646"/>
      <c r="CW17" s="646"/>
      <c r="CX17" s="646"/>
      <c r="CY17" s="647"/>
      <c r="CZ17" s="648">
        <v>
6.2</v>
      </c>
      <c r="DA17" s="648"/>
      <c r="DB17" s="648"/>
      <c r="DC17" s="648"/>
      <c r="DD17" s="654" t="s">
        <v>
128</v>
      </c>
      <c r="DE17" s="646"/>
      <c r="DF17" s="646"/>
      <c r="DG17" s="646"/>
      <c r="DH17" s="646"/>
      <c r="DI17" s="646"/>
      <c r="DJ17" s="646"/>
      <c r="DK17" s="646"/>
      <c r="DL17" s="646"/>
      <c r="DM17" s="646"/>
      <c r="DN17" s="646"/>
      <c r="DO17" s="646"/>
      <c r="DP17" s="647"/>
      <c r="DQ17" s="654">
        <v>
246976</v>
      </c>
      <c r="DR17" s="646"/>
      <c r="DS17" s="646"/>
      <c r="DT17" s="646"/>
      <c r="DU17" s="646"/>
      <c r="DV17" s="646"/>
      <c r="DW17" s="646"/>
      <c r="DX17" s="646"/>
      <c r="DY17" s="646"/>
      <c r="DZ17" s="646"/>
      <c r="EA17" s="646"/>
      <c r="EB17" s="646"/>
      <c r="EC17" s="655"/>
    </row>
    <row r="18" spans="2:133" ht="11.25" customHeight="1" x14ac:dyDescent="0.15">
      <c r="B18" s="642" t="s">
        <v>
265</v>
      </c>
      <c r="C18" s="643"/>
      <c r="D18" s="643"/>
      <c r="E18" s="643"/>
      <c r="F18" s="643"/>
      <c r="G18" s="643"/>
      <c r="H18" s="643"/>
      <c r="I18" s="643"/>
      <c r="J18" s="643"/>
      <c r="K18" s="643"/>
      <c r="L18" s="643"/>
      <c r="M18" s="643"/>
      <c r="N18" s="643"/>
      <c r="O18" s="643"/>
      <c r="P18" s="643"/>
      <c r="Q18" s="644"/>
      <c r="R18" s="645">
        <v>
687</v>
      </c>
      <c r="S18" s="646"/>
      <c r="T18" s="646"/>
      <c r="U18" s="646"/>
      <c r="V18" s="646"/>
      <c r="W18" s="646"/>
      <c r="X18" s="646"/>
      <c r="Y18" s="647"/>
      <c r="Z18" s="648">
        <v>
0</v>
      </c>
      <c r="AA18" s="648"/>
      <c r="AB18" s="648"/>
      <c r="AC18" s="648"/>
      <c r="AD18" s="649">
        <v>
687</v>
      </c>
      <c r="AE18" s="649"/>
      <c r="AF18" s="649"/>
      <c r="AG18" s="649"/>
      <c r="AH18" s="649"/>
      <c r="AI18" s="649"/>
      <c r="AJ18" s="649"/>
      <c r="AK18" s="649"/>
      <c r="AL18" s="650">
        <v>
0</v>
      </c>
      <c r="AM18" s="651"/>
      <c r="AN18" s="651"/>
      <c r="AO18" s="652"/>
      <c r="AP18" s="642" t="s">
        <v>
266</v>
      </c>
      <c r="AQ18" s="643"/>
      <c r="AR18" s="643"/>
      <c r="AS18" s="643"/>
      <c r="AT18" s="643"/>
      <c r="AU18" s="643"/>
      <c r="AV18" s="643"/>
      <c r="AW18" s="643"/>
      <c r="AX18" s="643"/>
      <c r="AY18" s="643"/>
      <c r="AZ18" s="643"/>
      <c r="BA18" s="643"/>
      <c r="BB18" s="643"/>
      <c r="BC18" s="643"/>
      <c r="BD18" s="643"/>
      <c r="BE18" s="643"/>
      <c r="BF18" s="644"/>
      <c r="BG18" s="645" t="s">
        <v>
225</v>
      </c>
      <c r="BH18" s="646"/>
      <c r="BI18" s="646"/>
      <c r="BJ18" s="646"/>
      <c r="BK18" s="646"/>
      <c r="BL18" s="646"/>
      <c r="BM18" s="646"/>
      <c r="BN18" s="647"/>
      <c r="BO18" s="648" t="s">
        <v>
225</v>
      </c>
      <c r="BP18" s="648"/>
      <c r="BQ18" s="648"/>
      <c r="BR18" s="648"/>
      <c r="BS18" s="654" t="s">
        <v>
225</v>
      </c>
      <c r="BT18" s="646"/>
      <c r="BU18" s="646"/>
      <c r="BV18" s="646"/>
      <c r="BW18" s="646"/>
      <c r="BX18" s="646"/>
      <c r="BY18" s="646"/>
      <c r="BZ18" s="646"/>
      <c r="CA18" s="646"/>
      <c r="CB18" s="655"/>
      <c r="CD18" s="660" t="s">
        <v>
267</v>
      </c>
      <c r="CE18" s="661"/>
      <c r="CF18" s="661"/>
      <c r="CG18" s="661"/>
      <c r="CH18" s="661"/>
      <c r="CI18" s="661"/>
      <c r="CJ18" s="661"/>
      <c r="CK18" s="661"/>
      <c r="CL18" s="661"/>
      <c r="CM18" s="661"/>
      <c r="CN18" s="661"/>
      <c r="CO18" s="661"/>
      <c r="CP18" s="661"/>
      <c r="CQ18" s="662"/>
      <c r="CR18" s="645" t="s">
        <v>
128</v>
      </c>
      <c r="CS18" s="646"/>
      <c r="CT18" s="646"/>
      <c r="CU18" s="646"/>
      <c r="CV18" s="646"/>
      <c r="CW18" s="646"/>
      <c r="CX18" s="646"/>
      <c r="CY18" s="647"/>
      <c r="CZ18" s="648" t="s">
        <v>
225</v>
      </c>
      <c r="DA18" s="648"/>
      <c r="DB18" s="648"/>
      <c r="DC18" s="648"/>
      <c r="DD18" s="654" t="s">
        <v>
128</v>
      </c>
      <c r="DE18" s="646"/>
      <c r="DF18" s="646"/>
      <c r="DG18" s="646"/>
      <c r="DH18" s="646"/>
      <c r="DI18" s="646"/>
      <c r="DJ18" s="646"/>
      <c r="DK18" s="646"/>
      <c r="DL18" s="646"/>
      <c r="DM18" s="646"/>
      <c r="DN18" s="646"/>
      <c r="DO18" s="646"/>
      <c r="DP18" s="647"/>
      <c r="DQ18" s="654" t="s">
        <v>
128</v>
      </c>
      <c r="DR18" s="646"/>
      <c r="DS18" s="646"/>
      <c r="DT18" s="646"/>
      <c r="DU18" s="646"/>
      <c r="DV18" s="646"/>
      <c r="DW18" s="646"/>
      <c r="DX18" s="646"/>
      <c r="DY18" s="646"/>
      <c r="DZ18" s="646"/>
      <c r="EA18" s="646"/>
      <c r="EB18" s="646"/>
      <c r="EC18" s="655"/>
    </row>
    <row r="19" spans="2:133" ht="11.25" customHeight="1" x14ac:dyDescent="0.15">
      <c r="B19" s="642" t="s">
        <v>
268</v>
      </c>
      <c r="C19" s="643"/>
      <c r="D19" s="643"/>
      <c r="E19" s="643"/>
      <c r="F19" s="643"/>
      <c r="G19" s="643"/>
      <c r="H19" s="643"/>
      <c r="I19" s="643"/>
      <c r="J19" s="643"/>
      <c r="K19" s="643"/>
      <c r="L19" s="643"/>
      <c r="M19" s="643"/>
      <c r="N19" s="643"/>
      <c r="O19" s="643"/>
      <c r="P19" s="643"/>
      <c r="Q19" s="644"/>
      <c r="R19" s="645">
        <v>
903</v>
      </c>
      <c r="S19" s="646"/>
      <c r="T19" s="646"/>
      <c r="U19" s="646"/>
      <c r="V19" s="646"/>
      <c r="W19" s="646"/>
      <c r="X19" s="646"/>
      <c r="Y19" s="647"/>
      <c r="Z19" s="648">
        <v>
0</v>
      </c>
      <c r="AA19" s="648"/>
      <c r="AB19" s="648"/>
      <c r="AC19" s="648"/>
      <c r="AD19" s="649">
        <v>
903</v>
      </c>
      <c r="AE19" s="649"/>
      <c r="AF19" s="649"/>
      <c r="AG19" s="649"/>
      <c r="AH19" s="649"/>
      <c r="AI19" s="649"/>
      <c r="AJ19" s="649"/>
      <c r="AK19" s="649"/>
      <c r="AL19" s="650">
        <v>
0.1</v>
      </c>
      <c r="AM19" s="651"/>
      <c r="AN19" s="651"/>
      <c r="AO19" s="652"/>
      <c r="AP19" s="642" t="s">
        <v>
269</v>
      </c>
      <c r="AQ19" s="643"/>
      <c r="AR19" s="643"/>
      <c r="AS19" s="643"/>
      <c r="AT19" s="643"/>
      <c r="AU19" s="643"/>
      <c r="AV19" s="643"/>
      <c r="AW19" s="643"/>
      <c r="AX19" s="643"/>
      <c r="AY19" s="643"/>
      <c r="AZ19" s="643"/>
      <c r="BA19" s="643"/>
      <c r="BB19" s="643"/>
      <c r="BC19" s="643"/>
      <c r="BD19" s="643"/>
      <c r="BE19" s="643"/>
      <c r="BF19" s="644"/>
      <c r="BG19" s="645">
        <v>
365</v>
      </c>
      <c r="BH19" s="646"/>
      <c r="BI19" s="646"/>
      <c r="BJ19" s="646"/>
      <c r="BK19" s="646"/>
      <c r="BL19" s="646"/>
      <c r="BM19" s="646"/>
      <c r="BN19" s="647"/>
      <c r="BO19" s="648">
        <v>
0.1</v>
      </c>
      <c r="BP19" s="648"/>
      <c r="BQ19" s="648"/>
      <c r="BR19" s="648"/>
      <c r="BS19" s="654" t="s">
        <v>
225</v>
      </c>
      <c r="BT19" s="646"/>
      <c r="BU19" s="646"/>
      <c r="BV19" s="646"/>
      <c r="BW19" s="646"/>
      <c r="BX19" s="646"/>
      <c r="BY19" s="646"/>
      <c r="BZ19" s="646"/>
      <c r="CA19" s="646"/>
      <c r="CB19" s="655"/>
      <c r="CD19" s="660" t="s">
        <v>
270</v>
      </c>
      <c r="CE19" s="661"/>
      <c r="CF19" s="661"/>
      <c r="CG19" s="661"/>
      <c r="CH19" s="661"/>
      <c r="CI19" s="661"/>
      <c r="CJ19" s="661"/>
      <c r="CK19" s="661"/>
      <c r="CL19" s="661"/>
      <c r="CM19" s="661"/>
      <c r="CN19" s="661"/>
      <c r="CO19" s="661"/>
      <c r="CP19" s="661"/>
      <c r="CQ19" s="662"/>
      <c r="CR19" s="645" t="s">
        <v>
128</v>
      </c>
      <c r="CS19" s="646"/>
      <c r="CT19" s="646"/>
      <c r="CU19" s="646"/>
      <c r="CV19" s="646"/>
      <c r="CW19" s="646"/>
      <c r="CX19" s="646"/>
      <c r="CY19" s="647"/>
      <c r="CZ19" s="648" t="s">
        <v>
225</v>
      </c>
      <c r="DA19" s="648"/>
      <c r="DB19" s="648"/>
      <c r="DC19" s="648"/>
      <c r="DD19" s="654" t="s">
        <v>
225</v>
      </c>
      <c r="DE19" s="646"/>
      <c r="DF19" s="646"/>
      <c r="DG19" s="646"/>
      <c r="DH19" s="646"/>
      <c r="DI19" s="646"/>
      <c r="DJ19" s="646"/>
      <c r="DK19" s="646"/>
      <c r="DL19" s="646"/>
      <c r="DM19" s="646"/>
      <c r="DN19" s="646"/>
      <c r="DO19" s="646"/>
      <c r="DP19" s="647"/>
      <c r="DQ19" s="654" t="s">
        <v>
128</v>
      </c>
      <c r="DR19" s="646"/>
      <c r="DS19" s="646"/>
      <c r="DT19" s="646"/>
      <c r="DU19" s="646"/>
      <c r="DV19" s="646"/>
      <c r="DW19" s="646"/>
      <c r="DX19" s="646"/>
      <c r="DY19" s="646"/>
      <c r="DZ19" s="646"/>
      <c r="EA19" s="646"/>
      <c r="EB19" s="646"/>
      <c r="EC19" s="655"/>
    </row>
    <row r="20" spans="2:133" ht="11.25" customHeight="1" x14ac:dyDescent="0.15">
      <c r="B20" s="642" t="s">
        <v>
271</v>
      </c>
      <c r="C20" s="643"/>
      <c r="D20" s="643"/>
      <c r="E20" s="643"/>
      <c r="F20" s="643"/>
      <c r="G20" s="643"/>
      <c r="H20" s="643"/>
      <c r="I20" s="643"/>
      <c r="J20" s="643"/>
      <c r="K20" s="643"/>
      <c r="L20" s="643"/>
      <c r="M20" s="643"/>
      <c r="N20" s="643"/>
      <c r="O20" s="643"/>
      <c r="P20" s="643"/>
      <c r="Q20" s="644"/>
      <c r="R20" s="645">
        <v>
216</v>
      </c>
      <c r="S20" s="646"/>
      <c r="T20" s="646"/>
      <c r="U20" s="646"/>
      <c r="V20" s="646"/>
      <c r="W20" s="646"/>
      <c r="X20" s="646"/>
      <c r="Y20" s="647"/>
      <c r="Z20" s="648">
        <v>
0</v>
      </c>
      <c r="AA20" s="648"/>
      <c r="AB20" s="648"/>
      <c r="AC20" s="648"/>
      <c r="AD20" s="649">
        <v>
216</v>
      </c>
      <c r="AE20" s="649"/>
      <c r="AF20" s="649"/>
      <c r="AG20" s="649"/>
      <c r="AH20" s="649"/>
      <c r="AI20" s="649"/>
      <c r="AJ20" s="649"/>
      <c r="AK20" s="649"/>
      <c r="AL20" s="650">
        <v>
0</v>
      </c>
      <c r="AM20" s="651"/>
      <c r="AN20" s="651"/>
      <c r="AO20" s="652"/>
      <c r="AP20" s="642" t="s">
        <v>
272</v>
      </c>
      <c r="AQ20" s="643"/>
      <c r="AR20" s="643"/>
      <c r="AS20" s="643"/>
      <c r="AT20" s="643"/>
      <c r="AU20" s="643"/>
      <c r="AV20" s="643"/>
      <c r="AW20" s="643"/>
      <c r="AX20" s="643"/>
      <c r="AY20" s="643"/>
      <c r="AZ20" s="643"/>
      <c r="BA20" s="643"/>
      <c r="BB20" s="643"/>
      <c r="BC20" s="643"/>
      <c r="BD20" s="643"/>
      <c r="BE20" s="643"/>
      <c r="BF20" s="644"/>
      <c r="BG20" s="645">
        <v>
365</v>
      </c>
      <c r="BH20" s="646"/>
      <c r="BI20" s="646"/>
      <c r="BJ20" s="646"/>
      <c r="BK20" s="646"/>
      <c r="BL20" s="646"/>
      <c r="BM20" s="646"/>
      <c r="BN20" s="647"/>
      <c r="BO20" s="648">
        <v>
0.1</v>
      </c>
      <c r="BP20" s="648"/>
      <c r="BQ20" s="648"/>
      <c r="BR20" s="648"/>
      <c r="BS20" s="654" t="s">
        <v>
128</v>
      </c>
      <c r="BT20" s="646"/>
      <c r="BU20" s="646"/>
      <c r="BV20" s="646"/>
      <c r="BW20" s="646"/>
      <c r="BX20" s="646"/>
      <c r="BY20" s="646"/>
      <c r="BZ20" s="646"/>
      <c r="CA20" s="646"/>
      <c r="CB20" s="655"/>
      <c r="CD20" s="660" t="s">
        <v>
273</v>
      </c>
      <c r="CE20" s="661"/>
      <c r="CF20" s="661"/>
      <c r="CG20" s="661"/>
      <c r="CH20" s="661"/>
      <c r="CI20" s="661"/>
      <c r="CJ20" s="661"/>
      <c r="CK20" s="661"/>
      <c r="CL20" s="661"/>
      <c r="CM20" s="661"/>
      <c r="CN20" s="661"/>
      <c r="CO20" s="661"/>
      <c r="CP20" s="661"/>
      <c r="CQ20" s="662"/>
      <c r="CR20" s="645">
        <v>
4169082</v>
      </c>
      <c r="CS20" s="646"/>
      <c r="CT20" s="646"/>
      <c r="CU20" s="646"/>
      <c r="CV20" s="646"/>
      <c r="CW20" s="646"/>
      <c r="CX20" s="646"/>
      <c r="CY20" s="647"/>
      <c r="CZ20" s="648">
        <v>
100</v>
      </c>
      <c r="DA20" s="648"/>
      <c r="DB20" s="648"/>
      <c r="DC20" s="648"/>
      <c r="DD20" s="654">
        <v>
954391</v>
      </c>
      <c r="DE20" s="646"/>
      <c r="DF20" s="646"/>
      <c r="DG20" s="646"/>
      <c r="DH20" s="646"/>
      <c r="DI20" s="646"/>
      <c r="DJ20" s="646"/>
      <c r="DK20" s="646"/>
      <c r="DL20" s="646"/>
      <c r="DM20" s="646"/>
      <c r="DN20" s="646"/>
      <c r="DO20" s="646"/>
      <c r="DP20" s="647"/>
      <c r="DQ20" s="654">
        <v>
2074354</v>
      </c>
      <c r="DR20" s="646"/>
      <c r="DS20" s="646"/>
      <c r="DT20" s="646"/>
      <c r="DU20" s="646"/>
      <c r="DV20" s="646"/>
      <c r="DW20" s="646"/>
      <c r="DX20" s="646"/>
      <c r="DY20" s="646"/>
      <c r="DZ20" s="646"/>
      <c r="EA20" s="646"/>
      <c r="EB20" s="646"/>
      <c r="EC20" s="655"/>
    </row>
    <row r="21" spans="2:133" ht="11.25" customHeight="1" x14ac:dyDescent="0.15">
      <c r="B21" s="642" t="s">
        <v>
274</v>
      </c>
      <c r="C21" s="643"/>
      <c r="D21" s="643"/>
      <c r="E21" s="643"/>
      <c r="F21" s="643"/>
      <c r="G21" s="643"/>
      <c r="H21" s="643"/>
      <c r="I21" s="643"/>
      <c r="J21" s="643"/>
      <c r="K21" s="643"/>
      <c r="L21" s="643"/>
      <c r="M21" s="643"/>
      <c r="N21" s="643"/>
      <c r="O21" s="643"/>
      <c r="P21" s="643"/>
      <c r="Q21" s="644"/>
      <c r="R21" s="645">
        <v>
10552</v>
      </c>
      <c r="S21" s="646"/>
      <c r="T21" s="646"/>
      <c r="U21" s="646"/>
      <c r="V21" s="646"/>
      <c r="W21" s="646"/>
      <c r="X21" s="646"/>
      <c r="Y21" s="647"/>
      <c r="Z21" s="648">
        <v>
0.2</v>
      </c>
      <c r="AA21" s="648"/>
      <c r="AB21" s="648"/>
      <c r="AC21" s="648"/>
      <c r="AD21" s="649">
        <v>
10552</v>
      </c>
      <c r="AE21" s="649"/>
      <c r="AF21" s="649"/>
      <c r="AG21" s="649"/>
      <c r="AH21" s="649"/>
      <c r="AI21" s="649"/>
      <c r="AJ21" s="649"/>
      <c r="AK21" s="649"/>
      <c r="AL21" s="650">
        <v>
0.6</v>
      </c>
      <c r="AM21" s="651"/>
      <c r="AN21" s="651"/>
      <c r="AO21" s="652"/>
      <c r="AP21" s="664" t="s">
        <v>
275</v>
      </c>
      <c r="AQ21" s="665"/>
      <c r="AR21" s="665"/>
      <c r="AS21" s="665"/>
      <c r="AT21" s="665"/>
      <c r="AU21" s="665"/>
      <c r="AV21" s="665"/>
      <c r="AW21" s="665"/>
      <c r="AX21" s="665"/>
      <c r="AY21" s="665"/>
      <c r="AZ21" s="665"/>
      <c r="BA21" s="665"/>
      <c r="BB21" s="665"/>
      <c r="BC21" s="665"/>
      <c r="BD21" s="665"/>
      <c r="BE21" s="665"/>
      <c r="BF21" s="666"/>
      <c r="BG21" s="645">
        <v>
365</v>
      </c>
      <c r="BH21" s="646"/>
      <c r="BI21" s="646"/>
      <c r="BJ21" s="646"/>
      <c r="BK21" s="646"/>
      <c r="BL21" s="646"/>
      <c r="BM21" s="646"/>
      <c r="BN21" s="647"/>
      <c r="BO21" s="648">
        <v>
0.1</v>
      </c>
      <c r="BP21" s="648"/>
      <c r="BQ21" s="648"/>
      <c r="BR21" s="648"/>
      <c r="BS21" s="654" t="s">
        <v>
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
276</v>
      </c>
      <c r="C22" s="643"/>
      <c r="D22" s="643"/>
      <c r="E22" s="643"/>
      <c r="F22" s="643"/>
      <c r="G22" s="643"/>
      <c r="H22" s="643"/>
      <c r="I22" s="643"/>
      <c r="J22" s="643"/>
      <c r="K22" s="643"/>
      <c r="L22" s="643"/>
      <c r="M22" s="643"/>
      <c r="N22" s="643"/>
      <c r="O22" s="643"/>
      <c r="P22" s="643"/>
      <c r="Q22" s="644"/>
      <c r="R22" s="645">
        <v>
1393263</v>
      </c>
      <c r="S22" s="646"/>
      <c r="T22" s="646"/>
      <c r="U22" s="646"/>
      <c r="V22" s="646"/>
      <c r="W22" s="646"/>
      <c r="X22" s="646"/>
      <c r="Y22" s="647"/>
      <c r="Z22" s="648">
        <v>
31.4</v>
      </c>
      <c r="AA22" s="648"/>
      <c r="AB22" s="648"/>
      <c r="AC22" s="648"/>
      <c r="AD22" s="649">
        <v>
1207177</v>
      </c>
      <c r="AE22" s="649"/>
      <c r="AF22" s="649"/>
      <c r="AG22" s="649"/>
      <c r="AH22" s="649"/>
      <c r="AI22" s="649"/>
      <c r="AJ22" s="649"/>
      <c r="AK22" s="649"/>
      <c r="AL22" s="650">
        <v>
71.3</v>
      </c>
      <c r="AM22" s="651"/>
      <c r="AN22" s="651"/>
      <c r="AO22" s="652"/>
      <c r="AP22" s="664" t="s">
        <v>
277</v>
      </c>
      <c r="AQ22" s="665"/>
      <c r="AR22" s="665"/>
      <c r="AS22" s="665"/>
      <c r="AT22" s="665"/>
      <c r="AU22" s="665"/>
      <c r="AV22" s="665"/>
      <c r="AW22" s="665"/>
      <c r="AX22" s="665"/>
      <c r="AY22" s="665"/>
      <c r="AZ22" s="665"/>
      <c r="BA22" s="665"/>
      <c r="BB22" s="665"/>
      <c r="BC22" s="665"/>
      <c r="BD22" s="665"/>
      <c r="BE22" s="665"/>
      <c r="BF22" s="666"/>
      <c r="BG22" s="645" t="s">
        <v>
128</v>
      </c>
      <c r="BH22" s="646"/>
      <c r="BI22" s="646"/>
      <c r="BJ22" s="646"/>
      <c r="BK22" s="646"/>
      <c r="BL22" s="646"/>
      <c r="BM22" s="646"/>
      <c r="BN22" s="647"/>
      <c r="BO22" s="648" t="s">
        <v>
128</v>
      </c>
      <c r="BP22" s="648"/>
      <c r="BQ22" s="648"/>
      <c r="BR22" s="648"/>
      <c r="BS22" s="654" t="s">
        <v>
128</v>
      </c>
      <c r="BT22" s="646"/>
      <c r="BU22" s="646"/>
      <c r="BV22" s="646"/>
      <c r="BW22" s="646"/>
      <c r="BX22" s="646"/>
      <c r="BY22" s="646"/>
      <c r="BZ22" s="646"/>
      <c r="CA22" s="646"/>
      <c r="CB22" s="655"/>
      <c r="CD22" s="627" t="s">
        <v>
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
279</v>
      </c>
      <c r="C23" s="643"/>
      <c r="D23" s="643"/>
      <c r="E23" s="643"/>
      <c r="F23" s="643"/>
      <c r="G23" s="643"/>
      <c r="H23" s="643"/>
      <c r="I23" s="643"/>
      <c r="J23" s="643"/>
      <c r="K23" s="643"/>
      <c r="L23" s="643"/>
      <c r="M23" s="643"/>
      <c r="N23" s="643"/>
      <c r="O23" s="643"/>
      <c r="P23" s="643"/>
      <c r="Q23" s="644"/>
      <c r="R23" s="645">
        <v>
1207177</v>
      </c>
      <c r="S23" s="646"/>
      <c r="T23" s="646"/>
      <c r="U23" s="646"/>
      <c r="V23" s="646"/>
      <c r="W23" s="646"/>
      <c r="X23" s="646"/>
      <c r="Y23" s="647"/>
      <c r="Z23" s="648">
        <v>
27.2</v>
      </c>
      <c r="AA23" s="648"/>
      <c r="AB23" s="648"/>
      <c r="AC23" s="648"/>
      <c r="AD23" s="649">
        <v>
1207177</v>
      </c>
      <c r="AE23" s="649"/>
      <c r="AF23" s="649"/>
      <c r="AG23" s="649"/>
      <c r="AH23" s="649"/>
      <c r="AI23" s="649"/>
      <c r="AJ23" s="649"/>
      <c r="AK23" s="649"/>
      <c r="AL23" s="650">
        <v>
71.3</v>
      </c>
      <c r="AM23" s="651"/>
      <c r="AN23" s="651"/>
      <c r="AO23" s="652"/>
      <c r="AP23" s="664" t="s">
        <v>
280</v>
      </c>
      <c r="AQ23" s="665"/>
      <c r="AR23" s="665"/>
      <c r="AS23" s="665"/>
      <c r="AT23" s="665"/>
      <c r="AU23" s="665"/>
      <c r="AV23" s="665"/>
      <c r="AW23" s="665"/>
      <c r="AX23" s="665"/>
      <c r="AY23" s="665"/>
      <c r="AZ23" s="665"/>
      <c r="BA23" s="665"/>
      <c r="BB23" s="665"/>
      <c r="BC23" s="665"/>
      <c r="BD23" s="665"/>
      <c r="BE23" s="665"/>
      <c r="BF23" s="666"/>
      <c r="BG23" s="645" t="s">
        <v>
128</v>
      </c>
      <c r="BH23" s="646"/>
      <c r="BI23" s="646"/>
      <c r="BJ23" s="646"/>
      <c r="BK23" s="646"/>
      <c r="BL23" s="646"/>
      <c r="BM23" s="646"/>
      <c r="BN23" s="647"/>
      <c r="BO23" s="648" t="s">
        <v>
225</v>
      </c>
      <c r="BP23" s="648"/>
      <c r="BQ23" s="648"/>
      <c r="BR23" s="648"/>
      <c r="BS23" s="654" t="s">
        <v>
225</v>
      </c>
      <c r="BT23" s="646"/>
      <c r="BU23" s="646"/>
      <c r="BV23" s="646"/>
      <c r="BW23" s="646"/>
      <c r="BX23" s="646"/>
      <c r="BY23" s="646"/>
      <c r="BZ23" s="646"/>
      <c r="CA23" s="646"/>
      <c r="CB23" s="655"/>
      <c r="CD23" s="627" t="s">
        <v>
219</v>
      </c>
      <c r="CE23" s="628"/>
      <c r="CF23" s="628"/>
      <c r="CG23" s="628"/>
      <c r="CH23" s="628"/>
      <c r="CI23" s="628"/>
      <c r="CJ23" s="628"/>
      <c r="CK23" s="628"/>
      <c r="CL23" s="628"/>
      <c r="CM23" s="628"/>
      <c r="CN23" s="628"/>
      <c r="CO23" s="628"/>
      <c r="CP23" s="628"/>
      <c r="CQ23" s="629"/>
      <c r="CR23" s="627" t="s">
        <v>
281</v>
      </c>
      <c r="CS23" s="628"/>
      <c r="CT23" s="628"/>
      <c r="CU23" s="628"/>
      <c r="CV23" s="628"/>
      <c r="CW23" s="628"/>
      <c r="CX23" s="628"/>
      <c r="CY23" s="629"/>
      <c r="CZ23" s="627" t="s">
        <v>
282</v>
      </c>
      <c r="DA23" s="628"/>
      <c r="DB23" s="628"/>
      <c r="DC23" s="629"/>
      <c r="DD23" s="627" t="s">
        <v>
283</v>
      </c>
      <c r="DE23" s="628"/>
      <c r="DF23" s="628"/>
      <c r="DG23" s="628"/>
      <c r="DH23" s="628"/>
      <c r="DI23" s="628"/>
      <c r="DJ23" s="628"/>
      <c r="DK23" s="629"/>
      <c r="DL23" s="676" t="s">
        <v>
284</v>
      </c>
      <c r="DM23" s="677"/>
      <c r="DN23" s="677"/>
      <c r="DO23" s="677"/>
      <c r="DP23" s="677"/>
      <c r="DQ23" s="677"/>
      <c r="DR23" s="677"/>
      <c r="DS23" s="677"/>
      <c r="DT23" s="677"/>
      <c r="DU23" s="677"/>
      <c r="DV23" s="678"/>
      <c r="DW23" s="627" t="s">
        <v>
285</v>
      </c>
      <c r="DX23" s="628"/>
      <c r="DY23" s="628"/>
      <c r="DZ23" s="628"/>
      <c r="EA23" s="628"/>
      <c r="EB23" s="628"/>
      <c r="EC23" s="629"/>
    </row>
    <row r="24" spans="2:133" ht="11.25" customHeight="1" x14ac:dyDescent="0.15">
      <c r="B24" s="642" t="s">
        <v>
286</v>
      </c>
      <c r="C24" s="643"/>
      <c r="D24" s="643"/>
      <c r="E24" s="643"/>
      <c r="F24" s="643"/>
      <c r="G24" s="643"/>
      <c r="H24" s="643"/>
      <c r="I24" s="643"/>
      <c r="J24" s="643"/>
      <c r="K24" s="643"/>
      <c r="L24" s="643"/>
      <c r="M24" s="643"/>
      <c r="N24" s="643"/>
      <c r="O24" s="643"/>
      <c r="P24" s="643"/>
      <c r="Q24" s="644"/>
      <c r="R24" s="645">
        <v>
186086</v>
      </c>
      <c r="S24" s="646"/>
      <c r="T24" s="646"/>
      <c r="U24" s="646"/>
      <c r="V24" s="646"/>
      <c r="W24" s="646"/>
      <c r="X24" s="646"/>
      <c r="Y24" s="647"/>
      <c r="Z24" s="648">
        <v>
4.2</v>
      </c>
      <c r="AA24" s="648"/>
      <c r="AB24" s="648"/>
      <c r="AC24" s="648"/>
      <c r="AD24" s="649" t="s">
        <v>
128</v>
      </c>
      <c r="AE24" s="649"/>
      <c r="AF24" s="649"/>
      <c r="AG24" s="649"/>
      <c r="AH24" s="649"/>
      <c r="AI24" s="649"/>
      <c r="AJ24" s="649"/>
      <c r="AK24" s="649"/>
      <c r="AL24" s="650" t="s">
        <v>
225</v>
      </c>
      <c r="AM24" s="651"/>
      <c r="AN24" s="651"/>
      <c r="AO24" s="652"/>
      <c r="AP24" s="664" t="s">
        <v>
287</v>
      </c>
      <c r="AQ24" s="665"/>
      <c r="AR24" s="665"/>
      <c r="AS24" s="665"/>
      <c r="AT24" s="665"/>
      <c r="AU24" s="665"/>
      <c r="AV24" s="665"/>
      <c r="AW24" s="665"/>
      <c r="AX24" s="665"/>
      <c r="AY24" s="665"/>
      <c r="AZ24" s="665"/>
      <c r="BA24" s="665"/>
      <c r="BB24" s="665"/>
      <c r="BC24" s="665"/>
      <c r="BD24" s="665"/>
      <c r="BE24" s="665"/>
      <c r="BF24" s="666"/>
      <c r="BG24" s="645" t="s">
        <v>
225</v>
      </c>
      <c r="BH24" s="646"/>
      <c r="BI24" s="646"/>
      <c r="BJ24" s="646"/>
      <c r="BK24" s="646"/>
      <c r="BL24" s="646"/>
      <c r="BM24" s="646"/>
      <c r="BN24" s="647"/>
      <c r="BO24" s="648" t="s">
        <v>
225</v>
      </c>
      <c r="BP24" s="648"/>
      <c r="BQ24" s="648"/>
      <c r="BR24" s="648"/>
      <c r="BS24" s="654" t="s">
        <v>
128</v>
      </c>
      <c r="BT24" s="646"/>
      <c r="BU24" s="646"/>
      <c r="BV24" s="646"/>
      <c r="BW24" s="646"/>
      <c r="BX24" s="646"/>
      <c r="BY24" s="646"/>
      <c r="BZ24" s="646"/>
      <c r="CA24" s="646"/>
      <c r="CB24" s="655"/>
      <c r="CD24" s="656" t="s">
        <v>
288</v>
      </c>
      <c r="CE24" s="657"/>
      <c r="CF24" s="657"/>
      <c r="CG24" s="657"/>
      <c r="CH24" s="657"/>
      <c r="CI24" s="657"/>
      <c r="CJ24" s="657"/>
      <c r="CK24" s="657"/>
      <c r="CL24" s="657"/>
      <c r="CM24" s="657"/>
      <c r="CN24" s="657"/>
      <c r="CO24" s="657"/>
      <c r="CP24" s="657"/>
      <c r="CQ24" s="658"/>
      <c r="CR24" s="634">
        <v>
1012650</v>
      </c>
      <c r="CS24" s="635"/>
      <c r="CT24" s="635"/>
      <c r="CU24" s="635"/>
      <c r="CV24" s="635"/>
      <c r="CW24" s="635"/>
      <c r="CX24" s="635"/>
      <c r="CY24" s="636"/>
      <c r="CZ24" s="639">
        <v>
24.3</v>
      </c>
      <c r="DA24" s="640"/>
      <c r="DB24" s="640"/>
      <c r="DC24" s="659"/>
      <c r="DD24" s="683">
        <v>
853100</v>
      </c>
      <c r="DE24" s="635"/>
      <c r="DF24" s="635"/>
      <c r="DG24" s="635"/>
      <c r="DH24" s="635"/>
      <c r="DI24" s="635"/>
      <c r="DJ24" s="635"/>
      <c r="DK24" s="636"/>
      <c r="DL24" s="683">
        <v>
838620</v>
      </c>
      <c r="DM24" s="635"/>
      <c r="DN24" s="635"/>
      <c r="DO24" s="635"/>
      <c r="DP24" s="635"/>
      <c r="DQ24" s="635"/>
      <c r="DR24" s="635"/>
      <c r="DS24" s="635"/>
      <c r="DT24" s="635"/>
      <c r="DU24" s="635"/>
      <c r="DV24" s="636"/>
      <c r="DW24" s="639">
        <v>
48.1</v>
      </c>
      <c r="DX24" s="640"/>
      <c r="DY24" s="640"/>
      <c r="DZ24" s="640"/>
      <c r="EA24" s="640"/>
      <c r="EB24" s="640"/>
      <c r="EC24" s="641"/>
    </row>
    <row r="25" spans="2:133" ht="11.25" customHeight="1" x14ac:dyDescent="0.15">
      <c r="B25" s="642" t="s">
        <v>
289</v>
      </c>
      <c r="C25" s="643"/>
      <c r="D25" s="643"/>
      <c r="E25" s="643"/>
      <c r="F25" s="643"/>
      <c r="G25" s="643"/>
      <c r="H25" s="643"/>
      <c r="I25" s="643"/>
      <c r="J25" s="643"/>
      <c r="K25" s="643"/>
      <c r="L25" s="643"/>
      <c r="M25" s="643"/>
      <c r="N25" s="643"/>
      <c r="O25" s="643"/>
      <c r="P25" s="643"/>
      <c r="Q25" s="644"/>
      <c r="R25" s="645" t="s">
        <v>
128</v>
      </c>
      <c r="S25" s="646"/>
      <c r="T25" s="646"/>
      <c r="U25" s="646"/>
      <c r="V25" s="646"/>
      <c r="W25" s="646"/>
      <c r="X25" s="646"/>
      <c r="Y25" s="647"/>
      <c r="Z25" s="648" t="s">
        <v>
225</v>
      </c>
      <c r="AA25" s="648"/>
      <c r="AB25" s="648"/>
      <c r="AC25" s="648"/>
      <c r="AD25" s="649" t="s">
        <v>
128</v>
      </c>
      <c r="AE25" s="649"/>
      <c r="AF25" s="649"/>
      <c r="AG25" s="649"/>
      <c r="AH25" s="649"/>
      <c r="AI25" s="649"/>
      <c r="AJ25" s="649"/>
      <c r="AK25" s="649"/>
      <c r="AL25" s="650" t="s">
        <v>
225</v>
      </c>
      <c r="AM25" s="651"/>
      <c r="AN25" s="651"/>
      <c r="AO25" s="652"/>
      <c r="AP25" s="664" t="s">
        <v>
290</v>
      </c>
      <c r="AQ25" s="665"/>
      <c r="AR25" s="665"/>
      <c r="AS25" s="665"/>
      <c r="AT25" s="665"/>
      <c r="AU25" s="665"/>
      <c r="AV25" s="665"/>
      <c r="AW25" s="665"/>
      <c r="AX25" s="665"/>
      <c r="AY25" s="665"/>
      <c r="AZ25" s="665"/>
      <c r="BA25" s="665"/>
      <c r="BB25" s="665"/>
      <c r="BC25" s="665"/>
      <c r="BD25" s="665"/>
      <c r="BE25" s="665"/>
      <c r="BF25" s="666"/>
      <c r="BG25" s="645" t="s">
        <v>
225</v>
      </c>
      <c r="BH25" s="646"/>
      <c r="BI25" s="646"/>
      <c r="BJ25" s="646"/>
      <c r="BK25" s="646"/>
      <c r="BL25" s="646"/>
      <c r="BM25" s="646"/>
      <c r="BN25" s="647"/>
      <c r="BO25" s="648" t="s">
        <v>
128</v>
      </c>
      <c r="BP25" s="648"/>
      <c r="BQ25" s="648"/>
      <c r="BR25" s="648"/>
      <c r="BS25" s="654" t="s">
        <v>
128</v>
      </c>
      <c r="BT25" s="646"/>
      <c r="BU25" s="646"/>
      <c r="BV25" s="646"/>
      <c r="BW25" s="646"/>
      <c r="BX25" s="646"/>
      <c r="BY25" s="646"/>
      <c r="BZ25" s="646"/>
      <c r="CA25" s="646"/>
      <c r="CB25" s="655"/>
      <c r="CD25" s="660" t="s">
        <v>
291</v>
      </c>
      <c r="CE25" s="661"/>
      <c r="CF25" s="661"/>
      <c r="CG25" s="661"/>
      <c r="CH25" s="661"/>
      <c r="CI25" s="661"/>
      <c r="CJ25" s="661"/>
      <c r="CK25" s="661"/>
      <c r="CL25" s="661"/>
      <c r="CM25" s="661"/>
      <c r="CN25" s="661"/>
      <c r="CO25" s="661"/>
      <c r="CP25" s="661"/>
      <c r="CQ25" s="662"/>
      <c r="CR25" s="645">
        <v>
682780</v>
      </c>
      <c r="CS25" s="679"/>
      <c r="CT25" s="679"/>
      <c r="CU25" s="679"/>
      <c r="CV25" s="679"/>
      <c r="CW25" s="679"/>
      <c r="CX25" s="679"/>
      <c r="CY25" s="680"/>
      <c r="CZ25" s="650">
        <v>
16.399999999999999</v>
      </c>
      <c r="DA25" s="681"/>
      <c r="DB25" s="681"/>
      <c r="DC25" s="684"/>
      <c r="DD25" s="654">
        <v>
582759</v>
      </c>
      <c r="DE25" s="679"/>
      <c r="DF25" s="679"/>
      <c r="DG25" s="679"/>
      <c r="DH25" s="679"/>
      <c r="DI25" s="679"/>
      <c r="DJ25" s="679"/>
      <c r="DK25" s="680"/>
      <c r="DL25" s="654">
        <v>
568279</v>
      </c>
      <c r="DM25" s="679"/>
      <c r="DN25" s="679"/>
      <c r="DO25" s="679"/>
      <c r="DP25" s="679"/>
      <c r="DQ25" s="679"/>
      <c r="DR25" s="679"/>
      <c r="DS25" s="679"/>
      <c r="DT25" s="679"/>
      <c r="DU25" s="679"/>
      <c r="DV25" s="680"/>
      <c r="DW25" s="650">
        <v>
32.6</v>
      </c>
      <c r="DX25" s="681"/>
      <c r="DY25" s="681"/>
      <c r="DZ25" s="681"/>
      <c r="EA25" s="681"/>
      <c r="EB25" s="681"/>
      <c r="EC25" s="682"/>
    </row>
    <row r="26" spans="2:133" ht="11.25" customHeight="1" x14ac:dyDescent="0.15">
      <c r="B26" s="642" t="s">
        <v>
292</v>
      </c>
      <c r="C26" s="643"/>
      <c r="D26" s="643"/>
      <c r="E26" s="643"/>
      <c r="F26" s="643"/>
      <c r="G26" s="643"/>
      <c r="H26" s="643"/>
      <c r="I26" s="643"/>
      <c r="J26" s="643"/>
      <c r="K26" s="643"/>
      <c r="L26" s="643"/>
      <c r="M26" s="643"/>
      <c r="N26" s="643"/>
      <c r="O26" s="643"/>
      <c r="P26" s="643"/>
      <c r="Q26" s="644"/>
      <c r="R26" s="645">
        <v>
1818881</v>
      </c>
      <c r="S26" s="646"/>
      <c r="T26" s="646"/>
      <c r="U26" s="646"/>
      <c r="V26" s="646"/>
      <c r="W26" s="646"/>
      <c r="X26" s="646"/>
      <c r="Y26" s="647"/>
      <c r="Z26" s="648">
        <v>
41</v>
      </c>
      <c r="AA26" s="648"/>
      <c r="AB26" s="648"/>
      <c r="AC26" s="648"/>
      <c r="AD26" s="649">
        <v>
1632795</v>
      </c>
      <c r="AE26" s="649"/>
      <c r="AF26" s="649"/>
      <c r="AG26" s="649"/>
      <c r="AH26" s="649"/>
      <c r="AI26" s="649"/>
      <c r="AJ26" s="649"/>
      <c r="AK26" s="649"/>
      <c r="AL26" s="650">
        <v>
96.5</v>
      </c>
      <c r="AM26" s="651"/>
      <c r="AN26" s="651"/>
      <c r="AO26" s="652"/>
      <c r="AP26" s="664" t="s">
        <v>
293</v>
      </c>
      <c r="AQ26" s="685"/>
      <c r="AR26" s="685"/>
      <c r="AS26" s="685"/>
      <c r="AT26" s="685"/>
      <c r="AU26" s="685"/>
      <c r="AV26" s="685"/>
      <c r="AW26" s="685"/>
      <c r="AX26" s="685"/>
      <c r="AY26" s="685"/>
      <c r="AZ26" s="685"/>
      <c r="BA26" s="685"/>
      <c r="BB26" s="685"/>
      <c r="BC26" s="685"/>
      <c r="BD26" s="685"/>
      <c r="BE26" s="685"/>
      <c r="BF26" s="666"/>
      <c r="BG26" s="645" t="s">
        <v>
128</v>
      </c>
      <c r="BH26" s="646"/>
      <c r="BI26" s="646"/>
      <c r="BJ26" s="646"/>
      <c r="BK26" s="646"/>
      <c r="BL26" s="646"/>
      <c r="BM26" s="646"/>
      <c r="BN26" s="647"/>
      <c r="BO26" s="648" t="s">
        <v>
128</v>
      </c>
      <c r="BP26" s="648"/>
      <c r="BQ26" s="648"/>
      <c r="BR26" s="648"/>
      <c r="BS26" s="654" t="s">
        <v>
128</v>
      </c>
      <c r="BT26" s="646"/>
      <c r="BU26" s="646"/>
      <c r="BV26" s="646"/>
      <c r="BW26" s="646"/>
      <c r="BX26" s="646"/>
      <c r="BY26" s="646"/>
      <c r="BZ26" s="646"/>
      <c r="CA26" s="646"/>
      <c r="CB26" s="655"/>
      <c r="CD26" s="660" t="s">
        <v>
294</v>
      </c>
      <c r="CE26" s="661"/>
      <c r="CF26" s="661"/>
      <c r="CG26" s="661"/>
      <c r="CH26" s="661"/>
      <c r="CI26" s="661"/>
      <c r="CJ26" s="661"/>
      <c r="CK26" s="661"/>
      <c r="CL26" s="661"/>
      <c r="CM26" s="661"/>
      <c r="CN26" s="661"/>
      <c r="CO26" s="661"/>
      <c r="CP26" s="661"/>
      <c r="CQ26" s="662"/>
      <c r="CR26" s="645">
        <v>
451157</v>
      </c>
      <c r="CS26" s="646"/>
      <c r="CT26" s="646"/>
      <c r="CU26" s="646"/>
      <c r="CV26" s="646"/>
      <c r="CW26" s="646"/>
      <c r="CX26" s="646"/>
      <c r="CY26" s="647"/>
      <c r="CZ26" s="650">
        <v>
10.8</v>
      </c>
      <c r="DA26" s="681"/>
      <c r="DB26" s="681"/>
      <c r="DC26" s="684"/>
      <c r="DD26" s="654">
        <v>
359293</v>
      </c>
      <c r="DE26" s="646"/>
      <c r="DF26" s="646"/>
      <c r="DG26" s="646"/>
      <c r="DH26" s="646"/>
      <c r="DI26" s="646"/>
      <c r="DJ26" s="646"/>
      <c r="DK26" s="647"/>
      <c r="DL26" s="654" t="s">
        <v>
128</v>
      </c>
      <c r="DM26" s="646"/>
      <c r="DN26" s="646"/>
      <c r="DO26" s="646"/>
      <c r="DP26" s="646"/>
      <c r="DQ26" s="646"/>
      <c r="DR26" s="646"/>
      <c r="DS26" s="646"/>
      <c r="DT26" s="646"/>
      <c r="DU26" s="646"/>
      <c r="DV26" s="647"/>
      <c r="DW26" s="650" t="s">
        <v>
128</v>
      </c>
      <c r="DX26" s="681"/>
      <c r="DY26" s="681"/>
      <c r="DZ26" s="681"/>
      <c r="EA26" s="681"/>
      <c r="EB26" s="681"/>
      <c r="EC26" s="682"/>
    </row>
    <row r="27" spans="2:133" ht="11.25" customHeight="1" x14ac:dyDescent="0.15">
      <c r="B27" s="642" t="s">
        <v>
295</v>
      </c>
      <c r="C27" s="643"/>
      <c r="D27" s="643"/>
      <c r="E27" s="643"/>
      <c r="F27" s="643"/>
      <c r="G27" s="643"/>
      <c r="H27" s="643"/>
      <c r="I27" s="643"/>
      <c r="J27" s="643"/>
      <c r="K27" s="643"/>
      <c r="L27" s="643"/>
      <c r="M27" s="643"/>
      <c r="N27" s="643"/>
      <c r="O27" s="643"/>
      <c r="P27" s="643"/>
      <c r="Q27" s="644"/>
      <c r="R27" s="645">
        <v>
1080</v>
      </c>
      <c r="S27" s="646"/>
      <c r="T27" s="646"/>
      <c r="U27" s="646"/>
      <c r="V27" s="646"/>
      <c r="W27" s="646"/>
      <c r="X27" s="646"/>
      <c r="Y27" s="647"/>
      <c r="Z27" s="648">
        <v>
0</v>
      </c>
      <c r="AA27" s="648"/>
      <c r="AB27" s="648"/>
      <c r="AC27" s="648"/>
      <c r="AD27" s="649">
        <v>
1080</v>
      </c>
      <c r="AE27" s="649"/>
      <c r="AF27" s="649"/>
      <c r="AG27" s="649"/>
      <c r="AH27" s="649"/>
      <c r="AI27" s="649"/>
      <c r="AJ27" s="649"/>
      <c r="AK27" s="649"/>
      <c r="AL27" s="650">
        <v>
0.1</v>
      </c>
      <c r="AM27" s="651"/>
      <c r="AN27" s="651"/>
      <c r="AO27" s="652"/>
      <c r="AP27" s="642" t="s">
        <v>
296</v>
      </c>
      <c r="AQ27" s="643"/>
      <c r="AR27" s="643"/>
      <c r="AS27" s="643"/>
      <c r="AT27" s="643"/>
      <c r="AU27" s="643"/>
      <c r="AV27" s="643"/>
      <c r="AW27" s="643"/>
      <c r="AX27" s="643"/>
      <c r="AY27" s="643"/>
      <c r="AZ27" s="643"/>
      <c r="BA27" s="643"/>
      <c r="BB27" s="643"/>
      <c r="BC27" s="643"/>
      <c r="BD27" s="643"/>
      <c r="BE27" s="643"/>
      <c r="BF27" s="644"/>
      <c r="BG27" s="645">
        <v>
334639</v>
      </c>
      <c r="BH27" s="646"/>
      <c r="BI27" s="646"/>
      <c r="BJ27" s="646"/>
      <c r="BK27" s="646"/>
      <c r="BL27" s="646"/>
      <c r="BM27" s="646"/>
      <c r="BN27" s="647"/>
      <c r="BO27" s="648">
        <v>
100</v>
      </c>
      <c r="BP27" s="648"/>
      <c r="BQ27" s="648"/>
      <c r="BR27" s="648"/>
      <c r="BS27" s="654" t="s">
        <v>
128</v>
      </c>
      <c r="BT27" s="646"/>
      <c r="BU27" s="646"/>
      <c r="BV27" s="646"/>
      <c r="BW27" s="646"/>
      <c r="BX27" s="646"/>
      <c r="BY27" s="646"/>
      <c r="BZ27" s="646"/>
      <c r="CA27" s="646"/>
      <c r="CB27" s="655"/>
      <c r="CD27" s="660" t="s">
        <v>
297</v>
      </c>
      <c r="CE27" s="661"/>
      <c r="CF27" s="661"/>
      <c r="CG27" s="661"/>
      <c r="CH27" s="661"/>
      <c r="CI27" s="661"/>
      <c r="CJ27" s="661"/>
      <c r="CK27" s="661"/>
      <c r="CL27" s="661"/>
      <c r="CM27" s="661"/>
      <c r="CN27" s="661"/>
      <c r="CO27" s="661"/>
      <c r="CP27" s="661"/>
      <c r="CQ27" s="662"/>
      <c r="CR27" s="645">
        <v>
72512</v>
      </c>
      <c r="CS27" s="679"/>
      <c r="CT27" s="679"/>
      <c r="CU27" s="679"/>
      <c r="CV27" s="679"/>
      <c r="CW27" s="679"/>
      <c r="CX27" s="679"/>
      <c r="CY27" s="680"/>
      <c r="CZ27" s="650">
        <v>
1.7</v>
      </c>
      <c r="DA27" s="681"/>
      <c r="DB27" s="681"/>
      <c r="DC27" s="684"/>
      <c r="DD27" s="654">
        <v>
23365</v>
      </c>
      <c r="DE27" s="679"/>
      <c r="DF27" s="679"/>
      <c r="DG27" s="679"/>
      <c r="DH27" s="679"/>
      <c r="DI27" s="679"/>
      <c r="DJ27" s="679"/>
      <c r="DK27" s="680"/>
      <c r="DL27" s="654">
        <v>
23365</v>
      </c>
      <c r="DM27" s="679"/>
      <c r="DN27" s="679"/>
      <c r="DO27" s="679"/>
      <c r="DP27" s="679"/>
      <c r="DQ27" s="679"/>
      <c r="DR27" s="679"/>
      <c r="DS27" s="679"/>
      <c r="DT27" s="679"/>
      <c r="DU27" s="679"/>
      <c r="DV27" s="680"/>
      <c r="DW27" s="650">
        <v>
1.3</v>
      </c>
      <c r="DX27" s="681"/>
      <c r="DY27" s="681"/>
      <c r="DZ27" s="681"/>
      <c r="EA27" s="681"/>
      <c r="EB27" s="681"/>
      <c r="EC27" s="682"/>
    </row>
    <row r="28" spans="2:133" ht="11.25" customHeight="1" x14ac:dyDescent="0.15">
      <c r="B28" s="642" t="s">
        <v>
298</v>
      </c>
      <c r="C28" s="643"/>
      <c r="D28" s="643"/>
      <c r="E28" s="643"/>
      <c r="F28" s="643"/>
      <c r="G28" s="643"/>
      <c r="H28" s="643"/>
      <c r="I28" s="643"/>
      <c r="J28" s="643"/>
      <c r="K28" s="643"/>
      <c r="L28" s="643"/>
      <c r="M28" s="643"/>
      <c r="N28" s="643"/>
      <c r="O28" s="643"/>
      <c r="P28" s="643"/>
      <c r="Q28" s="644"/>
      <c r="R28" s="645" t="s">
        <v>
128</v>
      </c>
      <c r="S28" s="646"/>
      <c r="T28" s="646"/>
      <c r="U28" s="646"/>
      <c r="V28" s="646"/>
      <c r="W28" s="646"/>
      <c r="X28" s="646"/>
      <c r="Y28" s="647"/>
      <c r="Z28" s="648" t="s">
        <v>
225</v>
      </c>
      <c r="AA28" s="648"/>
      <c r="AB28" s="648"/>
      <c r="AC28" s="648"/>
      <c r="AD28" s="649" t="s">
        <v>
128</v>
      </c>
      <c r="AE28" s="649"/>
      <c r="AF28" s="649"/>
      <c r="AG28" s="649"/>
      <c r="AH28" s="649"/>
      <c r="AI28" s="649"/>
      <c r="AJ28" s="649"/>
      <c r="AK28" s="649"/>
      <c r="AL28" s="650" t="s">
        <v>
225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299</v>
      </c>
      <c r="CE28" s="661"/>
      <c r="CF28" s="661"/>
      <c r="CG28" s="661"/>
      <c r="CH28" s="661"/>
      <c r="CI28" s="661"/>
      <c r="CJ28" s="661"/>
      <c r="CK28" s="661"/>
      <c r="CL28" s="661"/>
      <c r="CM28" s="661"/>
      <c r="CN28" s="661"/>
      <c r="CO28" s="661"/>
      <c r="CP28" s="661"/>
      <c r="CQ28" s="662"/>
      <c r="CR28" s="645">
        <v>
257358</v>
      </c>
      <c r="CS28" s="646"/>
      <c r="CT28" s="646"/>
      <c r="CU28" s="646"/>
      <c r="CV28" s="646"/>
      <c r="CW28" s="646"/>
      <c r="CX28" s="646"/>
      <c r="CY28" s="647"/>
      <c r="CZ28" s="650">
        <v>
6.2</v>
      </c>
      <c r="DA28" s="681"/>
      <c r="DB28" s="681"/>
      <c r="DC28" s="684"/>
      <c r="DD28" s="654">
        <v>
246976</v>
      </c>
      <c r="DE28" s="646"/>
      <c r="DF28" s="646"/>
      <c r="DG28" s="646"/>
      <c r="DH28" s="646"/>
      <c r="DI28" s="646"/>
      <c r="DJ28" s="646"/>
      <c r="DK28" s="647"/>
      <c r="DL28" s="654">
        <v>
246976</v>
      </c>
      <c r="DM28" s="646"/>
      <c r="DN28" s="646"/>
      <c r="DO28" s="646"/>
      <c r="DP28" s="646"/>
      <c r="DQ28" s="646"/>
      <c r="DR28" s="646"/>
      <c r="DS28" s="646"/>
      <c r="DT28" s="646"/>
      <c r="DU28" s="646"/>
      <c r="DV28" s="647"/>
      <c r="DW28" s="650">
        <v>
14.2</v>
      </c>
      <c r="DX28" s="681"/>
      <c r="DY28" s="681"/>
      <c r="DZ28" s="681"/>
      <c r="EA28" s="681"/>
      <c r="EB28" s="681"/>
      <c r="EC28" s="682"/>
    </row>
    <row r="29" spans="2:133" ht="11.25" customHeight="1" x14ac:dyDescent="0.15">
      <c r="B29" s="642" t="s">
        <v>
300</v>
      </c>
      <c r="C29" s="643"/>
      <c r="D29" s="643"/>
      <c r="E29" s="643"/>
      <c r="F29" s="643"/>
      <c r="G29" s="643"/>
      <c r="H29" s="643"/>
      <c r="I29" s="643"/>
      <c r="J29" s="643"/>
      <c r="K29" s="643"/>
      <c r="L29" s="643"/>
      <c r="M29" s="643"/>
      <c r="N29" s="643"/>
      <c r="O29" s="643"/>
      <c r="P29" s="643"/>
      <c r="Q29" s="644"/>
      <c r="R29" s="645">
        <v>
86486</v>
      </c>
      <c r="S29" s="646"/>
      <c r="T29" s="646"/>
      <c r="U29" s="646"/>
      <c r="V29" s="646"/>
      <c r="W29" s="646"/>
      <c r="X29" s="646"/>
      <c r="Y29" s="647"/>
      <c r="Z29" s="648">
        <v>
1.9</v>
      </c>
      <c r="AA29" s="648"/>
      <c r="AB29" s="648"/>
      <c r="AC29" s="648"/>
      <c r="AD29" s="649" t="s">
        <v>
128</v>
      </c>
      <c r="AE29" s="649"/>
      <c r="AF29" s="649"/>
      <c r="AG29" s="649"/>
      <c r="AH29" s="649"/>
      <c r="AI29" s="649"/>
      <c r="AJ29" s="649"/>
      <c r="AK29" s="649"/>
      <c r="AL29" s="650" t="s">
        <v>
128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
301</v>
      </c>
      <c r="CE29" s="692"/>
      <c r="CF29" s="660" t="s">
        <v>
302</v>
      </c>
      <c r="CG29" s="661"/>
      <c r="CH29" s="661"/>
      <c r="CI29" s="661"/>
      <c r="CJ29" s="661"/>
      <c r="CK29" s="661"/>
      <c r="CL29" s="661"/>
      <c r="CM29" s="661"/>
      <c r="CN29" s="661"/>
      <c r="CO29" s="661"/>
      <c r="CP29" s="661"/>
      <c r="CQ29" s="662"/>
      <c r="CR29" s="645">
        <v>
257358</v>
      </c>
      <c r="CS29" s="679"/>
      <c r="CT29" s="679"/>
      <c r="CU29" s="679"/>
      <c r="CV29" s="679"/>
      <c r="CW29" s="679"/>
      <c r="CX29" s="679"/>
      <c r="CY29" s="680"/>
      <c r="CZ29" s="650">
        <v>
6.2</v>
      </c>
      <c r="DA29" s="681"/>
      <c r="DB29" s="681"/>
      <c r="DC29" s="684"/>
      <c r="DD29" s="654">
        <v>
246976</v>
      </c>
      <c r="DE29" s="679"/>
      <c r="DF29" s="679"/>
      <c r="DG29" s="679"/>
      <c r="DH29" s="679"/>
      <c r="DI29" s="679"/>
      <c r="DJ29" s="679"/>
      <c r="DK29" s="680"/>
      <c r="DL29" s="654">
        <v>
246976</v>
      </c>
      <c r="DM29" s="679"/>
      <c r="DN29" s="679"/>
      <c r="DO29" s="679"/>
      <c r="DP29" s="679"/>
      <c r="DQ29" s="679"/>
      <c r="DR29" s="679"/>
      <c r="DS29" s="679"/>
      <c r="DT29" s="679"/>
      <c r="DU29" s="679"/>
      <c r="DV29" s="680"/>
      <c r="DW29" s="650">
        <v>
14.2</v>
      </c>
      <c r="DX29" s="681"/>
      <c r="DY29" s="681"/>
      <c r="DZ29" s="681"/>
      <c r="EA29" s="681"/>
      <c r="EB29" s="681"/>
      <c r="EC29" s="682"/>
    </row>
    <row r="30" spans="2:133" ht="11.25" customHeight="1" x14ac:dyDescent="0.15">
      <c r="B30" s="642" t="s">
        <v>
303</v>
      </c>
      <c r="C30" s="643"/>
      <c r="D30" s="643"/>
      <c r="E30" s="643"/>
      <c r="F30" s="643"/>
      <c r="G30" s="643"/>
      <c r="H30" s="643"/>
      <c r="I30" s="643"/>
      <c r="J30" s="643"/>
      <c r="K30" s="643"/>
      <c r="L30" s="643"/>
      <c r="M30" s="643"/>
      <c r="N30" s="643"/>
      <c r="O30" s="643"/>
      <c r="P30" s="643"/>
      <c r="Q30" s="644"/>
      <c r="R30" s="645">
        <v>
9196</v>
      </c>
      <c r="S30" s="646"/>
      <c r="T30" s="646"/>
      <c r="U30" s="646"/>
      <c r="V30" s="646"/>
      <c r="W30" s="646"/>
      <c r="X30" s="646"/>
      <c r="Y30" s="647"/>
      <c r="Z30" s="648">
        <v>
0.2</v>
      </c>
      <c r="AA30" s="648"/>
      <c r="AB30" s="648"/>
      <c r="AC30" s="648"/>
      <c r="AD30" s="649" t="s">
        <v>
128</v>
      </c>
      <c r="AE30" s="649"/>
      <c r="AF30" s="649"/>
      <c r="AG30" s="649"/>
      <c r="AH30" s="649"/>
      <c r="AI30" s="649"/>
      <c r="AJ30" s="649"/>
      <c r="AK30" s="649"/>
      <c r="AL30" s="650" t="s">
        <v>
128</v>
      </c>
      <c r="AM30" s="651"/>
      <c r="AN30" s="651"/>
      <c r="AO30" s="652"/>
      <c r="AP30" s="624" t="s">
        <v>
219</v>
      </c>
      <c r="AQ30" s="625"/>
      <c r="AR30" s="625"/>
      <c r="AS30" s="625"/>
      <c r="AT30" s="625"/>
      <c r="AU30" s="625"/>
      <c r="AV30" s="625"/>
      <c r="AW30" s="625"/>
      <c r="AX30" s="625"/>
      <c r="AY30" s="625"/>
      <c r="AZ30" s="625"/>
      <c r="BA30" s="625"/>
      <c r="BB30" s="625"/>
      <c r="BC30" s="625"/>
      <c r="BD30" s="625"/>
      <c r="BE30" s="625"/>
      <c r="BF30" s="626"/>
      <c r="BG30" s="624" t="s">
        <v>
304</v>
      </c>
      <c r="BH30" s="689"/>
      <c r="BI30" s="689"/>
      <c r="BJ30" s="689"/>
      <c r="BK30" s="689"/>
      <c r="BL30" s="689"/>
      <c r="BM30" s="689"/>
      <c r="BN30" s="689"/>
      <c r="BO30" s="689"/>
      <c r="BP30" s="689"/>
      <c r="BQ30" s="690"/>
      <c r="BR30" s="624" t="s">
        <v>
305</v>
      </c>
      <c r="BS30" s="689"/>
      <c r="BT30" s="689"/>
      <c r="BU30" s="689"/>
      <c r="BV30" s="689"/>
      <c r="BW30" s="689"/>
      <c r="BX30" s="689"/>
      <c r="BY30" s="689"/>
      <c r="BZ30" s="689"/>
      <c r="CA30" s="689"/>
      <c r="CB30" s="690"/>
      <c r="CD30" s="693"/>
      <c r="CE30" s="694"/>
      <c r="CF30" s="660" t="s">
        <v>
306</v>
      </c>
      <c r="CG30" s="661"/>
      <c r="CH30" s="661"/>
      <c r="CI30" s="661"/>
      <c r="CJ30" s="661"/>
      <c r="CK30" s="661"/>
      <c r="CL30" s="661"/>
      <c r="CM30" s="661"/>
      <c r="CN30" s="661"/>
      <c r="CO30" s="661"/>
      <c r="CP30" s="661"/>
      <c r="CQ30" s="662"/>
      <c r="CR30" s="645">
        <v>
246108</v>
      </c>
      <c r="CS30" s="646"/>
      <c r="CT30" s="646"/>
      <c r="CU30" s="646"/>
      <c r="CV30" s="646"/>
      <c r="CW30" s="646"/>
      <c r="CX30" s="646"/>
      <c r="CY30" s="647"/>
      <c r="CZ30" s="650">
        <v>
5.9</v>
      </c>
      <c r="DA30" s="681"/>
      <c r="DB30" s="681"/>
      <c r="DC30" s="684"/>
      <c r="DD30" s="654">
        <v>
236753</v>
      </c>
      <c r="DE30" s="646"/>
      <c r="DF30" s="646"/>
      <c r="DG30" s="646"/>
      <c r="DH30" s="646"/>
      <c r="DI30" s="646"/>
      <c r="DJ30" s="646"/>
      <c r="DK30" s="647"/>
      <c r="DL30" s="654">
        <v>
236753</v>
      </c>
      <c r="DM30" s="646"/>
      <c r="DN30" s="646"/>
      <c r="DO30" s="646"/>
      <c r="DP30" s="646"/>
      <c r="DQ30" s="646"/>
      <c r="DR30" s="646"/>
      <c r="DS30" s="646"/>
      <c r="DT30" s="646"/>
      <c r="DU30" s="646"/>
      <c r="DV30" s="647"/>
      <c r="DW30" s="650">
        <v>
13.6</v>
      </c>
      <c r="DX30" s="681"/>
      <c r="DY30" s="681"/>
      <c r="DZ30" s="681"/>
      <c r="EA30" s="681"/>
      <c r="EB30" s="681"/>
      <c r="EC30" s="682"/>
    </row>
    <row r="31" spans="2:133" ht="11.25" customHeight="1" x14ac:dyDescent="0.15">
      <c r="B31" s="642" t="s">
        <v>
307</v>
      </c>
      <c r="C31" s="643"/>
      <c r="D31" s="643"/>
      <c r="E31" s="643"/>
      <c r="F31" s="643"/>
      <c r="G31" s="643"/>
      <c r="H31" s="643"/>
      <c r="I31" s="643"/>
      <c r="J31" s="643"/>
      <c r="K31" s="643"/>
      <c r="L31" s="643"/>
      <c r="M31" s="643"/>
      <c r="N31" s="643"/>
      <c r="O31" s="643"/>
      <c r="P31" s="643"/>
      <c r="Q31" s="644"/>
      <c r="R31" s="645">
        <v>
168097</v>
      </c>
      <c r="S31" s="646"/>
      <c r="T31" s="646"/>
      <c r="U31" s="646"/>
      <c r="V31" s="646"/>
      <c r="W31" s="646"/>
      <c r="X31" s="646"/>
      <c r="Y31" s="647"/>
      <c r="Z31" s="648">
        <v>
3.8</v>
      </c>
      <c r="AA31" s="648"/>
      <c r="AB31" s="648"/>
      <c r="AC31" s="648"/>
      <c r="AD31" s="649" t="s">
        <v>
225</v>
      </c>
      <c r="AE31" s="649"/>
      <c r="AF31" s="649"/>
      <c r="AG31" s="649"/>
      <c r="AH31" s="649"/>
      <c r="AI31" s="649"/>
      <c r="AJ31" s="649"/>
      <c r="AK31" s="649"/>
      <c r="AL31" s="650" t="s">
        <v>
225</v>
      </c>
      <c r="AM31" s="651"/>
      <c r="AN31" s="651"/>
      <c r="AO31" s="652"/>
      <c r="AP31" s="702" t="s">
        <v>
308</v>
      </c>
      <c r="AQ31" s="703"/>
      <c r="AR31" s="703"/>
      <c r="AS31" s="703"/>
      <c r="AT31" s="708" t="s">
        <v>
309</v>
      </c>
      <c r="AU31" s="231"/>
      <c r="AV31" s="231"/>
      <c r="AW31" s="231"/>
      <c r="AX31" s="631" t="s">
        <v>
185</v>
      </c>
      <c r="AY31" s="632"/>
      <c r="AZ31" s="632"/>
      <c r="BA31" s="632"/>
      <c r="BB31" s="632"/>
      <c r="BC31" s="632"/>
      <c r="BD31" s="632"/>
      <c r="BE31" s="632"/>
      <c r="BF31" s="633"/>
      <c r="BG31" s="701">
        <v>
98.2</v>
      </c>
      <c r="BH31" s="697"/>
      <c r="BI31" s="697"/>
      <c r="BJ31" s="697"/>
      <c r="BK31" s="697"/>
      <c r="BL31" s="697"/>
      <c r="BM31" s="640">
        <v>
90.4</v>
      </c>
      <c r="BN31" s="697"/>
      <c r="BO31" s="697"/>
      <c r="BP31" s="697"/>
      <c r="BQ31" s="698"/>
      <c r="BR31" s="701">
        <v>
99</v>
      </c>
      <c r="BS31" s="697"/>
      <c r="BT31" s="697"/>
      <c r="BU31" s="697"/>
      <c r="BV31" s="697"/>
      <c r="BW31" s="697"/>
      <c r="BX31" s="640">
        <v>
90.9</v>
      </c>
      <c r="BY31" s="697"/>
      <c r="BZ31" s="697"/>
      <c r="CA31" s="697"/>
      <c r="CB31" s="698"/>
      <c r="CD31" s="693"/>
      <c r="CE31" s="694"/>
      <c r="CF31" s="660" t="s">
        <v>
310</v>
      </c>
      <c r="CG31" s="661"/>
      <c r="CH31" s="661"/>
      <c r="CI31" s="661"/>
      <c r="CJ31" s="661"/>
      <c r="CK31" s="661"/>
      <c r="CL31" s="661"/>
      <c r="CM31" s="661"/>
      <c r="CN31" s="661"/>
      <c r="CO31" s="661"/>
      <c r="CP31" s="661"/>
      <c r="CQ31" s="662"/>
      <c r="CR31" s="645">
        <v>
11250</v>
      </c>
      <c r="CS31" s="679"/>
      <c r="CT31" s="679"/>
      <c r="CU31" s="679"/>
      <c r="CV31" s="679"/>
      <c r="CW31" s="679"/>
      <c r="CX31" s="679"/>
      <c r="CY31" s="680"/>
      <c r="CZ31" s="650">
        <v>
0.3</v>
      </c>
      <c r="DA31" s="681"/>
      <c r="DB31" s="681"/>
      <c r="DC31" s="684"/>
      <c r="DD31" s="654">
        <v>
10223</v>
      </c>
      <c r="DE31" s="679"/>
      <c r="DF31" s="679"/>
      <c r="DG31" s="679"/>
      <c r="DH31" s="679"/>
      <c r="DI31" s="679"/>
      <c r="DJ31" s="679"/>
      <c r="DK31" s="680"/>
      <c r="DL31" s="654">
        <v>
10223</v>
      </c>
      <c r="DM31" s="679"/>
      <c r="DN31" s="679"/>
      <c r="DO31" s="679"/>
      <c r="DP31" s="679"/>
      <c r="DQ31" s="679"/>
      <c r="DR31" s="679"/>
      <c r="DS31" s="679"/>
      <c r="DT31" s="679"/>
      <c r="DU31" s="679"/>
      <c r="DV31" s="680"/>
      <c r="DW31" s="650">
        <v>
0.6</v>
      </c>
      <c r="DX31" s="681"/>
      <c r="DY31" s="681"/>
      <c r="DZ31" s="681"/>
      <c r="EA31" s="681"/>
      <c r="EB31" s="681"/>
      <c r="EC31" s="682"/>
    </row>
    <row r="32" spans="2:133" ht="11.25" customHeight="1" x14ac:dyDescent="0.15">
      <c r="B32" s="712" t="s">
        <v>
311</v>
      </c>
      <c r="C32" s="713"/>
      <c r="D32" s="713"/>
      <c r="E32" s="713"/>
      <c r="F32" s="713"/>
      <c r="G32" s="713"/>
      <c r="H32" s="713"/>
      <c r="I32" s="713"/>
      <c r="J32" s="713"/>
      <c r="K32" s="713"/>
      <c r="L32" s="713"/>
      <c r="M32" s="713"/>
      <c r="N32" s="713"/>
      <c r="O32" s="713"/>
      <c r="P32" s="713"/>
      <c r="Q32" s="714"/>
      <c r="R32" s="645">
        <v>
19616</v>
      </c>
      <c r="S32" s="646"/>
      <c r="T32" s="646"/>
      <c r="U32" s="646"/>
      <c r="V32" s="646"/>
      <c r="W32" s="646"/>
      <c r="X32" s="646"/>
      <c r="Y32" s="647"/>
      <c r="Z32" s="648">
        <v>
0.4</v>
      </c>
      <c r="AA32" s="648"/>
      <c r="AB32" s="648"/>
      <c r="AC32" s="648"/>
      <c r="AD32" s="649">
        <v>
19616</v>
      </c>
      <c r="AE32" s="649"/>
      <c r="AF32" s="649"/>
      <c r="AG32" s="649"/>
      <c r="AH32" s="649"/>
      <c r="AI32" s="649"/>
      <c r="AJ32" s="649"/>
      <c r="AK32" s="649"/>
      <c r="AL32" s="650">
        <v>
1.2</v>
      </c>
      <c r="AM32" s="651"/>
      <c r="AN32" s="651"/>
      <c r="AO32" s="652"/>
      <c r="AP32" s="704"/>
      <c r="AQ32" s="705"/>
      <c r="AR32" s="705"/>
      <c r="AS32" s="705"/>
      <c r="AT32" s="709"/>
      <c r="AU32" s="230" t="s">
        <v>
312</v>
      </c>
      <c r="AV32" s="230"/>
      <c r="AW32" s="230"/>
      <c r="AX32" s="642" t="s">
        <v>
313</v>
      </c>
      <c r="AY32" s="643"/>
      <c r="AZ32" s="643"/>
      <c r="BA32" s="643"/>
      <c r="BB32" s="643"/>
      <c r="BC32" s="643"/>
      <c r="BD32" s="643"/>
      <c r="BE32" s="643"/>
      <c r="BF32" s="644"/>
      <c r="BG32" s="711">
        <v>
98.7</v>
      </c>
      <c r="BH32" s="679"/>
      <c r="BI32" s="679"/>
      <c r="BJ32" s="679"/>
      <c r="BK32" s="679"/>
      <c r="BL32" s="679"/>
      <c r="BM32" s="651">
        <v>
96.9</v>
      </c>
      <c r="BN32" s="699"/>
      <c r="BO32" s="699"/>
      <c r="BP32" s="699"/>
      <c r="BQ32" s="700"/>
      <c r="BR32" s="711">
        <v>
98.6</v>
      </c>
      <c r="BS32" s="679"/>
      <c r="BT32" s="679"/>
      <c r="BU32" s="679"/>
      <c r="BV32" s="679"/>
      <c r="BW32" s="679"/>
      <c r="BX32" s="651">
        <v>
98.1</v>
      </c>
      <c r="BY32" s="699"/>
      <c r="BZ32" s="699"/>
      <c r="CA32" s="699"/>
      <c r="CB32" s="700"/>
      <c r="CD32" s="695"/>
      <c r="CE32" s="696"/>
      <c r="CF32" s="660" t="s">
        <v>
314</v>
      </c>
      <c r="CG32" s="661"/>
      <c r="CH32" s="661"/>
      <c r="CI32" s="661"/>
      <c r="CJ32" s="661"/>
      <c r="CK32" s="661"/>
      <c r="CL32" s="661"/>
      <c r="CM32" s="661"/>
      <c r="CN32" s="661"/>
      <c r="CO32" s="661"/>
      <c r="CP32" s="661"/>
      <c r="CQ32" s="662"/>
      <c r="CR32" s="645" t="s">
        <v>
225</v>
      </c>
      <c r="CS32" s="646"/>
      <c r="CT32" s="646"/>
      <c r="CU32" s="646"/>
      <c r="CV32" s="646"/>
      <c r="CW32" s="646"/>
      <c r="CX32" s="646"/>
      <c r="CY32" s="647"/>
      <c r="CZ32" s="650" t="s">
        <v>
128</v>
      </c>
      <c r="DA32" s="681"/>
      <c r="DB32" s="681"/>
      <c r="DC32" s="684"/>
      <c r="DD32" s="654" t="s">
        <v>
225</v>
      </c>
      <c r="DE32" s="646"/>
      <c r="DF32" s="646"/>
      <c r="DG32" s="646"/>
      <c r="DH32" s="646"/>
      <c r="DI32" s="646"/>
      <c r="DJ32" s="646"/>
      <c r="DK32" s="647"/>
      <c r="DL32" s="654" t="s">
        <v>
225</v>
      </c>
      <c r="DM32" s="646"/>
      <c r="DN32" s="646"/>
      <c r="DO32" s="646"/>
      <c r="DP32" s="646"/>
      <c r="DQ32" s="646"/>
      <c r="DR32" s="646"/>
      <c r="DS32" s="646"/>
      <c r="DT32" s="646"/>
      <c r="DU32" s="646"/>
      <c r="DV32" s="647"/>
      <c r="DW32" s="650" t="s">
        <v>
128</v>
      </c>
      <c r="DX32" s="681"/>
      <c r="DY32" s="681"/>
      <c r="DZ32" s="681"/>
      <c r="EA32" s="681"/>
      <c r="EB32" s="681"/>
      <c r="EC32" s="682"/>
    </row>
    <row r="33" spans="2:133" ht="11.25" customHeight="1" x14ac:dyDescent="0.15">
      <c r="B33" s="642" t="s">
        <v>
315</v>
      </c>
      <c r="C33" s="643"/>
      <c r="D33" s="643"/>
      <c r="E33" s="643"/>
      <c r="F33" s="643"/>
      <c r="G33" s="643"/>
      <c r="H33" s="643"/>
      <c r="I33" s="643"/>
      <c r="J33" s="643"/>
      <c r="K33" s="643"/>
      <c r="L33" s="643"/>
      <c r="M33" s="643"/>
      <c r="N33" s="643"/>
      <c r="O33" s="643"/>
      <c r="P33" s="643"/>
      <c r="Q33" s="644"/>
      <c r="R33" s="645">
        <v>
1479311</v>
      </c>
      <c r="S33" s="646"/>
      <c r="T33" s="646"/>
      <c r="U33" s="646"/>
      <c r="V33" s="646"/>
      <c r="W33" s="646"/>
      <c r="X33" s="646"/>
      <c r="Y33" s="647"/>
      <c r="Z33" s="648">
        <v>
33.299999999999997</v>
      </c>
      <c r="AA33" s="648"/>
      <c r="AB33" s="648"/>
      <c r="AC33" s="648"/>
      <c r="AD33" s="649" t="s">
        <v>
128</v>
      </c>
      <c r="AE33" s="649"/>
      <c r="AF33" s="649"/>
      <c r="AG33" s="649"/>
      <c r="AH33" s="649"/>
      <c r="AI33" s="649"/>
      <c r="AJ33" s="649"/>
      <c r="AK33" s="649"/>
      <c r="AL33" s="650" t="s">
        <v>
225</v>
      </c>
      <c r="AM33" s="651"/>
      <c r="AN33" s="651"/>
      <c r="AO33" s="652"/>
      <c r="AP33" s="706"/>
      <c r="AQ33" s="707"/>
      <c r="AR33" s="707"/>
      <c r="AS33" s="707"/>
      <c r="AT33" s="710"/>
      <c r="AU33" s="232"/>
      <c r="AV33" s="232"/>
      <c r="AW33" s="232"/>
      <c r="AX33" s="686" t="s">
        <v>
316</v>
      </c>
      <c r="AY33" s="687"/>
      <c r="AZ33" s="687"/>
      <c r="BA33" s="687"/>
      <c r="BB33" s="687"/>
      <c r="BC33" s="687"/>
      <c r="BD33" s="687"/>
      <c r="BE33" s="687"/>
      <c r="BF33" s="688"/>
      <c r="BG33" s="715">
        <v>
97.2</v>
      </c>
      <c r="BH33" s="716"/>
      <c r="BI33" s="716"/>
      <c r="BJ33" s="716"/>
      <c r="BK33" s="716"/>
      <c r="BL33" s="716"/>
      <c r="BM33" s="717">
        <v>
81.5</v>
      </c>
      <c r="BN33" s="716"/>
      <c r="BO33" s="716"/>
      <c r="BP33" s="716"/>
      <c r="BQ33" s="718"/>
      <c r="BR33" s="715">
        <v>
99.1</v>
      </c>
      <c r="BS33" s="716"/>
      <c r="BT33" s="716"/>
      <c r="BU33" s="716"/>
      <c r="BV33" s="716"/>
      <c r="BW33" s="716"/>
      <c r="BX33" s="717">
        <v>
82.5</v>
      </c>
      <c r="BY33" s="716"/>
      <c r="BZ33" s="716"/>
      <c r="CA33" s="716"/>
      <c r="CB33" s="718"/>
      <c r="CD33" s="660" t="s">
        <v>
317</v>
      </c>
      <c r="CE33" s="661"/>
      <c r="CF33" s="661"/>
      <c r="CG33" s="661"/>
      <c r="CH33" s="661"/>
      <c r="CI33" s="661"/>
      <c r="CJ33" s="661"/>
      <c r="CK33" s="661"/>
      <c r="CL33" s="661"/>
      <c r="CM33" s="661"/>
      <c r="CN33" s="661"/>
      <c r="CO33" s="661"/>
      <c r="CP33" s="661"/>
      <c r="CQ33" s="662"/>
      <c r="CR33" s="645">
        <v>
2052528</v>
      </c>
      <c r="CS33" s="679"/>
      <c r="CT33" s="679"/>
      <c r="CU33" s="679"/>
      <c r="CV33" s="679"/>
      <c r="CW33" s="679"/>
      <c r="CX33" s="679"/>
      <c r="CY33" s="680"/>
      <c r="CZ33" s="650">
        <v>
49.2</v>
      </c>
      <c r="DA33" s="681"/>
      <c r="DB33" s="681"/>
      <c r="DC33" s="684"/>
      <c r="DD33" s="654">
        <v>
996934</v>
      </c>
      <c r="DE33" s="679"/>
      <c r="DF33" s="679"/>
      <c r="DG33" s="679"/>
      <c r="DH33" s="679"/>
      <c r="DI33" s="679"/>
      <c r="DJ33" s="679"/>
      <c r="DK33" s="680"/>
      <c r="DL33" s="654">
        <v>
658260</v>
      </c>
      <c r="DM33" s="679"/>
      <c r="DN33" s="679"/>
      <c r="DO33" s="679"/>
      <c r="DP33" s="679"/>
      <c r="DQ33" s="679"/>
      <c r="DR33" s="679"/>
      <c r="DS33" s="679"/>
      <c r="DT33" s="679"/>
      <c r="DU33" s="679"/>
      <c r="DV33" s="680"/>
      <c r="DW33" s="650">
        <v>
37.799999999999997</v>
      </c>
      <c r="DX33" s="681"/>
      <c r="DY33" s="681"/>
      <c r="DZ33" s="681"/>
      <c r="EA33" s="681"/>
      <c r="EB33" s="681"/>
      <c r="EC33" s="682"/>
    </row>
    <row r="34" spans="2:133" ht="11.25" customHeight="1" x14ac:dyDescent="0.15">
      <c r="B34" s="642" t="s">
        <v>
318</v>
      </c>
      <c r="C34" s="643"/>
      <c r="D34" s="643"/>
      <c r="E34" s="643"/>
      <c r="F34" s="643"/>
      <c r="G34" s="643"/>
      <c r="H34" s="643"/>
      <c r="I34" s="643"/>
      <c r="J34" s="643"/>
      <c r="K34" s="643"/>
      <c r="L34" s="643"/>
      <c r="M34" s="643"/>
      <c r="N34" s="643"/>
      <c r="O34" s="643"/>
      <c r="P34" s="643"/>
      <c r="Q34" s="644"/>
      <c r="R34" s="645">
        <v>
49426</v>
      </c>
      <c r="S34" s="646"/>
      <c r="T34" s="646"/>
      <c r="U34" s="646"/>
      <c r="V34" s="646"/>
      <c r="W34" s="646"/>
      <c r="X34" s="646"/>
      <c r="Y34" s="647"/>
      <c r="Z34" s="648">
        <v>
1.1000000000000001</v>
      </c>
      <c r="AA34" s="648"/>
      <c r="AB34" s="648"/>
      <c r="AC34" s="648"/>
      <c r="AD34" s="649">
        <v>
17441</v>
      </c>
      <c r="AE34" s="649"/>
      <c r="AF34" s="649"/>
      <c r="AG34" s="649"/>
      <c r="AH34" s="649"/>
      <c r="AI34" s="649"/>
      <c r="AJ34" s="649"/>
      <c r="AK34" s="649"/>
      <c r="AL34" s="650">
        <v>
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319</v>
      </c>
      <c r="CE34" s="661"/>
      <c r="CF34" s="661"/>
      <c r="CG34" s="661"/>
      <c r="CH34" s="661"/>
      <c r="CI34" s="661"/>
      <c r="CJ34" s="661"/>
      <c r="CK34" s="661"/>
      <c r="CL34" s="661"/>
      <c r="CM34" s="661"/>
      <c r="CN34" s="661"/>
      <c r="CO34" s="661"/>
      <c r="CP34" s="661"/>
      <c r="CQ34" s="662"/>
      <c r="CR34" s="645">
        <v>
1083307</v>
      </c>
      <c r="CS34" s="646"/>
      <c r="CT34" s="646"/>
      <c r="CU34" s="646"/>
      <c r="CV34" s="646"/>
      <c r="CW34" s="646"/>
      <c r="CX34" s="646"/>
      <c r="CY34" s="647"/>
      <c r="CZ34" s="650">
        <v>
26</v>
      </c>
      <c r="DA34" s="681"/>
      <c r="DB34" s="681"/>
      <c r="DC34" s="684"/>
      <c r="DD34" s="654">
        <v>
418640</v>
      </c>
      <c r="DE34" s="646"/>
      <c r="DF34" s="646"/>
      <c r="DG34" s="646"/>
      <c r="DH34" s="646"/>
      <c r="DI34" s="646"/>
      <c r="DJ34" s="646"/>
      <c r="DK34" s="647"/>
      <c r="DL34" s="654">
        <v>
339892</v>
      </c>
      <c r="DM34" s="646"/>
      <c r="DN34" s="646"/>
      <c r="DO34" s="646"/>
      <c r="DP34" s="646"/>
      <c r="DQ34" s="646"/>
      <c r="DR34" s="646"/>
      <c r="DS34" s="646"/>
      <c r="DT34" s="646"/>
      <c r="DU34" s="646"/>
      <c r="DV34" s="647"/>
      <c r="DW34" s="650">
        <v>
19.5</v>
      </c>
      <c r="DX34" s="681"/>
      <c r="DY34" s="681"/>
      <c r="DZ34" s="681"/>
      <c r="EA34" s="681"/>
      <c r="EB34" s="681"/>
      <c r="EC34" s="682"/>
    </row>
    <row r="35" spans="2:133" ht="11.25" customHeight="1" x14ac:dyDescent="0.15">
      <c r="B35" s="642" t="s">
        <v>
320</v>
      </c>
      <c r="C35" s="643"/>
      <c r="D35" s="643"/>
      <c r="E35" s="643"/>
      <c r="F35" s="643"/>
      <c r="G35" s="643"/>
      <c r="H35" s="643"/>
      <c r="I35" s="643"/>
      <c r="J35" s="643"/>
      <c r="K35" s="643"/>
      <c r="L35" s="643"/>
      <c r="M35" s="643"/>
      <c r="N35" s="643"/>
      <c r="O35" s="643"/>
      <c r="P35" s="643"/>
      <c r="Q35" s="644"/>
      <c r="R35" s="645">
        <v>
10310</v>
      </c>
      <c r="S35" s="646"/>
      <c r="T35" s="646"/>
      <c r="U35" s="646"/>
      <c r="V35" s="646"/>
      <c r="W35" s="646"/>
      <c r="X35" s="646"/>
      <c r="Y35" s="647"/>
      <c r="Z35" s="648">
        <v>
0.2</v>
      </c>
      <c r="AA35" s="648"/>
      <c r="AB35" s="648"/>
      <c r="AC35" s="648"/>
      <c r="AD35" s="649" t="s">
        <v>
128</v>
      </c>
      <c r="AE35" s="649"/>
      <c r="AF35" s="649"/>
      <c r="AG35" s="649"/>
      <c r="AH35" s="649"/>
      <c r="AI35" s="649"/>
      <c r="AJ35" s="649"/>
      <c r="AK35" s="649"/>
      <c r="AL35" s="650" t="s">
        <v>
225</v>
      </c>
      <c r="AM35" s="651"/>
      <c r="AN35" s="651"/>
      <c r="AO35" s="652"/>
      <c r="AP35" s="235"/>
      <c r="AQ35" s="624" t="s">
        <v>
321</v>
      </c>
      <c r="AR35" s="625"/>
      <c r="AS35" s="625"/>
      <c r="AT35" s="625"/>
      <c r="AU35" s="625"/>
      <c r="AV35" s="625"/>
      <c r="AW35" s="625"/>
      <c r="AX35" s="625"/>
      <c r="AY35" s="625"/>
      <c r="AZ35" s="625"/>
      <c r="BA35" s="625"/>
      <c r="BB35" s="625"/>
      <c r="BC35" s="625"/>
      <c r="BD35" s="625"/>
      <c r="BE35" s="625"/>
      <c r="BF35" s="626"/>
      <c r="BG35" s="624" t="s">
        <v>
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323</v>
      </c>
      <c r="CE35" s="661"/>
      <c r="CF35" s="661"/>
      <c r="CG35" s="661"/>
      <c r="CH35" s="661"/>
      <c r="CI35" s="661"/>
      <c r="CJ35" s="661"/>
      <c r="CK35" s="661"/>
      <c r="CL35" s="661"/>
      <c r="CM35" s="661"/>
      <c r="CN35" s="661"/>
      <c r="CO35" s="661"/>
      <c r="CP35" s="661"/>
      <c r="CQ35" s="662"/>
      <c r="CR35" s="645">
        <v>
123521</v>
      </c>
      <c r="CS35" s="679"/>
      <c r="CT35" s="679"/>
      <c r="CU35" s="679"/>
      <c r="CV35" s="679"/>
      <c r="CW35" s="679"/>
      <c r="CX35" s="679"/>
      <c r="CY35" s="680"/>
      <c r="CZ35" s="650">
        <v>
3</v>
      </c>
      <c r="DA35" s="681"/>
      <c r="DB35" s="681"/>
      <c r="DC35" s="684"/>
      <c r="DD35" s="654">
        <v>
19170</v>
      </c>
      <c r="DE35" s="679"/>
      <c r="DF35" s="679"/>
      <c r="DG35" s="679"/>
      <c r="DH35" s="679"/>
      <c r="DI35" s="679"/>
      <c r="DJ35" s="679"/>
      <c r="DK35" s="680"/>
      <c r="DL35" s="654">
        <v>
19170</v>
      </c>
      <c r="DM35" s="679"/>
      <c r="DN35" s="679"/>
      <c r="DO35" s="679"/>
      <c r="DP35" s="679"/>
      <c r="DQ35" s="679"/>
      <c r="DR35" s="679"/>
      <c r="DS35" s="679"/>
      <c r="DT35" s="679"/>
      <c r="DU35" s="679"/>
      <c r="DV35" s="680"/>
      <c r="DW35" s="650">
        <v>
1.1000000000000001</v>
      </c>
      <c r="DX35" s="681"/>
      <c r="DY35" s="681"/>
      <c r="DZ35" s="681"/>
      <c r="EA35" s="681"/>
      <c r="EB35" s="681"/>
      <c r="EC35" s="682"/>
    </row>
    <row r="36" spans="2:133" ht="11.25" customHeight="1" x14ac:dyDescent="0.15">
      <c r="B36" s="642" t="s">
        <v>
324</v>
      </c>
      <c r="C36" s="643"/>
      <c r="D36" s="643"/>
      <c r="E36" s="643"/>
      <c r="F36" s="643"/>
      <c r="G36" s="643"/>
      <c r="H36" s="643"/>
      <c r="I36" s="643"/>
      <c r="J36" s="643"/>
      <c r="K36" s="643"/>
      <c r="L36" s="643"/>
      <c r="M36" s="643"/>
      <c r="N36" s="643"/>
      <c r="O36" s="643"/>
      <c r="P36" s="643"/>
      <c r="Q36" s="644"/>
      <c r="R36" s="645">
        <v>
334649</v>
      </c>
      <c r="S36" s="646"/>
      <c r="T36" s="646"/>
      <c r="U36" s="646"/>
      <c r="V36" s="646"/>
      <c r="W36" s="646"/>
      <c r="X36" s="646"/>
      <c r="Y36" s="647"/>
      <c r="Z36" s="648">
        <v>
7.5</v>
      </c>
      <c r="AA36" s="648"/>
      <c r="AB36" s="648"/>
      <c r="AC36" s="648"/>
      <c r="AD36" s="649" t="s">
        <v>
128</v>
      </c>
      <c r="AE36" s="649"/>
      <c r="AF36" s="649"/>
      <c r="AG36" s="649"/>
      <c r="AH36" s="649"/>
      <c r="AI36" s="649"/>
      <c r="AJ36" s="649"/>
      <c r="AK36" s="649"/>
      <c r="AL36" s="650" t="s">
        <v>
128</v>
      </c>
      <c r="AM36" s="651"/>
      <c r="AN36" s="651"/>
      <c r="AO36" s="652"/>
      <c r="AP36" s="235"/>
      <c r="AQ36" s="719" t="s">
        <v>
325</v>
      </c>
      <c r="AR36" s="720"/>
      <c r="AS36" s="720"/>
      <c r="AT36" s="720"/>
      <c r="AU36" s="720"/>
      <c r="AV36" s="720"/>
      <c r="AW36" s="720"/>
      <c r="AX36" s="720"/>
      <c r="AY36" s="721"/>
      <c r="AZ36" s="634">
        <v>
421487</v>
      </c>
      <c r="BA36" s="635"/>
      <c r="BB36" s="635"/>
      <c r="BC36" s="635"/>
      <c r="BD36" s="635"/>
      <c r="BE36" s="635"/>
      <c r="BF36" s="722"/>
      <c r="BG36" s="656" t="s">
        <v>
326</v>
      </c>
      <c r="BH36" s="657"/>
      <c r="BI36" s="657"/>
      <c r="BJ36" s="657"/>
      <c r="BK36" s="657"/>
      <c r="BL36" s="657"/>
      <c r="BM36" s="657"/>
      <c r="BN36" s="657"/>
      <c r="BO36" s="657"/>
      <c r="BP36" s="657"/>
      <c r="BQ36" s="657"/>
      <c r="BR36" s="657"/>
      <c r="BS36" s="657"/>
      <c r="BT36" s="657"/>
      <c r="BU36" s="658"/>
      <c r="BV36" s="634">
        <v>
11989</v>
      </c>
      <c r="BW36" s="635"/>
      <c r="BX36" s="635"/>
      <c r="BY36" s="635"/>
      <c r="BZ36" s="635"/>
      <c r="CA36" s="635"/>
      <c r="CB36" s="722"/>
      <c r="CD36" s="660" t="s">
        <v>
327</v>
      </c>
      <c r="CE36" s="661"/>
      <c r="CF36" s="661"/>
      <c r="CG36" s="661"/>
      <c r="CH36" s="661"/>
      <c r="CI36" s="661"/>
      <c r="CJ36" s="661"/>
      <c r="CK36" s="661"/>
      <c r="CL36" s="661"/>
      <c r="CM36" s="661"/>
      <c r="CN36" s="661"/>
      <c r="CO36" s="661"/>
      <c r="CP36" s="661"/>
      <c r="CQ36" s="662"/>
      <c r="CR36" s="645">
        <v>
264709</v>
      </c>
      <c r="CS36" s="646"/>
      <c r="CT36" s="646"/>
      <c r="CU36" s="646"/>
      <c r="CV36" s="646"/>
      <c r="CW36" s="646"/>
      <c r="CX36" s="646"/>
      <c r="CY36" s="647"/>
      <c r="CZ36" s="650">
        <v>
6.3</v>
      </c>
      <c r="DA36" s="681"/>
      <c r="DB36" s="681"/>
      <c r="DC36" s="684"/>
      <c r="DD36" s="654">
        <v>
137873</v>
      </c>
      <c r="DE36" s="646"/>
      <c r="DF36" s="646"/>
      <c r="DG36" s="646"/>
      <c r="DH36" s="646"/>
      <c r="DI36" s="646"/>
      <c r="DJ36" s="646"/>
      <c r="DK36" s="647"/>
      <c r="DL36" s="654">
        <v>
115705</v>
      </c>
      <c r="DM36" s="646"/>
      <c r="DN36" s="646"/>
      <c r="DO36" s="646"/>
      <c r="DP36" s="646"/>
      <c r="DQ36" s="646"/>
      <c r="DR36" s="646"/>
      <c r="DS36" s="646"/>
      <c r="DT36" s="646"/>
      <c r="DU36" s="646"/>
      <c r="DV36" s="647"/>
      <c r="DW36" s="650">
        <v>
6.6</v>
      </c>
      <c r="DX36" s="681"/>
      <c r="DY36" s="681"/>
      <c r="DZ36" s="681"/>
      <c r="EA36" s="681"/>
      <c r="EB36" s="681"/>
      <c r="EC36" s="682"/>
    </row>
    <row r="37" spans="2:133" ht="11.25" customHeight="1" x14ac:dyDescent="0.15">
      <c r="B37" s="642" t="s">
        <v>
328</v>
      </c>
      <c r="C37" s="643"/>
      <c r="D37" s="643"/>
      <c r="E37" s="643"/>
      <c r="F37" s="643"/>
      <c r="G37" s="643"/>
      <c r="H37" s="643"/>
      <c r="I37" s="643"/>
      <c r="J37" s="643"/>
      <c r="K37" s="643"/>
      <c r="L37" s="643"/>
      <c r="M37" s="643"/>
      <c r="N37" s="643"/>
      <c r="O37" s="643"/>
      <c r="P37" s="643"/>
      <c r="Q37" s="644"/>
      <c r="R37" s="645">
        <v>
137420</v>
      </c>
      <c r="S37" s="646"/>
      <c r="T37" s="646"/>
      <c r="U37" s="646"/>
      <c r="V37" s="646"/>
      <c r="W37" s="646"/>
      <c r="X37" s="646"/>
      <c r="Y37" s="647"/>
      <c r="Z37" s="648">
        <v>
3.1</v>
      </c>
      <c r="AA37" s="648"/>
      <c r="AB37" s="648"/>
      <c r="AC37" s="648"/>
      <c r="AD37" s="649" t="s">
        <v>
128</v>
      </c>
      <c r="AE37" s="649"/>
      <c r="AF37" s="649"/>
      <c r="AG37" s="649"/>
      <c r="AH37" s="649"/>
      <c r="AI37" s="649"/>
      <c r="AJ37" s="649"/>
      <c r="AK37" s="649"/>
      <c r="AL37" s="650" t="s">
        <v>
225</v>
      </c>
      <c r="AM37" s="651"/>
      <c r="AN37" s="651"/>
      <c r="AO37" s="652"/>
      <c r="AQ37" s="723" t="s">
        <v>
329</v>
      </c>
      <c r="AR37" s="724"/>
      <c r="AS37" s="724"/>
      <c r="AT37" s="724"/>
      <c r="AU37" s="724"/>
      <c r="AV37" s="724"/>
      <c r="AW37" s="724"/>
      <c r="AX37" s="724"/>
      <c r="AY37" s="725"/>
      <c r="AZ37" s="645">
        <v>
155842</v>
      </c>
      <c r="BA37" s="646"/>
      <c r="BB37" s="646"/>
      <c r="BC37" s="646"/>
      <c r="BD37" s="679"/>
      <c r="BE37" s="679"/>
      <c r="BF37" s="700"/>
      <c r="BG37" s="660" t="s">
        <v>
330</v>
      </c>
      <c r="BH37" s="661"/>
      <c r="BI37" s="661"/>
      <c r="BJ37" s="661"/>
      <c r="BK37" s="661"/>
      <c r="BL37" s="661"/>
      <c r="BM37" s="661"/>
      <c r="BN37" s="661"/>
      <c r="BO37" s="661"/>
      <c r="BP37" s="661"/>
      <c r="BQ37" s="661"/>
      <c r="BR37" s="661"/>
      <c r="BS37" s="661"/>
      <c r="BT37" s="661"/>
      <c r="BU37" s="662"/>
      <c r="BV37" s="645">
        <v>
-53248</v>
      </c>
      <c r="BW37" s="646"/>
      <c r="BX37" s="646"/>
      <c r="BY37" s="646"/>
      <c r="BZ37" s="646"/>
      <c r="CA37" s="646"/>
      <c r="CB37" s="655"/>
      <c r="CD37" s="660" t="s">
        <v>
331</v>
      </c>
      <c r="CE37" s="661"/>
      <c r="CF37" s="661"/>
      <c r="CG37" s="661"/>
      <c r="CH37" s="661"/>
      <c r="CI37" s="661"/>
      <c r="CJ37" s="661"/>
      <c r="CK37" s="661"/>
      <c r="CL37" s="661"/>
      <c r="CM37" s="661"/>
      <c r="CN37" s="661"/>
      <c r="CO37" s="661"/>
      <c r="CP37" s="661"/>
      <c r="CQ37" s="662"/>
      <c r="CR37" s="645">
        <v>
44023</v>
      </c>
      <c r="CS37" s="679"/>
      <c r="CT37" s="679"/>
      <c r="CU37" s="679"/>
      <c r="CV37" s="679"/>
      <c r="CW37" s="679"/>
      <c r="CX37" s="679"/>
      <c r="CY37" s="680"/>
      <c r="CZ37" s="650">
        <v>
1.1000000000000001</v>
      </c>
      <c r="DA37" s="681"/>
      <c r="DB37" s="681"/>
      <c r="DC37" s="684"/>
      <c r="DD37" s="654">
        <v>
44023</v>
      </c>
      <c r="DE37" s="679"/>
      <c r="DF37" s="679"/>
      <c r="DG37" s="679"/>
      <c r="DH37" s="679"/>
      <c r="DI37" s="679"/>
      <c r="DJ37" s="679"/>
      <c r="DK37" s="680"/>
      <c r="DL37" s="654">
        <v>
42696</v>
      </c>
      <c r="DM37" s="679"/>
      <c r="DN37" s="679"/>
      <c r="DO37" s="679"/>
      <c r="DP37" s="679"/>
      <c r="DQ37" s="679"/>
      <c r="DR37" s="679"/>
      <c r="DS37" s="679"/>
      <c r="DT37" s="679"/>
      <c r="DU37" s="679"/>
      <c r="DV37" s="680"/>
      <c r="DW37" s="650">
        <v>
2.4</v>
      </c>
      <c r="DX37" s="681"/>
      <c r="DY37" s="681"/>
      <c r="DZ37" s="681"/>
      <c r="EA37" s="681"/>
      <c r="EB37" s="681"/>
      <c r="EC37" s="682"/>
    </row>
    <row r="38" spans="2:133" ht="11.25" customHeight="1" x14ac:dyDescent="0.15">
      <c r="B38" s="642" t="s">
        <v>
332</v>
      </c>
      <c r="C38" s="643"/>
      <c r="D38" s="643"/>
      <c r="E38" s="643"/>
      <c r="F38" s="643"/>
      <c r="G38" s="643"/>
      <c r="H38" s="643"/>
      <c r="I38" s="643"/>
      <c r="J38" s="643"/>
      <c r="K38" s="643"/>
      <c r="L38" s="643"/>
      <c r="M38" s="643"/>
      <c r="N38" s="643"/>
      <c r="O38" s="643"/>
      <c r="P38" s="643"/>
      <c r="Q38" s="644"/>
      <c r="R38" s="645">
        <v>
90511</v>
      </c>
      <c r="S38" s="646"/>
      <c r="T38" s="646"/>
      <c r="U38" s="646"/>
      <c r="V38" s="646"/>
      <c r="W38" s="646"/>
      <c r="X38" s="646"/>
      <c r="Y38" s="647"/>
      <c r="Z38" s="648">
        <v>
2</v>
      </c>
      <c r="AA38" s="648"/>
      <c r="AB38" s="648"/>
      <c r="AC38" s="648"/>
      <c r="AD38" s="649">
        <v>
20989</v>
      </c>
      <c r="AE38" s="649"/>
      <c r="AF38" s="649"/>
      <c r="AG38" s="649"/>
      <c r="AH38" s="649"/>
      <c r="AI38" s="649"/>
      <c r="AJ38" s="649"/>
      <c r="AK38" s="649"/>
      <c r="AL38" s="650">
        <v>
1.2</v>
      </c>
      <c r="AM38" s="651"/>
      <c r="AN38" s="651"/>
      <c r="AO38" s="652"/>
      <c r="AQ38" s="723" t="s">
        <v>
333</v>
      </c>
      <c r="AR38" s="724"/>
      <c r="AS38" s="724"/>
      <c r="AT38" s="724"/>
      <c r="AU38" s="724"/>
      <c r="AV38" s="724"/>
      <c r="AW38" s="724"/>
      <c r="AX38" s="724"/>
      <c r="AY38" s="725"/>
      <c r="AZ38" s="645">
        <v>
7886</v>
      </c>
      <c r="BA38" s="646"/>
      <c r="BB38" s="646"/>
      <c r="BC38" s="646"/>
      <c r="BD38" s="679"/>
      <c r="BE38" s="679"/>
      <c r="BF38" s="700"/>
      <c r="BG38" s="660" t="s">
        <v>
334</v>
      </c>
      <c r="BH38" s="661"/>
      <c r="BI38" s="661"/>
      <c r="BJ38" s="661"/>
      <c r="BK38" s="661"/>
      <c r="BL38" s="661"/>
      <c r="BM38" s="661"/>
      <c r="BN38" s="661"/>
      <c r="BO38" s="661"/>
      <c r="BP38" s="661"/>
      <c r="BQ38" s="661"/>
      <c r="BR38" s="661"/>
      <c r="BS38" s="661"/>
      <c r="BT38" s="661"/>
      <c r="BU38" s="662"/>
      <c r="BV38" s="645">
        <v>
562</v>
      </c>
      <c r="BW38" s="646"/>
      <c r="BX38" s="646"/>
      <c r="BY38" s="646"/>
      <c r="BZ38" s="646"/>
      <c r="CA38" s="646"/>
      <c r="CB38" s="655"/>
      <c r="CD38" s="660" t="s">
        <v>
335</v>
      </c>
      <c r="CE38" s="661"/>
      <c r="CF38" s="661"/>
      <c r="CG38" s="661"/>
      <c r="CH38" s="661"/>
      <c r="CI38" s="661"/>
      <c r="CJ38" s="661"/>
      <c r="CK38" s="661"/>
      <c r="CL38" s="661"/>
      <c r="CM38" s="661"/>
      <c r="CN38" s="661"/>
      <c r="CO38" s="661"/>
      <c r="CP38" s="661"/>
      <c r="CQ38" s="662"/>
      <c r="CR38" s="645">
        <v>
421487</v>
      </c>
      <c r="CS38" s="646"/>
      <c r="CT38" s="646"/>
      <c r="CU38" s="646"/>
      <c r="CV38" s="646"/>
      <c r="CW38" s="646"/>
      <c r="CX38" s="646"/>
      <c r="CY38" s="647"/>
      <c r="CZ38" s="650">
        <v>
10.1</v>
      </c>
      <c r="DA38" s="681"/>
      <c r="DB38" s="681"/>
      <c r="DC38" s="684"/>
      <c r="DD38" s="654">
        <v>
325480</v>
      </c>
      <c r="DE38" s="646"/>
      <c r="DF38" s="646"/>
      <c r="DG38" s="646"/>
      <c r="DH38" s="646"/>
      <c r="DI38" s="646"/>
      <c r="DJ38" s="646"/>
      <c r="DK38" s="647"/>
      <c r="DL38" s="654">
        <v>
162853</v>
      </c>
      <c r="DM38" s="646"/>
      <c r="DN38" s="646"/>
      <c r="DO38" s="646"/>
      <c r="DP38" s="646"/>
      <c r="DQ38" s="646"/>
      <c r="DR38" s="646"/>
      <c r="DS38" s="646"/>
      <c r="DT38" s="646"/>
      <c r="DU38" s="646"/>
      <c r="DV38" s="647"/>
      <c r="DW38" s="650">
        <v>
9.3000000000000007</v>
      </c>
      <c r="DX38" s="681"/>
      <c r="DY38" s="681"/>
      <c r="DZ38" s="681"/>
      <c r="EA38" s="681"/>
      <c r="EB38" s="681"/>
      <c r="EC38" s="682"/>
    </row>
    <row r="39" spans="2:133" ht="11.25" customHeight="1" x14ac:dyDescent="0.15">
      <c r="B39" s="642" t="s">
        <v>
336</v>
      </c>
      <c r="C39" s="643"/>
      <c r="D39" s="643"/>
      <c r="E39" s="643"/>
      <c r="F39" s="643"/>
      <c r="G39" s="643"/>
      <c r="H39" s="643"/>
      <c r="I39" s="643"/>
      <c r="J39" s="643"/>
      <c r="K39" s="643"/>
      <c r="L39" s="643"/>
      <c r="M39" s="643"/>
      <c r="N39" s="643"/>
      <c r="O39" s="643"/>
      <c r="P39" s="643"/>
      <c r="Q39" s="644"/>
      <c r="R39" s="645">
        <v>
230972</v>
      </c>
      <c r="S39" s="646"/>
      <c r="T39" s="646"/>
      <c r="U39" s="646"/>
      <c r="V39" s="646"/>
      <c r="W39" s="646"/>
      <c r="X39" s="646"/>
      <c r="Y39" s="647"/>
      <c r="Z39" s="648">
        <v>
5.2</v>
      </c>
      <c r="AA39" s="648"/>
      <c r="AB39" s="648"/>
      <c r="AC39" s="648"/>
      <c r="AD39" s="649" t="s">
        <v>
225</v>
      </c>
      <c r="AE39" s="649"/>
      <c r="AF39" s="649"/>
      <c r="AG39" s="649"/>
      <c r="AH39" s="649"/>
      <c r="AI39" s="649"/>
      <c r="AJ39" s="649"/>
      <c r="AK39" s="649"/>
      <c r="AL39" s="650" t="s">
        <v>
225</v>
      </c>
      <c r="AM39" s="651"/>
      <c r="AN39" s="651"/>
      <c r="AO39" s="652"/>
      <c r="AQ39" s="723" t="s">
        <v>
337</v>
      </c>
      <c r="AR39" s="724"/>
      <c r="AS39" s="724"/>
      <c r="AT39" s="724"/>
      <c r="AU39" s="724"/>
      <c r="AV39" s="724"/>
      <c r="AW39" s="724"/>
      <c r="AX39" s="724"/>
      <c r="AY39" s="725"/>
      <c r="AZ39" s="645" t="s">
        <v>
225</v>
      </c>
      <c r="BA39" s="646"/>
      <c r="BB39" s="646"/>
      <c r="BC39" s="646"/>
      <c r="BD39" s="679"/>
      <c r="BE39" s="679"/>
      <c r="BF39" s="700"/>
      <c r="BG39" s="660" t="s">
        <v>
338</v>
      </c>
      <c r="BH39" s="661"/>
      <c r="BI39" s="661"/>
      <c r="BJ39" s="661"/>
      <c r="BK39" s="661"/>
      <c r="BL39" s="661"/>
      <c r="BM39" s="661"/>
      <c r="BN39" s="661"/>
      <c r="BO39" s="661"/>
      <c r="BP39" s="661"/>
      <c r="BQ39" s="661"/>
      <c r="BR39" s="661"/>
      <c r="BS39" s="661"/>
      <c r="BT39" s="661"/>
      <c r="BU39" s="662"/>
      <c r="BV39" s="645">
        <v>
876</v>
      </c>
      <c r="BW39" s="646"/>
      <c r="BX39" s="646"/>
      <c r="BY39" s="646"/>
      <c r="BZ39" s="646"/>
      <c r="CA39" s="646"/>
      <c r="CB39" s="655"/>
      <c r="CD39" s="660" t="s">
        <v>
339</v>
      </c>
      <c r="CE39" s="661"/>
      <c r="CF39" s="661"/>
      <c r="CG39" s="661"/>
      <c r="CH39" s="661"/>
      <c r="CI39" s="661"/>
      <c r="CJ39" s="661"/>
      <c r="CK39" s="661"/>
      <c r="CL39" s="661"/>
      <c r="CM39" s="661"/>
      <c r="CN39" s="661"/>
      <c r="CO39" s="661"/>
      <c r="CP39" s="661"/>
      <c r="CQ39" s="662"/>
      <c r="CR39" s="645">
        <v>
138864</v>
      </c>
      <c r="CS39" s="679"/>
      <c r="CT39" s="679"/>
      <c r="CU39" s="679"/>
      <c r="CV39" s="679"/>
      <c r="CW39" s="679"/>
      <c r="CX39" s="679"/>
      <c r="CY39" s="680"/>
      <c r="CZ39" s="650">
        <v>
3.3</v>
      </c>
      <c r="DA39" s="681"/>
      <c r="DB39" s="681"/>
      <c r="DC39" s="684"/>
      <c r="DD39" s="654">
        <v>
75131</v>
      </c>
      <c r="DE39" s="679"/>
      <c r="DF39" s="679"/>
      <c r="DG39" s="679"/>
      <c r="DH39" s="679"/>
      <c r="DI39" s="679"/>
      <c r="DJ39" s="679"/>
      <c r="DK39" s="680"/>
      <c r="DL39" s="654" t="s">
        <v>
128</v>
      </c>
      <c r="DM39" s="679"/>
      <c r="DN39" s="679"/>
      <c r="DO39" s="679"/>
      <c r="DP39" s="679"/>
      <c r="DQ39" s="679"/>
      <c r="DR39" s="679"/>
      <c r="DS39" s="679"/>
      <c r="DT39" s="679"/>
      <c r="DU39" s="679"/>
      <c r="DV39" s="680"/>
      <c r="DW39" s="650" t="s">
        <v>
225</v>
      </c>
      <c r="DX39" s="681"/>
      <c r="DY39" s="681"/>
      <c r="DZ39" s="681"/>
      <c r="EA39" s="681"/>
      <c r="EB39" s="681"/>
      <c r="EC39" s="682"/>
    </row>
    <row r="40" spans="2:133" ht="11.25" customHeight="1" x14ac:dyDescent="0.15">
      <c r="B40" s="642" t="s">
        <v>
340</v>
      </c>
      <c r="C40" s="643"/>
      <c r="D40" s="643"/>
      <c r="E40" s="643"/>
      <c r="F40" s="643"/>
      <c r="G40" s="643"/>
      <c r="H40" s="643"/>
      <c r="I40" s="643"/>
      <c r="J40" s="643"/>
      <c r="K40" s="643"/>
      <c r="L40" s="643"/>
      <c r="M40" s="643"/>
      <c r="N40" s="643"/>
      <c r="O40" s="643"/>
      <c r="P40" s="643"/>
      <c r="Q40" s="644"/>
      <c r="R40" s="645" t="s">
        <v>
225</v>
      </c>
      <c r="S40" s="646"/>
      <c r="T40" s="646"/>
      <c r="U40" s="646"/>
      <c r="V40" s="646"/>
      <c r="W40" s="646"/>
      <c r="X40" s="646"/>
      <c r="Y40" s="647"/>
      <c r="Z40" s="648" t="s">
        <v>
225</v>
      </c>
      <c r="AA40" s="648"/>
      <c r="AB40" s="648"/>
      <c r="AC40" s="648"/>
      <c r="AD40" s="649" t="s">
        <v>
225</v>
      </c>
      <c r="AE40" s="649"/>
      <c r="AF40" s="649"/>
      <c r="AG40" s="649"/>
      <c r="AH40" s="649"/>
      <c r="AI40" s="649"/>
      <c r="AJ40" s="649"/>
      <c r="AK40" s="649"/>
      <c r="AL40" s="650" t="s">
        <v>
128</v>
      </c>
      <c r="AM40" s="651"/>
      <c r="AN40" s="651"/>
      <c r="AO40" s="652"/>
      <c r="AQ40" s="723" t="s">
        <v>
341</v>
      </c>
      <c r="AR40" s="724"/>
      <c r="AS40" s="724"/>
      <c r="AT40" s="724"/>
      <c r="AU40" s="724"/>
      <c r="AV40" s="724"/>
      <c r="AW40" s="724"/>
      <c r="AX40" s="724"/>
      <c r="AY40" s="725"/>
      <c r="AZ40" s="645" t="s">
        <v>
225</v>
      </c>
      <c r="BA40" s="646"/>
      <c r="BB40" s="646"/>
      <c r="BC40" s="646"/>
      <c r="BD40" s="679"/>
      <c r="BE40" s="679"/>
      <c r="BF40" s="700"/>
      <c r="BG40" s="726" t="s">
        <v>
342</v>
      </c>
      <c r="BH40" s="727"/>
      <c r="BI40" s="727"/>
      <c r="BJ40" s="727"/>
      <c r="BK40" s="727"/>
      <c r="BL40" s="236"/>
      <c r="BM40" s="661" t="s">
        <v>
343</v>
      </c>
      <c r="BN40" s="661"/>
      <c r="BO40" s="661"/>
      <c r="BP40" s="661"/>
      <c r="BQ40" s="661"/>
      <c r="BR40" s="661"/>
      <c r="BS40" s="661"/>
      <c r="BT40" s="661"/>
      <c r="BU40" s="662"/>
      <c r="BV40" s="645">
        <v>
76</v>
      </c>
      <c r="BW40" s="646"/>
      <c r="BX40" s="646"/>
      <c r="BY40" s="646"/>
      <c r="BZ40" s="646"/>
      <c r="CA40" s="646"/>
      <c r="CB40" s="655"/>
      <c r="CD40" s="660" t="s">
        <v>
344</v>
      </c>
      <c r="CE40" s="661"/>
      <c r="CF40" s="661"/>
      <c r="CG40" s="661"/>
      <c r="CH40" s="661"/>
      <c r="CI40" s="661"/>
      <c r="CJ40" s="661"/>
      <c r="CK40" s="661"/>
      <c r="CL40" s="661"/>
      <c r="CM40" s="661"/>
      <c r="CN40" s="661"/>
      <c r="CO40" s="661"/>
      <c r="CP40" s="661"/>
      <c r="CQ40" s="662"/>
      <c r="CR40" s="645">
        <v>
20640</v>
      </c>
      <c r="CS40" s="646"/>
      <c r="CT40" s="646"/>
      <c r="CU40" s="646"/>
      <c r="CV40" s="646"/>
      <c r="CW40" s="646"/>
      <c r="CX40" s="646"/>
      <c r="CY40" s="647"/>
      <c r="CZ40" s="650">
        <v>
0.5</v>
      </c>
      <c r="DA40" s="681"/>
      <c r="DB40" s="681"/>
      <c r="DC40" s="684"/>
      <c r="DD40" s="654">
        <v>
20640</v>
      </c>
      <c r="DE40" s="646"/>
      <c r="DF40" s="646"/>
      <c r="DG40" s="646"/>
      <c r="DH40" s="646"/>
      <c r="DI40" s="646"/>
      <c r="DJ40" s="646"/>
      <c r="DK40" s="647"/>
      <c r="DL40" s="654">
        <v>
20640</v>
      </c>
      <c r="DM40" s="646"/>
      <c r="DN40" s="646"/>
      <c r="DO40" s="646"/>
      <c r="DP40" s="646"/>
      <c r="DQ40" s="646"/>
      <c r="DR40" s="646"/>
      <c r="DS40" s="646"/>
      <c r="DT40" s="646"/>
      <c r="DU40" s="646"/>
      <c r="DV40" s="647"/>
      <c r="DW40" s="650">
        <v>
1.2</v>
      </c>
      <c r="DX40" s="681"/>
      <c r="DY40" s="681"/>
      <c r="DZ40" s="681"/>
      <c r="EA40" s="681"/>
      <c r="EB40" s="681"/>
      <c r="EC40" s="682"/>
    </row>
    <row r="41" spans="2:133" ht="11.25" customHeight="1" x14ac:dyDescent="0.15">
      <c r="B41" s="642" t="s">
        <v>
345</v>
      </c>
      <c r="C41" s="643"/>
      <c r="D41" s="643"/>
      <c r="E41" s="643"/>
      <c r="F41" s="643"/>
      <c r="G41" s="643"/>
      <c r="H41" s="643"/>
      <c r="I41" s="643"/>
      <c r="J41" s="643"/>
      <c r="K41" s="643"/>
      <c r="L41" s="643"/>
      <c r="M41" s="643"/>
      <c r="N41" s="643"/>
      <c r="O41" s="643"/>
      <c r="P41" s="643"/>
      <c r="Q41" s="644"/>
      <c r="R41" s="645">
        <v>
51172</v>
      </c>
      <c r="S41" s="646"/>
      <c r="T41" s="646"/>
      <c r="U41" s="646"/>
      <c r="V41" s="646"/>
      <c r="W41" s="646"/>
      <c r="X41" s="646"/>
      <c r="Y41" s="647"/>
      <c r="Z41" s="648">
        <v>
1.2</v>
      </c>
      <c r="AA41" s="648"/>
      <c r="AB41" s="648"/>
      <c r="AC41" s="648"/>
      <c r="AD41" s="649" t="s">
        <v>
128</v>
      </c>
      <c r="AE41" s="649"/>
      <c r="AF41" s="649"/>
      <c r="AG41" s="649"/>
      <c r="AH41" s="649"/>
      <c r="AI41" s="649"/>
      <c r="AJ41" s="649"/>
      <c r="AK41" s="649"/>
      <c r="AL41" s="650" t="s">
        <v>
225</v>
      </c>
      <c r="AM41" s="651"/>
      <c r="AN41" s="651"/>
      <c r="AO41" s="652"/>
      <c r="AQ41" s="723" t="s">
        <v>
346</v>
      </c>
      <c r="AR41" s="724"/>
      <c r="AS41" s="724"/>
      <c r="AT41" s="724"/>
      <c r="AU41" s="724"/>
      <c r="AV41" s="724"/>
      <c r="AW41" s="724"/>
      <c r="AX41" s="724"/>
      <c r="AY41" s="725"/>
      <c r="AZ41" s="645">
        <v>
131124</v>
      </c>
      <c r="BA41" s="646"/>
      <c r="BB41" s="646"/>
      <c r="BC41" s="646"/>
      <c r="BD41" s="679"/>
      <c r="BE41" s="679"/>
      <c r="BF41" s="700"/>
      <c r="BG41" s="726"/>
      <c r="BH41" s="727"/>
      <c r="BI41" s="727"/>
      <c r="BJ41" s="727"/>
      <c r="BK41" s="727"/>
      <c r="BL41" s="236"/>
      <c r="BM41" s="661" t="s">
        <v>
347</v>
      </c>
      <c r="BN41" s="661"/>
      <c r="BO41" s="661"/>
      <c r="BP41" s="661"/>
      <c r="BQ41" s="661"/>
      <c r="BR41" s="661"/>
      <c r="BS41" s="661"/>
      <c r="BT41" s="661"/>
      <c r="BU41" s="662"/>
      <c r="BV41" s="645" t="s">
        <v>
225</v>
      </c>
      <c r="BW41" s="646"/>
      <c r="BX41" s="646"/>
      <c r="BY41" s="646"/>
      <c r="BZ41" s="646"/>
      <c r="CA41" s="646"/>
      <c r="CB41" s="655"/>
      <c r="CD41" s="660" t="s">
        <v>
348</v>
      </c>
      <c r="CE41" s="661"/>
      <c r="CF41" s="661"/>
      <c r="CG41" s="661"/>
      <c r="CH41" s="661"/>
      <c r="CI41" s="661"/>
      <c r="CJ41" s="661"/>
      <c r="CK41" s="661"/>
      <c r="CL41" s="661"/>
      <c r="CM41" s="661"/>
      <c r="CN41" s="661"/>
      <c r="CO41" s="661"/>
      <c r="CP41" s="661"/>
      <c r="CQ41" s="662"/>
      <c r="CR41" s="645" t="s">
        <v>
225</v>
      </c>
      <c r="CS41" s="679"/>
      <c r="CT41" s="679"/>
      <c r="CU41" s="679"/>
      <c r="CV41" s="679"/>
      <c r="CW41" s="679"/>
      <c r="CX41" s="679"/>
      <c r="CY41" s="680"/>
      <c r="CZ41" s="650" t="s">
        <v>
225</v>
      </c>
      <c r="DA41" s="681"/>
      <c r="DB41" s="681"/>
      <c r="DC41" s="684"/>
      <c r="DD41" s="654" t="s">
        <v>
128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
349</v>
      </c>
      <c r="C42" s="687"/>
      <c r="D42" s="687"/>
      <c r="E42" s="687"/>
      <c r="F42" s="687"/>
      <c r="G42" s="687"/>
      <c r="H42" s="687"/>
      <c r="I42" s="687"/>
      <c r="J42" s="687"/>
      <c r="K42" s="687"/>
      <c r="L42" s="687"/>
      <c r="M42" s="687"/>
      <c r="N42" s="687"/>
      <c r="O42" s="687"/>
      <c r="P42" s="687"/>
      <c r="Q42" s="688"/>
      <c r="R42" s="736">
        <v>
4435955</v>
      </c>
      <c r="S42" s="737"/>
      <c r="T42" s="737"/>
      <c r="U42" s="737"/>
      <c r="V42" s="737"/>
      <c r="W42" s="737"/>
      <c r="X42" s="737"/>
      <c r="Y42" s="739"/>
      <c r="Z42" s="740">
        <v>
100</v>
      </c>
      <c r="AA42" s="740"/>
      <c r="AB42" s="740"/>
      <c r="AC42" s="740"/>
      <c r="AD42" s="741">
        <v>
1691921</v>
      </c>
      <c r="AE42" s="741"/>
      <c r="AF42" s="741"/>
      <c r="AG42" s="741"/>
      <c r="AH42" s="741"/>
      <c r="AI42" s="741"/>
      <c r="AJ42" s="741"/>
      <c r="AK42" s="741"/>
      <c r="AL42" s="742">
        <v>
100</v>
      </c>
      <c r="AM42" s="717"/>
      <c r="AN42" s="717"/>
      <c r="AO42" s="743"/>
      <c r="AQ42" s="744" t="s">
        <v>
350</v>
      </c>
      <c r="AR42" s="745"/>
      <c r="AS42" s="745"/>
      <c r="AT42" s="745"/>
      <c r="AU42" s="745"/>
      <c r="AV42" s="745"/>
      <c r="AW42" s="745"/>
      <c r="AX42" s="745"/>
      <c r="AY42" s="746"/>
      <c r="AZ42" s="736">
        <v>
126635</v>
      </c>
      <c r="BA42" s="737"/>
      <c r="BB42" s="737"/>
      <c r="BC42" s="737"/>
      <c r="BD42" s="716"/>
      <c r="BE42" s="716"/>
      <c r="BF42" s="718"/>
      <c r="BG42" s="728"/>
      <c r="BH42" s="729"/>
      <c r="BI42" s="729"/>
      <c r="BJ42" s="729"/>
      <c r="BK42" s="729"/>
      <c r="BL42" s="237"/>
      <c r="BM42" s="671" t="s">
        <v>
351</v>
      </c>
      <c r="BN42" s="671"/>
      <c r="BO42" s="671"/>
      <c r="BP42" s="671"/>
      <c r="BQ42" s="671"/>
      <c r="BR42" s="671"/>
      <c r="BS42" s="671"/>
      <c r="BT42" s="671"/>
      <c r="BU42" s="672"/>
      <c r="BV42" s="736">
        <v>
356</v>
      </c>
      <c r="BW42" s="737"/>
      <c r="BX42" s="737"/>
      <c r="BY42" s="737"/>
      <c r="BZ42" s="737"/>
      <c r="CA42" s="737"/>
      <c r="CB42" s="738"/>
      <c r="CD42" s="642" t="s">
        <v>
352</v>
      </c>
      <c r="CE42" s="643"/>
      <c r="CF42" s="643"/>
      <c r="CG42" s="643"/>
      <c r="CH42" s="643"/>
      <c r="CI42" s="643"/>
      <c r="CJ42" s="643"/>
      <c r="CK42" s="643"/>
      <c r="CL42" s="643"/>
      <c r="CM42" s="643"/>
      <c r="CN42" s="643"/>
      <c r="CO42" s="643"/>
      <c r="CP42" s="643"/>
      <c r="CQ42" s="644"/>
      <c r="CR42" s="645">
        <v>
1103904</v>
      </c>
      <c r="CS42" s="646"/>
      <c r="CT42" s="646"/>
      <c r="CU42" s="646"/>
      <c r="CV42" s="646"/>
      <c r="CW42" s="646"/>
      <c r="CX42" s="646"/>
      <c r="CY42" s="647"/>
      <c r="CZ42" s="650">
        <v>
26.5</v>
      </c>
      <c r="DA42" s="651"/>
      <c r="DB42" s="651"/>
      <c r="DC42" s="663"/>
      <c r="DD42" s="654">
        <v>
224320</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
353</v>
      </c>
      <c r="CE43" s="643"/>
      <c r="CF43" s="643"/>
      <c r="CG43" s="643"/>
      <c r="CH43" s="643"/>
      <c r="CI43" s="643"/>
      <c r="CJ43" s="643"/>
      <c r="CK43" s="643"/>
      <c r="CL43" s="643"/>
      <c r="CM43" s="643"/>
      <c r="CN43" s="643"/>
      <c r="CO43" s="643"/>
      <c r="CP43" s="643"/>
      <c r="CQ43" s="644"/>
      <c r="CR43" s="645">
        <v>
24859</v>
      </c>
      <c r="CS43" s="679"/>
      <c r="CT43" s="679"/>
      <c r="CU43" s="679"/>
      <c r="CV43" s="679"/>
      <c r="CW43" s="679"/>
      <c r="CX43" s="679"/>
      <c r="CY43" s="680"/>
      <c r="CZ43" s="650">
        <v>
0.6</v>
      </c>
      <c r="DA43" s="681"/>
      <c r="DB43" s="681"/>
      <c r="DC43" s="684"/>
      <c r="DD43" s="654">
        <v>
23249</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
301</v>
      </c>
      <c r="CE44" s="758"/>
      <c r="CF44" s="642" t="s">
        <v>
354</v>
      </c>
      <c r="CG44" s="643"/>
      <c r="CH44" s="643"/>
      <c r="CI44" s="643"/>
      <c r="CJ44" s="643"/>
      <c r="CK44" s="643"/>
      <c r="CL44" s="643"/>
      <c r="CM44" s="643"/>
      <c r="CN44" s="643"/>
      <c r="CO44" s="643"/>
      <c r="CP44" s="643"/>
      <c r="CQ44" s="644"/>
      <c r="CR44" s="645">
        <v>
954391</v>
      </c>
      <c r="CS44" s="646"/>
      <c r="CT44" s="646"/>
      <c r="CU44" s="646"/>
      <c r="CV44" s="646"/>
      <c r="CW44" s="646"/>
      <c r="CX44" s="646"/>
      <c r="CY44" s="647"/>
      <c r="CZ44" s="650">
        <v>
22.9</v>
      </c>
      <c r="DA44" s="651"/>
      <c r="DB44" s="651"/>
      <c r="DC44" s="663"/>
      <c r="DD44" s="654">
        <v>
209701</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
355</v>
      </c>
      <c r="CG45" s="643"/>
      <c r="CH45" s="643"/>
      <c r="CI45" s="643"/>
      <c r="CJ45" s="643"/>
      <c r="CK45" s="643"/>
      <c r="CL45" s="643"/>
      <c r="CM45" s="643"/>
      <c r="CN45" s="643"/>
      <c r="CO45" s="643"/>
      <c r="CP45" s="643"/>
      <c r="CQ45" s="644"/>
      <c r="CR45" s="645">
        <v>
208733</v>
      </c>
      <c r="CS45" s="679"/>
      <c r="CT45" s="679"/>
      <c r="CU45" s="679"/>
      <c r="CV45" s="679"/>
      <c r="CW45" s="679"/>
      <c r="CX45" s="679"/>
      <c r="CY45" s="680"/>
      <c r="CZ45" s="650">
        <v>
5</v>
      </c>
      <c r="DA45" s="681"/>
      <c r="DB45" s="681"/>
      <c r="DC45" s="684"/>
      <c r="DD45" s="654">
        <v>
2412</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
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357</v>
      </c>
      <c r="CG46" s="643"/>
      <c r="CH46" s="643"/>
      <c r="CI46" s="643"/>
      <c r="CJ46" s="643"/>
      <c r="CK46" s="643"/>
      <c r="CL46" s="643"/>
      <c r="CM46" s="643"/>
      <c r="CN46" s="643"/>
      <c r="CO46" s="643"/>
      <c r="CP46" s="643"/>
      <c r="CQ46" s="644"/>
      <c r="CR46" s="645">
        <v>
745658</v>
      </c>
      <c r="CS46" s="646"/>
      <c r="CT46" s="646"/>
      <c r="CU46" s="646"/>
      <c r="CV46" s="646"/>
      <c r="CW46" s="646"/>
      <c r="CX46" s="646"/>
      <c r="CY46" s="647"/>
      <c r="CZ46" s="650">
        <v>
17.899999999999999</v>
      </c>
      <c r="DA46" s="651"/>
      <c r="DB46" s="651"/>
      <c r="DC46" s="663"/>
      <c r="DD46" s="654">
        <v>
207289</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
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359</v>
      </c>
      <c r="CG47" s="643"/>
      <c r="CH47" s="643"/>
      <c r="CI47" s="643"/>
      <c r="CJ47" s="643"/>
      <c r="CK47" s="643"/>
      <c r="CL47" s="643"/>
      <c r="CM47" s="643"/>
      <c r="CN47" s="643"/>
      <c r="CO47" s="643"/>
      <c r="CP47" s="643"/>
      <c r="CQ47" s="644"/>
      <c r="CR47" s="645">
        <v>
149513</v>
      </c>
      <c r="CS47" s="679"/>
      <c r="CT47" s="679"/>
      <c r="CU47" s="679"/>
      <c r="CV47" s="679"/>
      <c r="CW47" s="679"/>
      <c r="CX47" s="679"/>
      <c r="CY47" s="680"/>
      <c r="CZ47" s="650">
        <v>
3.6</v>
      </c>
      <c r="DA47" s="681"/>
      <c r="DB47" s="681"/>
      <c r="DC47" s="684"/>
      <c r="DD47" s="654">
        <v>
14619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
360</v>
      </c>
      <c r="CD48" s="761"/>
      <c r="CE48" s="762"/>
      <c r="CF48" s="642" t="s">
        <v>
361</v>
      </c>
      <c r="CG48" s="643"/>
      <c r="CH48" s="643"/>
      <c r="CI48" s="643"/>
      <c r="CJ48" s="643"/>
      <c r="CK48" s="643"/>
      <c r="CL48" s="643"/>
      <c r="CM48" s="643"/>
      <c r="CN48" s="643"/>
      <c r="CO48" s="643"/>
      <c r="CP48" s="643"/>
      <c r="CQ48" s="644"/>
      <c r="CR48" s="645" t="s">
        <v>
225</v>
      </c>
      <c r="CS48" s="646"/>
      <c r="CT48" s="646"/>
      <c r="CU48" s="646"/>
      <c r="CV48" s="646"/>
      <c r="CW48" s="646"/>
      <c r="CX48" s="646"/>
      <c r="CY48" s="647"/>
      <c r="CZ48" s="650" t="s">
        <v>
128</v>
      </c>
      <c r="DA48" s="651"/>
      <c r="DB48" s="651"/>
      <c r="DC48" s="663"/>
      <c r="DD48" s="654" t="s">
        <v>
225</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
362</v>
      </c>
      <c r="CE49" s="687"/>
      <c r="CF49" s="687"/>
      <c r="CG49" s="687"/>
      <c r="CH49" s="687"/>
      <c r="CI49" s="687"/>
      <c r="CJ49" s="687"/>
      <c r="CK49" s="687"/>
      <c r="CL49" s="687"/>
      <c r="CM49" s="687"/>
      <c r="CN49" s="687"/>
      <c r="CO49" s="687"/>
      <c r="CP49" s="687"/>
      <c r="CQ49" s="688"/>
      <c r="CR49" s="736">
        <v>
4169082</v>
      </c>
      <c r="CS49" s="716"/>
      <c r="CT49" s="716"/>
      <c r="CU49" s="716"/>
      <c r="CV49" s="716"/>
      <c r="CW49" s="716"/>
      <c r="CX49" s="716"/>
      <c r="CY49" s="747"/>
      <c r="CZ49" s="742">
        <v>
100</v>
      </c>
      <c r="DA49" s="748"/>
      <c r="DB49" s="748"/>
      <c r="DC49" s="749"/>
      <c r="DD49" s="750">
        <v>
2074354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2T3g79+37GAnZyoT8VmdBBlNVwCk9EDxdxSiP67evLPUzKNfg0LsJyRWiojLRfSCMnbIvT3swQHGwR9XWtUFw==" saltValue="op+3LOwsm/oK7qXq08E1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1" sqref="AK11:AO11"/>
    </sheetView>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
364</v>
      </c>
      <c r="DK2" s="793"/>
      <c r="DL2" s="793"/>
      <c r="DM2" s="793"/>
      <c r="DN2" s="793"/>
      <c r="DO2" s="794"/>
      <c r="DP2" s="250"/>
      <c r="DQ2" s="792" t="s">
        <v>
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
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
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
368</v>
      </c>
      <c r="B5" s="787"/>
      <c r="C5" s="787"/>
      <c r="D5" s="787"/>
      <c r="E5" s="787"/>
      <c r="F5" s="787"/>
      <c r="G5" s="787"/>
      <c r="H5" s="787"/>
      <c r="I5" s="787"/>
      <c r="J5" s="787"/>
      <c r="K5" s="787"/>
      <c r="L5" s="787"/>
      <c r="M5" s="787"/>
      <c r="N5" s="787"/>
      <c r="O5" s="787"/>
      <c r="P5" s="788"/>
      <c r="Q5" s="763" t="s">
        <v>
369</v>
      </c>
      <c r="R5" s="764"/>
      <c r="S5" s="764"/>
      <c r="T5" s="764"/>
      <c r="U5" s="765"/>
      <c r="V5" s="763" t="s">
        <v>
370</v>
      </c>
      <c r="W5" s="764"/>
      <c r="X5" s="764"/>
      <c r="Y5" s="764"/>
      <c r="Z5" s="765"/>
      <c r="AA5" s="763" t="s">
        <v>
371</v>
      </c>
      <c r="AB5" s="764"/>
      <c r="AC5" s="764"/>
      <c r="AD5" s="764"/>
      <c r="AE5" s="764"/>
      <c r="AF5" s="796" t="s">
        <v>
372</v>
      </c>
      <c r="AG5" s="764"/>
      <c r="AH5" s="764"/>
      <c r="AI5" s="764"/>
      <c r="AJ5" s="775"/>
      <c r="AK5" s="764" t="s">
        <v>
373</v>
      </c>
      <c r="AL5" s="764"/>
      <c r="AM5" s="764"/>
      <c r="AN5" s="764"/>
      <c r="AO5" s="765"/>
      <c r="AP5" s="763" t="s">
        <v>
374</v>
      </c>
      <c r="AQ5" s="764"/>
      <c r="AR5" s="764"/>
      <c r="AS5" s="764"/>
      <c r="AT5" s="765"/>
      <c r="AU5" s="763" t="s">
        <v>
375</v>
      </c>
      <c r="AV5" s="764"/>
      <c r="AW5" s="764"/>
      <c r="AX5" s="764"/>
      <c r="AY5" s="775"/>
      <c r="AZ5" s="257"/>
      <c r="BA5" s="257"/>
      <c r="BB5" s="257"/>
      <c r="BC5" s="257"/>
      <c r="BD5" s="257"/>
      <c r="BE5" s="258"/>
      <c r="BF5" s="258"/>
      <c r="BG5" s="258"/>
      <c r="BH5" s="258"/>
      <c r="BI5" s="258"/>
      <c r="BJ5" s="258"/>
      <c r="BK5" s="258"/>
      <c r="BL5" s="258"/>
      <c r="BM5" s="258"/>
      <c r="BN5" s="258"/>
      <c r="BO5" s="258"/>
      <c r="BP5" s="258"/>
      <c r="BQ5" s="786" t="s">
        <v>
376</v>
      </c>
      <c r="BR5" s="787"/>
      <c r="BS5" s="787"/>
      <c r="BT5" s="787"/>
      <c r="BU5" s="787"/>
      <c r="BV5" s="787"/>
      <c r="BW5" s="787"/>
      <c r="BX5" s="787"/>
      <c r="BY5" s="787"/>
      <c r="BZ5" s="787"/>
      <c r="CA5" s="787"/>
      <c r="CB5" s="787"/>
      <c r="CC5" s="787"/>
      <c r="CD5" s="787"/>
      <c r="CE5" s="787"/>
      <c r="CF5" s="787"/>
      <c r="CG5" s="788"/>
      <c r="CH5" s="763" t="s">
        <v>
377</v>
      </c>
      <c r="CI5" s="764"/>
      <c r="CJ5" s="764"/>
      <c r="CK5" s="764"/>
      <c r="CL5" s="765"/>
      <c r="CM5" s="763" t="s">
        <v>
378</v>
      </c>
      <c r="CN5" s="764"/>
      <c r="CO5" s="764"/>
      <c r="CP5" s="764"/>
      <c r="CQ5" s="765"/>
      <c r="CR5" s="763" t="s">
        <v>
379</v>
      </c>
      <c r="CS5" s="764"/>
      <c r="CT5" s="764"/>
      <c r="CU5" s="764"/>
      <c r="CV5" s="765"/>
      <c r="CW5" s="763" t="s">
        <v>
380</v>
      </c>
      <c r="CX5" s="764"/>
      <c r="CY5" s="764"/>
      <c r="CZ5" s="764"/>
      <c r="DA5" s="765"/>
      <c r="DB5" s="763" t="s">
        <v>
381</v>
      </c>
      <c r="DC5" s="764"/>
      <c r="DD5" s="764"/>
      <c r="DE5" s="764"/>
      <c r="DF5" s="765"/>
      <c r="DG5" s="769" t="s">
        <v>
382</v>
      </c>
      <c r="DH5" s="770"/>
      <c r="DI5" s="770"/>
      <c r="DJ5" s="770"/>
      <c r="DK5" s="771"/>
      <c r="DL5" s="769" t="s">
        <v>
383</v>
      </c>
      <c r="DM5" s="770"/>
      <c r="DN5" s="770"/>
      <c r="DO5" s="770"/>
      <c r="DP5" s="771"/>
      <c r="DQ5" s="763" t="s">
        <v>
384</v>
      </c>
      <c r="DR5" s="764"/>
      <c r="DS5" s="764"/>
      <c r="DT5" s="764"/>
      <c r="DU5" s="765"/>
      <c r="DV5" s="763" t="s">
        <v>
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
1</v>
      </c>
      <c r="B7" s="777" t="s">
        <v>
385</v>
      </c>
      <c r="C7" s="778"/>
      <c r="D7" s="778"/>
      <c r="E7" s="778"/>
      <c r="F7" s="778"/>
      <c r="G7" s="778"/>
      <c r="H7" s="778"/>
      <c r="I7" s="778"/>
      <c r="J7" s="778"/>
      <c r="K7" s="778"/>
      <c r="L7" s="778"/>
      <c r="M7" s="778"/>
      <c r="N7" s="778"/>
      <c r="O7" s="778"/>
      <c r="P7" s="779"/>
      <c r="Q7" s="780">
        <v>
4417</v>
      </c>
      <c r="R7" s="781"/>
      <c r="S7" s="781"/>
      <c r="T7" s="781"/>
      <c r="U7" s="781"/>
      <c r="V7" s="781">
        <v>
4153</v>
      </c>
      <c r="W7" s="781"/>
      <c r="X7" s="781"/>
      <c r="Y7" s="781"/>
      <c r="Z7" s="781"/>
      <c r="AA7" s="781">
        <v>
264</v>
      </c>
      <c r="AB7" s="781"/>
      <c r="AC7" s="781"/>
      <c r="AD7" s="781"/>
      <c r="AE7" s="782"/>
      <c r="AF7" s="783">
        <v>
212</v>
      </c>
      <c r="AG7" s="784"/>
      <c r="AH7" s="784"/>
      <c r="AI7" s="784"/>
      <c r="AJ7" s="785"/>
      <c r="AK7" s="820">
        <v>
335</v>
      </c>
      <c r="AL7" s="821"/>
      <c r="AM7" s="821"/>
      <c r="AN7" s="821"/>
      <c r="AO7" s="821"/>
      <c r="AP7" s="821">
        <v>
2771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
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
2</v>
      </c>
      <c r="B8" s="801" t="s">
        <v>
386</v>
      </c>
      <c r="C8" s="802"/>
      <c r="D8" s="802"/>
      <c r="E8" s="802"/>
      <c r="F8" s="802"/>
      <c r="G8" s="802"/>
      <c r="H8" s="802"/>
      <c r="I8" s="802"/>
      <c r="J8" s="802"/>
      <c r="K8" s="802"/>
      <c r="L8" s="802"/>
      <c r="M8" s="802"/>
      <c r="N8" s="802"/>
      <c r="O8" s="802"/>
      <c r="P8" s="803"/>
      <c r="Q8" s="804">
        <v>
71</v>
      </c>
      <c r="R8" s="805"/>
      <c r="S8" s="805"/>
      <c r="T8" s="805"/>
      <c r="U8" s="805"/>
      <c r="V8" s="805">
        <v>
71</v>
      </c>
      <c r="W8" s="805"/>
      <c r="X8" s="805"/>
      <c r="Y8" s="805"/>
      <c r="Z8" s="805"/>
      <c r="AA8" s="805" t="s">
        <v>
586</v>
      </c>
      <c r="AB8" s="805"/>
      <c r="AC8" s="805"/>
      <c r="AD8" s="805"/>
      <c r="AE8" s="806"/>
      <c r="AF8" s="807" t="s">
        <v>
387</v>
      </c>
      <c r="AG8" s="808"/>
      <c r="AH8" s="808"/>
      <c r="AI8" s="808"/>
      <c r="AJ8" s="809"/>
      <c r="AK8" s="810">
        <v>
59</v>
      </c>
      <c r="AL8" s="811"/>
      <c r="AM8" s="811"/>
      <c r="AN8" s="811"/>
      <c r="AO8" s="811"/>
      <c r="AP8" s="811" t="s">
        <v>
586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
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
3</v>
      </c>
      <c r="B9" s="801" t="s">
        <v>
388</v>
      </c>
      <c r="C9" s="802"/>
      <c r="D9" s="802"/>
      <c r="E9" s="802"/>
      <c r="F9" s="802"/>
      <c r="G9" s="802"/>
      <c r="H9" s="802"/>
      <c r="I9" s="802"/>
      <c r="J9" s="802"/>
      <c r="K9" s="802"/>
      <c r="L9" s="802"/>
      <c r="M9" s="802"/>
      <c r="N9" s="802"/>
      <c r="O9" s="802"/>
      <c r="P9" s="803"/>
      <c r="Q9" s="804">
        <v>
17</v>
      </c>
      <c r="R9" s="805"/>
      <c r="S9" s="805"/>
      <c r="T9" s="805"/>
      <c r="U9" s="805"/>
      <c r="V9" s="805">
        <v>
16</v>
      </c>
      <c r="W9" s="805"/>
      <c r="X9" s="805"/>
      <c r="Y9" s="805"/>
      <c r="Z9" s="805"/>
      <c r="AA9" s="805">
        <v>
1</v>
      </c>
      <c r="AB9" s="805"/>
      <c r="AC9" s="805"/>
      <c r="AD9" s="805"/>
      <c r="AE9" s="806"/>
      <c r="AF9" s="807">
        <v>
1</v>
      </c>
      <c r="AG9" s="808"/>
      <c r="AH9" s="808"/>
      <c r="AI9" s="808"/>
      <c r="AJ9" s="809"/>
      <c r="AK9" s="810" t="s">
        <v>
606</v>
      </c>
      <c r="AL9" s="811"/>
      <c r="AM9" s="811"/>
      <c r="AN9" s="811"/>
      <c r="AO9" s="811"/>
      <c r="AP9" s="811" t="s">
        <v>
586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
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
4</v>
      </c>
      <c r="B10" s="801" t="s">
        <v>
389</v>
      </c>
      <c r="C10" s="802"/>
      <c r="D10" s="802"/>
      <c r="E10" s="802"/>
      <c r="F10" s="802"/>
      <c r="G10" s="802"/>
      <c r="H10" s="802"/>
      <c r="I10" s="802"/>
      <c r="J10" s="802"/>
      <c r="K10" s="802"/>
      <c r="L10" s="802"/>
      <c r="M10" s="802"/>
      <c r="N10" s="802"/>
      <c r="O10" s="802"/>
      <c r="P10" s="803"/>
      <c r="Q10" s="804">
        <v>
2</v>
      </c>
      <c r="R10" s="805"/>
      <c r="S10" s="805"/>
      <c r="T10" s="805"/>
      <c r="U10" s="805"/>
      <c r="V10" s="805" t="s">
        <v>
586</v>
      </c>
      <c r="W10" s="805"/>
      <c r="X10" s="805"/>
      <c r="Y10" s="805"/>
      <c r="Z10" s="805"/>
      <c r="AA10" s="805">
        <v>
2</v>
      </c>
      <c r="AB10" s="805"/>
      <c r="AC10" s="805"/>
      <c r="AD10" s="805"/>
      <c r="AE10" s="806"/>
      <c r="AF10" s="807">
        <v>
2</v>
      </c>
      <c r="AG10" s="808"/>
      <c r="AH10" s="808"/>
      <c r="AI10" s="808"/>
      <c r="AJ10" s="809"/>
      <c r="AK10" s="810" t="s">
        <v>
586</v>
      </c>
      <c r="AL10" s="811"/>
      <c r="AM10" s="811"/>
      <c r="AN10" s="811"/>
      <c r="AO10" s="811"/>
      <c r="AP10" s="811" t="s">
        <v>
586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
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
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
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
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
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
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
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
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
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
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
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
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
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
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
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
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
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
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
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
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
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
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
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
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
390</v>
      </c>
      <c r="BA22" s="852"/>
      <c r="BB22" s="852"/>
      <c r="BC22" s="852"/>
      <c r="BD22" s="853"/>
      <c r="BE22" s="254"/>
      <c r="BF22" s="254"/>
      <c r="BG22" s="254"/>
      <c r="BH22" s="254"/>
      <c r="BI22" s="254"/>
      <c r="BJ22" s="254"/>
      <c r="BK22" s="254"/>
      <c r="BL22" s="254"/>
      <c r="BM22" s="254"/>
      <c r="BN22" s="254"/>
      <c r="BO22" s="254"/>
      <c r="BP22" s="254"/>
      <c r="BQ22" s="263">
        <v>
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
391</v>
      </c>
      <c r="B23" s="836" t="s">
        <v>
392</v>
      </c>
      <c r="C23" s="837"/>
      <c r="D23" s="837"/>
      <c r="E23" s="837"/>
      <c r="F23" s="837"/>
      <c r="G23" s="837"/>
      <c r="H23" s="837"/>
      <c r="I23" s="837"/>
      <c r="J23" s="837"/>
      <c r="K23" s="837"/>
      <c r="L23" s="837"/>
      <c r="M23" s="837"/>
      <c r="N23" s="837"/>
      <c r="O23" s="837"/>
      <c r="P23" s="838"/>
      <c r="Q23" s="839">
        <v>
4436</v>
      </c>
      <c r="R23" s="840"/>
      <c r="S23" s="840"/>
      <c r="T23" s="840"/>
      <c r="U23" s="840"/>
      <c r="V23" s="840">
        <v>
4169</v>
      </c>
      <c r="W23" s="840"/>
      <c r="X23" s="840"/>
      <c r="Y23" s="840"/>
      <c r="Z23" s="840"/>
      <c r="AA23" s="840">
        <v>
267</v>
      </c>
      <c r="AB23" s="840"/>
      <c r="AC23" s="840"/>
      <c r="AD23" s="840"/>
      <c r="AE23" s="841"/>
      <c r="AF23" s="842">
        <v>
215</v>
      </c>
      <c r="AG23" s="840"/>
      <c r="AH23" s="840"/>
      <c r="AI23" s="840"/>
      <c r="AJ23" s="843"/>
      <c r="AK23" s="844"/>
      <c r="AL23" s="845"/>
      <c r="AM23" s="845"/>
      <c r="AN23" s="845"/>
      <c r="AO23" s="845"/>
      <c r="AP23" s="840">
        <v>
2771</v>
      </c>
      <c r="AQ23" s="840"/>
      <c r="AR23" s="840"/>
      <c r="AS23" s="840"/>
      <c r="AT23" s="840"/>
      <c r="AU23" s="846"/>
      <c r="AV23" s="846"/>
      <c r="AW23" s="846"/>
      <c r="AX23" s="846"/>
      <c r="AY23" s="847"/>
      <c r="AZ23" s="855" t="s">
        <v>
393</v>
      </c>
      <c r="BA23" s="856"/>
      <c r="BB23" s="856"/>
      <c r="BC23" s="856"/>
      <c r="BD23" s="857"/>
      <c r="BE23" s="254"/>
      <c r="BF23" s="254"/>
      <c r="BG23" s="254"/>
      <c r="BH23" s="254"/>
      <c r="BI23" s="254"/>
      <c r="BJ23" s="254"/>
      <c r="BK23" s="254"/>
      <c r="BL23" s="254"/>
      <c r="BM23" s="254"/>
      <c r="BN23" s="254"/>
      <c r="BO23" s="254"/>
      <c r="BP23" s="254"/>
      <c r="BQ23" s="263">
        <v>
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
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
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
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
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
368</v>
      </c>
      <c r="B26" s="787"/>
      <c r="C26" s="787"/>
      <c r="D26" s="787"/>
      <c r="E26" s="787"/>
      <c r="F26" s="787"/>
      <c r="G26" s="787"/>
      <c r="H26" s="787"/>
      <c r="I26" s="787"/>
      <c r="J26" s="787"/>
      <c r="K26" s="787"/>
      <c r="L26" s="787"/>
      <c r="M26" s="787"/>
      <c r="N26" s="787"/>
      <c r="O26" s="787"/>
      <c r="P26" s="788"/>
      <c r="Q26" s="763" t="s">
        <v>
396</v>
      </c>
      <c r="R26" s="764"/>
      <c r="S26" s="764"/>
      <c r="T26" s="764"/>
      <c r="U26" s="765"/>
      <c r="V26" s="763" t="s">
        <v>
397</v>
      </c>
      <c r="W26" s="764"/>
      <c r="X26" s="764"/>
      <c r="Y26" s="764"/>
      <c r="Z26" s="765"/>
      <c r="AA26" s="763" t="s">
        <v>
398</v>
      </c>
      <c r="AB26" s="764"/>
      <c r="AC26" s="764"/>
      <c r="AD26" s="764"/>
      <c r="AE26" s="764"/>
      <c r="AF26" s="858" t="s">
        <v>
399</v>
      </c>
      <c r="AG26" s="859"/>
      <c r="AH26" s="859"/>
      <c r="AI26" s="859"/>
      <c r="AJ26" s="860"/>
      <c r="AK26" s="764" t="s">
        <v>
400</v>
      </c>
      <c r="AL26" s="764"/>
      <c r="AM26" s="764"/>
      <c r="AN26" s="764"/>
      <c r="AO26" s="765"/>
      <c r="AP26" s="763" t="s">
        <v>
401</v>
      </c>
      <c r="AQ26" s="764"/>
      <c r="AR26" s="764"/>
      <c r="AS26" s="764"/>
      <c r="AT26" s="765"/>
      <c r="AU26" s="763" t="s">
        <v>
402</v>
      </c>
      <c r="AV26" s="764"/>
      <c r="AW26" s="764"/>
      <c r="AX26" s="764"/>
      <c r="AY26" s="765"/>
      <c r="AZ26" s="763" t="s">
        <v>
403</v>
      </c>
      <c r="BA26" s="764"/>
      <c r="BB26" s="764"/>
      <c r="BC26" s="764"/>
      <c r="BD26" s="765"/>
      <c r="BE26" s="763" t="s">
        <v>
375</v>
      </c>
      <c r="BF26" s="764"/>
      <c r="BG26" s="764"/>
      <c r="BH26" s="764"/>
      <c r="BI26" s="775"/>
      <c r="BJ26" s="253"/>
      <c r="BK26" s="253"/>
      <c r="BL26" s="253"/>
      <c r="BM26" s="253"/>
      <c r="BN26" s="253"/>
      <c r="BO26" s="266"/>
      <c r="BP26" s="266"/>
      <c r="BQ26" s="263">
        <v>
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68.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
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
1</v>
      </c>
      <c r="B28" s="777" t="s">
        <v>
404</v>
      </c>
      <c r="C28" s="778"/>
      <c r="D28" s="778"/>
      <c r="E28" s="778"/>
      <c r="F28" s="778"/>
      <c r="G28" s="778"/>
      <c r="H28" s="778"/>
      <c r="I28" s="778"/>
      <c r="J28" s="778"/>
      <c r="K28" s="778"/>
      <c r="L28" s="778"/>
      <c r="M28" s="778"/>
      <c r="N28" s="778"/>
      <c r="O28" s="778"/>
      <c r="P28" s="779"/>
      <c r="Q28" s="868">
        <v>
509</v>
      </c>
      <c r="R28" s="869"/>
      <c r="S28" s="869"/>
      <c r="T28" s="869"/>
      <c r="U28" s="869"/>
      <c r="V28" s="869">
        <v>
497</v>
      </c>
      <c r="W28" s="869"/>
      <c r="X28" s="869"/>
      <c r="Y28" s="869"/>
      <c r="Z28" s="869"/>
      <c r="AA28" s="869">
        <v>
12</v>
      </c>
      <c r="AB28" s="869"/>
      <c r="AC28" s="869"/>
      <c r="AD28" s="869"/>
      <c r="AE28" s="870"/>
      <c r="AF28" s="871">
        <v>
12</v>
      </c>
      <c r="AG28" s="869"/>
      <c r="AH28" s="869"/>
      <c r="AI28" s="869"/>
      <c r="AJ28" s="872"/>
      <c r="AK28" s="873">
        <v>
103</v>
      </c>
      <c r="AL28" s="864"/>
      <c r="AM28" s="864"/>
      <c r="AN28" s="864"/>
      <c r="AO28" s="864"/>
      <c r="AP28" s="864" t="s">
        <v>
586</v>
      </c>
      <c r="AQ28" s="864"/>
      <c r="AR28" s="864"/>
      <c r="AS28" s="864"/>
      <c r="AT28" s="864"/>
      <c r="AU28" s="864" t="s">
        <v>
586</v>
      </c>
      <c r="AV28" s="864"/>
      <c r="AW28" s="864"/>
      <c r="AX28" s="864"/>
      <c r="AY28" s="864"/>
      <c r="AZ28" s="865" t="s">
        <v>
586</v>
      </c>
      <c r="BA28" s="865"/>
      <c r="BB28" s="865"/>
      <c r="BC28" s="865"/>
      <c r="BD28" s="865"/>
      <c r="BE28" s="866"/>
      <c r="BF28" s="866"/>
      <c r="BG28" s="866"/>
      <c r="BH28" s="866"/>
      <c r="BI28" s="867"/>
      <c r="BJ28" s="253"/>
      <c r="BK28" s="253"/>
      <c r="BL28" s="253"/>
      <c r="BM28" s="253"/>
      <c r="BN28" s="253"/>
      <c r="BO28" s="266"/>
      <c r="BP28" s="266"/>
      <c r="BQ28" s="263">
        <v>
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
2</v>
      </c>
      <c r="B29" s="801" t="s">
        <v>
405</v>
      </c>
      <c r="C29" s="802"/>
      <c r="D29" s="802"/>
      <c r="E29" s="802"/>
      <c r="F29" s="802"/>
      <c r="G29" s="802"/>
      <c r="H29" s="802"/>
      <c r="I29" s="802"/>
      <c r="J29" s="802"/>
      <c r="K29" s="802"/>
      <c r="L29" s="802"/>
      <c r="M29" s="802"/>
      <c r="N29" s="802"/>
      <c r="O29" s="802"/>
      <c r="P29" s="803"/>
      <c r="Q29" s="804">
        <v>
419</v>
      </c>
      <c r="R29" s="805"/>
      <c r="S29" s="805"/>
      <c r="T29" s="805"/>
      <c r="U29" s="805"/>
      <c r="V29" s="805">
        <v>
419</v>
      </c>
      <c r="W29" s="805"/>
      <c r="X29" s="805"/>
      <c r="Y29" s="805"/>
      <c r="Z29" s="805"/>
      <c r="AA29" s="805" t="s">
        <v>
586</v>
      </c>
      <c r="AB29" s="805"/>
      <c r="AC29" s="805"/>
      <c r="AD29" s="805"/>
      <c r="AE29" s="806"/>
      <c r="AF29" s="807" t="s">
        <v>
406</v>
      </c>
      <c r="AG29" s="808"/>
      <c r="AH29" s="808"/>
      <c r="AI29" s="808"/>
      <c r="AJ29" s="809"/>
      <c r="AK29" s="876">
        <v>
124</v>
      </c>
      <c r="AL29" s="877"/>
      <c r="AM29" s="877"/>
      <c r="AN29" s="877"/>
      <c r="AO29" s="877"/>
      <c r="AP29" s="877">
        <v>
77</v>
      </c>
      <c r="AQ29" s="877"/>
      <c r="AR29" s="877"/>
      <c r="AS29" s="877"/>
      <c r="AT29" s="877"/>
      <c r="AU29" s="877" t="s">
        <v>
586</v>
      </c>
      <c r="AV29" s="877"/>
      <c r="AW29" s="877"/>
      <c r="AX29" s="877"/>
      <c r="AY29" s="877"/>
      <c r="AZ29" s="878" t="s">
        <v>
586</v>
      </c>
      <c r="BA29" s="878"/>
      <c r="BB29" s="878"/>
      <c r="BC29" s="878"/>
      <c r="BD29" s="878"/>
      <c r="BE29" s="874"/>
      <c r="BF29" s="874"/>
      <c r="BG29" s="874"/>
      <c r="BH29" s="874"/>
      <c r="BI29" s="875"/>
      <c r="BJ29" s="253"/>
      <c r="BK29" s="253"/>
      <c r="BL29" s="253"/>
      <c r="BM29" s="253"/>
      <c r="BN29" s="253"/>
      <c r="BO29" s="266"/>
      <c r="BP29" s="266"/>
      <c r="BQ29" s="263">
        <v>
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
3</v>
      </c>
      <c r="B30" s="801" t="s">
        <v>
407</v>
      </c>
      <c r="C30" s="802"/>
      <c r="D30" s="802"/>
      <c r="E30" s="802"/>
      <c r="F30" s="802"/>
      <c r="G30" s="802"/>
      <c r="H30" s="802"/>
      <c r="I30" s="802"/>
      <c r="J30" s="802"/>
      <c r="K30" s="802"/>
      <c r="L30" s="802"/>
      <c r="M30" s="802"/>
      <c r="N30" s="802"/>
      <c r="O30" s="802"/>
      <c r="P30" s="803"/>
      <c r="Q30" s="804">
        <v>
442</v>
      </c>
      <c r="R30" s="805"/>
      <c r="S30" s="805"/>
      <c r="T30" s="805"/>
      <c r="U30" s="805"/>
      <c r="V30" s="805">
        <v>
440</v>
      </c>
      <c r="W30" s="805"/>
      <c r="X30" s="805"/>
      <c r="Y30" s="805"/>
      <c r="Z30" s="805"/>
      <c r="AA30" s="805">
        <v>
1</v>
      </c>
      <c r="AB30" s="805"/>
      <c r="AC30" s="805"/>
      <c r="AD30" s="805"/>
      <c r="AE30" s="806"/>
      <c r="AF30" s="807">
        <v>
1</v>
      </c>
      <c r="AG30" s="808"/>
      <c r="AH30" s="808"/>
      <c r="AI30" s="808"/>
      <c r="AJ30" s="809"/>
      <c r="AK30" s="876">
        <v>
83</v>
      </c>
      <c r="AL30" s="877"/>
      <c r="AM30" s="877"/>
      <c r="AN30" s="877"/>
      <c r="AO30" s="877"/>
      <c r="AP30" s="877" t="s">
        <v>
586</v>
      </c>
      <c r="AQ30" s="877"/>
      <c r="AR30" s="877"/>
      <c r="AS30" s="877"/>
      <c r="AT30" s="877"/>
      <c r="AU30" s="877" t="s">
        <v>
586</v>
      </c>
      <c r="AV30" s="877"/>
      <c r="AW30" s="877"/>
      <c r="AX30" s="877"/>
      <c r="AY30" s="877"/>
      <c r="AZ30" s="878" t="s">
        <v>
586</v>
      </c>
      <c r="BA30" s="878"/>
      <c r="BB30" s="878"/>
      <c r="BC30" s="878"/>
      <c r="BD30" s="878"/>
      <c r="BE30" s="874"/>
      <c r="BF30" s="874"/>
      <c r="BG30" s="874"/>
      <c r="BH30" s="874"/>
      <c r="BI30" s="875"/>
      <c r="BJ30" s="253"/>
      <c r="BK30" s="253"/>
      <c r="BL30" s="253"/>
      <c r="BM30" s="253"/>
      <c r="BN30" s="253"/>
      <c r="BO30" s="266"/>
      <c r="BP30" s="266"/>
      <c r="BQ30" s="263">
        <v>
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
4</v>
      </c>
      <c r="B31" s="801" t="s">
        <v>
408</v>
      </c>
      <c r="C31" s="802"/>
      <c r="D31" s="802"/>
      <c r="E31" s="802"/>
      <c r="F31" s="802"/>
      <c r="G31" s="802"/>
      <c r="H31" s="802"/>
      <c r="I31" s="802"/>
      <c r="J31" s="802"/>
      <c r="K31" s="802"/>
      <c r="L31" s="802"/>
      <c r="M31" s="802"/>
      <c r="N31" s="802"/>
      <c r="O31" s="802"/>
      <c r="P31" s="803"/>
      <c r="Q31" s="804">
        <v>
51</v>
      </c>
      <c r="R31" s="805"/>
      <c r="S31" s="805"/>
      <c r="T31" s="805"/>
      <c r="U31" s="805"/>
      <c r="V31" s="805">
        <v>
50</v>
      </c>
      <c r="W31" s="805"/>
      <c r="X31" s="805"/>
      <c r="Y31" s="805"/>
      <c r="Z31" s="805"/>
      <c r="AA31" s="805">
        <v>
1</v>
      </c>
      <c r="AB31" s="805"/>
      <c r="AC31" s="805"/>
      <c r="AD31" s="805"/>
      <c r="AE31" s="806"/>
      <c r="AF31" s="807">
        <v>
1</v>
      </c>
      <c r="AG31" s="808"/>
      <c r="AH31" s="808"/>
      <c r="AI31" s="808"/>
      <c r="AJ31" s="809"/>
      <c r="AK31" s="876">
        <v>
53</v>
      </c>
      <c r="AL31" s="877"/>
      <c r="AM31" s="877"/>
      <c r="AN31" s="877"/>
      <c r="AO31" s="877"/>
      <c r="AP31" s="877" t="s">
        <v>
586</v>
      </c>
      <c r="AQ31" s="877"/>
      <c r="AR31" s="877"/>
      <c r="AS31" s="877"/>
      <c r="AT31" s="877"/>
      <c r="AU31" s="877" t="s">
        <v>
586</v>
      </c>
      <c r="AV31" s="877"/>
      <c r="AW31" s="877"/>
      <c r="AX31" s="877"/>
      <c r="AY31" s="877"/>
      <c r="AZ31" s="878" t="s">
        <v>
586</v>
      </c>
      <c r="BA31" s="878"/>
      <c r="BB31" s="878"/>
      <c r="BC31" s="878"/>
      <c r="BD31" s="878"/>
      <c r="BE31" s="874"/>
      <c r="BF31" s="874"/>
      <c r="BG31" s="874"/>
      <c r="BH31" s="874"/>
      <c r="BI31" s="875"/>
      <c r="BJ31" s="253"/>
      <c r="BK31" s="253"/>
      <c r="BL31" s="253"/>
      <c r="BM31" s="253"/>
      <c r="BN31" s="253"/>
      <c r="BO31" s="266"/>
      <c r="BP31" s="266"/>
      <c r="BQ31" s="263">
        <v>
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
5</v>
      </c>
      <c r="B32" s="801" t="s">
        <v>
409</v>
      </c>
      <c r="C32" s="802"/>
      <c r="D32" s="802"/>
      <c r="E32" s="802"/>
      <c r="F32" s="802"/>
      <c r="G32" s="802"/>
      <c r="H32" s="802"/>
      <c r="I32" s="802"/>
      <c r="J32" s="802"/>
      <c r="K32" s="802"/>
      <c r="L32" s="802"/>
      <c r="M32" s="802"/>
      <c r="N32" s="802"/>
      <c r="O32" s="802"/>
      <c r="P32" s="803"/>
      <c r="Q32" s="804">
        <v>
119</v>
      </c>
      <c r="R32" s="805"/>
      <c r="S32" s="805"/>
      <c r="T32" s="805"/>
      <c r="U32" s="805"/>
      <c r="V32" s="805">
        <v>
114</v>
      </c>
      <c r="W32" s="805"/>
      <c r="X32" s="805"/>
      <c r="Y32" s="805"/>
      <c r="Z32" s="805"/>
      <c r="AA32" s="805">
        <v>
5</v>
      </c>
      <c r="AB32" s="805"/>
      <c r="AC32" s="805"/>
      <c r="AD32" s="805"/>
      <c r="AE32" s="806"/>
      <c r="AF32" s="807">
        <v>
5</v>
      </c>
      <c r="AG32" s="808"/>
      <c r="AH32" s="808"/>
      <c r="AI32" s="808"/>
      <c r="AJ32" s="809"/>
      <c r="AK32" s="876">
        <v>
8</v>
      </c>
      <c r="AL32" s="877"/>
      <c r="AM32" s="877"/>
      <c r="AN32" s="877"/>
      <c r="AO32" s="877"/>
      <c r="AP32" s="877">
        <v>
181</v>
      </c>
      <c r="AQ32" s="877"/>
      <c r="AR32" s="877"/>
      <c r="AS32" s="877"/>
      <c r="AT32" s="877"/>
      <c r="AU32" s="877">
        <v>
121</v>
      </c>
      <c r="AV32" s="877"/>
      <c r="AW32" s="877"/>
      <c r="AX32" s="877"/>
      <c r="AY32" s="877"/>
      <c r="AZ32" s="878" t="s">
        <v>
588</v>
      </c>
      <c r="BA32" s="878"/>
      <c r="BB32" s="878"/>
      <c r="BC32" s="878"/>
      <c r="BD32" s="878"/>
      <c r="BE32" s="874" t="s">
        <v>
410</v>
      </c>
      <c r="BF32" s="874"/>
      <c r="BG32" s="874"/>
      <c r="BH32" s="874"/>
      <c r="BI32" s="875"/>
      <c r="BJ32" s="253"/>
      <c r="BK32" s="253"/>
      <c r="BL32" s="253"/>
      <c r="BM32" s="253"/>
      <c r="BN32" s="253"/>
      <c r="BO32" s="266"/>
      <c r="BP32" s="266"/>
      <c r="BQ32" s="263">
        <v>
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
6</v>
      </c>
      <c r="B33" s="801" t="s">
        <v>
411</v>
      </c>
      <c r="C33" s="802"/>
      <c r="D33" s="802"/>
      <c r="E33" s="802"/>
      <c r="F33" s="802"/>
      <c r="G33" s="802"/>
      <c r="H33" s="802"/>
      <c r="I33" s="802"/>
      <c r="J33" s="802"/>
      <c r="K33" s="802"/>
      <c r="L33" s="802"/>
      <c r="M33" s="802"/>
      <c r="N33" s="802"/>
      <c r="O33" s="802"/>
      <c r="P33" s="803"/>
      <c r="Q33" s="804" t="s">
        <v>
586</v>
      </c>
      <c r="R33" s="805"/>
      <c r="S33" s="805"/>
      <c r="T33" s="805"/>
      <c r="U33" s="805"/>
      <c r="V33" s="805" t="s">
        <v>
586</v>
      </c>
      <c r="W33" s="805"/>
      <c r="X33" s="805"/>
      <c r="Y33" s="805"/>
      <c r="Z33" s="805"/>
      <c r="AA33" s="805" t="s">
        <v>
587</v>
      </c>
      <c r="AB33" s="805"/>
      <c r="AC33" s="805"/>
      <c r="AD33" s="805"/>
      <c r="AE33" s="806"/>
      <c r="AF33" s="807" t="s">
        <v>
412</v>
      </c>
      <c r="AG33" s="808"/>
      <c r="AH33" s="808"/>
      <c r="AI33" s="808"/>
      <c r="AJ33" s="809"/>
      <c r="AK33" s="876" t="s">
        <v>
586</v>
      </c>
      <c r="AL33" s="877"/>
      <c r="AM33" s="877"/>
      <c r="AN33" s="877"/>
      <c r="AO33" s="877"/>
      <c r="AP33" s="877" t="s">
        <v>
586</v>
      </c>
      <c r="AQ33" s="877"/>
      <c r="AR33" s="877"/>
      <c r="AS33" s="877"/>
      <c r="AT33" s="877"/>
      <c r="AU33" s="877" t="s">
        <v>
586</v>
      </c>
      <c r="AV33" s="877"/>
      <c r="AW33" s="877"/>
      <c r="AX33" s="877"/>
      <c r="AY33" s="877"/>
      <c r="AZ33" s="878" t="s">
        <v>
586</v>
      </c>
      <c r="BA33" s="878"/>
      <c r="BB33" s="878"/>
      <c r="BC33" s="878"/>
      <c r="BD33" s="878"/>
      <c r="BE33" s="874" t="s">
        <v>
410</v>
      </c>
      <c r="BF33" s="874"/>
      <c r="BG33" s="874"/>
      <c r="BH33" s="874"/>
      <c r="BI33" s="875"/>
      <c r="BJ33" s="253"/>
      <c r="BK33" s="253"/>
      <c r="BL33" s="253"/>
      <c r="BM33" s="253"/>
      <c r="BN33" s="253"/>
      <c r="BO33" s="266"/>
      <c r="BP33" s="266"/>
      <c r="BQ33" s="263">
        <v>
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
7</v>
      </c>
      <c r="B34" s="801" t="s">
        <v>
413</v>
      </c>
      <c r="C34" s="802"/>
      <c r="D34" s="802"/>
      <c r="E34" s="802"/>
      <c r="F34" s="802"/>
      <c r="G34" s="802"/>
      <c r="H34" s="802"/>
      <c r="I34" s="802"/>
      <c r="J34" s="802"/>
      <c r="K34" s="802"/>
      <c r="L34" s="802"/>
      <c r="M34" s="802"/>
      <c r="N34" s="802"/>
      <c r="O34" s="802"/>
      <c r="P34" s="803"/>
      <c r="Q34" s="804">
        <v>
244</v>
      </c>
      <c r="R34" s="805"/>
      <c r="S34" s="805"/>
      <c r="T34" s="805"/>
      <c r="U34" s="805"/>
      <c r="V34" s="805">
        <v>
244</v>
      </c>
      <c r="W34" s="805"/>
      <c r="X34" s="805"/>
      <c r="Y34" s="805"/>
      <c r="Z34" s="805"/>
      <c r="AA34" s="805" t="s">
        <v>
586</v>
      </c>
      <c r="AB34" s="805"/>
      <c r="AC34" s="805"/>
      <c r="AD34" s="805"/>
      <c r="AE34" s="806"/>
      <c r="AF34" s="807" t="s">
        <v>
412</v>
      </c>
      <c r="AG34" s="808"/>
      <c r="AH34" s="808"/>
      <c r="AI34" s="808"/>
      <c r="AJ34" s="809"/>
      <c r="AK34" s="876">
        <v>
156</v>
      </c>
      <c r="AL34" s="877"/>
      <c r="AM34" s="877"/>
      <c r="AN34" s="877"/>
      <c r="AO34" s="877"/>
      <c r="AP34" s="877">
        <v>
719</v>
      </c>
      <c r="AQ34" s="877"/>
      <c r="AR34" s="877"/>
      <c r="AS34" s="877"/>
      <c r="AT34" s="877"/>
      <c r="AU34" s="877">
        <v>
696</v>
      </c>
      <c r="AV34" s="877"/>
      <c r="AW34" s="877"/>
      <c r="AX34" s="877"/>
      <c r="AY34" s="877"/>
      <c r="AZ34" s="878" t="s">
        <v>
586</v>
      </c>
      <c r="BA34" s="878"/>
      <c r="BB34" s="878"/>
      <c r="BC34" s="878"/>
      <c r="BD34" s="878"/>
      <c r="BE34" s="874" t="s">
        <v>
410</v>
      </c>
      <c r="BF34" s="874"/>
      <c r="BG34" s="874"/>
      <c r="BH34" s="874"/>
      <c r="BI34" s="875"/>
      <c r="BJ34" s="253"/>
      <c r="BK34" s="253"/>
      <c r="BL34" s="253"/>
      <c r="BM34" s="253"/>
      <c r="BN34" s="253"/>
      <c r="BO34" s="266"/>
      <c r="BP34" s="266"/>
      <c r="BQ34" s="263">
        <v>
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
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
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
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
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
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
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
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
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
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
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
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
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
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
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
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
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
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
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
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
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
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
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
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
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
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
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
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
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
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
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
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
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
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
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
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
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
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
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
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
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
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
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
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
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
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
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
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
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
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
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
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
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
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
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
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
414</v>
      </c>
      <c r="BK62" s="852"/>
      <c r="BL62" s="852"/>
      <c r="BM62" s="852"/>
      <c r="BN62" s="853"/>
      <c r="BO62" s="266"/>
      <c r="BP62" s="266"/>
      <c r="BQ62" s="263">
        <v>
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
391</v>
      </c>
      <c r="B63" s="836" t="s">
        <v>
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
19</v>
      </c>
      <c r="AG63" s="888"/>
      <c r="AH63" s="888"/>
      <c r="AI63" s="888"/>
      <c r="AJ63" s="889"/>
      <c r="AK63" s="890"/>
      <c r="AL63" s="885"/>
      <c r="AM63" s="885"/>
      <c r="AN63" s="885"/>
      <c r="AO63" s="885"/>
      <c r="AP63" s="888">
        <v>
977</v>
      </c>
      <c r="AQ63" s="888"/>
      <c r="AR63" s="888"/>
      <c r="AS63" s="888"/>
      <c r="AT63" s="888"/>
      <c r="AU63" s="888">
        <v>
817</v>
      </c>
      <c r="AV63" s="888"/>
      <c r="AW63" s="888"/>
      <c r="AX63" s="888"/>
      <c r="AY63" s="888"/>
      <c r="AZ63" s="892"/>
      <c r="BA63" s="892"/>
      <c r="BB63" s="892"/>
      <c r="BC63" s="892"/>
      <c r="BD63" s="892"/>
      <c r="BE63" s="893"/>
      <c r="BF63" s="893"/>
      <c r="BG63" s="893"/>
      <c r="BH63" s="893"/>
      <c r="BI63" s="894"/>
      <c r="BJ63" s="895" t="s">
        <v>
128</v>
      </c>
      <c r="BK63" s="896"/>
      <c r="BL63" s="896"/>
      <c r="BM63" s="896"/>
      <c r="BN63" s="897"/>
      <c r="BO63" s="266"/>
      <c r="BP63" s="266"/>
      <c r="BQ63" s="263">
        <v>
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
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
417</v>
      </c>
      <c r="B66" s="787"/>
      <c r="C66" s="787"/>
      <c r="D66" s="787"/>
      <c r="E66" s="787"/>
      <c r="F66" s="787"/>
      <c r="G66" s="787"/>
      <c r="H66" s="787"/>
      <c r="I66" s="787"/>
      <c r="J66" s="787"/>
      <c r="K66" s="787"/>
      <c r="L66" s="787"/>
      <c r="M66" s="787"/>
      <c r="N66" s="787"/>
      <c r="O66" s="787"/>
      <c r="P66" s="788"/>
      <c r="Q66" s="763" t="s">
        <v>
418</v>
      </c>
      <c r="R66" s="764"/>
      <c r="S66" s="764"/>
      <c r="T66" s="764"/>
      <c r="U66" s="765"/>
      <c r="V66" s="763" t="s">
        <v>
419</v>
      </c>
      <c r="W66" s="764"/>
      <c r="X66" s="764"/>
      <c r="Y66" s="764"/>
      <c r="Z66" s="765"/>
      <c r="AA66" s="763" t="s">
        <v>
420</v>
      </c>
      <c r="AB66" s="764"/>
      <c r="AC66" s="764"/>
      <c r="AD66" s="764"/>
      <c r="AE66" s="765"/>
      <c r="AF66" s="898" t="s">
        <v>
421</v>
      </c>
      <c r="AG66" s="859"/>
      <c r="AH66" s="859"/>
      <c r="AI66" s="859"/>
      <c r="AJ66" s="899"/>
      <c r="AK66" s="763" t="s">
        <v>
400</v>
      </c>
      <c r="AL66" s="787"/>
      <c r="AM66" s="787"/>
      <c r="AN66" s="787"/>
      <c r="AO66" s="788"/>
      <c r="AP66" s="763" t="s">
        <v>
422</v>
      </c>
      <c r="AQ66" s="764"/>
      <c r="AR66" s="764"/>
      <c r="AS66" s="764"/>
      <c r="AT66" s="765"/>
      <c r="AU66" s="763" t="s">
        <v>
423</v>
      </c>
      <c r="AV66" s="764"/>
      <c r="AW66" s="764"/>
      <c r="AX66" s="764"/>
      <c r="AY66" s="765"/>
      <c r="AZ66" s="763" t="s">
        <v>
375</v>
      </c>
      <c r="BA66" s="764"/>
      <c r="BB66" s="764"/>
      <c r="BC66" s="764"/>
      <c r="BD66" s="775"/>
      <c r="BE66" s="266"/>
      <c r="BF66" s="266"/>
      <c r="BG66" s="266"/>
      <c r="BH66" s="266"/>
      <c r="BI66" s="266"/>
      <c r="BJ66" s="266"/>
      <c r="BK66" s="266"/>
      <c r="BL66" s="266"/>
      <c r="BM66" s="266"/>
      <c r="BN66" s="266"/>
      <c r="BO66" s="266"/>
      <c r="BP66" s="266"/>
      <c r="BQ66" s="263">
        <v>
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60.7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
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
1</v>
      </c>
      <c r="B68" s="915" t="s">
        <v>
589</v>
      </c>
      <c r="C68" s="916"/>
      <c r="D68" s="916"/>
      <c r="E68" s="916"/>
      <c r="F68" s="916"/>
      <c r="G68" s="916"/>
      <c r="H68" s="916"/>
      <c r="I68" s="916"/>
      <c r="J68" s="916"/>
      <c r="K68" s="916"/>
      <c r="L68" s="916"/>
      <c r="M68" s="916"/>
      <c r="N68" s="916"/>
      <c r="O68" s="916"/>
      <c r="P68" s="917"/>
      <c r="Q68" s="918">
        <v>
6529</v>
      </c>
      <c r="R68" s="912"/>
      <c r="S68" s="912"/>
      <c r="T68" s="912"/>
      <c r="U68" s="912"/>
      <c r="V68" s="912">
        <v>
6443</v>
      </c>
      <c r="W68" s="912"/>
      <c r="X68" s="912"/>
      <c r="Y68" s="912"/>
      <c r="Z68" s="912"/>
      <c r="AA68" s="912">
        <v>
86</v>
      </c>
      <c r="AB68" s="912"/>
      <c r="AC68" s="912"/>
      <c r="AD68" s="912"/>
      <c r="AE68" s="912"/>
      <c r="AF68" s="912">
        <v>
86</v>
      </c>
      <c r="AG68" s="912"/>
      <c r="AH68" s="912"/>
      <c r="AI68" s="912"/>
      <c r="AJ68" s="912"/>
      <c r="AK68" s="912">
        <v>
1926</v>
      </c>
      <c r="AL68" s="912"/>
      <c r="AM68" s="912"/>
      <c r="AN68" s="912"/>
      <c r="AO68" s="912"/>
      <c r="AP68" s="912" t="s">
        <v>
586</v>
      </c>
      <c r="AQ68" s="912"/>
      <c r="AR68" s="912"/>
      <c r="AS68" s="912"/>
      <c r="AT68" s="912"/>
      <c r="AU68" s="912" t="s">
        <v>
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
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
2</v>
      </c>
      <c r="B69" s="919" t="s">
        <v>
590</v>
      </c>
      <c r="C69" s="923"/>
      <c r="D69" s="923"/>
      <c r="E69" s="923"/>
      <c r="F69" s="923"/>
      <c r="G69" s="923"/>
      <c r="H69" s="923"/>
      <c r="I69" s="923"/>
      <c r="J69" s="923"/>
      <c r="K69" s="923"/>
      <c r="L69" s="923"/>
      <c r="M69" s="923"/>
      <c r="N69" s="923"/>
      <c r="O69" s="923"/>
      <c r="P69" s="924"/>
      <c r="Q69" s="922">
        <v>
1444184</v>
      </c>
      <c r="R69" s="877"/>
      <c r="S69" s="877"/>
      <c r="T69" s="877"/>
      <c r="U69" s="877"/>
      <c r="V69" s="877">
        <v>
1404896</v>
      </c>
      <c r="W69" s="877"/>
      <c r="X69" s="877"/>
      <c r="Y69" s="877"/>
      <c r="Z69" s="877"/>
      <c r="AA69" s="877">
        <v>
39288</v>
      </c>
      <c r="AB69" s="877"/>
      <c r="AC69" s="877"/>
      <c r="AD69" s="877"/>
      <c r="AE69" s="877"/>
      <c r="AF69" s="877">
        <v>
39288</v>
      </c>
      <c r="AG69" s="877"/>
      <c r="AH69" s="877"/>
      <c r="AI69" s="877"/>
      <c r="AJ69" s="877"/>
      <c r="AK69" s="877">
        <v>
16623</v>
      </c>
      <c r="AL69" s="877"/>
      <c r="AM69" s="877"/>
      <c r="AN69" s="877"/>
      <c r="AO69" s="877"/>
      <c r="AP69" s="877" t="s">
        <v>
586</v>
      </c>
      <c r="AQ69" s="877"/>
      <c r="AR69" s="877"/>
      <c r="AS69" s="877"/>
      <c r="AT69" s="877"/>
      <c r="AU69" s="877" t="s">
        <v>
586</v>
      </c>
      <c r="AV69" s="877"/>
      <c r="AW69" s="877"/>
      <c r="AX69" s="877"/>
      <c r="AY69" s="877"/>
      <c r="AZ69" s="925"/>
      <c r="BA69" s="925"/>
      <c r="BB69" s="925"/>
      <c r="BC69" s="925"/>
      <c r="BD69" s="926"/>
      <c r="BE69" s="266"/>
      <c r="BF69" s="266"/>
      <c r="BG69" s="266"/>
      <c r="BH69" s="266"/>
      <c r="BI69" s="266"/>
      <c r="BJ69" s="266"/>
      <c r="BK69" s="266"/>
      <c r="BL69" s="266"/>
      <c r="BM69" s="266"/>
      <c r="BN69" s="266"/>
      <c r="BO69" s="266"/>
      <c r="BP69" s="266"/>
      <c r="BQ69" s="263">
        <v>
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
3</v>
      </c>
      <c r="B70" s="919" t="s">
        <v>
591</v>
      </c>
      <c r="C70" s="920"/>
      <c r="D70" s="920"/>
      <c r="E70" s="920"/>
      <c r="F70" s="920"/>
      <c r="G70" s="920"/>
      <c r="H70" s="920"/>
      <c r="I70" s="920"/>
      <c r="J70" s="920"/>
      <c r="K70" s="920"/>
      <c r="L70" s="920"/>
      <c r="M70" s="920"/>
      <c r="N70" s="920"/>
      <c r="O70" s="920"/>
      <c r="P70" s="921"/>
      <c r="Q70" s="922">
        <v>
647</v>
      </c>
      <c r="R70" s="877"/>
      <c r="S70" s="877"/>
      <c r="T70" s="877"/>
      <c r="U70" s="877"/>
      <c r="V70" s="877">
        <v>
626</v>
      </c>
      <c r="W70" s="877"/>
      <c r="X70" s="877"/>
      <c r="Y70" s="877"/>
      <c r="Z70" s="877"/>
      <c r="AA70" s="877">
        <v>
21</v>
      </c>
      <c r="AB70" s="877"/>
      <c r="AC70" s="877"/>
      <c r="AD70" s="877"/>
      <c r="AE70" s="877"/>
      <c r="AF70" s="877">
        <v>
21</v>
      </c>
      <c r="AG70" s="877"/>
      <c r="AH70" s="877"/>
      <c r="AI70" s="877"/>
      <c r="AJ70" s="877"/>
      <c r="AK70" s="877" t="s">
        <v>
586</v>
      </c>
      <c r="AL70" s="877"/>
      <c r="AM70" s="877"/>
      <c r="AN70" s="877"/>
      <c r="AO70" s="877"/>
      <c r="AP70" s="877">
        <v>
830</v>
      </c>
      <c r="AQ70" s="877"/>
      <c r="AR70" s="877"/>
      <c r="AS70" s="877"/>
      <c r="AT70" s="877"/>
      <c r="AU70" s="877">
        <v>
99</v>
      </c>
      <c r="AV70" s="877"/>
      <c r="AW70" s="877"/>
      <c r="AX70" s="877"/>
      <c r="AY70" s="877"/>
      <c r="AZ70" s="925"/>
      <c r="BA70" s="925"/>
      <c r="BB70" s="925"/>
      <c r="BC70" s="925"/>
      <c r="BD70" s="926"/>
      <c r="BE70" s="266"/>
      <c r="BF70" s="266"/>
      <c r="BG70" s="266"/>
      <c r="BH70" s="266"/>
      <c r="BI70" s="266"/>
      <c r="BJ70" s="266"/>
      <c r="BK70" s="266"/>
      <c r="BL70" s="266"/>
      <c r="BM70" s="266"/>
      <c r="BN70" s="266"/>
      <c r="BO70" s="266"/>
      <c r="BP70" s="266"/>
      <c r="BQ70" s="263">
        <v>
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
4</v>
      </c>
      <c r="B71" s="919" t="s">
        <v>
592</v>
      </c>
      <c r="C71" s="920"/>
      <c r="D71" s="920"/>
      <c r="E71" s="920"/>
      <c r="F71" s="920"/>
      <c r="G71" s="920"/>
      <c r="H71" s="920"/>
      <c r="I71" s="920"/>
      <c r="J71" s="920"/>
      <c r="K71" s="920"/>
      <c r="L71" s="920"/>
      <c r="M71" s="920"/>
      <c r="N71" s="920"/>
      <c r="O71" s="920"/>
      <c r="P71" s="921"/>
      <c r="Q71" s="922">
        <v>
5253</v>
      </c>
      <c r="R71" s="877"/>
      <c r="S71" s="877"/>
      <c r="T71" s="877"/>
      <c r="U71" s="877"/>
      <c r="V71" s="877">
        <v>
4828</v>
      </c>
      <c r="W71" s="877"/>
      <c r="X71" s="877"/>
      <c r="Y71" s="877"/>
      <c r="Z71" s="877"/>
      <c r="AA71" s="877">
        <v>
425</v>
      </c>
      <c r="AB71" s="877"/>
      <c r="AC71" s="877"/>
      <c r="AD71" s="877"/>
      <c r="AE71" s="877"/>
      <c r="AF71" s="877">
        <v>
425</v>
      </c>
      <c r="AG71" s="877"/>
      <c r="AH71" s="877"/>
      <c r="AI71" s="877"/>
      <c r="AJ71" s="877"/>
      <c r="AK71" s="877">
        <v>
600</v>
      </c>
      <c r="AL71" s="877"/>
      <c r="AM71" s="877"/>
      <c r="AN71" s="877"/>
      <c r="AO71" s="877"/>
      <c r="AP71" s="877" t="s">
        <v>
586</v>
      </c>
      <c r="AQ71" s="877"/>
      <c r="AR71" s="877"/>
      <c r="AS71" s="877"/>
      <c r="AT71" s="877"/>
      <c r="AU71" s="877" t="s">
        <v>
596</v>
      </c>
      <c r="AV71" s="877"/>
      <c r="AW71" s="877"/>
      <c r="AX71" s="877"/>
      <c r="AY71" s="877"/>
      <c r="AZ71" s="925"/>
      <c r="BA71" s="925"/>
      <c r="BB71" s="925"/>
      <c r="BC71" s="925"/>
      <c r="BD71" s="926"/>
      <c r="BE71" s="266"/>
      <c r="BF71" s="266"/>
      <c r="BG71" s="266"/>
      <c r="BH71" s="266"/>
      <c r="BI71" s="266"/>
      <c r="BJ71" s="266"/>
      <c r="BK71" s="266"/>
      <c r="BL71" s="266"/>
      <c r="BM71" s="266"/>
      <c r="BN71" s="266"/>
      <c r="BO71" s="266"/>
      <c r="BP71" s="266"/>
      <c r="BQ71" s="263">
        <v>
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
5</v>
      </c>
      <c r="B72" s="919" t="s">
        <v>
593</v>
      </c>
      <c r="C72" s="920"/>
      <c r="D72" s="920"/>
      <c r="E72" s="920"/>
      <c r="F72" s="920"/>
      <c r="G72" s="920"/>
      <c r="H72" s="920"/>
      <c r="I72" s="920"/>
      <c r="J72" s="920"/>
      <c r="K72" s="920"/>
      <c r="L72" s="920"/>
      <c r="M72" s="920"/>
      <c r="N72" s="920"/>
      <c r="O72" s="920"/>
      <c r="P72" s="921"/>
      <c r="Q72" s="922">
        <v>
6</v>
      </c>
      <c r="R72" s="877"/>
      <c r="S72" s="877"/>
      <c r="T72" s="877"/>
      <c r="U72" s="877"/>
      <c r="V72" s="877">
        <v>
5</v>
      </c>
      <c r="W72" s="877"/>
      <c r="X72" s="877"/>
      <c r="Y72" s="877"/>
      <c r="Z72" s="877"/>
      <c r="AA72" s="877">
        <v>
1</v>
      </c>
      <c r="AB72" s="877"/>
      <c r="AC72" s="877"/>
      <c r="AD72" s="877"/>
      <c r="AE72" s="877"/>
      <c r="AF72" s="877">
        <v>
1</v>
      </c>
      <c r="AG72" s="877"/>
      <c r="AH72" s="877"/>
      <c r="AI72" s="877"/>
      <c r="AJ72" s="877"/>
      <c r="AK72" s="877" t="s">
        <v>
597</v>
      </c>
      <c r="AL72" s="877"/>
      <c r="AM72" s="877"/>
      <c r="AN72" s="877"/>
      <c r="AO72" s="877"/>
      <c r="AP72" s="877" t="s">
        <v>
586</v>
      </c>
      <c r="AQ72" s="877"/>
      <c r="AR72" s="877"/>
      <c r="AS72" s="877"/>
      <c r="AT72" s="877"/>
      <c r="AU72" s="877" t="s">
        <v>
586</v>
      </c>
      <c r="AV72" s="877"/>
      <c r="AW72" s="877"/>
      <c r="AX72" s="877"/>
      <c r="AY72" s="877"/>
      <c r="AZ72" s="925"/>
      <c r="BA72" s="925"/>
      <c r="BB72" s="925"/>
      <c r="BC72" s="925"/>
      <c r="BD72" s="926"/>
      <c r="BE72" s="266"/>
      <c r="BF72" s="266"/>
      <c r="BG72" s="266"/>
      <c r="BH72" s="266"/>
      <c r="BI72" s="266"/>
      <c r="BJ72" s="266"/>
      <c r="BK72" s="266"/>
      <c r="BL72" s="266"/>
      <c r="BM72" s="266"/>
      <c r="BN72" s="266"/>
      <c r="BO72" s="266"/>
      <c r="BP72" s="266"/>
      <c r="BQ72" s="263">
        <v>
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
6</v>
      </c>
      <c r="B73" s="919" t="s">
        <v>
594</v>
      </c>
      <c r="C73" s="920"/>
      <c r="D73" s="920"/>
      <c r="E73" s="920"/>
      <c r="F73" s="920"/>
      <c r="G73" s="920"/>
      <c r="H73" s="920"/>
      <c r="I73" s="920"/>
      <c r="J73" s="920"/>
      <c r="K73" s="920"/>
      <c r="L73" s="920"/>
      <c r="M73" s="920"/>
      <c r="N73" s="920"/>
      <c r="O73" s="920"/>
      <c r="P73" s="921"/>
      <c r="Q73" s="922">
        <v>
986</v>
      </c>
      <c r="R73" s="877"/>
      <c r="S73" s="877"/>
      <c r="T73" s="877"/>
      <c r="U73" s="877"/>
      <c r="V73" s="877">
        <v>
974</v>
      </c>
      <c r="W73" s="877"/>
      <c r="X73" s="877"/>
      <c r="Y73" s="877"/>
      <c r="Z73" s="877"/>
      <c r="AA73" s="877">
        <v>
12</v>
      </c>
      <c r="AB73" s="877"/>
      <c r="AC73" s="877"/>
      <c r="AD73" s="877"/>
      <c r="AE73" s="877"/>
      <c r="AF73" s="877">
        <v>
12</v>
      </c>
      <c r="AG73" s="877"/>
      <c r="AH73" s="877"/>
      <c r="AI73" s="877"/>
      <c r="AJ73" s="877"/>
      <c r="AK73" s="877">
        <v>
12</v>
      </c>
      <c r="AL73" s="877"/>
      <c r="AM73" s="877"/>
      <c r="AN73" s="877"/>
      <c r="AO73" s="877"/>
      <c r="AP73" s="877" t="s">
        <v>
586</v>
      </c>
      <c r="AQ73" s="877"/>
      <c r="AR73" s="877"/>
      <c r="AS73" s="877"/>
      <c r="AT73" s="877"/>
      <c r="AU73" s="877" t="s">
        <v>
586</v>
      </c>
      <c r="AV73" s="877"/>
      <c r="AW73" s="877"/>
      <c r="AX73" s="877"/>
      <c r="AY73" s="877"/>
      <c r="AZ73" s="925"/>
      <c r="BA73" s="925"/>
      <c r="BB73" s="925"/>
      <c r="BC73" s="925"/>
      <c r="BD73" s="926"/>
      <c r="BE73" s="266"/>
      <c r="BF73" s="266"/>
      <c r="BG73" s="266"/>
      <c r="BH73" s="266"/>
      <c r="BI73" s="266"/>
      <c r="BJ73" s="266"/>
      <c r="BK73" s="266"/>
      <c r="BL73" s="266"/>
      <c r="BM73" s="266"/>
      <c r="BN73" s="266"/>
      <c r="BO73" s="266"/>
      <c r="BP73" s="266"/>
      <c r="BQ73" s="263">
        <v>
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
7</v>
      </c>
      <c r="B74" s="919" t="s">
        <v>
595</v>
      </c>
      <c r="C74" s="920"/>
      <c r="D74" s="920"/>
      <c r="E74" s="920"/>
      <c r="F74" s="920"/>
      <c r="G74" s="920"/>
      <c r="H74" s="920"/>
      <c r="I74" s="920"/>
      <c r="J74" s="920"/>
      <c r="K74" s="920"/>
      <c r="L74" s="920"/>
      <c r="M74" s="920"/>
      <c r="N74" s="920"/>
      <c r="O74" s="920"/>
      <c r="P74" s="921"/>
      <c r="Q74" s="922">
        <v>
288</v>
      </c>
      <c r="R74" s="877"/>
      <c r="S74" s="877"/>
      <c r="T74" s="877"/>
      <c r="U74" s="877"/>
      <c r="V74" s="877">
        <v>
206</v>
      </c>
      <c r="W74" s="877"/>
      <c r="X74" s="877"/>
      <c r="Y74" s="877"/>
      <c r="Z74" s="877"/>
      <c r="AA74" s="877">
        <v>
82</v>
      </c>
      <c r="AB74" s="877"/>
      <c r="AC74" s="877"/>
      <c r="AD74" s="877"/>
      <c r="AE74" s="877"/>
      <c r="AF74" s="877">
        <v>
82</v>
      </c>
      <c r="AG74" s="877"/>
      <c r="AH74" s="877"/>
      <c r="AI74" s="877"/>
      <c r="AJ74" s="877"/>
      <c r="AK74" s="877">
        <v>
47</v>
      </c>
      <c r="AL74" s="877"/>
      <c r="AM74" s="877"/>
      <c r="AN74" s="877"/>
      <c r="AO74" s="877"/>
      <c r="AP74" s="877" t="s">
        <v>
586</v>
      </c>
      <c r="AQ74" s="877"/>
      <c r="AR74" s="877"/>
      <c r="AS74" s="877"/>
      <c r="AT74" s="877"/>
      <c r="AU74" s="877" t="s">
        <v>
586</v>
      </c>
      <c r="AV74" s="877"/>
      <c r="AW74" s="877"/>
      <c r="AX74" s="877"/>
      <c r="AY74" s="877"/>
      <c r="AZ74" s="925"/>
      <c r="BA74" s="925"/>
      <c r="BB74" s="925"/>
      <c r="BC74" s="925"/>
      <c r="BD74" s="926"/>
      <c r="BE74" s="266"/>
      <c r="BF74" s="266"/>
      <c r="BG74" s="266"/>
      <c r="BH74" s="266"/>
      <c r="BI74" s="266"/>
      <c r="BJ74" s="266"/>
      <c r="BK74" s="266"/>
      <c r="BL74" s="266"/>
      <c r="BM74" s="266"/>
      <c r="BN74" s="266"/>
      <c r="BO74" s="266"/>
      <c r="BP74" s="266"/>
      <c r="BQ74" s="263">
        <v>
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
8</v>
      </c>
      <c r="B75" s="919"/>
      <c r="C75" s="920"/>
      <c r="D75" s="920"/>
      <c r="E75" s="920"/>
      <c r="F75" s="920"/>
      <c r="G75" s="920"/>
      <c r="H75" s="920"/>
      <c r="I75" s="920"/>
      <c r="J75" s="920"/>
      <c r="K75" s="920"/>
      <c r="L75" s="920"/>
      <c r="M75" s="920"/>
      <c r="N75" s="920"/>
      <c r="O75" s="920"/>
      <c r="P75" s="921"/>
      <c r="Q75" s="927"/>
      <c r="R75" s="928"/>
      <c r="S75" s="928"/>
      <c r="T75" s="928"/>
      <c r="U75" s="876"/>
      <c r="V75" s="929"/>
      <c r="W75" s="928"/>
      <c r="X75" s="928"/>
      <c r="Y75" s="928"/>
      <c r="Z75" s="876"/>
      <c r="AA75" s="929"/>
      <c r="AB75" s="928"/>
      <c r="AC75" s="928"/>
      <c r="AD75" s="928"/>
      <c r="AE75" s="876"/>
      <c r="AF75" s="929"/>
      <c r="AG75" s="928"/>
      <c r="AH75" s="928"/>
      <c r="AI75" s="928"/>
      <c r="AJ75" s="876"/>
      <c r="AK75" s="929"/>
      <c r="AL75" s="928"/>
      <c r="AM75" s="928"/>
      <c r="AN75" s="928"/>
      <c r="AO75" s="876"/>
      <c r="AP75" s="929"/>
      <c r="AQ75" s="928"/>
      <c r="AR75" s="928"/>
      <c r="AS75" s="928"/>
      <c r="AT75" s="876"/>
      <c r="AU75" s="929"/>
      <c r="AV75" s="928"/>
      <c r="AW75" s="928"/>
      <c r="AX75" s="928"/>
      <c r="AY75" s="876"/>
      <c r="AZ75" s="925"/>
      <c r="BA75" s="925"/>
      <c r="BB75" s="925"/>
      <c r="BC75" s="925"/>
      <c r="BD75" s="926"/>
      <c r="BE75" s="266"/>
      <c r="BF75" s="266"/>
      <c r="BG75" s="266"/>
      <c r="BH75" s="266"/>
      <c r="BI75" s="266"/>
      <c r="BJ75" s="266"/>
      <c r="BK75" s="266"/>
      <c r="BL75" s="266"/>
      <c r="BM75" s="266"/>
      <c r="BN75" s="266"/>
      <c r="BO75" s="266"/>
      <c r="BP75" s="266"/>
      <c r="BQ75" s="263">
        <v>
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
9</v>
      </c>
      <c r="B76" s="919"/>
      <c r="C76" s="920"/>
      <c r="D76" s="920"/>
      <c r="E76" s="920"/>
      <c r="F76" s="920"/>
      <c r="G76" s="920"/>
      <c r="H76" s="920"/>
      <c r="I76" s="920"/>
      <c r="J76" s="920"/>
      <c r="K76" s="920"/>
      <c r="L76" s="920"/>
      <c r="M76" s="920"/>
      <c r="N76" s="920"/>
      <c r="O76" s="920"/>
      <c r="P76" s="921"/>
      <c r="Q76" s="927"/>
      <c r="R76" s="928"/>
      <c r="S76" s="928"/>
      <c r="T76" s="928"/>
      <c r="U76" s="876"/>
      <c r="V76" s="929"/>
      <c r="W76" s="928"/>
      <c r="X76" s="928"/>
      <c r="Y76" s="928"/>
      <c r="Z76" s="876"/>
      <c r="AA76" s="929"/>
      <c r="AB76" s="928"/>
      <c r="AC76" s="928"/>
      <c r="AD76" s="928"/>
      <c r="AE76" s="876"/>
      <c r="AF76" s="929"/>
      <c r="AG76" s="928"/>
      <c r="AH76" s="928"/>
      <c r="AI76" s="928"/>
      <c r="AJ76" s="876"/>
      <c r="AK76" s="929"/>
      <c r="AL76" s="928"/>
      <c r="AM76" s="928"/>
      <c r="AN76" s="928"/>
      <c r="AO76" s="876"/>
      <c r="AP76" s="929"/>
      <c r="AQ76" s="928"/>
      <c r="AR76" s="928"/>
      <c r="AS76" s="928"/>
      <c r="AT76" s="876"/>
      <c r="AU76" s="929"/>
      <c r="AV76" s="928"/>
      <c r="AW76" s="928"/>
      <c r="AX76" s="928"/>
      <c r="AY76" s="876"/>
      <c r="AZ76" s="925"/>
      <c r="BA76" s="925"/>
      <c r="BB76" s="925"/>
      <c r="BC76" s="925"/>
      <c r="BD76" s="926"/>
      <c r="BE76" s="266"/>
      <c r="BF76" s="266"/>
      <c r="BG76" s="266"/>
      <c r="BH76" s="266"/>
      <c r="BI76" s="266"/>
      <c r="BJ76" s="266"/>
      <c r="BK76" s="266"/>
      <c r="BL76" s="266"/>
      <c r="BM76" s="266"/>
      <c r="BN76" s="266"/>
      <c r="BO76" s="266"/>
      <c r="BP76" s="266"/>
      <c r="BQ76" s="263">
        <v>
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
10</v>
      </c>
      <c r="B77" s="919"/>
      <c r="C77" s="920"/>
      <c r="D77" s="920"/>
      <c r="E77" s="920"/>
      <c r="F77" s="920"/>
      <c r="G77" s="920"/>
      <c r="H77" s="920"/>
      <c r="I77" s="920"/>
      <c r="J77" s="920"/>
      <c r="K77" s="920"/>
      <c r="L77" s="920"/>
      <c r="M77" s="920"/>
      <c r="N77" s="920"/>
      <c r="O77" s="920"/>
      <c r="P77" s="921"/>
      <c r="Q77" s="927"/>
      <c r="R77" s="928"/>
      <c r="S77" s="928"/>
      <c r="T77" s="928"/>
      <c r="U77" s="876"/>
      <c r="V77" s="929"/>
      <c r="W77" s="928"/>
      <c r="X77" s="928"/>
      <c r="Y77" s="928"/>
      <c r="Z77" s="876"/>
      <c r="AA77" s="929"/>
      <c r="AB77" s="928"/>
      <c r="AC77" s="928"/>
      <c r="AD77" s="928"/>
      <c r="AE77" s="876"/>
      <c r="AF77" s="929"/>
      <c r="AG77" s="928"/>
      <c r="AH77" s="928"/>
      <c r="AI77" s="928"/>
      <c r="AJ77" s="876"/>
      <c r="AK77" s="929"/>
      <c r="AL77" s="928"/>
      <c r="AM77" s="928"/>
      <c r="AN77" s="928"/>
      <c r="AO77" s="876"/>
      <c r="AP77" s="929"/>
      <c r="AQ77" s="928"/>
      <c r="AR77" s="928"/>
      <c r="AS77" s="928"/>
      <c r="AT77" s="876"/>
      <c r="AU77" s="929"/>
      <c r="AV77" s="928"/>
      <c r="AW77" s="928"/>
      <c r="AX77" s="928"/>
      <c r="AY77" s="876"/>
      <c r="AZ77" s="925"/>
      <c r="BA77" s="925"/>
      <c r="BB77" s="925"/>
      <c r="BC77" s="925"/>
      <c r="BD77" s="926"/>
      <c r="BE77" s="266"/>
      <c r="BF77" s="266"/>
      <c r="BG77" s="266"/>
      <c r="BH77" s="266"/>
      <c r="BI77" s="266"/>
      <c r="BJ77" s="266"/>
      <c r="BK77" s="266"/>
      <c r="BL77" s="266"/>
      <c r="BM77" s="266"/>
      <c r="BN77" s="266"/>
      <c r="BO77" s="266"/>
      <c r="BP77" s="266"/>
      <c r="BQ77" s="263">
        <v>
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
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
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
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
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
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
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
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
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
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
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
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
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
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
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
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
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
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
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
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
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
391</v>
      </c>
      <c r="B88" s="836" t="s">
        <v>
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
39915</v>
      </c>
      <c r="AG88" s="888"/>
      <c r="AH88" s="888"/>
      <c r="AI88" s="888"/>
      <c r="AJ88" s="888"/>
      <c r="AK88" s="885"/>
      <c r="AL88" s="885"/>
      <c r="AM88" s="885"/>
      <c r="AN88" s="885"/>
      <c r="AO88" s="885"/>
      <c r="AP88" s="888">
        <v>
830</v>
      </c>
      <c r="AQ88" s="888"/>
      <c r="AR88" s="888"/>
      <c r="AS88" s="888"/>
      <c r="AT88" s="888"/>
      <c r="AU88" s="888">
        <v>
99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
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391</v>
      </c>
      <c r="BR102" s="836" t="s">
        <v>
425</v>
      </c>
      <c r="BS102" s="837"/>
      <c r="BT102" s="837"/>
      <c r="BU102" s="837"/>
      <c r="BV102" s="837"/>
      <c r="BW102" s="837"/>
      <c r="BX102" s="837"/>
      <c r="BY102" s="837"/>
      <c r="BZ102" s="837"/>
      <c r="CA102" s="837"/>
      <c r="CB102" s="837"/>
      <c r="CC102" s="837"/>
      <c r="CD102" s="837"/>
      <c r="CE102" s="837"/>
      <c r="CF102" s="837"/>
      <c r="CG102" s="838"/>
      <c r="CH102" s="937"/>
      <c r="CI102" s="938"/>
      <c r="CJ102" s="938"/>
      <c r="CK102" s="938"/>
      <c r="CL102" s="939"/>
      <c r="CM102" s="937"/>
      <c r="CN102" s="938"/>
      <c r="CO102" s="938"/>
      <c r="CP102" s="938"/>
      <c r="CQ102" s="939"/>
      <c r="CR102" s="940"/>
      <c r="CS102" s="896"/>
      <c r="CT102" s="896"/>
      <c r="CU102" s="896"/>
      <c r="CV102" s="941"/>
      <c r="CW102" s="940"/>
      <c r="CX102" s="896"/>
      <c r="CY102" s="896"/>
      <c r="CZ102" s="896"/>
      <c r="DA102" s="941"/>
      <c r="DB102" s="940"/>
      <c r="DC102" s="896"/>
      <c r="DD102" s="896"/>
      <c r="DE102" s="896"/>
      <c r="DF102" s="941"/>
      <c r="DG102" s="940"/>
      <c r="DH102" s="896"/>
      <c r="DI102" s="896"/>
      <c r="DJ102" s="896"/>
      <c r="DK102" s="941"/>
      <c r="DL102" s="940"/>
      <c r="DM102" s="896"/>
      <c r="DN102" s="896"/>
      <c r="DO102" s="896"/>
      <c r="DP102" s="941"/>
      <c r="DQ102" s="940"/>
      <c r="DR102" s="896"/>
      <c r="DS102" s="896"/>
      <c r="DT102" s="896"/>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
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
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
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
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
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
433</v>
      </c>
      <c r="AB109" s="943"/>
      <c r="AC109" s="943"/>
      <c r="AD109" s="943"/>
      <c r="AE109" s="944"/>
      <c r="AF109" s="942" t="s">
        <v>
305</v>
      </c>
      <c r="AG109" s="943"/>
      <c r="AH109" s="943"/>
      <c r="AI109" s="943"/>
      <c r="AJ109" s="944"/>
      <c r="AK109" s="942" t="s">
        <v>
304</v>
      </c>
      <c r="AL109" s="943"/>
      <c r="AM109" s="943"/>
      <c r="AN109" s="943"/>
      <c r="AO109" s="944"/>
      <c r="AP109" s="942" t="s">
        <v>
434</v>
      </c>
      <c r="AQ109" s="943"/>
      <c r="AR109" s="943"/>
      <c r="AS109" s="943"/>
      <c r="AT109" s="945"/>
      <c r="AU109" s="962" t="s">
        <v>
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
433</v>
      </c>
      <c r="BR109" s="943"/>
      <c r="BS109" s="943"/>
      <c r="BT109" s="943"/>
      <c r="BU109" s="944"/>
      <c r="BV109" s="942" t="s">
        <v>
305</v>
      </c>
      <c r="BW109" s="943"/>
      <c r="BX109" s="943"/>
      <c r="BY109" s="943"/>
      <c r="BZ109" s="944"/>
      <c r="CA109" s="942" t="s">
        <v>
304</v>
      </c>
      <c r="CB109" s="943"/>
      <c r="CC109" s="943"/>
      <c r="CD109" s="943"/>
      <c r="CE109" s="944"/>
      <c r="CF109" s="963" t="s">
        <v>
434</v>
      </c>
      <c r="CG109" s="963"/>
      <c r="CH109" s="963"/>
      <c r="CI109" s="963"/>
      <c r="CJ109" s="963"/>
      <c r="CK109" s="942" t="s">
        <v>
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
433</v>
      </c>
      <c r="DH109" s="943"/>
      <c r="DI109" s="943"/>
      <c r="DJ109" s="943"/>
      <c r="DK109" s="944"/>
      <c r="DL109" s="942" t="s">
        <v>
305</v>
      </c>
      <c r="DM109" s="943"/>
      <c r="DN109" s="943"/>
      <c r="DO109" s="943"/>
      <c r="DP109" s="944"/>
      <c r="DQ109" s="942" t="s">
        <v>
304</v>
      </c>
      <c r="DR109" s="943"/>
      <c r="DS109" s="943"/>
      <c r="DT109" s="943"/>
      <c r="DU109" s="944"/>
      <c r="DV109" s="942" t="s">
        <v>
434</v>
      </c>
      <c r="DW109" s="943"/>
      <c r="DX109" s="943"/>
      <c r="DY109" s="943"/>
      <c r="DZ109" s="945"/>
    </row>
    <row r="110" spans="1:131" s="247" customFormat="1" ht="26.25" customHeight="1" x14ac:dyDescent="0.15">
      <c r="A110" s="946" t="s">
        <v>
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
298607</v>
      </c>
      <c r="AB110" s="950"/>
      <c r="AC110" s="950"/>
      <c r="AD110" s="950"/>
      <c r="AE110" s="951"/>
      <c r="AF110" s="952">
        <v>
271191</v>
      </c>
      <c r="AG110" s="950"/>
      <c r="AH110" s="950"/>
      <c r="AI110" s="950"/>
      <c r="AJ110" s="951"/>
      <c r="AK110" s="952">
        <v>
257358</v>
      </c>
      <c r="AL110" s="950"/>
      <c r="AM110" s="950"/>
      <c r="AN110" s="950"/>
      <c r="AO110" s="951"/>
      <c r="AP110" s="953">
        <v>
18.100000000000001</v>
      </c>
      <c r="AQ110" s="954"/>
      <c r="AR110" s="954"/>
      <c r="AS110" s="954"/>
      <c r="AT110" s="955"/>
      <c r="AU110" s="956" t="s">
        <v>
73</v>
      </c>
      <c r="AV110" s="957"/>
      <c r="AW110" s="957"/>
      <c r="AX110" s="957"/>
      <c r="AY110" s="957"/>
      <c r="AZ110" s="998" t="s">
        <v>
437</v>
      </c>
      <c r="BA110" s="947"/>
      <c r="BB110" s="947"/>
      <c r="BC110" s="947"/>
      <c r="BD110" s="947"/>
      <c r="BE110" s="947"/>
      <c r="BF110" s="947"/>
      <c r="BG110" s="947"/>
      <c r="BH110" s="947"/>
      <c r="BI110" s="947"/>
      <c r="BJ110" s="947"/>
      <c r="BK110" s="947"/>
      <c r="BL110" s="947"/>
      <c r="BM110" s="947"/>
      <c r="BN110" s="947"/>
      <c r="BO110" s="947"/>
      <c r="BP110" s="948"/>
      <c r="BQ110" s="984">
        <v>
2673333</v>
      </c>
      <c r="BR110" s="985"/>
      <c r="BS110" s="985"/>
      <c r="BT110" s="985"/>
      <c r="BU110" s="985"/>
      <c r="BV110" s="985">
        <v>
2786108</v>
      </c>
      <c r="BW110" s="985"/>
      <c r="BX110" s="985"/>
      <c r="BY110" s="985"/>
      <c r="BZ110" s="985"/>
      <c r="CA110" s="985">
        <v>
2770972</v>
      </c>
      <c r="CB110" s="985"/>
      <c r="CC110" s="985"/>
      <c r="CD110" s="985"/>
      <c r="CE110" s="985"/>
      <c r="CF110" s="999">
        <v>
195</v>
      </c>
      <c r="CG110" s="1000"/>
      <c r="CH110" s="1000"/>
      <c r="CI110" s="1000"/>
      <c r="CJ110" s="1000"/>
      <c r="CK110" s="1001" t="s">
        <v>
438</v>
      </c>
      <c r="CL110" s="1002"/>
      <c r="CM110" s="981" t="s">
        <v>
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
128</v>
      </c>
      <c r="DH110" s="985"/>
      <c r="DI110" s="985"/>
      <c r="DJ110" s="985"/>
      <c r="DK110" s="985"/>
      <c r="DL110" s="985" t="s">
        <v>
440</v>
      </c>
      <c r="DM110" s="985"/>
      <c r="DN110" s="985"/>
      <c r="DO110" s="985"/>
      <c r="DP110" s="985"/>
      <c r="DQ110" s="985" t="s">
        <v>
441</v>
      </c>
      <c r="DR110" s="985"/>
      <c r="DS110" s="985"/>
      <c r="DT110" s="985"/>
      <c r="DU110" s="985"/>
      <c r="DV110" s="986" t="s">
        <v>
128</v>
      </c>
      <c r="DW110" s="986"/>
      <c r="DX110" s="986"/>
      <c r="DY110" s="986"/>
      <c r="DZ110" s="987"/>
    </row>
    <row r="111" spans="1:131" s="247" customFormat="1" ht="26.25" customHeight="1" x14ac:dyDescent="0.15">
      <c r="A111" s="988" t="s">
        <v>
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
441</v>
      </c>
      <c r="AB111" s="992"/>
      <c r="AC111" s="992"/>
      <c r="AD111" s="992"/>
      <c r="AE111" s="993"/>
      <c r="AF111" s="994" t="s">
        <v>
443</v>
      </c>
      <c r="AG111" s="992"/>
      <c r="AH111" s="992"/>
      <c r="AI111" s="992"/>
      <c r="AJ111" s="993"/>
      <c r="AK111" s="994" t="s">
        <v>
441</v>
      </c>
      <c r="AL111" s="992"/>
      <c r="AM111" s="992"/>
      <c r="AN111" s="992"/>
      <c r="AO111" s="993"/>
      <c r="AP111" s="995" t="s">
        <v>
441</v>
      </c>
      <c r="AQ111" s="996"/>
      <c r="AR111" s="996"/>
      <c r="AS111" s="996"/>
      <c r="AT111" s="997"/>
      <c r="AU111" s="958"/>
      <c r="AV111" s="959"/>
      <c r="AW111" s="959"/>
      <c r="AX111" s="959"/>
      <c r="AY111" s="959"/>
      <c r="AZ111" s="1007" t="s">
        <v>
444</v>
      </c>
      <c r="BA111" s="1008"/>
      <c r="BB111" s="1008"/>
      <c r="BC111" s="1008"/>
      <c r="BD111" s="1008"/>
      <c r="BE111" s="1008"/>
      <c r="BF111" s="1008"/>
      <c r="BG111" s="1008"/>
      <c r="BH111" s="1008"/>
      <c r="BI111" s="1008"/>
      <c r="BJ111" s="1008"/>
      <c r="BK111" s="1008"/>
      <c r="BL111" s="1008"/>
      <c r="BM111" s="1008"/>
      <c r="BN111" s="1008"/>
      <c r="BO111" s="1008"/>
      <c r="BP111" s="1009"/>
      <c r="BQ111" s="977" t="s">
        <v>
445</v>
      </c>
      <c r="BR111" s="978"/>
      <c r="BS111" s="978"/>
      <c r="BT111" s="978"/>
      <c r="BU111" s="978"/>
      <c r="BV111" s="978" t="s">
        <v>
128</v>
      </c>
      <c r="BW111" s="978"/>
      <c r="BX111" s="978"/>
      <c r="BY111" s="978"/>
      <c r="BZ111" s="978"/>
      <c r="CA111" s="978" t="s">
        <v>
128</v>
      </c>
      <c r="CB111" s="978"/>
      <c r="CC111" s="978"/>
      <c r="CD111" s="978"/>
      <c r="CE111" s="978"/>
      <c r="CF111" s="972" t="s">
        <v>
128</v>
      </c>
      <c r="CG111" s="973"/>
      <c r="CH111" s="973"/>
      <c r="CI111" s="973"/>
      <c r="CJ111" s="973"/>
      <c r="CK111" s="1003"/>
      <c r="CL111" s="1004"/>
      <c r="CM111" s="974" t="s">
        <v>
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
441</v>
      </c>
      <c r="DH111" s="978"/>
      <c r="DI111" s="978"/>
      <c r="DJ111" s="978"/>
      <c r="DK111" s="978"/>
      <c r="DL111" s="978" t="s">
        <v>
128</v>
      </c>
      <c r="DM111" s="978"/>
      <c r="DN111" s="978"/>
      <c r="DO111" s="978"/>
      <c r="DP111" s="978"/>
      <c r="DQ111" s="978" t="s">
        <v>
441</v>
      </c>
      <c r="DR111" s="978"/>
      <c r="DS111" s="978"/>
      <c r="DT111" s="978"/>
      <c r="DU111" s="978"/>
      <c r="DV111" s="979" t="s">
        <v>
440</v>
      </c>
      <c r="DW111" s="979"/>
      <c r="DX111" s="979"/>
      <c r="DY111" s="979"/>
      <c r="DZ111" s="980"/>
    </row>
    <row r="112" spans="1:131" s="247" customFormat="1" ht="26.25" customHeight="1" x14ac:dyDescent="0.15">
      <c r="A112" s="1010" t="s">
        <v>
447</v>
      </c>
      <c r="B112" s="1011"/>
      <c r="C112" s="1008" t="s">
        <v>
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
128</v>
      </c>
      <c r="AB112" s="1017"/>
      <c r="AC112" s="1017"/>
      <c r="AD112" s="1017"/>
      <c r="AE112" s="1018"/>
      <c r="AF112" s="1019" t="s">
        <v>
128</v>
      </c>
      <c r="AG112" s="1017"/>
      <c r="AH112" s="1017"/>
      <c r="AI112" s="1017"/>
      <c r="AJ112" s="1018"/>
      <c r="AK112" s="1019" t="s">
        <v>
440</v>
      </c>
      <c r="AL112" s="1017"/>
      <c r="AM112" s="1017"/>
      <c r="AN112" s="1017"/>
      <c r="AO112" s="1018"/>
      <c r="AP112" s="1020" t="s">
        <v>
445</v>
      </c>
      <c r="AQ112" s="1021"/>
      <c r="AR112" s="1021"/>
      <c r="AS112" s="1021"/>
      <c r="AT112" s="1022"/>
      <c r="AU112" s="958"/>
      <c r="AV112" s="959"/>
      <c r="AW112" s="959"/>
      <c r="AX112" s="959"/>
      <c r="AY112" s="959"/>
      <c r="AZ112" s="1007" t="s">
        <v>
449</v>
      </c>
      <c r="BA112" s="1008"/>
      <c r="BB112" s="1008"/>
      <c r="BC112" s="1008"/>
      <c r="BD112" s="1008"/>
      <c r="BE112" s="1008"/>
      <c r="BF112" s="1008"/>
      <c r="BG112" s="1008"/>
      <c r="BH112" s="1008"/>
      <c r="BI112" s="1008"/>
      <c r="BJ112" s="1008"/>
      <c r="BK112" s="1008"/>
      <c r="BL112" s="1008"/>
      <c r="BM112" s="1008"/>
      <c r="BN112" s="1008"/>
      <c r="BO112" s="1008"/>
      <c r="BP112" s="1009"/>
      <c r="BQ112" s="977">
        <v>
854735</v>
      </c>
      <c r="BR112" s="978"/>
      <c r="BS112" s="978"/>
      <c r="BT112" s="978"/>
      <c r="BU112" s="978"/>
      <c r="BV112" s="978">
        <v>
857288</v>
      </c>
      <c r="BW112" s="978"/>
      <c r="BX112" s="978"/>
      <c r="BY112" s="978"/>
      <c r="BZ112" s="978"/>
      <c r="CA112" s="978">
        <v>
822908</v>
      </c>
      <c r="CB112" s="978"/>
      <c r="CC112" s="978"/>
      <c r="CD112" s="978"/>
      <c r="CE112" s="978"/>
      <c r="CF112" s="972">
        <v>
57.9</v>
      </c>
      <c r="CG112" s="973"/>
      <c r="CH112" s="973"/>
      <c r="CI112" s="973"/>
      <c r="CJ112" s="973"/>
      <c r="CK112" s="1003"/>
      <c r="CL112" s="1004"/>
      <c r="CM112" s="974" t="s">
        <v>
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
128</v>
      </c>
      <c r="DH112" s="978"/>
      <c r="DI112" s="978"/>
      <c r="DJ112" s="978"/>
      <c r="DK112" s="978"/>
      <c r="DL112" s="978" t="s">
        <v>
443</v>
      </c>
      <c r="DM112" s="978"/>
      <c r="DN112" s="978"/>
      <c r="DO112" s="978"/>
      <c r="DP112" s="978"/>
      <c r="DQ112" s="978" t="s">
        <v>
128</v>
      </c>
      <c r="DR112" s="978"/>
      <c r="DS112" s="978"/>
      <c r="DT112" s="978"/>
      <c r="DU112" s="978"/>
      <c r="DV112" s="979" t="s">
        <v>
128</v>
      </c>
      <c r="DW112" s="979"/>
      <c r="DX112" s="979"/>
      <c r="DY112" s="979"/>
      <c r="DZ112" s="980"/>
    </row>
    <row r="113" spans="1:130" s="247" customFormat="1" ht="26.25" customHeight="1" x14ac:dyDescent="0.15">
      <c r="A113" s="1012"/>
      <c r="B113" s="1013"/>
      <c r="C113" s="1008" t="s">
        <v>
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
79319</v>
      </c>
      <c r="AB113" s="992"/>
      <c r="AC113" s="992"/>
      <c r="AD113" s="992"/>
      <c r="AE113" s="993"/>
      <c r="AF113" s="994">
        <v>
70036</v>
      </c>
      <c r="AG113" s="992"/>
      <c r="AH113" s="992"/>
      <c r="AI113" s="992"/>
      <c r="AJ113" s="993"/>
      <c r="AK113" s="994">
        <v>
67507</v>
      </c>
      <c r="AL113" s="992"/>
      <c r="AM113" s="992"/>
      <c r="AN113" s="992"/>
      <c r="AO113" s="993"/>
      <c r="AP113" s="995">
        <v>
4.8</v>
      </c>
      <c r="AQ113" s="996"/>
      <c r="AR113" s="996"/>
      <c r="AS113" s="996"/>
      <c r="AT113" s="997"/>
      <c r="AU113" s="958"/>
      <c r="AV113" s="959"/>
      <c r="AW113" s="959"/>
      <c r="AX113" s="959"/>
      <c r="AY113" s="959"/>
      <c r="AZ113" s="1007" t="s">
        <v>
452</v>
      </c>
      <c r="BA113" s="1008"/>
      <c r="BB113" s="1008"/>
      <c r="BC113" s="1008"/>
      <c r="BD113" s="1008"/>
      <c r="BE113" s="1008"/>
      <c r="BF113" s="1008"/>
      <c r="BG113" s="1008"/>
      <c r="BH113" s="1008"/>
      <c r="BI113" s="1008"/>
      <c r="BJ113" s="1008"/>
      <c r="BK113" s="1008"/>
      <c r="BL113" s="1008"/>
      <c r="BM113" s="1008"/>
      <c r="BN113" s="1008"/>
      <c r="BO113" s="1008"/>
      <c r="BP113" s="1009"/>
      <c r="BQ113" s="977">
        <v>
141399</v>
      </c>
      <c r="BR113" s="978"/>
      <c r="BS113" s="978"/>
      <c r="BT113" s="978"/>
      <c r="BU113" s="978"/>
      <c r="BV113" s="978">
        <v>
120738</v>
      </c>
      <c r="BW113" s="978"/>
      <c r="BX113" s="978"/>
      <c r="BY113" s="978"/>
      <c r="BZ113" s="978"/>
      <c r="CA113" s="978">
        <v>
98788</v>
      </c>
      <c r="CB113" s="978"/>
      <c r="CC113" s="978"/>
      <c r="CD113" s="978"/>
      <c r="CE113" s="978"/>
      <c r="CF113" s="972">
        <v>
7</v>
      </c>
      <c r="CG113" s="973"/>
      <c r="CH113" s="973"/>
      <c r="CI113" s="973"/>
      <c r="CJ113" s="973"/>
      <c r="CK113" s="1003"/>
      <c r="CL113" s="1004"/>
      <c r="CM113" s="974" t="s">
        <v>
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
128</v>
      </c>
      <c r="DH113" s="1017"/>
      <c r="DI113" s="1017"/>
      <c r="DJ113" s="1017"/>
      <c r="DK113" s="1018"/>
      <c r="DL113" s="1019" t="s">
        <v>
128</v>
      </c>
      <c r="DM113" s="1017"/>
      <c r="DN113" s="1017"/>
      <c r="DO113" s="1017"/>
      <c r="DP113" s="1018"/>
      <c r="DQ113" s="1019" t="s">
        <v>
441</v>
      </c>
      <c r="DR113" s="1017"/>
      <c r="DS113" s="1017"/>
      <c r="DT113" s="1017"/>
      <c r="DU113" s="1018"/>
      <c r="DV113" s="1020" t="s">
        <v>
440</v>
      </c>
      <c r="DW113" s="1021"/>
      <c r="DX113" s="1021"/>
      <c r="DY113" s="1021"/>
      <c r="DZ113" s="1022"/>
    </row>
    <row r="114" spans="1:130" s="247" customFormat="1" ht="26.25" customHeight="1" x14ac:dyDescent="0.15">
      <c r="A114" s="1012"/>
      <c r="B114" s="1013"/>
      <c r="C114" s="1008" t="s">
        <v>
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
23320</v>
      </c>
      <c r="AB114" s="1017"/>
      <c r="AC114" s="1017"/>
      <c r="AD114" s="1017"/>
      <c r="AE114" s="1018"/>
      <c r="AF114" s="1019">
        <v>
23321</v>
      </c>
      <c r="AG114" s="1017"/>
      <c r="AH114" s="1017"/>
      <c r="AI114" s="1017"/>
      <c r="AJ114" s="1018"/>
      <c r="AK114" s="1019">
        <v>
23136</v>
      </c>
      <c r="AL114" s="1017"/>
      <c r="AM114" s="1017"/>
      <c r="AN114" s="1017"/>
      <c r="AO114" s="1018"/>
      <c r="AP114" s="1020">
        <v>
1.6</v>
      </c>
      <c r="AQ114" s="1021"/>
      <c r="AR114" s="1021"/>
      <c r="AS114" s="1021"/>
      <c r="AT114" s="1022"/>
      <c r="AU114" s="958"/>
      <c r="AV114" s="959"/>
      <c r="AW114" s="959"/>
      <c r="AX114" s="959"/>
      <c r="AY114" s="959"/>
      <c r="AZ114" s="1007" t="s">
        <v>
455</v>
      </c>
      <c r="BA114" s="1008"/>
      <c r="BB114" s="1008"/>
      <c r="BC114" s="1008"/>
      <c r="BD114" s="1008"/>
      <c r="BE114" s="1008"/>
      <c r="BF114" s="1008"/>
      <c r="BG114" s="1008"/>
      <c r="BH114" s="1008"/>
      <c r="BI114" s="1008"/>
      <c r="BJ114" s="1008"/>
      <c r="BK114" s="1008"/>
      <c r="BL114" s="1008"/>
      <c r="BM114" s="1008"/>
      <c r="BN114" s="1008"/>
      <c r="BO114" s="1008"/>
      <c r="BP114" s="1009"/>
      <c r="BQ114" s="977">
        <v>
457127</v>
      </c>
      <c r="BR114" s="978"/>
      <c r="BS114" s="978"/>
      <c r="BT114" s="978"/>
      <c r="BU114" s="978"/>
      <c r="BV114" s="978">
        <v>
295612</v>
      </c>
      <c r="BW114" s="978"/>
      <c r="BX114" s="978"/>
      <c r="BY114" s="978"/>
      <c r="BZ114" s="978"/>
      <c r="CA114" s="978">
        <v>
416759</v>
      </c>
      <c r="CB114" s="978"/>
      <c r="CC114" s="978"/>
      <c r="CD114" s="978"/>
      <c r="CE114" s="978"/>
      <c r="CF114" s="972">
        <v>
29.3</v>
      </c>
      <c r="CG114" s="973"/>
      <c r="CH114" s="973"/>
      <c r="CI114" s="973"/>
      <c r="CJ114" s="973"/>
      <c r="CK114" s="1003"/>
      <c r="CL114" s="1004"/>
      <c r="CM114" s="974" t="s">
        <v>
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
128</v>
      </c>
      <c r="DH114" s="1017"/>
      <c r="DI114" s="1017"/>
      <c r="DJ114" s="1017"/>
      <c r="DK114" s="1018"/>
      <c r="DL114" s="1019" t="s">
        <v>
440</v>
      </c>
      <c r="DM114" s="1017"/>
      <c r="DN114" s="1017"/>
      <c r="DO114" s="1017"/>
      <c r="DP114" s="1018"/>
      <c r="DQ114" s="1019" t="s">
        <v>
128</v>
      </c>
      <c r="DR114" s="1017"/>
      <c r="DS114" s="1017"/>
      <c r="DT114" s="1017"/>
      <c r="DU114" s="1018"/>
      <c r="DV114" s="1020" t="s">
        <v>
440</v>
      </c>
      <c r="DW114" s="1021"/>
      <c r="DX114" s="1021"/>
      <c r="DY114" s="1021"/>
      <c r="DZ114" s="1022"/>
    </row>
    <row r="115" spans="1:130" s="247" customFormat="1" ht="26.25" customHeight="1" x14ac:dyDescent="0.15">
      <c r="A115" s="1012"/>
      <c r="B115" s="1013"/>
      <c r="C115" s="1008" t="s">
        <v>
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
128</v>
      </c>
      <c r="AB115" s="992"/>
      <c r="AC115" s="992"/>
      <c r="AD115" s="992"/>
      <c r="AE115" s="993"/>
      <c r="AF115" s="994" t="s">
        <v>
443</v>
      </c>
      <c r="AG115" s="992"/>
      <c r="AH115" s="992"/>
      <c r="AI115" s="992"/>
      <c r="AJ115" s="993"/>
      <c r="AK115" s="994" t="s">
        <v>
440</v>
      </c>
      <c r="AL115" s="992"/>
      <c r="AM115" s="992"/>
      <c r="AN115" s="992"/>
      <c r="AO115" s="993"/>
      <c r="AP115" s="995" t="s">
        <v>
128</v>
      </c>
      <c r="AQ115" s="996"/>
      <c r="AR115" s="996"/>
      <c r="AS115" s="996"/>
      <c r="AT115" s="997"/>
      <c r="AU115" s="958"/>
      <c r="AV115" s="959"/>
      <c r="AW115" s="959"/>
      <c r="AX115" s="959"/>
      <c r="AY115" s="959"/>
      <c r="AZ115" s="1007" t="s">
        <v>
458</v>
      </c>
      <c r="BA115" s="1008"/>
      <c r="BB115" s="1008"/>
      <c r="BC115" s="1008"/>
      <c r="BD115" s="1008"/>
      <c r="BE115" s="1008"/>
      <c r="BF115" s="1008"/>
      <c r="BG115" s="1008"/>
      <c r="BH115" s="1008"/>
      <c r="BI115" s="1008"/>
      <c r="BJ115" s="1008"/>
      <c r="BK115" s="1008"/>
      <c r="BL115" s="1008"/>
      <c r="BM115" s="1008"/>
      <c r="BN115" s="1008"/>
      <c r="BO115" s="1008"/>
      <c r="BP115" s="1009"/>
      <c r="BQ115" s="977" t="s">
        <v>
128</v>
      </c>
      <c r="BR115" s="978"/>
      <c r="BS115" s="978"/>
      <c r="BT115" s="978"/>
      <c r="BU115" s="978"/>
      <c r="BV115" s="978" t="s">
        <v>
440</v>
      </c>
      <c r="BW115" s="978"/>
      <c r="BX115" s="978"/>
      <c r="BY115" s="978"/>
      <c r="BZ115" s="978"/>
      <c r="CA115" s="978" t="s">
        <v>
440</v>
      </c>
      <c r="CB115" s="978"/>
      <c r="CC115" s="978"/>
      <c r="CD115" s="978"/>
      <c r="CE115" s="978"/>
      <c r="CF115" s="972" t="s">
        <v>
128</v>
      </c>
      <c r="CG115" s="973"/>
      <c r="CH115" s="973"/>
      <c r="CI115" s="973"/>
      <c r="CJ115" s="973"/>
      <c r="CK115" s="1003"/>
      <c r="CL115" s="1004"/>
      <c r="CM115" s="1007" t="s">
        <v>
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
441</v>
      </c>
      <c r="DH115" s="1017"/>
      <c r="DI115" s="1017"/>
      <c r="DJ115" s="1017"/>
      <c r="DK115" s="1018"/>
      <c r="DL115" s="1019" t="s">
        <v>
128</v>
      </c>
      <c r="DM115" s="1017"/>
      <c r="DN115" s="1017"/>
      <c r="DO115" s="1017"/>
      <c r="DP115" s="1018"/>
      <c r="DQ115" s="1019" t="s">
        <v>
441</v>
      </c>
      <c r="DR115" s="1017"/>
      <c r="DS115" s="1017"/>
      <c r="DT115" s="1017"/>
      <c r="DU115" s="1018"/>
      <c r="DV115" s="1020" t="s">
        <v>
445</v>
      </c>
      <c r="DW115" s="1021"/>
      <c r="DX115" s="1021"/>
      <c r="DY115" s="1021"/>
      <c r="DZ115" s="1022"/>
    </row>
    <row r="116" spans="1:130" s="247" customFormat="1" ht="26.25" customHeight="1" x14ac:dyDescent="0.15">
      <c r="A116" s="1014"/>
      <c r="B116" s="1015"/>
      <c r="C116" s="1023" t="s">
        <v>
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
441</v>
      </c>
      <c r="AB116" s="1017"/>
      <c r="AC116" s="1017"/>
      <c r="AD116" s="1017"/>
      <c r="AE116" s="1018"/>
      <c r="AF116" s="1019" t="s">
        <v>
128</v>
      </c>
      <c r="AG116" s="1017"/>
      <c r="AH116" s="1017"/>
      <c r="AI116" s="1017"/>
      <c r="AJ116" s="1018"/>
      <c r="AK116" s="1019" t="s">
        <v>
440</v>
      </c>
      <c r="AL116" s="1017"/>
      <c r="AM116" s="1017"/>
      <c r="AN116" s="1017"/>
      <c r="AO116" s="1018"/>
      <c r="AP116" s="1020" t="s">
        <v>
128</v>
      </c>
      <c r="AQ116" s="1021"/>
      <c r="AR116" s="1021"/>
      <c r="AS116" s="1021"/>
      <c r="AT116" s="1022"/>
      <c r="AU116" s="958"/>
      <c r="AV116" s="959"/>
      <c r="AW116" s="959"/>
      <c r="AX116" s="959"/>
      <c r="AY116" s="959"/>
      <c r="AZ116" s="1025" t="s">
        <v>
461</v>
      </c>
      <c r="BA116" s="1026"/>
      <c r="BB116" s="1026"/>
      <c r="BC116" s="1026"/>
      <c r="BD116" s="1026"/>
      <c r="BE116" s="1026"/>
      <c r="BF116" s="1026"/>
      <c r="BG116" s="1026"/>
      <c r="BH116" s="1026"/>
      <c r="BI116" s="1026"/>
      <c r="BJ116" s="1026"/>
      <c r="BK116" s="1026"/>
      <c r="BL116" s="1026"/>
      <c r="BM116" s="1026"/>
      <c r="BN116" s="1026"/>
      <c r="BO116" s="1026"/>
      <c r="BP116" s="1027"/>
      <c r="BQ116" s="977" t="s">
        <v>
441</v>
      </c>
      <c r="BR116" s="978"/>
      <c r="BS116" s="978"/>
      <c r="BT116" s="978"/>
      <c r="BU116" s="978"/>
      <c r="BV116" s="978" t="s">
        <v>
441</v>
      </c>
      <c r="BW116" s="978"/>
      <c r="BX116" s="978"/>
      <c r="BY116" s="978"/>
      <c r="BZ116" s="978"/>
      <c r="CA116" s="978" t="s">
        <v>
441</v>
      </c>
      <c r="CB116" s="978"/>
      <c r="CC116" s="978"/>
      <c r="CD116" s="978"/>
      <c r="CE116" s="978"/>
      <c r="CF116" s="972" t="s">
        <v>
128</v>
      </c>
      <c r="CG116" s="973"/>
      <c r="CH116" s="973"/>
      <c r="CI116" s="973"/>
      <c r="CJ116" s="973"/>
      <c r="CK116" s="1003"/>
      <c r="CL116" s="1004"/>
      <c r="CM116" s="974" t="s">
        <v>
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
128</v>
      </c>
      <c r="DH116" s="1017"/>
      <c r="DI116" s="1017"/>
      <c r="DJ116" s="1017"/>
      <c r="DK116" s="1018"/>
      <c r="DL116" s="1019" t="s">
        <v>
440</v>
      </c>
      <c r="DM116" s="1017"/>
      <c r="DN116" s="1017"/>
      <c r="DO116" s="1017"/>
      <c r="DP116" s="1018"/>
      <c r="DQ116" s="1019" t="s">
        <v>
445</v>
      </c>
      <c r="DR116" s="1017"/>
      <c r="DS116" s="1017"/>
      <c r="DT116" s="1017"/>
      <c r="DU116" s="1018"/>
      <c r="DV116" s="1020" t="s">
        <v>
128</v>
      </c>
      <c r="DW116" s="1021"/>
      <c r="DX116" s="1021"/>
      <c r="DY116" s="1021"/>
      <c r="DZ116" s="1022"/>
    </row>
    <row r="117" spans="1:130" s="247" customFormat="1" ht="26.25" customHeight="1" x14ac:dyDescent="0.15">
      <c r="A117" s="962" t="s">
        <v>
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
463</v>
      </c>
      <c r="Z117" s="944"/>
      <c r="AA117" s="1034">
        <v>
401246</v>
      </c>
      <c r="AB117" s="1035"/>
      <c r="AC117" s="1035"/>
      <c r="AD117" s="1035"/>
      <c r="AE117" s="1036"/>
      <c r="AF117" s="1037">
        <v>
364548</v>
      </c>
      <c r="AG117" s="1035"/>
      <c r="AH117" s="1035"/>
      <c r="AI117" s="1035"/>
      <c r="AJ117" s="1036"/>
      <c r="AK117" s="1037">
        <v>
348001</v>
      </c>
      <c r="AL117" s="1035"/>
      <c r="AM117" s="1035"/>
      <c r="AN117" s="1035"/>
      <c r="AO117" s="1036"/>
      <c r="AP117" s="1038"/>
      <c r="AQ117" s="1039"/>
      <c r="AR117" s="1039"/>
      <c r="AS117" s="1039"/>
      <c r="AT117" s="1040"/>
      <c r="AU117" s="958"/>
      <c r="AV117" s="959"/>
      <c r="AW117" s="959"/>
      <c r="AX117" s="959"/>
      <c r="AY117" s="959"/>
      <c r="AZ117" s="1025" t="s">
        <v>
464</v>
      </c>
      <c r="BA117" s="1026"/>
      <c r="BB117" s="1026"/>
      <c r="BC117" s="1026"/>
      <c r="BD117" s="1026"/>
      <c r="BE117" s="1026"/>
      <c r="BF117" s="1026"/>
      <c r="BG117" s="1026"/>
      <c r="BH117" s="1026"/>
      <c r="BI117" s="1026"/>
      <c r="BJ117" s="1026"/>
      <c r="BK117" s="1026"/>
      <c r="BL117" s="1026"/>
      <c r="BM117" s="1026"/>
      <c r="BN117" s="1026"/>
      <c r="BO117" s="1026"/>
      <c r="BP117" s="1027"/>
      <c r="BQ117" s="977" t="s">
        <v>
443</v>
      </c>
      <c r="BR117" s="978"/>
      <c r="BS117" s="978"/>
      <c r="BT117" s="978"/>
      <c r="BU117" s="978"/>
      <c r="BV117" s="978" t="s">
        <v>
128</v>
      </c>
      <c r="BW117" s="978"/>
      <c r="BX117" s="978"/>
      <c r="BY117" s="978"/>
      <c r="BZ117" s="978"/>
      <c r="CA117" s="978" t="s">
        <v>
440</v>
      </c>
      <c r="CB117" s="978"/>
      <c r="CC117" s="978"/>
      <c r="CD117" s="978"/>
      <c r="CE117" s="978"/>
      <c r="CF117" s="972" t="s">
        <v>
128</v>
      </c>
      <c r="CG117" s="973"/>
      <c r="CH117" s="973"/>
      <c r="CI117" s="973"/>
      <c r="CJ117" s="973"/>
      <c r="CK117" s="1003"/>
      <c r="CL117" s="1004"/>
      <c r="CM117" s="974" t="s">
        <v>
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
128</v>
      </c>
      <c r="DH117" s="1017"/>
      <c r="DI117" s="1017"/>
      <c r="DJ117" s="1017"/>
      <c r="DK117" s="1018"/>
      <c r="DL117" s="1019" t="s">
        <v>
128</v>
      </c>
      <c r="DM117" s="1017"/>
      <c r="DN117" s="1017"/>
      <c r="DO117" s="1017"/>
      <c r="DP117" s="1018"/>
      <c r="DQ117" s="1019" t="s">
        <v>
440</v>
      </c>
      <c r="DR117" s="1017"/>
      <c r="DS117" s="1017"/>
      <c r="DT117" s="1017"/>
      <c r="DU117" s="1018"/>
      <c r="DV117" s="1020" t="s">
        <v>
128</v>
      </c>
      <c r="DW117" s="1021"/>
      <c r="DX117" s="1021"/>
      <c r="DY117" s="1021"/>
      <c r="DZ117" s="1022"/>
    </row>
    <row r="118" spans="1:130" s="247" customFormat="1" ht="26.25" customHeight="1" x14ac:dyDescent="0.15">
      <c r="A118" s="962" t="s">
        <v>
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
433</v>
      </c>
      <c r="AB118" s="943"/>
      <c r="AC118" s="943"/>
      <c r="AD118" s="943"/>
      <c r="AE118" s="944"/>
      <c r="AF118" s="942" t="s">
        <v>
305</v>
      </c>
      <c r="AG118" s="943"/>
      <c r="AH118" s="943"/>
      <c r="AI118" s="943"/>
      <c r="AJ118" s="944"/>
      <c r="AK118" s="942" t="s">
        <v>
304</v>
      </c>
      <c r="AL118" s="943"/>
      <c r="AM118" s="943"/>
      <c r="AN118" s="943"/>
      <c r="AO118" s="944"/>
      <c r="AP118" s="1029" t="s">
        <v>
434</v>
      </c>
      <c r="AQ118" s="1030"/>
      <c r="AR118" s="1030"/>
      <c r="AS118" s="1030"/>
      <c r="AT118" s="1031"/>
      <c r="AU118" s="958"/>
      <c r="AV118" s="959"/>
      <c r="AW118" s="959"/>
      <c r="AX118" s="959"/>
      <c r="AY118" s="959"/>
      <c r="AZ118" s="1032" t="s">
        <v>
466</v>
      </c>
      <c r="BA118" s="1023"/>
      <c r="BB118" s="1023"/>
      <c r="BC118" s="1023"/>
      <c r="BD118" s="1023"/>
      <c r="BE118" s="1023"/>
      <c r="BF118" s="1023"/>
      <c r="BG118" s="1023"/>
      <c r="BH118" s="1023"/>
      <c r="BI118" s="1023"/>
      <c r="BJ118" s="1023"/>
      <c r="BK118" s="1023"/>
      <c r="BL118" s="1023"/>
      <c r="BM118" s="1023"/>
      <c r="BN118" s="1023"/>
      <c r="BO118" s="1023"/>
      <c r="BP118" s="1024"/>
      <c r="BQ118" s="1055" t="s">
        <v>
441</v>
      </c>
      <c r="BR118" s="1056"/>
      <c r="BS118" s="1056"/>
      <c r="BT118" s="1056"/>
      <c r="BU118" s="1056"/>
      <c r="BV118" s="1056" t="s">
        <v>
443</v>
      </c>
      <c r="BW118" s="1056"/>
      <c r="BX118" s="1056"/>
      <c r="BY118" s="1056"/>
      <c r="BZ118" s="1056"/>
      <c r="CA118" s="1056" t="s">
        <v>
441</v>
      </c>
      <c r="CB118" s="1056"/>
      <c r="CC118" s="1056"/>
      <c r="CD118" s="1056"/>
      <c r="CE118" s="1056"/>
      <c r="CF118" s="972" t="s">
        <v>
441</v>
      </c>
      <c r="CG118" s="973"/>
      <c r="CH118" s="973"/>
      <c r="CI118" s="973"/>
      <c r="CJ118" s="973"/>
      <c r="CK118" s="1003"/>
      <c r="CL118" s="1004"/>
      <c r="CM118" s="974" t="s">
        <v>
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
128</v>
      </c>
      <c r="DH118" s="1017"/>
      <c r="DI118" s="1017"/>
      <c r="DJ118" s="1017"/>
      <c r="DK118" s="1018"/>
      <c r="DL118" s="1019" t="s">
        <v>
128</v>
      </c>
      <c r="DM118" s="1017"/>
      <c r="DN118" s="1017"/>
      <c r="DO118" s="1017"/>
      <c r="DP118" s="1018"/>
      <c r="DQ118" s="1019" t="s">
        <v>
441</v>
      </c>
      <c r="DR118" s="1017"/>
      <c r="DS118" s="1017"/>
      <c r="DT118" s="1017"/>
      <c r="DU118" s="1018"/>
      <c r="DV118" s="1020" t="s">
        <v>
440</v>
      </c>
      <c r="DW118" s="1021"/>
      <c r="DX118" s="1021"/>
      <c r="DY118" s="1021"/>
      <c r="DZ118" s="1022"/>
    </row>
    <row r="119" spans="1:130" s="247" customFormat="1" ht="26.25" customHeight="1" x14ac:dyDescent="0.15">
      <c r="A119" s="1117" t="s">
        <v>
438</v>
      </c>
      <c r="B119" s="1002"/>
      <c r="C119" s="981" t="s">
        <v>
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
128</v>
      </c>
      <c r="AB119" s="950"/>
      <c r="AC119" s="950"/>
      <c r="AD119" s="950"/>
      <c r="AE119" s="951"/>
      <c r="AF119" s="952" t="s">
        <v>
128</v>
      </c>
      <c r="AG119" s="950"/>
      <c r="AH119" s="950"/>
      <c r="AI119" s="950"/>
      <c r="AJ119" s="951"/>
      <c r="AK119" s="952" t="s">
        <v>
128</v>
      </c>
      <c r="AL119" s="950"/>
      <c r="AM119" s="950"/>
      <c r="AN119" s="950"/>
      <c r="AO119" s="951"/>
      <c r="AP119" s="953" t="s">
        <v>
440</v>
      </c>
      <c r="AQ119" s="954"/>
      <c r="AR119" s="954"/>
      <c r="AS119" s="954"/>
      <c r="AT119" s="955"/>
      <c r="AU119" s="960"/>
      <c r="AV119" s="961"/>
      <c r="AW119" s="961"/>
      <c r="AX119" s="961"/>
      <c r="AY119" s="961"/>
      <c r="AZ119" s="278" t="s">
        <v>
185</v>
      </c>
      <c r="BA119" s="278"/>
      <c r="BB119" s="278"/>
      <c r="BC119" s="278"/>
      <c r="BD119" s="278"/>
      <c r="BE119" s="278"/>
      <c r="BF119" s="278"/>
      <c r="BG119" s="278"/>
      <c r="BH119" s="278"/>
      <c r="BI119" s="278"/>
      <c r="BJ119" s="278"/>
      <c r="BK119" s="278"/>
      <c r="BL119" s="278"/>
      <c r="BM119" s="278"/>
      <c r="BN119" s="278"/>
      <c r="BO119" s="1033" t="s">
        <v>
468</v>
      </c>
      <c r="BP119" s="1064"/>
      <c r="BQ119" s="1055">
        <v>
4126594</v>
      </c>
      <c r="BR119" s="1056"/>
      <c r="BS119" s="1056"/>
      <c r="BT119" s="1056"/>
      <c r="BU119" s="1056"/>
      <c r="BV119" s="1056">
        <v>
4059746</v>
      </c>
      <c r="BW119" s="1056"/>
      <c r="BX119" s="1056"/>
      <c r="BY119" s="1056"/>
      <c r="BZ119" s="1056"/>
      <c r="CA119" s="1056">
        <v>
4109427</v>
      </c>
      <c r="CB119" s="1056"/>
      <c r="CC119" s="1056"/>
      <c r="CD119" s="1056"/>
      <c r="CE119" s="1056"/>
      <c r="CF119" s="1057"/>
      <c r="CG119" s="1058"/>
      <c r="CH119" s="1058"/>
      <c r="CI119" s="1058"/>
      <c r="CJ119" s="1059"/>
      <c r="CK119" s="1005"/>
      <c r="CL119" s="1006"/>
      <c r="CM119" s="1060" t="s">
        <v>
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
443</v>
      </c>
      <c r="DH119" s="1042"/>
      <c r="DI119" s="1042"/>
      <c r="DJ119" s="1042"/>
      <c r="DK119" s="1043"/>
      <c r="DL119" s="1041" t="s">
        <v>
445</v>
      </c>
      <c r="DM119" s="1042"/>
      <c r="DN119" s="1042"/>
      <c r="DO119" s="1042"/>
      <c r="DP119" s="1043"/>
      <c r="DQ119" s="1041" t="s">
        <v>
128</v>
      </c>
      <c r="DR119" s="1042"/>
      <c r="DS119" s="1042"/>
      <c r="DT119" s="1042"/>
      <c r="DU119" s="1043"/>
      <c r="DV119" s="1044" t="s">
        <v>
128</v>
      </c>
      <c r="DW119" s="1045"/>
      <c r="DX119" s="1045"/>
      <c r="DY119" s="1045"/>
      <c r="DZ119" s="1046"/>
    </row>
    <row r="120" spans="1:130" s="247" customFormat="1" ht="26.25" customHeight="1" x14ac:dyDescent="0.15">
      <c r="A120" s="1118"/>
      <c r="B120" s="1004"/>
      <c r="C120" s="974" t="s">
        <v>
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
440</v>
      </c>
      <c r="AB120" s="1017"/>
      <c r="AC120" s="1017"/>
      <c r="AD120" s="1017"/>
      <c r="AE120" s="1018"/>
      <c r="AF120" s="1019" t="s">
        <v>
443</v>
      </c>
      <c r="AG120" s="1017"/>
      <c r="AH120" s="1017"/>
      <c r="AI120" s="1017"/>
      <c r="AJ120" s="1018"/>
      <c r="AK120" s="1019" t="s">
        <v>
445</v>
      </c>
      <c r="AL120" s="1017"/>
      <c r="AM120" s="1017"/>
      <c r="AN120" s="1017"/>
      <c r="AO120" s="1018"/>
      <c r="AP120" s="1020" t="s">
        <v>
128</v>
      </c>
      <c r="AQ120" s="1021"/>
      <c r="AR120" s="1021"/>
      <c r="AS120" s="1021"/>
      <c r="AT120" s="1022"/>
      <c r="AU120" s="1047" t="s">
        <v>
470</v>
      </c>
      <c r="AV120" s="1048"/>
      <c r="AW120" s="1048"/>
      <c r="AX120" s="1048"/>
      <c r="AY120" s="1049"/>
      <c r="AZ120" s="998" t="s">
        <v>
471</v>
      </c>
      <c r="BA120" s="947"/>
      <c r="BB120" s="947"/>
      <c r="BC120" s="947"/>
      <c r="BD120" s="947"/>
      <c r="BE120" s="947"/>
      <c r="BF120" s="947"/>
      <c r="BG120" s="947"/>
      <c r="BH120" s="947"/>
      <c r="BI120" s="947"/>
      <c r="BJ120" s="947"/>
      <c r="BK120" s="947"/>
      <c r="BL120" s="947"/>
      <c r="BM120" s="947"/>
      <c r="BN120" s="947"/>
      <c r="BO120" s="947"/>
      <c r="BP120" s="948"/>
      <c r="BQ120" s="984">
        <v>
2413739</v>
      </c>
      <c r="BR120" s="985"/>
      <c r="BS120" s="985"/>
      <c r="BT120" s="985"/>
      <c r="BU120" s="985"/>
      <c r="BV120" s="985">
        <v>
2344117</v>
      </c>
      <c r="BW120" s="985"/>
      <c r="BX120" s="985"/>
      <c r="BY120" s="985"/>
      <c r="BZ120" s="985"/>
      <c r="CA120" s="985">
        <v>
2093122</v>
      </c>
      <c r="CB120" s="985"/>
      <c r="CC120" s="985"/>
      <c r="CD120" s="985"/>
      <c r="CE120" s="985"/>
      <c r="CF120" s="999">
        <v>
147.30000000000001</v>
      </c>
      <c r="CG120" s="1000"/>
      <c r="CH120" s="1000"/>
      <c r="CI120" s="1000"/>
      <c r="CJ120" s="1000"/>
      <c r="CK120" s="1065" t="s">
        <v>
472</v>
      </c>
      <c r="CL120" s="1066"/>
      <c r="CM120" s="1066"/>
      <c r="CN120" s="1066"/>
      <c r="CO120" s="1067"/>
      <c r="CP120" s="1073" t="s">
        <v>
473</v>
      </c>
      <c r="CQ120" s="1074"/>
      <c r="CR120" s="1074"/>
      <c r="CS120" s="1074"/>
      <c r="CT120" s="1074"/>
      <c r="CU120" s="1074"/>
      <c r="CV120" s="1074"/>
      <c r="CW120" s="1074"/>
      <c r="CX120" s="1074"/>
      <c r="CY120" s="1074"/>
      <c r="CZ120" s="1074"/>
      <c r="DA120" s="1074"/>
      <c r="DB120" s="1074"/>
      <c r="DC120" s="1074"/>
      <c r="DD120" s="1074"/>
      <c r="DE120" s="1074"/>
      <c r="DF120" s="1075"/>
      <c r="DG120" s="984">
        <v>
747446</v>
      </c>
      <c r="DH120" s="985"/>
      <c r="DI120" s="985"/>
      <c r="DJ120" s="985"/>
      <c r="DK120" s="985"/>
      <c r="DL120" s="985">
        <v>
722222</v>
      </c>
      <c r="DM120" s="985"/>
      <c r="DN120" s="985"/>
      <c r="DO120" s="985"/>
      <c r="DP120" s="985"/>
      <c r="DQ120" s="985">
        <v>
695907</v>
      </c>
      <c r="DR120" s="985"/>
      <c r="DS120" s="985"/>
      <c r="DT120" s="985"/>
      <c r="DU120" s="985"/>
      <c r="DV120" s="986">
        <v>
49</v>
      </c>
      <c r="DW120" s="986"/>
      <c r="DX120" s="986"/>
      <c r="DY120" s="986"/>
      <c r="DZ120" s="987"/>
    </row>
    <row r="121" spans="1:130" s="247" customFormat="1" ht="26.25" customHeight="1" x14ac:dyDescent="0.15">
      <c r="A121" s="1118"/>
      <c r="B121" s="1004"/>
      <c r="C121" s="1025" t="s">
        <v>
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
128</v>
      </c>
      <c r="AB121" s="1017"/>
      <c r="AC121" s="1017"/>
      <c r="AD121" s="1017"/>
      <c r="AE121" s="1018"/>
      <c r="AF121" s="1019" t="s">
        <v>
445</v>
      </c>
      <c r="AG121" s="1017"/>
      <c r="AH121" s="1017"/>
      <c r="AI121" s="1017"/>
      <c r="AJ121" s="1018"/>
      <c r="AK121" s="1019" t="s">
        <v>
128</v>
      </c>
      <c r="AL121" s="1017"/>
      <c r="AM121" s="1017"/>
      <c r="AN121" s="1017"/>
      <c r="AO121" s="1018"/>
      <c r="AP121" s="1020" t="s">
        <v>
128</v>
      </c>
      <c r="AQ121" s="1021"/>
      <c r="AR121" s="1021"/>
      <c r="AS121" s="1021"/>
      <c r="AT121" s="1022"/>
      <c r="AU121" s="1050"/>
      <c r="AV121" s="1051"/>
      <c r="AW121" s="1051"/>
      <c r="AX121" s="1051"/>
      <c r="AY121" s="1052"/>
      <c r="AZ121" s="1007" t="s">
        <v>
475</v>
      </c>
      <c r="BA121" s="1008"/>
      <c r="BB121" s="1008"/>
      <c r="BC121" s="1008"/>
      <c r="BD121" s="1008"/>
      <c r="BE121" s="1008"/>
      <c r="BF121" s="1008"/>
      <c r="BG121" s="1008"/>
      <c r="BH121" s="1008"/>
      <c r="BI121" s="1008"/>
      <c r="BJ121" s="1008"/>
      <c r="BK121" s="1008"/>
      <c r="BL121" s="1008"/>
      <c r="BM121" s="1008"/>
      <c r="BN121" s="1008"/>
      <c r="BO121" s="1008"/>
      <c r="BP121" s="1009"/>
      <c r="BQ121" s="977">
        <v>
68471</v>
      </c>
      <c r="BR121" s="978"/>
      <c r="BS121" s="978"/>
      <c r="BT121" s="978"/>
      <c r="BU121" s="978"/>
      <c r="BV121" s="978">
        <v>
57757</v>
      </c>
      <c r="BW121" s="978"/>
      <c r="BX121" s="978"/>
      <c r="BY121" s="978"/>
      <c r="BZ121" s="978"/>
      <c r="CA121" s="978">
        <v>
48402</v>
      </c>
      <c r="CB121" s="978"/>
      <c r="CC121" s="978"/>
      <c r="CD121" s="978"/>
      <c r="CE121" s="978"/>
      <c r="CF121" s="972">
        <v>
3.4</v>
      </c>
      <c r="CG121" s="973"/>
      <c r="CH121" s="973"/>
      <c r="CI121" s="973"/>
      <c r="CJ121" s="973"/>
      <c r="CK121" s="1068"/>
      <c r="CL121" s="1069"/>
      <c r="CM121" s="1069"/>
      <c r="CN121" s="1069"/>
      <c r="CO121" s="1070"/>
      <c r="CP121" s="1078" t="s">
        <v>
476</v>
      </c>
      <c r="CQ121" s="1079"/>
      <c r="CR121" s="1079"/>
      <c r="CS121" s="1079"/>
      <c r="CT121" s="1079"/>
      <c r="CU121" s="1079"/>
      <c r="CV121" s="1079"/>
      <c r="CW121" s="1079"/>
      <c r="CX121" s="1079"/>
      <c r="CY121" s="1079"/>
      <c r="CZ121" s="1079"/>
      <c r="DA121" s="1079"/>
      <c r="DB121" s="1079"/>
      <c r="DC121" s="1079"/>
      <c r="DD121" s="1079"/>
      <c r="DE121" s="1079"/>
      <c r="DF121" s="1080"/>
      <c r="DG121" s="977">
        <v>
103466</v>
      </c>
      <c r="DH121" s="978"/>
      <c r="DI121" s="978"/>
      <c r="DJ121" s="978"/>
      <c r="DK121" s="978"/>
      <c r="DL121" s="978">
        <v>
130104</v>
      </c>
      <c r="DM121" s="978"/>
      <c r="DN121" s="978"/>
      <c r="DO121" s="978"/>
      <c r="DP121" s="978"/>
      <c r="DQ121" s="978">
        <v>
120841</v>
      </c>
      <c r="DR121" s="978"/>
      <c r="DS121" s="978"/>
      <c r="DT121" s="978"/>
      <c r="DU121" s="978"/>
      <c r="DV121" s="979">
        <v>
8.5</v>
      </c>
      <c r="DW121" s="979"/>
      <c r="DX121" s="979"/>
      <c r="DY121" s="979"/>
      <c r="DZ121" s="980"/>
    </row>
    <row r="122" spans="1:130" s="247" customFormat="1" ht="26.25" customHeight="1" x14ac:dyDescent="0.15">
      <c r="A122" s="1118"/>
      <c r="B122" s="1004"/>
      <c r="C122" s="974" t="s">
        <v>
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
441</v>
      </c>
      <c r="AB122" s="1017"/>
      <c r="AC122" s="1017"/>
      <c r="AD122" s="1017"/>
      <c r="AE122" s="1018"/>
      <c r="AF122" s="1019" t="s">
        <v>
128</v>
      </c>
      <c r="AG122" s="1017"/>
      <c r="AH122" s="1017"/>
      <c r="AI122" s="1017"/>
      <c r="AJ122" s="1018"/>
      <c r="AK122" s="1019" t="s">
        <v>
443</v>
      </c>
      <c r="AL122" s="1017"/>
      <c r="AM122" s="1017"/>
      <c r="AN122" s="1017"/>
      <c r="AO122" s="1018"/>
      <c r="AP122" s="1020" t="s">
        <v>
128</v>
      </c>
      <c r="AQ122" s="1021"/>
      <c r="AR122" s="1021"/>
      <c r="AS122" s="1021"/>
      <c r="AT122" s="1022"/>
      <c r="AU122" s="1050"/>
      <c r="AV122" s="1051"/>
      <c r="AW122" s="1051"/>
      <c r="AX122" s="1051"/>
      <c r="AY122" s="1052"/>
      <c r="AZ122" s="1032" t="s">
        <v>
477</v>
      </c>
      <c r="BA122" s="1023"/>
      <c r="BB122" s="1023"/>
      <c r="BC122" s="1023"/>
      <c r="BD122" s="1023"/>
      <c r="BE122" s="1023"/>
      <c r="BF122" s="1023"/>
      <c r="BG122" s="1023"/>
      <c r="BH122" s="1023"/>
      <c r="BI122" s="1023"/>
      <c r="BJ122" s="1023"/>
      <c r="BK122" s="1023"/>
      <c r="BL122" s="1023"/>
      <c r="BM122" s="1023"/>
      <c r="BN122" s="1023"/>
      <c r="BO122" s="1023"/>
      <c r="BP122" s="1024"/>
      <c r="BQ122" s="1055">
        <v>
2562327</v>
      </c>
      <c r="BR122" s="1056"/>
      <c r="BS122" s="1056"/>
      <c r="BT122" s="1056"/>
      <c r="BU122" s="1056"/>
      <c r="BV122" s="1056">
        <v>
2637051</v>
      </c>
      <c r="BW122" s="1056"/>
      <c r="BX122" s="1056"/>
      <c r="BY122" s="1056"/>
      <c r="BZ122" s="1056"/>
      <c r="CA122" s="1056">
        <v>
2614754</v>
      </c>
      <c r="CB122" s="1056"/>
      <c r="CC122" s="1056"/>
      <c r="CD122" s="1056"/>
      <c r="CE122" s="1056"/>
      <c r="CF122" s="1076">
        <v>
184</v>
      </c>
      <c r="CG122" s="1077"/>
      <c r="CH122" s="1077"/>
      <c r="CI122" s="1077"/>
      <c r="CJ122" s="1077"/>
      <c r="CK122" s="1068"/>
      <c r="CL122" s="1069"/>
      <c r="CM122" s="1069"/>
      <c r="CN122" s="1069"/>
      <c r="CO122" s="1070"/>
      <c r="CP122" s="1078" t="s">
        <v>
478</v>
      </c>
      <c r="CQ122" s="1079"/>
      <c r="CR122" s="1079"/>
      <c r="CS122" s="1079"/>
      <c r="CT122" s="1079"/>
      <c r="CU122" s="1079"/>
      <c r="CV122" s="1079"/>
      <c r="CW122" s="1079"/>
      <c r="CX122" s="1079"/>
      <c r="CY122" s="1079"/>
      <c r="CZ122" s="1079"/>
      <c r="DA122" s="1079"/>
      <c r="DB122" s="1079"/>
      <c r="DC122" s="1079"/>
      <c r="DD122" s="1079"/>
      <c r="DE122" s="1079"/>
      <c r="DF122" s="1080"/>
      <c r="DG122" s="977">
        <v>
3823</v>
      </c>
      <c r="DH122" s="978"/>
      <c r="DI122" s="978"/>
      <c r="DJ122" s="978"/>
      <c r="DK122" s="978"/>
      <c r="DL122" s="978">
        <v>
4962</v>
      </c>
      <c r="DM122" s="978"/>
      <c r="DN122" s="978"/>
      <c r="DO122" s="978"/>
      <c r="DP122" s="978"/>
      <c r="DQ122" s="978">
        <v>
6160</v>
      </c>
      <c r="DR122" s="978"/>
      <c r="DS122" s="978"/>
      <c r="DT122" s="978"/>
      <c r="DU122" s="978"/>
      <c r="DV122" s="979">
        <v>
0.4</v>
      </c>
      <c r="DW122" s="979"/>
      <c r="DX122" s="979"/>
      <c r="DY122" s="979"/>
      <c r="DZ122" s="980"/>
    </row>
    <row r="123" spans="1:130" s="247" customFormat="1" ht="26.25" customHeight="1" x14ac:dyDescent="0.15">
      <c r="A123" s="1118"/>
      <c r="B123" s="1004"/>
      <c r="C123" s="974" t="s">
        <v>
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
443</v>
      </c>
      <c r="AB123" s="1017"/>
      <c r="AC123" s="1017"/>
      <c r="AD123" s="1017"/>
      <c r="AE123" s="1018"/>
      <c r="AF123" s="1019" t="s">
        <v>
128</v>
      </c>
      <c r="AG123" s="1017"/>
      <c r="AH123" s="1017"/>
      <c r="AI123" s="1017"/>
      <c r="AJ123" s="1018"/>
      <c r="AK123" s="1019" t="s">
        <v>
443</v>
      </c>
      <c r="AL123" s="1017"/>
      <c r="AM123" s="1017"/>
      <c r="AN123" s="1017"/>
      <c r="AO123" s="1018"/>
      <c r="AP123" s="1020" t="s">
        <v>
128</v>
      </c>
      <c r="AQ123" s="1021"/>
      <c r="AR123" s="1021"/>
      <c r="AS123" s="1021"/>
      <c r="AT123" s="1022"/>
      <c r="AU123" s="1053"/>
      <c r="AV123" s="1054"/>
      <c r="AW123" s="1054"/>
      <c r="AX123" s="1054"/>
      <c r="AY123" s="1054"/>
      <c r="AZ123" s="278" t="s">
        <v>
185</v>
      </c>
      <c r="BA123" s="278"/>
      <c r="BB123" s="278"/>
      <c r="BC123" s="278"/>
      <c r="BD123" s="278"/>
      <c r="BE123" s="278"/>
      <c r="BF123" s="278"/>
      <c r="BG123" s="278"/>
      <c r="BH123" s="278"/>
      <c r="BI123" s="278"/>
      <c r="BJ123" s="278"/>
      <c r="BK123" s="278"/>
      <c r="BL123" s="278"/>
      <c r="BM123" s="278"/>
      <c r="BN123" s="278"/>
      <c r="BO123" s="1033" t="s">
        <v>
479</v>
      </c>
      <c r="BP123" s="1064"/>
      <c r="BQ123" s="1124">
        <v>
5044537</v>
      </c>
      <c r="BR123" s="1090"/>
      <c r="BS123" s="1090"/>
      <c r="BT123" s="1090"/>
      <c r="BU123" s="1090"/>
      <c r="BV123" s="1090">
        <v>
5038925</v>
      </c>
      <c r="BW123" s="1090"/>
      <c r="BX123" s="1090"/>
      <c r="BY123" s="1090"/>
      <c r="BZ123" s="1090"/>
      <c r="CA123" s="1090">
        <v>
4756278</v>
      </c>
      <c r="CB123" s="1090"/>
      <c r="CC123" s="1090"/>
      <c r="CD123" s="1090"/>
      <c r="CE123" s="1090"/>
      <c r="CF123" s="1057"/>
      <c r="CG123" s="1058"/>
      <c r="CH123" s="1058"/>
      <c r="CI123" s="1058"/>
      <c r="CJ123" s="1059"/>
      <c r="CK123" s="1068"/>
      <c r="CL123" s="1069"/>
      <c r="CM123" s="1069"/>
      <c r="CN123" s="1069"/>
      <c r="CO123" s="1070"/>
      <c r="CP123" s="1078" t="s">
        <v>
480</v>
      </c>
      <c r="CQ123" s="1079"/>
      <c r="CR123" s="1079"/>
      <c r="CS123" s="1079"/>
      <c r="CT123" s="1079"/>
      <c r="CU123" s="1079"/>
      <c r="CV123" s="1079"/>
      <c r="CW123" s="1079"/>
      <c r="CX123" s="1079"/>
      <c r="CY123" s="1079"/>
      <c r="CZ123" s="1079"/>
      <c r="DA123" s="1079"/>
      <c r="DB123" s="1079"/>
      <c r="DC123" s="1079"/>
      <c r="DD123" s="1079"/>
      <c r="DE123" s="1079"/>
      <c r="DF123" s="1080"/>
      <c r="DG123" s="1016" t="s">
        <v>
441</v>
      </c>
      <c r="DH123" s="1017"/>
      <c r="DI123" s="1017"/>
      <c r="DJ123" s="1017"/>
      <c r="DK123" s="1018"/>
      <c r="DL123" s="1019" t="s">
        <v>
128</v>
      </c>
      <c r="DM123" s="1017"/>
      <c r="DN123" s="1017"/>
      <c r="DO123" s="1017"/>
      <c r="DP123" s="1018"/>
      <c r="DQ123" s="1019" t="s">
        <v>
128</v>
      </c>
      <c r="DR123" s="1017"/>
      <c r="DS123" s="1017"/>
      <c r="DT123" s="1017"/>
      <c r="DU123" s="1018"/>
      <c r="DV123" s="1020" t="s">
        <v>
441</v>
      </c>
      <c r="DW123" s="1021"/>
      <c r="DX123" s="1021"/>
      <c r="DY123" s="1021"/>
      <c r="DZ123" s="1022"/>
    </row>
    <row r="124" spans="1:130" s="247" customFormat="1" ht="26.25" customHeight="1" thickBot="1" x14ac:dyDescent="0.2">
      <c r="A124" s="1118"/>
      <c r="B124" s="1004"/>
      <c r="C124" s="974" t="s">
        <v>
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
441</v>
      </c>
      <c r="AB124" s="1017"/>
      <c r="AC124" s="1017"/>
      <c r="AD124" s="1017"/>
      <c r="AE124" s="1018"/>
      <c r="AF124" s="1019" t="s">
        <v>
441</v>
      </c>
      <c r="AG124" s="1017"/>
      <c r="AH124" s="1017"/>
      <c r="AI124" s="1017"/>
      <c r="AJ124" s="1018"/>
      <c r="AK124" s="1019" t="s">
        <v>
441</v>
      </c>
      <c r="AL124" s="1017"/>
      <c r="AM124" s="1017"/>
      <c r="AN124" s="1017"/>
      <c r="AO124" s="1018"/>
      <c r="AP124" s="1020" t="s">
        <v>
128</v>
      </c>
      <c r="AQ124" s="1021"/>
      <c r="AR124" s="1021"/>
      <c r="AS124" s="1021"/>
      <c r="AT124" s="1022"/>
      <c r="AU124" s="1120" t="s">
        <v>
481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
128</v>
      </c>
      <c r="BR124" s="1086"/>
      <c r="BS124" s="1086"/>
      <c r="BT124" s="1086"/>
      <c r="BU124" s="1086"/>
      <c r="BV124" s="1086" t="s">
        <v>
443</v>
      </c>
      <c r="BW124" s="1086"/>
      <c r="BX124" s="1086"/>
      <c r="BY124" s="1086"/>
      <c r="BZ124" s="1086"/>
      <c r="CA124" s="1086" t="s">
        <v>
128</v>
      </c>
      <c r="CB124" s="1086"/>
      <c r="CC124" s="1086"/>
      <c r="CD124" s="1086"/>
      <c r="CE124" s="1086"/>
      <c r="CF124" s="1087"/>
      <c r="CG124" s="1088"/>
      <c r="CH124" s="1088"/>
      <c r="CI124" s="1088"/>
      <c r="CJ124" s="1089"/>
      <c r="CK124" s="1071"/>
      <c r="CL124" s="1071"/>
      <c r="CM124" s="1071"/>
      <c r="CN124" s="1071"/>
      <c r="CO124" s="1072"/>
      <c r="CP124" s="1078" t="s">
        <v>
482</v>
      </c>
      <c r="CQ124" s="1079"/>
      <c r="CR124" s="1079"/>
      <c r="CS124" s="1079"/>
      <c r="CT124" s="1079"/>
      <c r="CU124" s="1079"/>
      <c r="CV124" s="1079"/>
      <c r="CW124" s="1079"/>
      <c r="CX124" s="1079"/>
      <c r="CY124" s="1079"/>
      <c r="CZ124" s="1079"/>
      <c r="DA124" s="1079"/>
      <c r="DB124" s="1079"/>
      <c r="DC124" s="1079"/>
      <c r="DD124" s="1079"/>
      <c r="DE124" s="1079"/>
      <c r="DF124" s="1080"/>
      <c r="DG124" s="1063" t="s">
        <v>
441</v>
      </c>
      <c r="DH124" s="1042"/>
      <c r="DI124" s="1042"/>
      <c r="DJ124" s="1042"/>
      <c r="DK124" s="1043"/>
      <c r="DL124" s="1041" t="s">
        <v>
441</v>
      </c>
      <c r="DM124" s="1042"/>
      <c r="DN124" s="1042"/>
      <c r="DO124" s="1042"/>
      <c r="DP124" s="1043"/>
      <c r="DQ124" s="1041" t="s">
        <v>
441</v>
      </c>
      <c r="DR124" s="1042"/>
      <c r="DS124" s="1042"/>
      <c r="DT124" s="1042"/>
      <c r="DU124" s="1043"/>
      <c r="DV124" s="1044" t="s">
        <v>
441</v>
      </c>
      <c r="DW124" s="1045"/>
      <c r="DX124" s="1045"/>
      <c r="DY124" s="1045"/>
      <c r="DZ124" s="1046"/>
    </row>
    <row r="125" spans="1:130" s="247" customFormat="1" ht="26.25" customHeight="1" x14ac:dyDescent="0.15">
      <c r="A125" s="1118"/>
      <c r="B125" s="1004"/>
      <c r="C125" s="974" t="s">
        <v>
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
128</v>
      </c>
      <c r="AB125" s="1017"/>
      <c r="AC125" s="1017"/>
      <c r="AD125" s="1017"/>
      <c r="AE125" s="1018"/>
      <c r="AF125" s="1019" t="s">
        <v>
441</v>
      </c>
      <c r="AG125" s="1017"/>
      <c r="AH125" s="1017"/>
      <c r="AI125" s="1017"/>
      <c r="AJ125" s="1018"/>
      <c r="AK125" s="1019" t="s">
        <v>
441</v>
      </c>
      <c r="AL125" s="1017"/>
      <c r="AM125" s="1017"/>
      <c r="AN125" s="1017"/>
      <c r="AO125" s="1018"/>
      <c r="AP125" s="1020" t="s">
        <v>
441</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
483</v>
      </c>
      <c r="CL125" s="1066"/>
      <c r="CM125" s="1066"/>
      <c r="CN125" s="1066"/>
      <c r="CO125" s="1067"/>
      <c r="CP125" s="998" t="s">
        <v>
484</v>
      </c>
      <c r="CQ125" s="947"/>
      <c r="CR125" s="947"/>
      <c r="CS125" s="947"/>
      <c r="CT125" s="947"/>
      <c r="CU125" s="947"/>
      <c r="CV125" s="947"/>
      <c r="CW125" s="947"/>
      <c r="CX125" s="947"/>
      <c r="CY125" s="947"/>
      <c r="CZ125" s="947"/>
      <c r="DA125" s="947"/>
      <c r="DB125" s="947"/>
      <c r="DC125" s="947"/>
      <c r="DD125" s="947"/>
      <c r="DE125" s="947"/>
      <c r="DF125" s="948"/>
      <c r="DG125" s="984" t="s">
        <v>
441</v>
      </c>
      <c r="DH125" s="985"/>
      <c r="DI125" s="985"/>
      <c r="DJ125" s="985"/>
      <c r="DK125" s="985"/>
      <c r="DL125" s="985" t="s">
        <v>
441</v>
      </c>
      <c r="DM125" s="985"/>
      <c r="DN125" s="985"/>
      <c r="DO125" s="985"/>
      <c r="DP125" s="985"/>
      <c r="DQ125" s="985" t="s">
        <v>
128</v>
      </c>
      <c r="DR125" s="985"/>
      <c r="DS125" s="985"/>
      <c r="DT125" s="985"/>
      <c r="DU125" s="985"/>
      <c r="DV125" s="986" t="s">
        <v>
441</v>
      </c>
      <c r="DW125" s="986"/>
      <c r="DX125" s="986"/>
      <c r="DY125" s="986"/>
      <c r="DZ125" s="987"/>
    </row>
    <row r="126" spans="1:130" s="247" customFormat="1" ht="26.25" customHeight="1" thickBot="1" x14ac:dyDescent="0.2">
      <c r="A126" s="1118"/>
      <c r="B126" s="1004"/>
      <c r="C126" s="974" t="s">
        <v>
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
441</v>
      </c>
      <c r="AB126" s="1017"/>
      <c r="AC126" s="1017"/>
      <c r="AD126" s="1017"/>
      <c r="AE126" s="1018"/>
      <c r="AF126" s="1019" t="s">
        <v>
441</v>
      </c>
      <c r="AG126" s="1017"/>
      <c r="AH126" s="1017"/>
      <c r="AI126" s="1017"/>
      <c r="AJ126" s="1018"/>
      <c r="AK126" s="1019" t="s">
        <v>
441</v>
      </c>
      <c r="AL126" s="1017"/>
      <c r="AM126" s="1017"/>
      <c r="AN126" s="1017"/>
      <c r="AO126" s="1018"/>
      <c r="AP126" s="1020" t="s">
        <v>
441</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
485</v>
      </c>
      <c r="CQ126" s="1008"/>
      <c r="CR126" s="1008"/>
      <c r="CS126" s="1008"/>
      <c r="CT126" s="1008"/>
      <c r="CU126" s="1008"/>
      <c r="CV126" s="1008"/>
      <c r="CW126" s="1008"/>
      <c r="CX126" s="1008"/>
      <c r="CY126" s="1008"/>
      <c r="CZ126" s="1008"/>
      <c r="DA126" s="1008"/>
      <c r="DB126" s="1008"/>
      <c r="DC126" s="1008"/>
      <c r="DD126" s="1008"/>
      <c r="DE126" s="1008"/>
      <c r="DF126" s="1009"/>
      <c r="DG126" s="977" t="s">
        <v>
441</v>
      </c>
      <c r="DH126" s="978"/>
      <c r="DI126" s="978"/>
      <c r="DJ126" s="978"/>
      <c r="DK126" s="978"/>
      <c r="DL126" s="978" t="s">
        <v>
441</v>
      </c>
      <c r="DM126" s="978"/>
      <c r="DN126" s="978"/>
      <c r="DO126" s="978"/>
      <c r="DP126" s="978"/>
      <c r="DQ126" s="978" t="s">
        <v>
441</v>
      </c>
      <c r="DR126" s="978"/>
      <c r="DS126" s="978"/>
      <c r="DT126" s="978"/>
      <c r="DU126" s="978"/>
      <c r="DV126" s="979" t="s">
        <v>
441</v>
      </c>
      <c r="DW126" s="979"/>
      <c r="DX126" s="979"/>
      <c r="DY126" s="979"/>
      <c r="DZ126" s="980"/>
    </row>
    <row r="127" spans="1:130" s="247" customFormat="1" ht="26.25" customHeight="1" x14ac:dyDescent="0.15">
      <c r="A127" s="1119"/>
      <c r="B127" s="1006"/>
      <c r="C127" s="1060" t="s">
        <v>
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
441</v>
      </c>
      <c r="AB127" s="1017"/>
      <c r="AC127" s="1017"/>
      <c r="AD127" s="1017"/>
      <c r="AE127" s="1018"/>
      <c r="AF127" s="1019" t="s">
        <v>
441</v>
      </c>
      <c r="AG127" s="1017"/>
      <c r="AH127" s="1017"/>
      <c r="AI127" s="1017"/>
      <c r="AJ127" s="1018"/>
      <c r="AK127" s="1019" t="s">
        <v>
441</v>
      </c>
      <c r="AL127" s="1017"/>
      <c r="AM127" s="1017"/>
      <c r="AN127" s="1017"/>
      <c r="AO127" s="1018"/>
      <c r="AP127" s="1020" t="s">
        <v>
128</v>
      </c>
      <c r="AQ127" s="1021"/>
      <c r="AR127" s="1021"/>
      <c r="AS127" s="1021"/>
      <c r="AT127" s="1022"/>
      <c r="AU127" s="283"/>
      <c r="AV127" s="283"/>
      <c r="AW127" s="283"/>
      <c r="AX127" s="1091" t="s">
        <v>
487</v>
      </c>
      <c r="AY127" s="1092"/>
      <c r="AZ127" s="1092"/>
      <c r="BA127" s="1092"/>
      <c r="BB127" s="1092"/>
      <c r="BC127" s="1092"/>
      <c r="BD127" s="1092"/>
      <c r="BE127" s="1093"/>
      <c r="BF127" s="1094" t="s">
        <v>
488</v>
      </c>
      <c r="BG127" s="1092"/>
      <c r="BH127" s="1092"/>
      <c r="BI127" s="1092"/>
      <c r="BJ127" s="1092"/>
      <c r="BK127" s="1092"/>
      <c r="BL127" s="1093"/>
      <c r="BM127" s="1094" t="s">
        <v>
489</v>
      </c>
      <c r="BN127" s="1092"/>
      <c r="BO127" s="1092"/>
      <c r="BP127" s="1092"/>
      <c r="BQ127" s="1092"/>
      <c r="BR127" s="1092"/>
      <c r="BS127" s="1093"/>
      <c r="BT127" s="1094" t="s">
        <v>
490</v>
      </c>
      <c r="BU127" s="1092"/>
      <c r="BV127" s="1092"/>
      <c r="BW127" s="1092"/>
      <c r="BX127" s="1092"/>
      <c r="BY127" s="1092"/>
      <c r="BZ127" s="1116"/>
      <c r="CA127" s="283"/>
      <c r="CB127" s="283"/>
      <c r="CC127" s="283"/>
      <c r="CD127" s="284"/>
      <c r="CE127" s="284"/>
      <c r="CF127" s="284"/>
      <c r="CG127" s="281"/>
      <c r="CH127" s="281"/>
      <c r="CI127" s="281"/>
      <c r="CJ127" s="282"/>
      <c r="CK127" s="1082"/>
      <c r="CL127" s="1069"/>
      <c r="CM127" s="1069"/>
      <c r="CN127" s="1069"/>
      <c r="CO127" s="1070"/>
      <c r="CP127" s="1007" t="s">
        <v>
491</v>
      </c>
      <c r="CQ127" s="1008"/>
      <c r="CR127" s="1008"/>
      <c r="CS127" s="1008"/>
      <c r="CT127" s="1008"/>
      <c r="CU127" s="1008"/>
      <c r="CV127" s="1008"/>
      <c r="CW127" s="1008"/>
      <c r="CX127" s="1008"/>
      <c r="CY127" s="1008"/>
      <c r="CZ127" s="1008"/>
      <c r="DA127" s="1008"/>
      <c r="DB127" s="1008"/>
      <c r="DC127" s="1008"/>
      <c r="DD127" s="1008"/>
      <c r="DE127" s="1008"/>
      <c r="DF127" s="1009"/>
      <c r="DG127" s="977" t="s">
        <v>
441</v>
      </c>
      <c r="DH127" s="978"/>
      <c r="DI127" s="978"/>
      <c r="DJ127" s="978"/>
      <c r="DK127" s="978"/>
      <c r="DL127" s="978" t="s">
        <v>
441</v>
      </c>
      <c r="DM127" s="978"/>
      <c r="DN127" s="978"/>
      <c r="DO127" s="978"/>
      <c r="DP127" s="978"/>
      <c r="DQ127" s="978" t="s">
        <v>
441</v>
      </c>
      <c r="DR127" s="978"/>
      <c r="DS127" s="978"/>
      <c r="DT127" s="978"/>
      <c r="DU127" s="978"/>
      <c r="DV127" s="979" t="s">
        <v>
441</v>
      </c>
      <c r="DW127" s="979"/>
      <c r="DX127" s="979"/>
      <c r="DY127" s="979"/>
      <c r="DZ127" s="980"/>
    </row>
    <row r="128" spans="1:130" s="247" customFormat="1" ht="26.25" customHeight="1" thickBot="1" x14ac:dyDescent="0.2">
      <c r="A128" s="1102" t="s">
        <v>
492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
493</v>
      </c>
      <c r="X128" s="1104"/>
      <c r="Y128" s="1104"/>
      <c r="Z128" s="1105"/>
      <c r="AA128" s="1106">
        <v>
11866</v>
      </c>
      <c r="AB128" s="1107"/>
      <c r="AC128" s="1107"/>
      <c r="AD128" s="1107"/>
      <c r="AE128" s="1108"/>
      <c r="AF128" s="1109">
        <v>
11865</v>
      </c>
      <c r="AG128" s="1107"/>
      <c r="AH128" s="1107"/>
      <c r="AI128" s="1107"/>
      <c r="AJ128" s="1108"/>
      <c r="AK128" s="1109">
        <v>
10382</v>
      </c>
      <c r="AL128" s="1107"/>
      <c r="AM128" s="1107"/>
      <c r="AN128" s="1107"/>
      <c r="AO128" s="1108"/>
      <c r="AP128" s="1110"/>
      <c r="AQ128" s="1111"/>
      <c r="AR128" s="1111"/>
      <c r="AS128" s="1111"/>
      <c r="AT128" s="1112"/>
      <c r="AU128" s="283"/>
      <c r="AV128" s="283"/>
      <c r="AW128" s="283"/>
      <c r="AX128" s="946" t="s">
        <v>
494</v>
      </c>
      <c r="AY128" s="947"/>
      <c r="AZ128" s="947"/>
      <c r="BA128" s="947"/>
      <c r="BB128" s="947"/>
      <c r="BC128" s="947"/>
      <c r="BD128" s="947"/>
      <c r="BE128" s="948"/>
      <c r="BF128" s="1113" t="s">
        <v>
441</v>
      </c>
      <c r="BG128" s="1114"/>
      <c r="BH128" s="1114"/>
      <c r="BI128" s="1114"/>
      <c r="BJ128" s="1114"/>
      <c r="BK128" s="1114"/>
      <c r="BL128" s="1115"/>
      <c r="BM128" s="1113">
        <v>
15</v>
      </c>
      <c r="BN128" s="1114"/>
      <c r="BO128" s="1114"/>
      <c r="BP128" s="1114"/>
      <c r="BQ128" s="1114"/>
      <c r="BR128" s="1114"/>
      <c r="BS128" s="1115"/>
      <c r="BT128" s="1113">
        <v>
20</v>
      </c>
      <c r="BU128" s="1114"/>
      <c r="BV128" s="1114"/>
      <c r="BW128" s="1114"/>
      <c r="BX128" s="1114"/>
      <c r="BY128" s="1114"/>
      <c r="BZ128" s="1137"/>
      <c r="CA128" s="284"/>
      <c r="CB128" s="284"/>
      <c r="CC128" s="284"/>
      <c r="CD128" s="284"/>
      <c r="CE128" s="284"/>
      <c r="CF128" s="284"/>
      <c r="CG128" s="281"/>
      <c r="CH128" s="281"/>
      <c r="CI128" s="281"/>
      <c r="CJ128" s="282"/>
      <c r="CK128" s="1083"/>
      <c r="CL128" s="1084"/>
      <c r="CM128" s="1084"/>
      <c r="CN128" s="1084"/>
      <c r="CO128" s="1085"/>
      <c r="CP128" s="1095" t="s">
        <v>
495</v>
      </c>
      <c r="CQ128" s="1096"/>
      <c r="CR128" s="1096"/>
      <c r="CS128" s="1096"/>
      <c r="CT128" s="1096"/>
      <c r="CU128" s="1096"/>
      <c r="CV128" s="1096"/>
      <c r="CW128" s="1096"/>
      <c r="CX128" s="1096"/>
      <c r="CY128" s="1096"/>
      <c r="CZ128" s="1096"/>
      <c r="DA128" s="1096"/>
      <c r="DB128" s="1096"/>
      <c r="DC128" s="1096"/>
      <c r="DD128" s="1096"/>
      <c r="DE128" s="1096"/>
      <c r="DF128" s="1097"/>
      <c r="DG128" s="1098" t="s">
        <v>
441</v>
      </c>
      <c r="DH128" s="1099"/>
      <c r="DI128" s="1099"/>
      <c r="DJ128" s="1099"/>
      <c r="DK128" s="1099"/>
      <c r="DL128" s="1099" t="s">
        <v>
441</v>
      </c>
      <c r="DM128" s="1099"/>
      <c r="DN128" s="1099"/>
      <c r="DO128" s="1099"/>
      <c r="DP128" s="1099"/>
      <c r="DQ128" s="1099" t="s">
        <v>
496</v>
      </c>
      <c r="DR128" s="1099"/>
      <c r="DS128" s="1099"/>
      <c r="DT128" s="1099"/>
      <c r="DU128" s="1099"/>
      <c r="DV128" s="1100" t="s">
        <v>
441</v>
      </c>
      <c r="DW128" s="1100"/>
      <c r="DX128" s="1100"/>
      <c r="DY128" s="1100"/>
      <c r="DZ128" s="1101"/>
    </row>
    <row r="129" spans="1:131" s="247" customFormat="1" ht="26.25" customHeight="1" x14ac:dyDescent="0.15">
      <c r="A129" s="988" t="s">
        <v>
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
497</v>
      </c>
      <c r="X129" s="1132"/>
      <c r="Y129" s="1132"/>
      <c r="Z129" s="1133"/>
      <c r="AA129" s="1016">
        <v>
1698633</v>
      </c>
      <c r="AB129" s="1017"/>
      <c r="AC129" s="1017"/>
      <c r="AD129" s="1017"/>
      <c r="AE129" s="1018"/>
      <c r="AF129" s="1019">
        <v>
1684128</v>
      </c>
      <c r="AG129" s="1017"/>
      <c r="AH129" s="1017"/>
      <c r="AI129" s="1017"/>
      <c r="AJ129" s="1018"/>
      <c r="AK129" s="1019">
        <v>
1672510</v>
      </c>
      <c r="AL129" s="1017"/>
      <c r="AM129" s="1017"/>
      <c r="AN129" s="1017"/>
      <c r="AO129" s="1018"/>
      <c r="AP129" s="1134"/>
      <c r="AQ129" s="1135"/>
      <c r="AR129" s="1135"/>
      <c r="AS129" s="1135"/>
      <c r="AT129" s="1136"/>
      <c r="AU129" s="285"/>
      <c r="AV129" s="285"/>
      <c r="AW129" s="285"/>
      <c r="AX129" s="1125" t="s">
        <v>
498</v>
      </c>
      <c r="AY129" s="1008"/>
      <c r="AZ129" s="1008"/>
      <c r="BA129" s="1008"/>
      <c r="BB129" s="1008"/>
      <c r="BC129" s="1008"/>
      <c r="BD129" s="1008"/>
      <c r="BE129" s="1009"/>
      <c r="BF129" s="1126" t="s">
        <v>
499</v>
      </c>
      <c r="BG129" s="1127"/>
      <c r="BH129" s="1127"/>
      <c r="BI129" s="1127"/>
      <c r="BJ129" s="1127"/>
      <c r="BK129" s="1127"/>
      <c r="BL129" s="1128"/>
      <c r="BM129" s="1126">
        <v>
20</v>
      </c>
      <c r="BN129" s="1127"/>
      <c r="BO129" s="1127"/>
      <c r="BP129" s="1127"/>
      <c r="BQ129" s="1127"/>
      <c r="BR129" s="1127"/>
      <c r="BS129" s="1128"/>
      <c r="BT129" s="1126">
        <v>
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
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
501</v>
      </c>
      <c r="X130" s="1132"/>
      <c r="Y130" s="1132"/>
      <c r="Z130" s="1133"/>
      <c r="AA130" s="1016">
        <v>
290980</v>
      </c>
      <c r="AB130" s="1017"/>
      <c r="AC130" s="1017"/>
      <c r="AD130" s="1017"/>
      <c r="AE130" s="1018"/>
      <c r="AF130" s="1019">
        <v>
272522</v>
      </c>
      <c r="AG130" s="1017"/>
      <c r="AH130" s="1017"/>
      <c r="AI130" s="1017"/>
      <c r="AJ130" s="1018"/>
      <c r="AK130" s="1019">
        <v>
251556</v>
      </c>
      <c r="AL130" s="1017"/>
      <c r="AM130" s="1017"/>
      <c r="AN130" s="1017"/>
      <c r="AO130" s="1018"/>
      <c r="AP130" s="1134"/>
      <c r="AQ130" s="1135"/>
      <c r="AR130" s="1135"/>
      <c r="AS130" s="1135"/>
      <c r="AT130" s="1136"/>
      <c r="AU130" s="285"/>
      <c r="AV130" s="285"/>
      <c r="AW130" s="285"/>
      <c r="AX130" s="1125" t="s">
        <v>
502</v>
      </c>
      <c r="AY130" s="1008"/>
      <c r="AZ130" s="1008"/>
      <c r="BA130" s="1008"/>
      <c r="BB130" s="1008"/>
      <c r="BC130" s="1008"/>
      <c r="BD130" s="1008"/>
      <c r="BE130" s="1009"/>
      <c r="BF130" s="1162">
        <v>
6.2</v>
      </c>
      <c r="BG130" s="1163"/>
      <c r="BH130" s="1163"/>
      <c r="BI130" s="1163"/>
      <c r="BJ130" s="1163"/>
      <c r="BK130" s="1163"/>
      <c r="BL130" s="1164"/>
      <c r="BM130" s="1162">
        <v>
25</v>
      </c>
      <c r="BN130" s="1163"/>
      <c r="BO130" s="1163"/>
      <c r="BP130" s="1163"/>
      <c r="BQ130" s="1163"/>
      <c r="BR130" s="1163"/>
      <c r="BS130" s="1164"/>
      <c r="BT130" s="1162">
        <v>
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
503</v>
      </c>
      <c r="X131" s="1170"/>
      <c r="Y131" s="1170"/>
      <c r="Z131" s="1171"/>
      <c r="AA131" s="1063">
        <v>
1407653</v>
      </c>
      <c r="AB131" s="1042"/>
      <c r="AC131" s="1042"/>
      <c r="AD131" s="1042"/>
      <c r="AE131" s="1043"/>
      <c r="AF131" s="1041">
        <v>
1411606</v>
      </c>
      <c r="AG131" s="1042"/>
      <c r="AH131" s="1042"/>
      <c r="AI131" s="1042"/>
      <c r="AJ131" s="1043"/>
      <c r="AK131" s="1041">
        <v>
1420954</v>
      </c>
      <c r="AL131" s="1042"/>
      <c r="AM131" s="1042"/>
      <c r="AN131" s="1042"/>
      <c r="AO131" s="1043"/>
      <c r="AP131" s="1172"/>
      <c r="AQ131" s="1173"/>
      <c r="AR131" s="1173"/>
      <c r="AS131" s="1173"/>
      <c r="AT131" s="1174"/>
      <c r="AU131" s="285"/>
      <c r="AV131" s="285"/>
      <c r="AW131" s="285"/>
      <c r="AX131" s="1144" t="s">
        <v>
504</v>
      </c>
      <c r="AY131" s="1096"/>
      <c r="AZ131" s="1096"/>
      <c r="BA131" s="1096"/>
      <c r="BB131" s="1096"/>
      <c r="BC131" s="1096"/>
      <c r="BD131" s="1096"/>
      <c r="BE131" s="1097"/>
      <c r="BF131" s="1145" t="s">
        <v>
441</v>
      </c>
      <c r="BG131" s="1146"/>
      <c r="BH131" s="1146"/>
      <c r="BI131" s="1146"/>
      <c r="BJ131" s="1146"/>
      <c r="BK131" s="1146"/>
      <c r="BL131" s="1147"/>
      <c r="BM131" s="1145">
        <v>
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
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
506</v>
      </c>
      <c r="W132" s="1155"/>
      <c r="X132" s="1155"/>
      <c r="Y132" s="1155"/>
      <c r="Z132" s="1156"/>
      <c r="AA132" s="1157">
        <v>
6.9903591299999999</v>
      </c>
      <c r="AB132" s="1158"/>
      <c r="AC132" s="1158"/>
      <c r="AD132" s="1158"/>
      <c r="AE132" s="1159"/>
      <c r="AF132" s="1160">
        <v>
5.6787092149999996</v>
      </c>
      <c r="AG132" s="1158"/>
      <c r="AH132" s="1158"/>
      <c r="AI132" s="1158"/>
      <c r="AJ132" s="1159"/>
      <c r="AK132" s="1160">
        <v>
6.0567055649999997</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
507</v>
      </c>
      <c r="W133" s="1138"/>
      <c r="X133" s="1138"/>
      <c r="Y133" s="1138"/>
      <c r="Z133" s="1139"/>
      <c r="AA133" s="1140">
        <v>
7.3</v>
      </c>
      <c r="AB133" s="1141"/>
      <c r="AC133" s="1141"/>
      <c r="AD133" s="1141"/>
      <c r="AE133" s="1142"/>
      <c r="AF133" s="1140">
        <v>
6.8</v>
      </c>
      <c r="AG133" s="1141"/>
      <c r="AH133" s="1141"/>
      <c r="AI133" s="1141"/>
      <c r="AJ133" s="1142"/>
      <c r="AK133" s="1140">
        <v>
6.2</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P9wTlRE7m7eRRVhXFVhnSM5vi/ds2/xS81AWE454gGvBnfxxxBm7XHAUPpeLrop+WVFHBXPQVi8jrLsIcgxYw==" saltValue="eVSH+hJLv5Ws1JZ0K2w5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pAGcHm2MMbh60pZn5hRSxTAPI0UyNbxHZm59QooXZRaN9zHVzABylsTh7wl5dbn0WVlulGmDNNi0O9NtX1/Pw==" saltValue="lZUu0p5shNc8thiwEBowb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IvKTPr00FtVjDiqVR1UHEBFMjYxz7js2qUCP2GiVbac2IbkxKksLGtkkNQT9UHrH7u9kU6VqwRxy8ZN1SPMA==" saltValue="kDgZe9fDWuC2CX9UoPSMz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
511</v>
      </c>
      <c r="AP7" s="304"/>
      <c r="AQ7" s="305" t="s">
        <v>
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
513</v>
      </c>
      <c r="AQ8" s="311" t="s">
        <v>
514</v>
      </c>
      <c r="AR8" s="312" t="s">
        <v>
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
516</v>
      </c>
      <c r="AL9" s="1181"/>
      <c r="AM9" s="1181"/>
      <c r="AN9" s="1182"/>
      <c r="AO9" s="313">
        <v>
682780</v>
      </c>
      <c r="AP9" s="313">
        <v>
254010</v>
      </c>
      <c r="AQ9" s="314">
        <v>
218185</v>
      </c>
      <c r="AR9" s="315">
        <v>
16.399999999999999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
517</v>
      </c>
      <c r="AL10" s="1181"/>
      <c r="AM10" s="1181"/>
      <c r="AN10" s="1182"/>
      <c r="AO10" s="316">
        <v>
140544</v>
      </c>
      <c r="AP10" s="316">
        <v>
52286</v>
      </c>
      <c r="AQ10" s="317">
        <v>
27381</v>
      </c>
      <c r="AR10" s="318">
        <v>
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
518</v>
      </c>
      <c r="AL11" s="1181"/>
      <c r="AM11" s="1181"/>
      <c r="AN11" s="1182"/>
      <c r="AO11" s="316">
        <v>
9727</v>
      </c>
      <c r="AP11" s="316">
        <v>
3619</v>
      </c>
      <c r="AQ11" s="317">
        <v>
25697</v>
      </c>
      <c r="AR11" s="318">
        <v>
-85.9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
519</v>
      </c>
      <c r="AL12" s="1181"/>
      <c r="AM12" s="1181"/>
      <c r="AN12" s="1182"/>
      <c r="AO12" s="316" t="s">
        <v>
520</v>
      </c>
      <c r="AP12" s="316" t="s">
        <v>
520</v>
      </c>
      <c r="AQ12" s="317">
        <v>
4359</v>
      </c>
      <c r="AR12" s="318" t="s">
        <v>
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
521</v>
      </c>
      <c r="AL13" s="1181"/>
      <c r="AM13" s="1181"/>
      <c r="AN13" s="1182"/>
      <c r="AO13" s="316" t="s">
        <v>
520</v>
      </c>
      <c r="AP13" s="316" t="s">
        <v>
520</v>
      </c>
      <c r="AQ13" s="317" t="s">
        <v>
520</v>
      </c>
      <c r="AR13" s="318" t="s">
        <v>
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
522</v>
      </c>
      <c r="AL14" s="1181"/>
      <c r="AM14" s="1181"/>
      <c r="AN14" s="1182"/>
      <c r="AO14" s="316">
        <v>
19938</v>
      </c>
      <c r="AP14" s="316">
        <v>
7417</v>
      </c>
      <c r="AQ14" s="317">
        <v>
8999</v>
      </c>
      <c r="AR14" s="318">
        <v>
-17.600000000000001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
523</v>
      </c>
      <c r="AL15" s="1181"/>
      <c r="AM15" s="1181"/>
      <c r="AN15" s="1182"/>
      <c r="AO15" s="316">
        <v>
24859</v>
      </c>
      <c r="AP15" s="316">
        <v>
9248</v>
      </c>
      <c r="AQ15" s="317">
        <v>
6052</v>
      </c>
      <c r="AR15" s="318">
        <v>
52.8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
524</v>
      </c>
      <c r="AL16" s="1184"/>
      <c r="AM16" s="1184"/>
      <c r="AN16" s="1185"/>
      <c r="AO16" s="316">
        <v>
-58643</v>
      </c>
      <c r="AP16" s="316">
        <v>
-21817</v>
      </c>
      <c r="AQ16" s="317">
        <v>
-19480</v>
      </c>
      <c r="AR16" s="318">
        <v>
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
185</v>
      </c>
      <c r="AL17" s="1184"/>
      <c r="AM17" s="1184"/>
      <c r="AN17" s="1185"/>
      <c r="AO17" s="316">
        <v>
819205</v>
      </c>
      <c r="AP17" s="316">
        <v>
304764</v>
      </c>
      <c r="AQ17" s="317">
        <v>
271195</v>
      </c>
      <c r="AR17" s="318">
        <v>
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526</v>
      </c>
      <c r="AP20" s="324" t="s">
        <v>
527</v>
      </c>
      <c r="AQ20" s="325" t="s">
        <v>
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
529</v>
      </c>
      <c r="AL21" s="1176"/>
      <c r="AM21" s="1176"/>
      <c r="AN21" s="1177"/>
      <c r="AO21" s="328">
        <v>
34.6</v>
      </c>
      <c r="AP21" s="329">
        <v>
25.46</v>
      </c>
      <c r="AQ21" s="330">
        <v>
9.14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
530</v>
      </c>
      <c r="AL22" s="1176"/>
      <c r="AM22" s="1176"/>
      <c r="AN22" s="1177"/>
      <c r="AO22" s="333">
        <v>
88.9</v>
      </c>
      <c r="AP22" s="334">
        <v>
93.7</v>
      </c>
      <c r="AQ22" s="335">
        <v>
-4.8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
511</v>
      </c>
      <c r="AP30" s="304"/>
      <c r="AQ30" s="305" t="s">
        <v>
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
513</v>
      </c>
      <c r="AQ31" s="311" t="s">
        <v>
514</v>
      </c>
      <c r="AR31" s="312" t="s">
        <v>
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
534</v>
      </c>
      <c r="AL32" s="1192"/>
      <c r="AM32" s="1192"/>
      <c r="AN32" s="1193"/>
      <c r="AO32" s="343">
        <v>
257358</v>
      </c>
      <c r="AP32" s="343">
        <v>
95743</v>
      </c>
      <c r="AQ32" s="344">
        <v>
157756</v>
      </c>
      <c r="AR32" s="345">
        <v>
-39.299999999999997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
535</v>
      </c>
      <c r="AL33" s="1192"/>
      <c r="AM33" s="1192"/>
      <c r="AN33" s="1193"/>
      <c r="AO33" s="343" t="s">
        <v>
520</v>
      </c>
      <c r="AP33" s="343" t="s">
        <v>
520</v>
      </c>
      <c r="AQ33" s="344" t="s">
        <v>
520</v>
      </c>
      <c r="AR33" s="345" t="s">
        <v>
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
536</v>
      </c>
      <c r="AL34" s="1192"/>
      <c r="AM34" s="1192"/>
      <c r="AN34" s="1193"/>
      <c r="AO34" s="343" t="s">
        <v>
520</v>
      </c>
      <c r="AP34" s="343" t="s">
        <v>
520</v>
      </c>
      <c r="AQ34" s="344" t="s">
        <v>
520</v>
      </c>
      <c r="AR34" s="345" t="s">
        <v>
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
537</v>
      </c>
      <c r="AL35" s="1192"/>
      <c r="AM35" s="1192"/>
      <c r="AN35" s="1193"/>
      <c r="AO35" s="343">
        <v>
67507</v>
      </c>
      <c r="AP35" s="343">
        <v>
25114</v>
      </c>
      <c r="AQ35" s="344">
        <v>
29837</v>
      </c>
      <c r="AR35" s="345">
        <v>
-15.8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
538</v>
      </c>
      <c r="AL36" s="1192"/>
      <c r="AM36" s="1192"/>
      <c r="AN36" s="1193"/>
      <c r="AO36" s="343">
        <v>
23136</v>
      </c>
      <c r="AP36" s="343">
        <v>
8607</v>
      </c>
      <c r="AQ36" s="344">
        <v>
5452</v>
      </c>
      <c r="AR36" s="345">
        <v>
57.9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
539</v>
      </c>
      <c r="AL37" s="1192"/>
      <c r="AM37" s="1192"/>
      <c r="AN37" s="1193"/>
      <c r="AO37" s="343" t="s">
        <v>
520</v>
      </c>
      <c r="AP37" s="343" t="s">
        <v>
520</v>
      </c>
      <c r="AQ37" s="344">
        <v>
1300</v>
      </c>
      <c r="AR37" s="345" t="s">
        <v>
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
540</v>
      </c>
      <c r="AL38" s="1195"/>
      <c r="AM38" s="1195"/>
      <c r="AN38" s="1196"/>
      <c r="AO38" s="346" t="s">
        <v>
520</v>
      </c>
      <c r="AP38" s="346" t="s">
        <v>
520</v>
      </c>
      <c r="AQ38" s="347">
        <v>
36</v>
      </c>
      <c r="AR38" s="335" t="s">
        <v>
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
541</v>
      </c>
      <c r="AL39" s="1195"/>
      <c r="AM39" s="1195"/>
      <c r="AN39" s="1196"/>
      <c r="AO39" s="343">
        <v>
-10382</v>
      </c>
      <c r="AP39" s="343">
        <v>
-3862</v>
      </c>
      <c r="AQ39" s="344">
        <v>
-9131</v>
      </c>
      <c r="AR39" s="345">
        <v>
-57.7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
542</v>
      </c>
      <c r="AL40" s="1192"/>
      <c r="AM40" s="1192"/>
      <c r="AN40" s="1193"/>
      <c r="AO40" s="343">
        <v>
-251556</v>
      </c>
      <c r="AP40" s="343">
        <v>
-93585</v>
      </c>
      <c r="AQ40" s="344">
        <v>
-138994</v>
      </c>
      <c r="AR40" s="345">
        <v>
-32.700000000000003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
296</v>
      </c>
      <c r="AL41" s="1198"/>
      <c r="AM41" s="1198"/>
      <c r="AN41" s="1199"/>
      <c r="AO41" s="343">
        <v>
86063</v>
      </c>
      <c r="AP41" s="343">
        <v>
32017</v>
      </c>
      <c r="AQ41" s="344">
        <v>
46254</v>
      </c>
      <c r="AR41" s="345">
        <v>
-30.8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
511</v>
      </c>
      <c r="AN49" s="1188" t="s">
        <v>
546</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
547</v>
      </c>
      <c r="AO50" s="360" t="s">
        <v>
548</v>
      </c>
      <c r="AP50" s="361" t="s">
        <v>
549</v>
      </c>
      <c r="AQ50" s="362" t="s">
        <v>
550</v>
      </c>
      <c r="AR50" s="363" t="s">
        <v>
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552</v>
      </c>
      <c r="AL51" s="356"/>
      <c r="AM51" s="364">
        <v>
1602920</v>
      </c>
      <c r="AN51" s="365">
        <v>
568815</v>
      </c>
      <c r="AO51" s="366">
        <v>
76.3</v>
      </c>
      <c r="AP51" s="367">
        <v>
287914</v>
      </c>
      <c r="AQ51" s="368">
        <v>
-0.2</v>
      </c>
      <c r="AR51" s="369">
        <v>
76.5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553</v>
      </c>
      <c r="AM52" s="372">
        <v>
1192372</v>
      </c>
      <c r="AN52" s="373">
        <v>
423127</v>
      </c>
      <c r="AO52" s="374">
        <v>
75.2</v>
      </c>
      <c r="AP52" s="375">
        <v>
146531</v>
      </c>
      <c r="AQ52" s="376">
        <v>
3.5</v>
      </c>
      <c r="AR52" s="377">
        <v>
71.7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554</v>
      </c>
      <c r="AL53" s="356"/>
      <c r="AM53" s="364">
        <v>
673182</v>
      </c>
      <c r="AN53" s="365">
        <v>
244527</v>
      </c>
      <c r="AO53" s="366">
        <v>
-57</v>
      </c>
      <c r="AP53" s="367">
        <v>
310300</v>
      </c>
      <c r="AQ53" s="368">
        <v>
7.8</v>
      </c>
      <c r="AR53" s="369">
        <v>
-64.8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553</v>
      </c>
      <c r="AM54" s="372">
        <v>
545494</v>
      </c>
      <c r="AN54" s="373">
        <v>
198145</v>
      </c>
      <c r="AO54" s="374">
        <v>
-53.2</v>
      </c>
      <c r="AP54" s="375">
        <v>
157576</v>
      </c>
      <c r="AQ54" s="376">
        <v>
7.5</v>
      </c>
      <c r="AR54" s="377">
        <v>
-60.7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555</v>
      </c>
      <c r="AL55" s="356"/>
      <c r="AM55" s="364">
        <v>
1690875</v>
      </c>
      <c r="AN55" s="365">
        <v>
620732</v>
      </c>
      <c r="AO55" s="366">
        <v>
153.9</v>
      </c>
      <c r="AP55" s="367">
        <v>
317319</v>
      </c>
      <c r="AQ55" s="368">
        <v>
2.2999999999999998</v>
      </c>
      <c r="AR55" s="369">
        <v>
151.6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553</v>
      </c>
      <c r="AM56" s="372">
        <v>
527707</v>
      </c>
      <c r="AN56" s="373">
        <v>
193725</v>
      </c>
      <c r="AO56" s="374">
        <v>
-2.2000000000000002</v>
      </c>
      <c r="AP56" s="375">
        <v>
164214</v>
      </c>
      <c r="AQ56" s="376">
        <v>
4.2</v>
      </c>
      <c r="AR56" s="377">
        <v>
-6.4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556</v>
      </c>
      <c r="AL57" s="356"/>
      <c r="AM57" s="364">
        <v>
1526714</v>
      </c>
      <c r="AN57" s="365">
        <v>
560880</v>
      </c>
      <c r="AO57" s="366">
        <v>
-9.6</v>
      </c>
      <c r="AP57" s="367">
        <v>
289738</v>
      </c>
      <c r="AQ57" s="368">
        <v>
-8.6999999999999993</v>
      </c>
      <c r="AR57" s="369">
        <v>
-0.9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553</v>
      </c>
      <c r="AM58" s="372">
        <v>
887211</v>
      </c>
      <c r="AN58" s="373">
        <v>
325941</v>
      </c>
      <c r="AO58" s="374">
        <v>
68.2</v>
      </c>
      <c r="AP58" s="375">
        <v>
156238</v>
      </c>
      <c r="AQ58" s="376">
        <v>
-4.9000000000000004</v>
      </c>
      <c r="AR58" s="377">
        <v>
73.099999999999994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557</v>
      </c>
      <c r="AL59" s="356"/>
      <c r="AM59" s="364">
        <v>
954391</v>
      </c>
      <c r="AN59" s="365">
        <v>
355056</v>
      </c>
      <c r="AO59" s="366">
        <v>
-36.700000000000003</v>
      </c>
      <c r="AP59" s="367">
        <v>
316937</v>
      </c>
      <c r="AQ59" s="368">
        <v>
9.4</v>
      </c>
      <c r="AR59" s="369">
        <v>
-46.1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553</v>
      </c>
      <c r="AM60" s="372">
        <v>
745658</v>
      </c>
      <c r="AN60" s="373">
        <v>
277403</v>
      </c>
      <c r="AO60" s="374">
        <v>
-14.9</v>
      </c>
      <c r="AP60" s="375">
        <v>
199150</v>
      </c>
      <c r="AQ60" s="376">
        <v>
27.5</v>
      </c>
      <c r="AR60" s="377">
        <v>
-42.4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558</v>
      </c>
      <c r="AL61" s="378"/>
      <c r="AM61" s="379">
        <v>
1289616</v>
      </c>
      <c r="AN61" s="380">
        <v>
470002</v>
      </c>
      <c r="AO61" s="381">
        <v>
25.4</v>
      </c>
      <c r="AP61" s="382">
        <v>
304442</v>
      </c>
      <c r="AQ61" s="383">
        <v>
2.1</v>
      </c>
      <c r="AR61" s="369">
        <v>
23.3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553</v>
      </c>
      <c r="AM62" s="372">
        <v>
779688</v>
      </c>
      <c r="AN62" s="373">
        <v>
283668</v>
      </c>
      <c r="AO62" s="374">
        <v>
14.6</v>
      </c>
      <c r="AP62" s="375">
        <v>
164742</v>
      </c>
      <c r="AQ62" s="376">
        <v>
7.6</v>
      </c>
      <c r="AR62" s="377">
        <v>
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xTSB4RitQlrElQFvj68HsG3adT+Tmm0qFzv4+BxGqDkYZE1lXBwNiewK85Yp+v9J3q2wGbqq//yfLQbCphZ1g==" saltValue="ELPnkMHxTMJdcPjm+sbA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560</v>
      </c>
    </row>
    <row r="120" spans="125:125" ht="13.5" hidden="1" customHeight="1" x14ac:dyDescent="0.15"/>
    <row r="121" spans="125:125" ht="13.5" hidden="1" customHeight="1" x14ac:dyDescent="0.15">
      <c r="DU121" s="291"/>
    </row>
  </sheetData>
  <sheetProtection algorithmName="SHA-512" hashValue="4rhosB4i/oGdR7ZfTbnzhJ2grC1+CSGHDyoPJvvaECPyXKGbgIoVYfbRgg4PNZRTXdgHvqt7JyorfXXtxbBBAw==" saltValue="9aDK3QbnKiVVMQkBZ5A7j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561</v>
      </c>
    </row>
  </sheetData>
  <sheetProtection algorithmName="SHA-512" hashValue="srhhk83smrn63wmzzKopANSYqz5ho4qwIB8bhKmyPajpVBFd0aYpIlnr8eZQjCzP7Wp3MZHI7HDcHCRw1cuISg==" saltValue="aptPJX0C3fJercStUkqr0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562</v>
      </c>
      <c r="G46" s="8" t="s">
        <v>
563</v>
      </c>
      <c r="H46" s="8" t="s">
        <v>
564</v>
      </c>
      <c r="I46" s="8" t="s">
        <v>
565</v>
      </c>
      <c r="J46" s="9" t="s">
        <v>
566</v>
      </c>
    </row>
    <row r="47" spans="2:10" ht="57.75" customHeight="1" x14ac:dyDescent="0.15">
      <c r="B47" s="10"/>
      <c r="C47" s="1200" t="s">
        <v>
3</v>
      </c>
      <c r="D47" s="1200"/>
      <c r="E47" s="1201"/>
      <c r="F47" s="11">
        <v>
29.52</v>
      </c>
      <c r="G47" s="12">
        <v>
35.22</v>
      </c>
      <c r="H47" s="12">
        <v>
29.9</v>
      </c>
      <c r="I47" s="12">
        <v>
24.94</v>
      </c>
      <c r="J47" s="13">
        <v>
18.54</v>
      </c>
    </row>
    <row r="48" spans="2:10" ht="57.75" customHeight="1" x14ac:dyDescent="0.15">
      <c r="B48" s="14"/>
      <c r="C48" s="1202" t="s">
        <v>
4</v>
      </c>
      <c r="D48" s="1202"/>
      <c r="E48" s="1203"/>
      <c r="F48" s="15">
        <v>
12.09</v>
      </c>
      <c r="G48" s="16">
        <v>
11</v>
      </c>
      <c r="H48" s="16">
        <v>
12.58</v>
      </c>
      <c r="I48" s="16">
        <v>
8.16</v>
      </c>
      <c r="J48" s="17">
        <v>
12.84</v>
      </c>
    </row>
    <row r="49" spans="2:10" ht="57.75" customHeight="1" thickBot="1" x14ac:dyDescent="0.2">
      <c r="B49" s="18"/>
      <c r="C49" s="1204" t="s">
        <v>
5</v>
      </c>
      <c r="D49" s="1204"/>
      <c r="E49" s="1205"/>
      <c r="F49" s="19">
        <v>
0.46</v>
      </c>
      <c r="G49" s="20">
        <v>
5.56</v>
      </c>
      <c r="H49" s="20" t="s">
        <v>
567</v>
      </c>
      <c r="I49" s="20" t="s">
        <v>
568</v>
      </c>
      <c r="J49" s="21" t="s">
        <v>
569</v>
      </c>
    </row>
    <row r="50" spans="2:10" ht="13.5" customHeight="1" x14ac:dyDescent="0.15"/>
  </sheetData>
  <sheetProtection algorithmName="SHA-512" hashValue="evuuR3W3y47Bgx7LXa0IkX1TvbMO2W5KIA2Z89SS/QQyWAE5nPl45hj4Izqpfnahe3L0QZgTxPBit2U0NJRW3A==" saltValue="dOqsQ/rkJMO5abP6IWJs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2021-03-12T05:15:04Z</cp:lastPrinted>
  <dcterms:created xsi:type="dcterms:W3CDTF">2021-02-05T02:05:55Z</dcterms:created>
  <dcterms:modified xsi:type="dcterms:W3CDTF">2021-10-11T06:32:37Z</dcterms:modified>
  <cp:category/>
</cp:coreProperties>
</file>