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R1年度\36_財政状況資料集の作成\08_作成依頼（2回目）\03_市町村から提出\32 利島村○\"/>
    </mc:Choice>
  </mc:AlternateContent>
  <bookViews>
    <workbookView xWindow="0" yWindow="0" windowWidth="23040" windowHeight="9036" firstSheet="13"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BW34" i="10"/>
  <c r="AM34" i="10"/>
  <c r="U34" i="10"/>
  <c r="U35" i="10" s="1"/>
  <c r="U36" i="10" s="1"/>
  <c r="U37" i="10" s="1"/>
  <c r="C34" i="10"/>
  <c r="BW35" i="10" l="1"/>
  <c r="BW36" i="10" s="1"/>
  <c r="BW37" i="10" s="1"/>
  <c r="BW38" i="10" s="1"/>
  <c r="BW39" i="10" s="1"/>
  <c r="BW40"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<sst xmlns="http://schemas.openxmlformats.org/spreadsheetml/2006/main" count="1181" uniqueCount="598">
  <si>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</si>
  <si>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</si>
  <si>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</si>
  <si>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</si>
  <si>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</si>
  <si>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</si>
  <si>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</si>
  <si>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</si>
  <si>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</si>
  <si>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</si>
  <si>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</si>
  <si>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</si>
  <si>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</si>
  <si>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</si>
  <si>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</si>
  <si>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</si>
  <si>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</si>
  <si>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</si>
  <si>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</si>
  <si>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</si>
  <si>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</si>
  <si>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</si>
  <si>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</si>
  <si>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</si>
  <si>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</si>
  <si>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</si>
  <si>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</si>
  <si>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</si>
  <si>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</si>
  <si>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</si>
  <si>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</si>
  <si>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</si>
  <si>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</si>
  <si>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</si>
  <si>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</si>
  <si>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</si>
  <si>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</si>
  <si>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</si>
  <si>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</si>
  <si>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</si>
  <si>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</si>
  <si>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</si>
  <si>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</si>
  <si>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</si>
  <si>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</si>
  <si>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</si>
  <si>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</si>
  <si>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</si>
  <si>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</si>
  <si>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</si>
  <si>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</si>
  <si>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(当該欄に積立額が多い上位５基金の基金名を入力して下さい(R01年度末現在))</t>
    <phoneticPr fontId="5"/>
  </si>
  <si>
    <t>(当該欄に積立額が多い上位５基金の基金名を入力して下さい(R01年度末現在))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</si>
  <si>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</si>
  <si>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</si>
  <si>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</si>
  <si>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</si>
  <si>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</si>
  <si>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</si>
  <si>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</si>
  <si>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</si>
  <si>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</si>
  <si>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</si>
  <si>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</si>
  <si>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</si>
  <si>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</si>
  <si>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</si>
  <si>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</si>
  <si>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</si>
  <si>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</si>
  <si>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</si>
  <si>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</si>
  <si>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</si>
  <si>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</si>
  <si>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</si>
  <si>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</si>
  <si>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</si>
  <si>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</si>
  <si>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</si>
  <si>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</si>
  <si>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</si>
  <si>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</si>
  <si>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</si>
  <si>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</si>
  <si>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</si>
  <si>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</si>
  <si>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</si>
  <si>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</si>
  <si>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</si>
  <si>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</si>
  <si>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</si>
  <si>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</si>
  <si>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</si>
  <si>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</si>
  <si>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</si>
  <si>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</si>
  <si>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</si>
  <si>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</si>
  <si>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</si>
  <si>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</si>
  <si>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利島村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</si>
  <si>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</si>
  <si>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</si>
  <si>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</si>
  <si>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</si>
  <si>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</si>
  <si>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</si>
  <si>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</si>
  <si>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</si>
  <si>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</si>
  <si>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</si>
  <si>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</si>
  <si>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</si>
  <si>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</si>
  <si>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</si>
  <si>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</si>
  <si>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</si>
  <si>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</si>
  <si>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</si>
  <si>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</si>
  <si>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</si>
  <si>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</si>
  <si>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</si>
  <si>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</si>
  <si>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</si>
  <si>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</si>
  <si>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</si>
  <si>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</si>
  <si>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</si>
  <si>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</si>
  <si>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</si>
  <si>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</si>
  <si>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</si>
  <si>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</si>
  <si>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</si>
  <si>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</si>
  <si>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</si>
  <si>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</si>
  <si>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</si>
  <si>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</si>
  <si>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</si>
  <si>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</si>
  <si>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</si>
  <si>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</si>
  <si>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</si>
  <si>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</si>
  <si>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</si>
  <si>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</si>
  <si>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</si>
  <si>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</si>
  <si>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</si>
  <si>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</si>
  <si>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</si>
  <si>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</si>
  <si>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</si>
  <si>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</si>
  <si>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</si>
  <si>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</si>
  <si>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</si>
  <si>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</si>
  <si>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</si>
  <si>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</si>
  <si>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</si>
  <si>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</si>
  <si>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</si>
  <si>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</si>
  <si>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</si>
  <si>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</si>
  <si>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</si>
  <si>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</si>
  <si>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</si>
  <si>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</si>
  <si>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</si>
  <si>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</si>
  <si>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</si>
  <si>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</si>
  <si>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</si>
  <si>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</si>
  <si>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</si>
  <si>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</si>
  <si>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</si>
  <si>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</si>
  <si>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</si>
  <si>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</si>
  <si>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</si>
  <si>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</si>
  <si>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</si>
  <si>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</si>
  <si>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</si>
  <si>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</si>
  <si>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</si>
  <si>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</si>
  <si>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</si>
  <si>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</si>
  <si>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</si>
  <si>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</si>
  <si>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</si>
  <si>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</si>
  <si>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</si>
  <si>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</si>
  <si>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</si>
  <si>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</si>
  <si>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</si>
  <si>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</si>
  <si>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</si>
  <si>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</si>
  <si>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</si>
  <si>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</si>
  <si>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</si>
  <si>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</si>
  <si>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</si>
  <si>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</si>
  <si>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</si>
  <si>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</si>
  <si>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</si>
  <si>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</si>
  <si>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</si>
  <si>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</si>
  <si>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東京都利島村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</si>
  <si>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</si>
  <si>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</si>
  <si>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</si>
  <si>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</si>
  <si>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</si>
  <si>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</si>
  <si>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</si>
  <si>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</si>
  <si>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</si>
  <si>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</si>
  <si>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</si>
  <si>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</si>
  <si>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</si>
  <si>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</si>
  <si>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</si>
  <si>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</si>
  <si>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</si>
  <si>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</si>
  <si>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</si>
  <si>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</si>
  <si>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</si>
  <si>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</si>
  <si>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</si>
  <si>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</si>
  <si>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</si>
  <si>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</si>
  <si>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</si>
  <si>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</si>
  <si>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</si>
  <si>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</si>
  <si>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</si>
  <si>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</si>
  <si>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</si>
  <si>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</si>
  <si>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</si>
  <si>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</si>
  <si>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</si>
  <si>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</si>
  <si>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</si>
  <si>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</si>
  <si>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</si>
  <si>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</si>
  <si>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</si>
  <si>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</si>
  <si>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</si>
  <si>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</si>
  <si>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</si>
  <si>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</si>
  <si>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</si>
  <si>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</si>
  <si>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</si>
  <si>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</si>
  <si>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</si>
  <si>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</si>
  <si>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</si>
  <si>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</si>
  <si>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</si>
  <si>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</si>
  <si>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</si>
  <si>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</si>
  <si>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</si>
  <si>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</si>
  <si>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</si>
  <si>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</si>
  <si>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</si>
  <si>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</si>
  <si>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</si>
  <si>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</si>
  <si>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</si>
  <si>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</si>
  <si>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</si>
  <si>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</si>
  <si>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</si>
  <si>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</si>
  <si>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</si>
  <si>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</si>
  <si>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</si>
  <si>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</si>
  <si>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</si>
  <si>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</si>
  <si>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</si>
  <si>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</si>
  <si>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</si>
  <si>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</si>
  <si>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</si>
  <si>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</si>
  <si>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</si>
  <si>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</si>
  <si>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</si>
  <si>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</si>
  <si>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</si>
  <si>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</si>
  <si>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</si>
  <si>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</si>
  <si>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</si>
  <si>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</si>
  <si>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</si>
  <si>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</si>
  <si>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</si>
  <si>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</si>
  <si>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</si>
  <si>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</si>
  <si>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</si>
  <si>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</si>
  <si>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</si>
  <si>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</si>
  <si>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</si>
  <si>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</si>
  <si>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</si>
  <si>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</si>
  <si>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</si>
  <si>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</si>
  <si>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</si>
  <si>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</si>
  <si>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</si>
  <si>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</si>
  <si>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</si>
  <si>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</si>
  <si>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</si>
  <si>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</si>
  <si>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</si>
  <si>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</si>
  <si>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</si>
  <si>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</si>
  <si>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</si>
  <si>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</si>
  <si>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</si>
  <si>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</si>
  <si>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</si>
  <si>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</si>
  <si>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</si>
  <si>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</si>
  <si>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</si>
  <si>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</si>
  <si>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</si>
  <si>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</si>
  <si>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</si>
  <si>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</si>
  <si>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</si>
  <si>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</si>
  <si>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</si>
  <si>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</si>
  <si>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</si>
  <si>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</si>
  <si>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</si>
  <si>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</si>
  <si>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</si>
  <si>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</si>
  <si>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</si>
  <si>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</si>
  <si>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</si>
  <si>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</si>
  <si>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</si>
  <si>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東京都利島村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</si>
  <si>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</si>
  <si>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</si>
  <si>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</si>
  <si>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</si>
  <si>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</si>
  <si>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</si>
  <si>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</si>
  <si>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</si>
  <si>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</si>
  <si>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</si>
  <si>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</si>
  <si>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</si>
  <si>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</si>
  <si>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</si>
  <si>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</si>
  <si>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</si>
  <si>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</si>
  <si>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</si>
  <si>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</si>
  <si>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</si>
  <si>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</si>
  <si>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</si>
  <si>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</si>
  <si>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</si>
  <si>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</si>
  <si>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</si>
  <si>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</si>
  <si>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</si>
  <si>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</si>
  <si>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</si>
  <si>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</si>
  <si>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</si>
  <si>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</si>
  <si>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</si>
  <si>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</si>
  <si>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介護保険事業特別会計（事業勘定）</t>
    <phoneticPr fontId="5"/>
  </si>
  <si>
    <t>後期高齢者医療事業特別会計</t>
    <phoneticPr fontId="5"/>
  </si>
  <si>
    <t>簡易水道事業特別会計</t>
    <phoneticPr fontId="5"/>
  </si>
  <si>
    <t>法非適用企業</t>
    <phoneticPr fontId="5"/>
  </si>
  <si>
    <t>合併処理浄化槽事業特別会計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</si>
  <si>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</si>
  <si>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</si>
  <si>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</si>
  <si>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</si>
  <si>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</si>
  <si>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</si>
  <si>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</si>
  <si>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</si>
  <si>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</si>
  <si>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</si>
  <si>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</si>
  <si>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</si>
  <si>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</si>
  <si>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</si>
  <si>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</si>
  <si>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</si>
  <si>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</si>
  <si>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</si>
  <si>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</si>
  <si>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</si>
  <si>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</si>
  <si>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</si>
  <si>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</si>
  <si>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</si>
  <si>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</si>
  <si>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</si>
  <si>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</si>
  <si>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</si>
  <si>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</si>
  <si>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</si>
  <si>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</si>
  <si>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</si>
  <si>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</si>
  <si>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</si>
  <si>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</si>
  <si>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</si>
  <si>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</si>
  <si>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</si>
  <si>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</si>
  <si>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</si>
  <si>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</si>
  <si>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</si>
  <si>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</si>
  <si>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</si>
  <si>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</si>
  <si>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</si>
  <si>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</si>
  <si>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</si>
  <si>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</si>
  <si>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</si>
  <si>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</si>
  <si>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</si>
  <si>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</si>
  <si>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</si>
  <si>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</si>
  <si>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合併処理浄化槽事業特別会計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</si>
  <si>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</si>
  <si>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介護保険事業特別会計（事業勘定）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</si>
  <si>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</si>
  <si>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</si>
  <si>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</si>
  <si>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</si>
  <si>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</si>
  <si>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</si>
  <si>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</si>
  <si>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</si>
  <si>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</si>
  <si>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</si>
  <si>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</si>
  <si>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</si>
  <si>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</si>
  <si>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</si>
  <si>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</si>
  <si>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</si>
  <si>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</si>
  <si>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</si>
  <si>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</si>
  <si>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</si>
  <si>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</si>
  <si>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</si>
  <si>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</si>
  <si>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</si>
  <si>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</si>
  <si>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</si>
  <si>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</si>
  <si>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</si>
  <si>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</si>
  <si>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</si>
  <si>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</si>
  <si>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</si>
  <si>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</si>
  <si>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</si>
  <si>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</si>
  <si>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</si>
  <si>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</si>
  <si>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</si>
  <si>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</si>
  <si>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</si>
  <si>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</si>
  <si>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</si>
  <si>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</si>
  <si>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</si>
  <si>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</si>
  <si>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</si>
  <si>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</si>
  <si>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</si>
  <si>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</si>
  <si>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</si>
  <si>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</si>
  <si>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</si>
  <si>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</si>
  <si>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</si>
  <si>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</si>
  <si>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</si>
  <si>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</si>
  <si>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</si>
  <si>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</si>
  <si>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</si>
  <si>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</si>
  <si>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</si>
  <si>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</si>
  <si>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</si>
  <si>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</si>
  <si>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</si>
  <si>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</si>
  <si>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</si>
  <si>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</si>
  <si>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</si>
  <si>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</si>
  <si>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</si>
  <si>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</si>
  <si>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</si>
  <si>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</si>
  <si>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</si>
  <si>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</si>
  <si>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</si>
  <si>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</si>
  <si>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</si>
  <si>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</si>
  <si>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</si>
  <si>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</si>
  <si>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</si>
  <si>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</si>
  <si>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22.92</t>
  </si>
  <si>
    <t>一般会計</t>
  </si>
  <si>
    <t>国民健康保険事業特別会計（事業勘定）</t>
  </si>
  <si>
    <t>簡易水道事業特別会計</t>
  </si>
  <si>
    <t>国民健康保険事業特別会計（直診勘定）</t>
  </si>
  <si>
    <t>合併処理浄化槽事業特別会計</t>
  </si>
  <si>
    <t>介護保険事業特別会計（事業勘定）</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</si>
  <si>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</si>
  <si>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</si>
  <si>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</si>
  <si>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</si>
  <si>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</si>
  <si>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</si>
  <si>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</si>
  <si>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</si>
  <si>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</si>
  <si>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</si>
  <si>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株式会社TOSHIMA</t>
  </si>
  <si>
    <t>東京都後期高齢者医療広域連合（一般会計）</t>
  </si>
  <si>
    <t>東京都後期高齢者医療広域連合（後期高齢者医療特別会計）</t>
  </si>
  <si>
    <t>東京都島嶼町村一部事務組合</t>
  </si>
  <si>
    <t>東京市町村総合事務組合（一般会計）</t>
  </si>
  <si>
    <t>東京市町村総合事務組合（東京都市町村民交通災害共済事業特別会計）</t>
  </si>
  <si>
    <t>東京都町村議会議員公務災害補償組合</t>
  </si>
  <si>
    <t>東京都市町村職員退職手当組合</t>
  </si>
  <si>
    <t>-</t>
    <phoneticPr fontId="2"/>
  </si>
  <si>
    <t>-</t>
    <phoneticPr fontId="2"/>
  </si>
  <si>
    <t>庁舎建設基金</t>
    <rPh sb="0" eb="2">
      <t>チョウシャ</t>
    </rPh>
    <rPh sb="2" eb="4">
      <t>ケンセツ</t>
    </rPh>
    <rPh sb="4" eb="6">
      <t>キキン</t>
    </rPh>
    <phoneticPr fontId="5"/>
  </si>
  <si>
    <t>災害復旧特別交付金積立基金</t>
    <rPh sb="0" eb="2">
      <t>サイガイ</t>
    </rPh>
    <rPh sb="2" eb="4">
      <t>フッキュウ</t>
    </rPh>
    <rPh sb="4" eb="6">
      <t>トクベツ</t>
    </rPh>
    <rPh sb="6" eb="8">
      <t>コウフ</t>
    </rPh>
    <rPh sb="8" eb="9">
      <t>キン</t>
    </rPh>
    <rPh sb="9" eb="11">
      <t>ツミタテ</t>
    </rPh>
    <rPh sb="11" eb="13">
      <t>キキン</t>
    </rPh>
    <phoneticPr fontId="5"/>
  </si>
  <si>
    <t>森林環境譲与税基金</t>
    <rPh sb="0" eb="2">
      <t>シンリン</t>
    </rPh>
    <rPh sb="2" eb="4">
      <t>カンキョウ</t>
    </rPh>
    <rPh sb="4" eb="6">
      <t>ジョウヨ</t>
    </rPh>
    <rPh sb="6" eb="7">
      <t>ゼイ</t>
    </rPh>
    <rPh sb="7" eb="9">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</si>
  <si>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</si>
  <si>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</si>
  <si>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</si>
  <si>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算定されない為、類似団体内平均値と比較し有形固定資産減価償却率の数値が高くなっている。これは平成10～20年度前半において、施設整備を行っていない影響と考えられる。本村の各施設が老朽化していることが、当指標により示されている。平成27年度からの大型施設整備が続くことから、起債を抑制しながら事業を進めていく必要がある。</t>
    <rPh sb="13" eb="14">
      <t>タメ</t>
    </rPh>
    <rPh sb="80" eb="82">
      <t>エイキョウ</t>
    </rPh>
    <rPh sb="83" eb="84">
      <t>カンガ</t>
    </rPh>
    <rPh sb="92" eb="93">
      <t>カク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</si>
  <si>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</si>
  <si>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</si>
  <si>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</si>
  <si>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</si>
  <si>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</si>
  <si>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</si>
  <si>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内平均値と比較し、将来負担比率が算定されず、実質公債費率の数値が低くなっている。これは平成10～20年度前半において、施設整備を行っていないことの裏返しとなっている。本村の施設が老朽化していることが、当指標により示されている。平成27年度から起債を行う大型施設整備が続くことから、起債を抑制しながら事業を進めていく必要がある。</t>
    <rPh sb="26" eb="28">
      <t>ジッシツ</t>
    </rPh>
    <rPh sb="28" eb="31">
      <t>コウサイヒ</t>
    </rPh>
    <rPh sb="31" eb="32">
      <t>リツ</t>
    </rPh>
    <rPh sb="36" eb="37">
      <t>ヒク</t>
    </rPh>
    <rPh sb="125" eb="127">
      <t>キサイ</t>
    </rPh>
    <rPh sb="128" eb="129">
      <t>オコナ</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</si>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</sst>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245039</c:v>
                </c:pt>
                <c:pt idx="1">
                  <c:v>310300</c:v>
                </c:pt>
                <c:pt idx="2">
                  <c:v>317319</c:v>
                </c:pt>
                <c:pt idx="3">
                  <c:v>289738</c:v>
                </c:pt>
                <c:pt idx="4">
                  <c:v>316937</c:v>
                </c:pt>
              </c:numCache>
            </c:numRef>
          </c:val>
          <c:smooth val="0"/>
          <c:extLst>
            <c:ext xmlns:c16="http://schemas.microsoft.com/office/drawing/2014/chart" uri="{C3380CC4-5D6E-409C-BE32-E72D297353CC}">
              <c16:uniqueId val="{00000000-E01D-46C9-8733-490F0FD6290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428860</c:v>
                </c:pt>
                <c:pt idx="1">
                  <c:v>809054</c:v>
                </c:pt>
                <c:pt idx="2">
                  <c:v>1130548</c:v>
                </c:pt>
                <c:pt idx="3">
                  <c:v>1831861</c:v>
                </c:pt>
                <c:pt idx="4">
                  <c:v>505193</c:v>
                </c:pt>
              </c:numCache>
            </c:numRef>
          </c:val>
          <c:smooth val="0"/>
          <c:extLst>
            <c:ext xmlns:c16="http://schemas.microsoft.com/office/drawing/2014/chart" uri="{C3380CC4-5D6E-409C-BE32-E72D297353CC}">
              <c16:uniqueId val="{00000001-E01D-46C9-8733-490F0FD6290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19.46</c:v>
                </c:pt>
                <c:pt idx="1">
                  <c:v>4.2</c:v>
                </c:pt>
                <c:pt idx="2">
                  <c:v>8.74</c:v>
                </c:pt>
                <c:pt idx="3">
                  <c:v>17.649999999999999</c:v>
                </c:pt>
                <c:pt idx="4">
                  <c:v>15.88</c:v>
                </c:pt>
              </c:numCache>
            </c:numRef>
          </c:val>
          <c:extLst>
            <c:ext xmlns:c16="http://schemas.microsoft.com/office/drawing/2014/chart" uri="{C3380CC4-5D6E-409C-BE32-E72D297353CC}">
              <c16:uniqueId val="{00000000-89BC-47B1-8835-FA65425F8A1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35.64</c:v>
                </c:pt>
                <c:pt idx="1">
                  <c:v>27.4</c:v>
                </c:pt>
                <c:pt idx="2">
                  <c:v>192.61</c:v>
                </c:pt>
                <c:pt idx="3">
                  <c:v>220.84</c:v>
                </c:pt>
                <c:pt idx="4">
                  <c:v>250.47</c:v>
                </c:pt>
              </c:numCache>
            </c:numRef>
          </c:val>
          <c:extLst>
            <c:ext xmlns:c16="http://schemas.microsoft.com/office/drawing/2014/chart" uri="{C3380CC4-5D6E-409C-BE32-E72D297353CC}">
              <c16:uniqueId val="{00000001-89BC-47B1-8835-FA65425F8A1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6.63</c:v>
                </c:pt>
                <c:pt idx="1">
                  <c:v>-22.92</c:v>
                </c:pt>
                <c:pt idx="2">
                  <c:v>169.27</c:v>
                </c:pt>
                <c:pt idx="3">
                  <c:v>32.94</c:v>
                </c:pt>
                <c:pt idx="4">
                  <c:v>26.01</c:v>
                </c:pt>
              </c:numCache>
            </c:numRef>
          </c:val>
          <c:smooth val="0"/>
          <c:extLst>
            <c:ext xmlns:c16="http://schemas.microsoft.com/office/drawing/2014/chart" uri="{C3380CC4-5D6E-409C-BE32-E72D297353CC}">
              <c16:uniqueId val="{00000002-89BC-47B1-8835-FA65425F8A1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14E8-4053-8A95-D2A242EF645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4E8-4053-8A95-D2A242EF645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4E8-4053-8A95-D2A242EF6457}"/>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0.09</c:v>
                </c:pt>
                <c:pt idx="2">
                  <c:v>#N/A</c:v>
                </c:pt>
                <c:pt idx="3">
                  <c:v>0.08</c:v>
                </c:pt>
                <c:pt idx="4">
                  <c:v>#N/A</c:v>
                </c:pt>
                <c:pt idx="5">
                  <c:v>0</c:v>
                </c:pt>
                <c:pt idx="6">
                  <c:v>#N/A</c:v>
                </c:pt>
                <c:pt idx="7">
                  <c:v>0.04</c:v>
                </c:pt>
                <c:pt idx="8">
                  <c:v>#N/A</c:v>
                </c:pt>
                <c:pt idx="9">
                  <c:v>0.01</c:v>
                </c:pt>
              </c:numCache>
            </c:numRef>
          </c:val>
          <c:extLst>
            <c:ext xmlns:c16="http://schemas.microsoft.com/office/drawing/2014/chart" uri="{C3380CC4-5D6E-409C-BE32-E72D297353CC}">
              <c16:uniqueId val="{00000003-14E8-4053-8A95-D2A242EF6457}"/>
            </c:ext>
          </c:extLst>
        </c:ser>
        <c:ser>
          <c:idx val="4"/>
          <c:order val="4"/>
          <c:tx>
            <c:strRef>
              <c:f>データシート!$A$31</c:f>
              <c:strCache>
                <c:ptCount val="1"/>
                <c:pt idx="0">
                  <c:v>介護保険事業特別会計（事業勘定）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0.28000000000000003</c:v>
                </c:pt>
                <c:pt idx="2">
                  <c:v>#N/A</c:v>
                </c:pt>
                <c:pt idx="3">
                  <c:v>0.35</c:v>
                </c:pt>
                <c:pt idx="4">
                  <c:v>#N/A</c:v>
                </c:pt>
                <c:pt idx="5">
                  <c:v>0.06</c:v>
                </c:pt>
                <c:pt idx="6">
                  <c:v>#N/A</c:v>
                </c:pt>
                <c:pt idx="7">
                  <c:v>0.41</c:v>
                </c:pt>
                <c:pt idx="8">
                  <c:v>#N/A</c:v>
                </c:pt>
                <c:pt idx="9">
                  <c:v>0.2</c:v>
                </c:pt>
              </c:numCache>
            </c:numRef>
          </c:val>
          <c:extLst>
            <c:ext xmlns:c16="http://schemas.microsoft.com/office/drawing/2014/chart" uri="{C3380CC4-5D6E-409C-BE32-E72D297353CC}">
              <c16:uniqueId val="{00000004-14E8-4053-8A95-D2A242EF6457}"/>
            </c:ext>
          </c:extLst>
        </c:ser>
        <c:ser>
          <c:idx val="5"/>
          <c:order val="5"/>
          <c:tx>
            <c:strRef>
              <c:f>データシート!$A$32</c:f>
              <c:strCache>
                <c:ptCount val="1"/>
                <c:pt idx="0">
                  <c:v>合併処理浄化槽事業特別会計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0.02</c:v>
                </c:pt>
                <c:pt idx="6">
                  <c:v>#N/A</c:v>
                </c:pt>
                <c:pt idx="7">
                  <c:v>0.18</c:v>
                </c:pt>
                <c:pt idx="8">
                  <c:v>#N/A</c:v>
                </c:pt>
                <c:pt idx="9">
                  <c:v>0.28000000000000003</c:v>
                </c:pt>
              </c:numCache>
            </c:numRef>
          </c:val>
          <c:extLst>
            <c:ext xmlns:c16="http://schemas.microsoft.com/office/drawing/2014/chart" uri="{C3380CC4-5D6E-409C-BE32-E72D297353CC}">
              <c16:uniqueId val="{00000005-14E8-4053-8A95-D2A242EF6457}"/>
            </c:ext>
          </c:extLst>
        </c:ser>
        <c:ser>
          <c:idx val="6"/>
          <c:order val="6"/>
          <c:tx>
            <c:strRef>
              <c:f>データシート!$A$33</c:f>
              <c:strCache>
                <c:ptCount val="1"/>
                <c:pt idx="0">
                  <c:v>国民健康保険事業特別会計（直診勘定）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0.35</c:v>
                </c:pt>
                <c:pt idx="2">
                  <c:v>#N/A</c:v>
                </c:pt>
                <c:pt idx="3">
                  <c:v>0</c:v>
                </c:pt>
                <c:pt idx="4">
                  <c:v>#N/A</c:v>
                </c:pt>
                <c:pt idx="5">
                  <c:v>0.02</c:v>
                </c:pt>
                <c:pt idx="6">
                  <c:v>#N/A</c:v>
                </c:pt>
                <c:pt idx="7">
                  <c:v>0.53</c:v>
                </c:pt>
                <c:pt idx="8">
                  <c:v>#N/A</c:v>
                </c:pt>
                <c:pt idx="9">
                  <c:v>0.3</c:v>
                </c:pt>
              </c:numCache>
            </c:numRef>
          </c:val>
          <c:extLst>
            <c:ext xmlns:c16="http://schemas.microsoft.com/office/drawing/2014/chart" uri="{C3380CC4-5D6E-409C-BE32-E72D297353CC}">
              <c16:uniqueId val="{00000006-14E8-4053-8A95-D2A242EF6457}"/>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0.06</c:v>
                </c:pt>
                <c:pt idx="8">
                  <c:v>#N/A</c:v>
                </c:pt>
                <c:pt idx="9">
                  <c:v>1.39</c:v>
                </c:pt>
              </c:numCache>
            </c:numRef>
          </c:val>
          <c:extLst>
            <c:ext xmlns:c16="http://schemas.microsoft.com/office/drawing/2014/chart" uri="{C3380CC4-5D6E-409C-BE32-E72D297353CC}">
              <c16:uniqueId val="{00000007-14E8-4053-8A95-D2A242EF6457}"/>
            </c:ext>
          </c:extLst>
        </c:ser>
        <c:ser>
          <c:idx val="8"/>
          <c:order val="8"/>
          <c:tx>
            <c:strRef>
              <c:f>データシート!$A$35</c:f>
              <c:strCache>
                <c:ptCount val="1"/>
                <c:pt idx="0">
                  <c:v>国民健康保険事業特別会計（事業勘定）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2.83</c:v>
                </c:pt>
                <c:pt idx="2">
                  <c:v>#N/A</c:v>
                </c:pt>
                <c:pt idx="3">
                  <c:v>2.36</c:v>
                </c:pt>
                <c:pt idx="4">
                  <c:v>#N/A</c:v>
                </c:pt>
                <c:pt idx="5">
                  <c:v>2.17</c:v>
                </c:pt>
                <c:pt idx="6">
                  <c:v>#N/A</c:v>
                </c:pt>
                <c:pt idx="7">
                  <c:v>2.98</c:v>
                </c:pt>
                <c:pt idx="8">
                  <c:v>#N/A</c:v>
                </c:pt>
                <c:pt idx="9">
                  <c:v>1.59</c:v>
                </c:pt>
              </c:numCache>
            </c:numRef>
          </c:val>
          <c:extLst>
            <c:ext xmlns:c16="http://schemas.microsoft.com/office/drawing/2014/chart" uri="{C3380CC4-5D6E-409C-BE32-E72D297353CC}">
              <c16:uniqueId val="{00000008-14E8-4053-8A95-D2A242EF645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19.46</c:v>
                </c:pt>
                <c:pt idx="2">
                  <c:v>#N/A</c:v>
                </c:pt>
                <c:pt idx="3">
                  <c:v>4.2</c:v>
                </c:pt>
                <c:pt idx="4">
                  <c:v>#N/A</c:v>
                </c:pt>
                <c:pt idx="5">
                  <c:v>8.73</c:v>
                </c:pt>
                <c:pt idx="6">
                  <c:v>#N/A</c:v>
                </c:pt>
                <c:pt idx="7">
                  <c:v>17.649999999999999</c:v>
                </c:pt>
                <c:pt idx="8">
                  <c:v>#N/A</c:v>
                </c:pt>
                <c:pt idx="9">
                  <c:v>15.87</c:v>
                </c:pt>
              </c:numCache>
            </c:numRef>
          </c:val>
          <c:extLst>
            <c:ext xmlns:c16="http://schemas.microsoft.com/office/drawing/2014/chart" uri="{C3380CC4-5D6E-409C-BE32-E72D297353CC}">
              <c16:uniqueId val="{00000009-14E8-4053-8A95-D2A242EF645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47</c:v>
                </c:pt>
                <c:pt idx="5">
                  <c:v>47</c:v>
                </c:pt>
                <c:pt idx="8">
                  <c:v>44</c:v>
                </c:pt>
                <c:pt idx="11">
                  <c:v>41</c:v>
                </c:pt>
                <c:pt idx="14">
                  <c:v>40</c:v>
                </c:pt>
              </c:numCache>
            </c:numRef>
          </c:val>
          <c:extLst>
            <c:ext xmlns:c16="http://schemas.microsoft.com/office/drawing/2014/chart" uri="{C3380CC4-5D6E-409C-BE32-E72D297353CC}">
              <c16:uniqueId val="{00000000-7502-44DA-B523-5002E5DFB61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502-44DA-B523-5002E5DFB61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502-44DA-B523-5002E5DFB61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c:v>
                </c:pt>
                <c:pt idx="3">
                  <c:v>7</c:v>
                </c:pt>
                <c:pt idx="6">
                  <c:v>7</c:v>
                </c:pt>
                <c:pt idx="9">
                  <c:v>7</c:v>
                </c:pt>
                <c:pt idx="12">
                  <c:v>7</c:v>
                </c:pt>
              </c:numCache>
            </c:numRef>
          </c:val>
          <c:extLst>
            <c:ext xmlns:c16="http://schemas.microsoft.com/office/drawing/2014/chart" uri="{C3380CC4-5D6E-409C-BE32-E72D297353CC}">
              <c16:uniqueId val="{00000003-7502-44DA-B523-5002E5DFB61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c:v>
                </c:pt>
                <c:pt idx="3">
                  <c:v>10</c:v>
                </c:pt>
                <c:pt idx="6">
                  <c:v>9</c:v>
                </c:pt>
                <c:pt idx="9">
                  <c:v>9</c:v>
                </c:pt>
                <c:pt idx="12">
                  <c:v>10</c:v>
                </c:pt>
              </c:numCache>
            </c:numRef>
          </c:val>
          <c:extLst>
            <c:ext xmlns:c16="http://schemas.microsoft.com/office/drawing/2014/chart" uri="{C3380CC4-5D6E-409C-BE32-E72D297353CC}">
              <c16:uniqueId val="{00000004-7502-44DA-B523-5002E5DFB61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02-44DA-B523-5002E5DFB61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502-44DA-B523-5002E5DFB61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39</c:v>
                </c:pt>
                <c:pt idx="3">
                  <c:v>38</c:v>
                </c:pt>
                <c:pt idx="6">
                  <c:v>37</c:v>
                </c:pt>
                <c:pt idx="9">
                  <c:v>31</c:v>
                </c:pt>
                <c:pt idx="12">
                  <c:v>42</c:v>
                </c:pt>
              </c:numCache>
            </c:numRef>
          </c:val>
          <c:extLst>
            <c:ext xmlns:c16="http://schemas.microsoft.com/office/drawing/2014/chart" uri="{C3380CC4-5D6E-409C-BE32-E72D297353CC}">
              <c16:uniqueId val="{00000007-7502-44DA-B523-5002E5DFB61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c:v>
                </c:pt>
                <c:pt idx="2">
                  <c:v>#N/A</c:v>
                </c:pt>
                <c:pt idx="3">
                  <c:v>#N/A</c:v>
                </c:pt>
                <c:pt idx="4">
                  <c:v>8</c:v>
                </c:pt>
                <c:pt idx="5">
                  <c:v>#N/A</c:v>
                </c:pt>
                <c:pt idx="6">
                  <c:v>#N/A</c:v>
                </c:pt>
                <c:pt idx="7">
                  <c:v>9</c:v>
                </c:pt>
                <c:pt idx="8">
                  <c:v>#N/A</c:v>
                </c:pt>
                <c:pt idx="9">
                  <c:v>#N/A</c:v>
                </c:pt>
                <c:pt idx="10">
                  <c:v>6</c:v>
                </c:pt>
                <c:pt idx="11">
                  <c:v>#N/A</c:v>
                </c:pt>
                <c:pt idx="12">
                  <c:v>#N/A</c:v>
                </c:pt>
                <c:pt idx="13">
                  <c:v>19</c:v>
                </c:pt>
                <c:pt idx="14">
                  <c:v>#N/A</c:v>
                </c:pt>
              </c:numCache>
            </c:numRef>
          </c:val>
          <c:smooth val="0"/>
          <c:extLst>
            <c:ext xmlns:c16="http://schemas.microsoft.com/office/drawing/2014/chart" uri="{C3380CC4-5D6E-409C-BE32-E72D297353CC}">
              <c16:uniqueId val="{00000008-7502-44DA-B523-5002E5DFB61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362</c:v>
                </c:pt>
                <c:pt idx="5">
                  <c:v>344</c:v>
                </c:pt>
                <c:pt idx="8">
                  <c:v>370</c:v>
                </c:pt>
                <c:pt idx="11">
                  <c:v>473</c:v>
                </c:pt>
                <c:pt idx="14">
                  <c:v>471</c:v>
                </c:pt>
              </c:numCache>
            </c:numRef>
          </c:val>
          <c:extLst>
            <c:ext xmlns:c16="http://schemas.microsoft.com/office/drawing/2014/chart" uri="{C3380CC4-5D6E-409C-BE32-E72D297353CC}">
              <c16:uniqueId val="{00000000-829A-443B-873A-D185B6F8BE5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54</c:v>
                </c:pt>
                <c:pt idx="5">
                  <c:v>49</c:v>
                </c:pt>
                <c:pt idx="8">
                  <c:v>36</c:v>
                </c:pt>
                <c:pt idx="11">
                  <c:v>30</c:v>
                </c:pt>
                <c:pt idx="14">
                  <c:v>24</c:v>
                </c:pt>
              </c:numCache>
            </c:numRef>
          </c:val>
          <c:extLst>
            <c:ext xmlns:c16="http://schemas.microsoft.com/office/drawing/2014/chart" uri="{C3380CC4-5D6E-409C-BE32-E72D297353CC}">
              <c16:uniqueId val="{00000001-829A-443B-873A-D185B6F8BE5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1177</c:v>
                </c:pt>
                <c:pt idx="5">
                  <c:v>1026</c:v>
                </c:pt>
                <c:pt idx="8">
                  <c:v>1105</c:v>
                </c:pt>
                <c:pt idx="11">
                  <c:v>1200</c:v>
                </c:pt>
                <c:pt idx="14">
                  <c:v>1326</c:v>
                </c:pt>
              </c:numCache>
            </c:numRef>
          </c:val>
          <c:extLst>
            <c:ext xmlns:c16="http://schemas.microsoft.com/office/drawing/2014/chart" uri="{C3380CC4-5D6E-409C-BE32-E72D297353CC}">
              <c16:uniqueId val="{00000002-829A-443B-873A-D185B6F8BE5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29A-443B-873A-D185B6F8BE5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29A-443B-873A-D185B6F8BE5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9A-443B-873A-D185B6F8BE5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63</c:v>
                </c:pt>
                <c:pt idx="3">
                  <c:v>57</c:v>
                </c:pt>
                <c:pt idx="6">
                  <c:v>73</c:v>
                </c:pt>
                <c:pt idx="9">
                  <c:v>74</c:v>
                </c:pt>
                <c:pt idx="12">
                  <c:v>52</c:v>
                </c:pt>
              </c:numCache>
            </c:numRef>
          </c:val>
          <c:extLst>
            <c:ext xmlns:c16="http://schemas.microsoft.com/office/drawing/2014/chart" uri="{C3380CC4-5D6E-409C-BE32-E72D297353CC}">
              <c16:uniqueId val="{00000006-829A-443B-873A-D185B6F8BE5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56</c:v>
                </c:pt>
                <c:pt idx="3">
                  <c:v>50</c:v>
                </c:pt>
                <c:pt idx="6">
                  <c:v>44</c:v>
                </c:pt>
                <c:pt idx="9">
                  <c:v>38</c:v>
                </c:pt>
                <c:pt idx="12">
                  <c:v>31</c:v>
                </c:pt>
              </c:numCache>
            </c:numRef>
          </c:val>
          <c:extLst>
            <c:ext xmlns:c16="http://schemas.microsoft.com/office/drawing/2014/chart" uri="{C3380CC4-5D6E-409C-BE32-E72D297353CC}">
              <c16:uniqueId val="{00000007-829A-443B-873A-D185B6F8BE5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110</c:v>
                </c:pt>
                <c:pt idx="3">
                  <c:v>103</c:v>
                </c:pt>
                <c:pt idx="6">
                  <c:v>95</c:v>
                </c:pt>
                <c:pt idx="9">
                  <c:v>115</c:v>
                </c:pt>
                <c:pt idx="12">
                  <c:v>155</c:v>
                </c:pt>
              </c:numCache>
            </c:numRef>
          </c:val>
          <c:extLst>
            <c:ext xmlns:c16="http://schemas.microsoft.com/office/drawing/2014/chart" uri="{C3380CC4-5D6E-409C-BE32-E72D297353CC}">
              <c16:uniqueId val="{00000008-829A-443B-873A-D185B6F8BE5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29A-443B-873A-D185B6F8BE5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341</c:v>
                </c:pt>
                <c:pt idx="3">
                  <c:v>319</c:v>
                </c:pt>
                <c:pt idx="6">
                  <c:v>333</c:v>
                </c:pt>
                <c:pt idx="9">
                  <c:v>522</c:v>
                </c:pt>
                <c:pt idx="12">
                  <c:v>491</c:v>
                </c:pt>
              </c:numCache>
            </c:numRef>
          </c:val>
          <c:extLst>
            <c:ext xmlns:c16="http://schemas.microsoft.com/office/drawing/2014/chart" uri="{C3380CC4-5D6E-409C-BE32-E72D297353CC}">
              <c16:uniqueId val="{0000000A-829A-443B-873A-D185B6F8BE5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29A-443B-873A-D185B6F8BE5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668</c:v>
                </c:pt>
                <c:pt idx="1">
                  <c:v>751</c:v>
                </c:pt>
                <c:pt idx="2">
                  <c:v>845</c:v>
                </c:pt>
              </c:numCache>
            </c:numRef>
          </c:val>
          <c:extLst>
            <c:ext xmlns:c16="http://schemas.microsoft.com/office/drawing/2014/chart" uri="{C3380CC4-5D6E-409C-BE32-E72D297353CC}">
              <c16:uniqueId val="{00000000-726B-43F5-BBB4-0256DE27E80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95</c:v>
                </c:pt>
                <c:pt idx="1">
                  <c:v>95</c:v>
                </c:pt>
                <c:pt idx="2">
                  <c:v>95</c:v>
                </c:pt>
              </c:numCache>
            </c:numRef>
          </c:val>
          <c:extLst>
            <c:ext xmlns:c16="http://schemas.microsoft.com/office/drawing/2014/chart" uri="{C3380CC4-5D6E-409C-BE32-E72D297353CC}">
              <c16:uniqueId val="{00000001-726B-43F5-BBB4-0256DE27E80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65</c:v>
                </c:pt>
                <c:pt idx="1">
                  <c:v>80</c:v>
                </c:pt>
                <c:pt idx="2">
                  <c:v>117</c:v>
                </c:pt>
              </c:numCache>
            </c:numRef>
          </c:val>
          <c:extLst>
            <c:ext xmlns:c16="http://schemas.microsoft.com/office/drawing/2014/chart" uri="{C3380CC4-5D6E-409C-BE32-E72D297353CC}">
              <c16:uniqueId val="{00000002-726B-43F5-BBB4-0256DE27E80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{5E22749C-FFCB-4B7F-82B4-A2692BC5035A}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029-4988-8F35-56618F6DED8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{9ED44428-7A6C-4B61-802A-75F0BD3317B6}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29-4988-8F35-56618F6DED8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{AEAE3E4B-5027-4B7E-861C-188BC6E57498}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29-4988-8F35-56618F6DED8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{37EAA123-CE23-40C3-B7DC-50290C7E689D}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29-4988-8F35-56618F6DED8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{385D6367-C2B2-417B-B1E7-8480A590284C}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29-4988-8F35-56618F6DED8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{82F764A1-6C09-42BA-8C8A-AF84503C48FD}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029-4988-8F35-56618F6DED8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{00FFC229-AC56-49E6-B607-1CE6CDAA843B}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029-4988-8F35-56618F6DED8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{739FAB79-73A8-462A-865D-C4A3D65863F9}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029-4988-8F35-56618F6DED8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{B2AA0B37-A463-47F9-B676-AFB5E463648C}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029-4988-8F35-56618F6DED8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76.900000000000006</c:v>
                </c:pt>
                <c:pt idx="16">
                  <c:v>74.7</c:v>
                </c:pt>
                <c:pt idx="24">
                  <c:v>68.900000000000006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029-4988-8F35-56618F6DED8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{E0895AAE-498E-4E88-BC20-0CDCC4A2B130}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029-4988-8F35-56618F6DED8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{88744F3F-F6F6-4A25-980D-870BB3C2CED2}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29-4988-8F35-56618F6DED8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{18363144-6937-4E10-97EA-F1477EF45FA4}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29-4988-8F35-56618F6DED8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{A17A1BB0-A8BA-4BB8-BE4D-A22109819AB4}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29-4988-8F35-56618F6DED8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{BFEB6A7C-CBCC-454D-8915-81FCA6992113}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29-4988-8F35-56618F6DED8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{EDB3A031-7E32-4FA0-ADF6-B2A3D24B2ADB}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029-4988-8F35-56618F6DED8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{7A929D2D-B532-4DB0-8E8A-FBD03053129B}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029-4988-8F35-56618F6DED8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{FAD0071C-4F76-4EB4-8AB6-E8E6757C952A}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029-4988-8F35-56618F6DED8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{A8C3D564-C63C-4080-A887-71AAA70C6E62}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029-4988-8F35-56618F6DED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57.9</c:v>
                </c:pt>
                <c:pt idx="16">
                  <c:v>58.2</c:v>
                </c:pt>
                <c:pt idx="24">
                  <c:v>59.4</c:v>
                </c:pt>
              </c:numCache>
            </c:numRef>
          </c:xVal>
          <c:yVal>
            <c:numRef>
              <c:f>公会計指標分析・財政指標組合せ分析表!$BP$55:$DC$55</c:f>
              <c:numCache>
                <c:formatCode>#,##0.0;"▲ "#,##0.0</c:formatCode>
                <c:ptCount val="40"/>
                <c:pt idx="8">
                  <c:v>0</c:v>
                </c:pt>
                <c:pt idx="16">
                  <c:v>0</c:v>
                </c:pt>
                <c:pt idx="24">
                  <c:v>0</c:v>
                </c:pt>
              </c:numCache>
            </c:numRef>
          </c:yVal>
          <c:smooth val="0"/>
          <c:extLst>
            <c:ext xmlns:c16="http://schemas.microsoft.com/office/drawing/2014/chart" uri="{C3380CC4-5D6E-409C-BE32-E72D297353CC}">
              <c16:uniqueId val="{00000013-6029-4988-8F35-56618F6DED88}"/>
            </c:ext>
          </c:extLst>
        </c:ser>
        <c:dLbls>
          <c:showLegendKey val="0"/>
          <c:showVal val="1"/>
          <c:showCatName val="0"/>
          <c:showSerName val="0"/>
          <c:showPercent val="0"/>
          <c:showBubbleSize val="0"/>
        </c:dLbls>
        <c:axId val="46179840"/>
        <c:axId val="46181760"/>
      </c:scatterChart>
      <c:valAx>
        <c:axId val="46179840"/>
        <c:scaling>
          <c:orientation val="minMax"/>
          <c:max val="59.6"/>
          <c:min val="57.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{8B2C0D68-7BCA-4FB3-A788-2407B4EBB99F}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40F-4518-9325-C94E536622D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{5925C7C8-0EDF-4AEA-9E3C-2750932D5B62}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0F-4518-9325-C94E536622D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{6355A5F7-F8CA-4AFD-BF73-0938D9AE800F}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0F-4518-9325-C94E536622D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{01F83F1A-CCF9-44AD-97B7-F1953EF0635D}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0F-4518-9325-C94E536622D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{5D0AADB5-560B-437E-8329-38F7A39F1510}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0F-4518-9325-C94E536622D6}"/>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{71F8BA5C-D24A-45DD-A54C-DD041D06F0F1}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40F-4518-9325-C94E536622D6}"/>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{43DB354B-1C85-42B8-B3F3-10D0C912F9F9}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40F-4518-9325-C94E536622D6}"/>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{FC7B96BB-5D3B-4A29-8FD1-9DD7AF64B34A}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40F-4518-9325-C94E536622D6}"/>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{E67FBA1C-2A71-4C20-83E9-CAE497063220}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40F-4518-9325-C94E536622D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3.5</c:v>
                </c:pt>
                <c:pt idx="8">
                  <c:v>2.7</c:v>
                </c:pt>
                <c:pt idx="16">
                  <c:v>2.8</c:v>
                </c:pt>
                <c:pt idx="24">
                  <c:v>2.8</c:v>
                </c:pt>
                <c:pt idx="32">
                  <c:v>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40F-4518-9325-C94E536622D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{76938864-B517-46CA-A1B0-093B67319BAF}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40F-4518-9325-C94E536622D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{EFF02689-AEDD-4742-8E2C-8C8424F38420}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0F-4518-9325-C94E536622D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{0F42D63F-4D6E-42FD-9586-C6B26C593675}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0F-4518-9325-C94E536622D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{DD720D72-A364-46DC-8FD3-0911AB4CDDC9}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0F-4518-9325-C94E536622D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{01FB0545-A2B1-47B3-A982-E56C78DFEF4F}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0F-4518-9325-C94E536622D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{76E31F64-6F52-4995-A965-D20744166387}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40F-4518-9325-C94E536622D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{0B46C101-A6CC-495B-A548-7DD1743F917A}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40F-4518-9325-C94E536622D6}"/>
                </c:ext>
              </c:extLst>
            </c:dLbl>
            <c:dLbl>
              <c:idx val="24"/>
              <c:layout>
                <c:manualLayout>
                  <c:x val="-4.5096530706953748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{3583642B-BAE4-475E-9832-590208E9611A}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40F-4518-9325-C94E536622D6}"/>
                </c:ext>
              </c:extLst>
            </c:dLbl>
            <c:dLbl>
              <c:idx val="32"/>
              <c:layout>
                <c:manualLayout>
                  <c:x val="-1.8171803637232604E-2"/>
                  <c:y val="-4.349592131553585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{5B2EE11B-6246-4191-835B-59F840BE0F59}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40F-4518-9325-C94E536622D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40F-4518-9325-C94E536622D6}"/>
            </c:ext>
          </c:extLst>
        </c:ser>
        <c:dLbls>
          <c:showLegendKey val="0"/>
          <c:showVal val="1"/>
          <c:showCatName val="0"/>
          <c:showSerName val="0"/>
          <c:showPercent val="0"/>
          <c:showBubbleSize val="0"/>
        </c:dLbls>
        <c:axId val="84219776"/>
        <c:axId val="84234240"/>
      </c:scatterChart>
      <c:valAx>
        <c:axId val="84219776"/>
        <c:scaling>
          <c:orientation val="minMax"/>
          <c:max val="7.5"/>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東京都利島村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元利償還金については、表示</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年間で減方向となっているが、今後は平成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年度以降村の財政規模からみて一般会計、簡水会計ともに大型の普通建設事業が行われているため、増傾向となる。</a:t>
          </a:r>
          <a:endParaRPr lang="ja-JP" altLang="ja-JP" sz="1400">
            <a:effectLst/>
          </a:endParaRPr>
        </a:p>
        <a:p>
          <a:r>
            <a:rPr kumimoji="1" lang="ja-JP" altLang="ja-JP" sz="1100">
              <a:solidFill>
                <a:schemeClr val="dk1"/>
              </a:solidFill>
              <a:effectLst/>
              <a:latin typeface="+mn-lt"/>
              <a:ea typeface="+mn-ea"/>
              <a:cs typeface="+mn-cs"/>
            </a:rPr>
            <a:t>　組合等が起こした地方債の元利償還金に対する負担金等については、東京都島嶼町村一部事務組合の最終処分場施設整備に係る負担金で、最大で約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百万円の負担となる見込みである（平成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ここ数年大きな普通建設事業が見込まれており、起債に頼らざるを得ないことから、元利償還金の増が見込まれる。</a:t>
          </a:r>
          <a:endParaRPr lang="ja-JP" altLang="ja-JP" sz="1400">
            <a:effectLst/>
          </a:endParaRPr>
        </a:p>
        <a:p>
          <a:r>
            <a:rPr kumimoji="1" lang="ja-JP" altLang="ja-JP" sz="1100">
              <a:solidFill>
                <a:schemeClr val="dk1"/>
              </a:solidFill>
              <a:effectLst/>
              <a:latin typeface="+mn-lt"/>
              <a:ea typeface="+mn-ea"/>
              <a:cs typeface="+mn-cs"/>
            </a:rPr>
            <a:t>　算入公債費については、元利償還金の増減に連動する。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東京都利島村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一般会計等に係る地方債の現在高については、平成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年度の繰上償還や起債抑制（臨時財政対策債のみの起債）により毎年減少していたが、現在村の財政規模からみて大型の事業を実施しており、地方債残高が増大している。起債を必要最小限とする</a:t>
          </a:r>
          <a:r>
            <a:rPr kumimoji="1" lang="ja-JP" altLang="en-US" sz="1100">
              <a:solidFill>
                <a:schemeClr val="dk1"/>
              </a:solidFill>
              <a:effectLst/>
              <a:latin typeface="+mn-lt"/>
              <a:ea typeface="+mn-ea"/>
              <a:cs typeface="+mn-cs"/>
            </a:rPr>
            <a:t>事</a:t>
          </a:r>
          <a:r>
            <a:rPr kumimoji="1" lang="ja-JP" altLang="ja-JP" sz="1100">
              <a:solidFill>
                <a:schemeClr val="dk1"/>
              </a:solidFill>
              <a:effectLst/>
              <a:latin typeface="+mn-lt"/>
              <a:ea typeface="+mn-ea"/>
              <a:cs typeface="+mn-cs"/>
            </a:rPr>
            <a:t>で地方債残高の増加を抑制する。公営企業債等繰入見込額については利用者数（＝人口）が少ないため使用料の増加が見込め</a:t>
          </a:r>
          <a:r>
            <a:rPr kumimoji="1" lang="ja-JP" altLang="en-US" sz="1100">
              <a:solidFill>
                <a:schemeClr val="dk1"/>
              </a:solidFill>
              <a:effectLst/>
              <a:latin typeface="+mn-lt"/>
              <a:ea typeface="+mn-ea"/>
              <a:cs typeface="+mn-cs"/>
            </a:rPr>
            <a:t>ず</a:t>
          </a:r>
          <a:r>
            <a:rPr kumimoji="1" lang="ja-JP" altLang="ja-JP" sz="1100">
              <a:solidFill>
                <a:schemeClr val="dk1"/>
              </a:solidFill>
              <a:effectLst/>
              <a:latin typeface="+mn-lt"/>
              <a:ea typeface="+mn-ea"/>
              <a:cs typeface="+mn-cs"/>
            </a:rPr>
            <a:t>一般会計からの繰入金が多額となっている。今後使用料・手数料の見直しなどにより一般会計からの繰入額の抑制を図る。充当可能基金については、平成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年度に減債基金を</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年度に公共施設整備基金を</a:t>
          </a:r>
          <a:r>
            <a:rPr kumimoji="1" lang="en-US" altLang="ja-JP" sz="1100">
              <a:solidFill>
                <a:schemeClr val="dk1"/>
              </a:solidFill>
              <a:effectLst/>
              <a:latin typeface="+mn-lt"/>
              <a:ea typeface="+mn-ea"/>
              <a:cs typeface="+mn-cs"/>
            </a:rPr>
            <a:t>127,980</a:t>
          </a:r>
          <a:r>
            <a:rPr kumimoji="1" lang="ja-JP" altLang="ja-JP" sz="1100">
              <a:solidFill>
                <a:schemeClr val="dk1"/>
              </a:solidFill>
              <a:effectLst/>
              <a:latin typeface="+mn-lt"/>
              <a:ea typeface="+mn-ea"/>
              <a:cs typeface="+mn-cs"/>
            </a:rPr>
            <a:t>千円、平成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年度に財政調整基金を</a:t>
          </a:r>
          <a:r>
            <a:rPr kumimoji="1" lang="en-US" altLang="ja-JP" sz="1100">
              <a:solidFill>
                <a:schemeClr val="dk1"/>
              </a:solidFill>
              <a:effectLst/>
              <a:latin typeface="+mn-lt"/>
              <a:ea typeface="+mn-ea"/>
              <a:cs typeface="+mn-cs"/>
            </a:rPr>
            <a:t>30,000</a:t>
          </a:r>
          <a:r>
            <a:rPr kumimoji="1" lang="ja-JP" altLang="ja-JP" sz="1100">
              <a:solidFill>
                <a:schemeClr val="dk1"/>
              </a:solidFill>
              <a:effectLst/>
              <a:latin typeface="+mn-lt"/>
              <a:ea typeface="+mn-ea"/>
              <a:cs typeface="+mn-cs"/>
            </a:rPr>
            <a:t>千円、公共施設整備基金を</a:t>
          </a:r>
          <a:r>
            <a:rPr kumimoji="1" lang="en-US" altLang="ja-JP" sz="1100">
              <a:solidFill>
                <a:schemeClr val="dk1"/>
              </a:solidFill>
              <a:effectLst/>
              <a:latin typeface="+mn-lt"/>
              <a:ea typeface="+mn-ea"/>
              <a:cs typeface="+mn-cs"/>
            </a:rPr>
            <a:t>150,000</a:t>
          </a:r>
          <a:r>
            <a:rPr kumimoji="1" lang="ja-JP" altLang="ja-JP" sz="1100">
              <a:solidFill>
                <a:schemeClr val="dk1"/>
              </a:solidFill>
              <a:effectLst/>
              <a:latin typeface="+mn-lt"/>
              <a:ea typeface="+mn-ea"/>
              <a:cs typeface="+mn-cs"/>
            </a:rPr>
            <a:t>千円取り崩した。基準財政需要額見込については、過去の地方債が償還期限を迎えているので徐々に少額になっているが、現在実施している事業により</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増大</a:t>
          </a:r>
          <a:r>
            <a:rPr kumimoji="1" lang="ja-JP" altLang="en-US" sz="1100">
              <a:solidFill>
                <a:schemeClr val="dk1"/>
              </a:solidFill>
              <a:effectLst/>
              <a:latin typeface="+mn-lt"/>
              <a:ea typeface="+mn-ea"/>
              <a:cs typeface="+mn-cs"/>
            </a:rPr>
            <a:t>見込。</a:t>
          </a:r>
          <a:r>
            <a:rPr kumimoji="1" lang="ja-JP" altLang="ja-JP" sz="1100">
              <a:solidFill>
                <a:schemeClr val="dk1"/>
              </a:solidFill>
              <a:effectLst/>
              <a:latin typeface="+mn-lt"/>
              <a:ea typeface="+mn-ea"/>
              <a:cs typeface="+mn-cs"/>
            </a:rPr>
            <a:t>充当可能基金・充当可能特定歳入については、今後見込まれている施設整備や村営住宅大規模修繕</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により大きく減少する。今後は、地方債残高を大きく増加させないために起債を最小限とすることで将来負担を小さくする。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東京都利島村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平成３０年度</a:t>
          </a:r>
          <a:r>
            <a:rPr kumimoji="1" lang="ja-JP" altLang="ja-JP" sz="1100">
              <a:solidFill>
                <a:schemeClr val="dk1"/>
              </a:solidFill>
              <a:effectLst/>
              <a:latin typeface="+mn-lt"/>
              <a:ea typeface="+mn-ea"/>
              <a:cs typeface="+mn-cs"/>
            </a:rPr>
            <a:t>に特別交付税等の伸びがあり、基金の積み立てを行った。</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ついては地方交付税等が見込より多く</a:t>
          </a:r>
          <a:r>
            <a:rPr kumimoji="1" lang="ja-JP" altLang="ja-JP" sz="1100">
              <a:solidFill>
                <a:schemeClr val="dk1"/>
              </a:solidFill>
              <a:effectLst/>
              <a:latin typeface="+mn-lt"/>
              <a:ea typeface="+mn-ea"/>
              <a:cs typeface="+mn-cs"/>
            </a:rPr>
            <a:t>、基金の積み立てを行った。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本村は孤立離島であり、施設は塩害等により老朽化しやすい。施設の老朽化に伴い基金の取り崩しにより維持補修及び改修をせざるを得なく、時に唐突に機器が破損することもある。事業量の圧縮を図ることで歳出の抑制を図り、最大限の歳入努力をはかることで、最低限基金取り崩し額を抑え、基金積上げ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庁舎建設基金：庁舎建設の実施に必要な資金を積み立てる。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災害復旧特別交付金積立基金：令和元年台風１５号・１９号で被災した施設の災害復旧及び復興に必要な資金を積み立てる。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森林環境譲与税基金：間伐や人材育成、担い手の確保、木材及び木質バイオマスエネルギー利用促進や普及啓発等の森林整備及びその促進に要する経費に必要な</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資金を積み立てる。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一般会計の歳計剰余額</a:t>
          </a:r>
          <a:r>
            <a:rPr kumimoji="1" lang="ja-JP" altLang="en-US" sz="1100">
              <a:solidFill>
                <a:schemeClr val="dk1"/>
              </a:solidFill>
              <a:effectLst/>
              <a:latin typeface="+mn-lt"/>
              <a:ea typeface="+mn-ea"/>
              <a:cs typeface="+mn-cs"/>
            </a:rPr>
            <a:t>の１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を庁舎建設基金に積み上げているため、増えている。</a:t>
          </a:r>
          <a:endParaRPr lang="ja-JP" altLang="ja-JP" sz="1400">
            <a:effectLst/>
          </a:endParaRPr>
        </a:p>
        <a:p>
          <a:r>
            <a:rPr kumimoji="1" lang="ja-JP" altLang="ja-JP" sz="1100">
              <a:solidFill>
                <a:schemeClr val="dk1"/>
              </a:solidFill>
              <a:effectLst/>
              <a:latin typeface="+mn-lt"/>
              <a:ea typeface="+mn-ea"/>
              <a:cs typeface="+mn-cs"/>
            </a:rPr>
            <a:t>　平</a:t>
          </a:r>
          <a:r>
            <a:rPr kumimoji="1" lang="ja-JP" altLang="en-US" sz="1100">
              <a:solidFill>
                <a:schemeClr val="dk1"/>
              </a:solidFill>
              <a:effectLst/>
              <a:latin typeface="+mn-lt"/>
              <a:ea typeface="+mn-ea"/>
              <a:cs typeface="+mn-cs"/>
            </a:rPr>
            <a:t>成２９</a:t>
          </a:r>
          <a:r>
            <a:rPr kumimoji="1" lang="ja-JP" altLang="ja-JP" sz="1100">
              <a:solidFill>
                <a:schemeClr val="dk1"/>
              </a:solidFill>
              <a:effectLst/>
              <a:latin typeface="+mn-lt"/>
              <a:ea typeface="+mn-ea"/>
              <a:cs typeface="+mn-cs"/>
            </a:rPr>
            <a:t>度に少ない基金をより効果的に運用するため、ふるさ</a:t>
          </a:r>
          <a:r>
            <a:rPr kumimoji="1" lang="ja-JP" altLang="en-US" sz="1100">
              <a:solidFill>
                <a:schemeClr val="dk1"/>
              </a:solidFill>
              <a:effectLst/>
              <a:latin typeface="+mn-lt"/>
              <a:ea typeface="+mn-ea"/>
              <a:cs typeface="+mn-cs"/>
            </a:rPr>
            <a:t>と振興基金、公共施設整備基金、福祉振興基金を廃止し、財政調整基金へと積替えを行った。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なお、災害復旧特別交付金積立基金は、令和２年度に全額を取り崩す予定である。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庁舎建設基金に関し、庁舎建設の際、施設複合化を行う必要があ</a:t>
          </a:r>
          <a:r>
            <a:rPr kumimoji="1" lang="ja-JP" altLang="en-US" sz="1100">
              <a:solidFill>
                <a:schemeClr val="dk1"/>
              </a:solidFill>
              <a:effectLst/>
              <a:latin typeface="+mn-lt"/>
              <a:ea typeface="+mn-ea"/>
              <a:cs typeface="+mn-cs"/>
            </a:rPr>
            <a:t>る。平成２７年度より、１０年で３億円を積み立てる事を目指している。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a:t>
          </a:r>
          <a:r>
            <a:rPr kumimoji="1" lang="ja-JP" altLang="en-US" sz="1100">
              <a:solidFill>
                <a:schemeClr val="dk1"/>
              </a:solidFill>
              <a:effectLst/>
              <a:latin typeface="+mn-lt"/>
              <a:ea typeface="+mn-ea"/>
              <a:cs typeface="+mn-cs"/>
            </a:rPr>
            <a:t>成２９年度</a:t>
          </a:r>
          <a:r>
            <a:rPr kumimoji="1" lang="ja-JP" altLang="ja-JP" sz="1100">
              <a:solidFill>
                <a:schemeClr val="dk1"/>
              </a:solidFill>
              <a:effectLst/>
              <a:latin typeface="+mn-lt"/>
              <a:ea typeface="+mn-ea"/>
              <a:cs typeface="+mn-cs"/>
            </a:rPr>
            <a:t>に、少ない基金をより効果的に運用するため、その他特目基金を廃止し、財政調整基金への一本化を図った。また、平</a:t>
          </a:r>
          <a:r>
            <a:rPr kumimoji="1" lang="ja-JP" altLang="en-US" sz="1100">
              <a:solidFill>
                <a:schemeClr val="dk1"/>
              </a:solidFill>
              <a:effectLst/>
              <a:latin typeface="+mn-lt"/>
              <a:ea typeface="+mn-ea"/>
              <a:cs typeface="+mn-cs"/>
            </a:rPr>
            <a:t>成３０年度</a:t>
          </a:r>
          <a:r>
            <a:rPr kumimoji="1" lang="ja-JP" altLang="ja-JP" sz="1100">
              <a:solidFill>
                <a:schemeClr val="dk1"/>
              </a:solidFill>
              <a:effectLst/>
              <a:latin typeface="+mn-lt"/>
              <a:ea typeface="+mn-ea"/>
              <a:cs typeface="+mn-cs"/>
            </a:rPr>
            <a:t>に特別交付税等の伸びがあり、基金の積み立てを行った。令和元年度については地方交付税等が見込より多く、基金の積み立てを行った。</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本村は孤立離島であり、施設は塩害等により老朽化しやすい。施設の老朽化に伴い基金の取り崩しにより維持補修及び改修をせざるを得なく、時に唐突に機器が破損することもある。事業量の圧縮を図ることで歳出の抑制を図り、最大限の歳入努力をはかることで、最低限基金取り崩し額を抑え、基金積上げ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ここ３年間は取崩しはなかったが、定額預金利子以外の積み立てはなかった。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大型の事業実施に伴う起債額増大に伴い、今後元利償還金額が増大する。なるべく低利率での借入を行い歳出の抑制を図り、最大限の歳入努力をはかることで、最低限基金取り崩し額を抑え、基金積上げ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0D95221-FD1A-43C6-B09E-EDB17CE5F1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2C3F1D7-1AC8-4EF5-8C46-242A1D81F8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3613B4BC-523C-48F9-A78D-6D35D46E57C5}"/>
            </a:ext>
          </a:extLst>
        </xdr:cNvPr>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5A3C1264-5EFA-4BE1-BEE6-B36086FD0187}"/>
            </a:ext>
          </a:extLst>
        </xdr:cNvPr>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641A5158-FBC1-4AF8-BDDE-4F0BE354D26D}"/>
            </a:ext>
          </a:extLst>
        </xdr:cNvPr>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FEE27A30-97BB-45F0-9DAF-1CD6412CBF3E}"/>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F0C9B0F4-F4CB-4116-9684-9E19714BBAE3}"/>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CA3E97E0-BCE0-42AA-BBEE-5F95E4415C96}"/>
            </a:ext>
          </a:extLst>
        </xdr:cNvPr>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34D936FA-82A4-4314-A7D4-D5D4175DDE6A}"/>
            </a:ext>
          </a:extLst>
        </xdr:cNvPr>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6712568E-0CA4-442F-B4AD-E2F0FBBDC2AB}"/>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2369199C-CD8F-4497-916D-839A87180B4F}"/>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D0142DBB-5D39-4B17-9BFB-5B84A33B2861}"/>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DB4497AC-B64D-4BB2-A6D8-752E4CB7870B}"/>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187060B0-BADD-42B7-A51D-F140E875C805}"/>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東京都利島村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4084B424-322B-4F76-8EF3-F3131341EE19}"/>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518059D7-AD09-4CB3-AF57-059C94BB84F4}"/>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CEBAE158-284E-4BF8-AD9A-989D1149DEAE}"/>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F818D38F-F4D3-4640-B572-DDA0BCEDB105}"/>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FDF85D87-6523-4545-8D50-23BE0307D920}"/>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5ABC2FED-85B5-42BC-B376-8AE81FD7D6D1}"/>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
318
4.12
1,317,424
1,263,862
53,562
337,317
490,943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836E103-F347-4BE2-BE00-204F4E386DD7}"/>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96B95423-9AF7-45F4-8A74-82025133F3D8}"/>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5E7A5D9A-1592-459D-AFE9-AFDA8E961896}"/>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B2CBFCF7-24D6-42FF-B831-DCA77C3F7AD5}"/>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431A848E-8F9C-44B0-86E8-274AD91D5E17}"/>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CB7E1334-35C7-44FD-A228-6AEF31035F4D}"/>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81DFD109-5B7D-47A4-B92B-4BD26F5337E7}"/>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78DFAD4F-FD81-437A-89DB-B935C5F138C3}"/>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6CD68CA6-CE24-492D-BD66-04FA06455F40}"/>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BB72C2C-43E6-4A4B-B7FE-9F2CF5E75CD5}"/>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5145CB70-C95F-4593-A34F-697B53DE70DB}"/>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1B4BF52F-DD92-4B2D-837D-18DBB7226770}"/>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B62909C5-A625-4F4D-B85C-CC8C52775B51}"/>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EC0317D7-AC6A-480C-91AA-ABFD281772DE}"/>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F01CE8C0-3E97-44B1-9EFE-67149E56237B}"/>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82D5A1F5-D61C-4693-A4D7-34B20B886D11}"/>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CEA9937C-93BD-43C2-93A7-0F40B1AB08AB}"/>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1545C191-3584-4159-B12E-37A980C8DC68}"/>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B460246A-A7E4-48BD-A336-18070894F272}"/>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a:extLst>
            <a:ext uri="{FF2B5EF4-FFF2-40B4-BE49-F238E27FC236}">
              <a16:creationId xmlns:a16="http://schemas.microsoft.com/office/drawing/2014/main" id="{CD381793-C6D8-4108-B6A0-C6B490F2F137}"/>
            </a:ext>
          </a:extLst>
        </xdr:cNvPr>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0655808C-6C61-4BC8-8152-78C428E9BF22}"/>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A1D71E41-B6B7-460B-88A0-6DC463BF7B3D}"/>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43FCA396-42AB-4B8B-B52E-1E7C4F70A757}"/>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8D78230C-66F4-405D-BA63-08BAB446B6A4}"/>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6" name="正方形/長方形 45">
          <a:extLst>
            <a:ext uri="{FF2B5EF4-FFF2-40B4-BE49-F238E27FC236}">
              <a16:creationId xmlns:a16="http://schemas.microsoft.com/office/drawing/2014/main" id="{C04DFB1B-8523-48DF-A727-E7A898379B33}"/>
            </a:ext>
          </a:extLst>
        </xdr:cNvPr>
        <xdr:cNvSpPr/>
      </xdr:nvSpPr>
      <xdr:spPr>
        <a:xfrm>
          <a:off x="3549147" y="4507006"/>
          <a:ext cx="41629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622D0925-6ADA-433F-A9CE-009C2D104D54}"/>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2DC8EBDC-B302-420F-8C8D-851CD2D3C279}"/>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348625AC-A28E-405F-A828-E83265DA4BD6}"/>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A23EC78D-C203-4691-9B25-DEF9D109A222}"/>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181D5C9E-244D-4FF8-AE39-50F9E7FDE556}"/>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BDF6BF02-0C69-44B4-B929-3799A3FB269A}"/>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252E48BE-89EE-46AA-825A-9F2940371A73}"/>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AF2A577F-C325-4760-89C1-FFBADFAAF399}"/>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BC2F93F6-853B-404E-A43A-8DCFCE195935}"/>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CD42643A-8D99-43C5-A693-74BA7A548E64}"/>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有形資産について、減価償却率が類似団体と比較し高くなっている。これは、平成</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年度前半において、施設整備を行っていない</a:t>
          </a:r>
          <a:r>
            <a:rPr kumimoji="1" lang="ja-JP" altLang="en-US" sz="1100">
              <a:solidFill>
                <a:schemeClr val="dk1"/>
              </a:solidFill>
              <a:effectLst/>
              <a:latin typeface="+mn-lt"/>
              <a:ea typeface="+mn-ea"/>
              <a:cs typeface="+mn-cs"/>
            </a:rPr>
            <a:t>為と考えられる。</a:t>
          </a:r>
          <a:r>
            <a:rPr kumimoji="1" lang="ja-JP" altLang="ja-JP" sz="1100">
              <a:solidFill>
                <a:schemeClr val="dk1"/>
              </a:solidFill>
              <a:effectLst/>
              <a:latin typeface="+mn-lt"/>
              <a:ea typeface="+mn-ea"/>
              <a:cs typeface="+mn-cs"/>
            </a:rPr>
            <a:t>本村の</a:t>
          </a:r>
          <a:r>
            <a:rPr kumimoji="1" lang="ja-JP" altLang="en-US" sz="1100">
              <a:solidFill>
                <a:schemeClr val="dk1"/>
              </a:solidFill>
              <a:effectLst/>
              <a:latin typeface="+mn-lt"/>
              <a:ea typeface="+mn-ea"/>
              <a:cs typeface="+mn-cs"/>
            </a:rPr>
            <a:t>各</a:t>
          </a:r>
          <a:r>
            <a:rPr kumimoji="1" lang="ja-JP" altLang="ja-JP" sz="1100">
              <a:solidFill>
                <a:schemeClr val="dk1"/>
              </a:solidFill>
              <a:effectLst/>
              <a:latin typeface="+mn-lt"/>
              <a:ea typeface="+mn-ea"/>
              <a:cs typeface="+mn-cs"/>
            </a:rPr>
            <a:t>施設</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老朽化していることが、当指標により示されている。なお、平成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年度より、大型の施設整備が続くため、今後減価償却率が下がっていく見込</a:t>
          </a:r>
          <a:r>
            <a:rPr kumimoji="1" lang="ja-JP" altLang="en-US" sz="1100">
              <a:solidFill>
                <a:schemeClr val="dk1"/>
              </a:solidFill>
              <a:effectLst/>
              <a:latin typeface="+mn-lt"/>
              <a:ea typeface="+mn-ea"/>
              <a:cs typeface="+mn-cs"/>
            </a:rPr>
            <a:t>みである</a:t>
          </a:r>
          <a:r>
            <a:rPr kumimoji="1" lang="ja-JP" altLang="ja-JP" sz="1100">
              <a:solidFill>
                <a:schemeClr val="dk1"/>
              </a:solidFill>
              <a:effectLst/>
              <a:latin typeface="+mn-lt"/>
              <a:ea typeface="+mn-ea"/>
              <a:cs typeface="+mn-cs"/>
            </a:rPr>
            <a:t>。</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2490DBC0-2795-4850-A3C7-648711086915}"/>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B4599A44-5BC4-408A-B9E3-70EAB26D04DF}"/>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7BDB6EFE-256A-4AE8-9BF1-62F9D8A68421}"/>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id="{6C55F43A-90B0-4A56-8A61-A2ADD084C145}"/>
            </a:ext>
          </a:extLst>
        </xdr:cNvPr>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a:extLst>
            <a:ext uri="{FF2B5EF4-FFF2-40B4-BE49-F238E27FC236}">
              <a16:creationId xmlns:a16="http://schemas.microsoft.com/office/drawing/2014/main" id="{134FB7FE-C72D-46DB-9DAC-CAAB8925B6E8}"/>
            </a:ext>
          </a:extLst>
        </xdr:cNvPr>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id="{F74A3E1C-2503-443B-8BD7-159CAB57974F}"/>
            </a:ext>
          </a:extLst>
        </xdr:cNvPr>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id="{F34AE643-A32B-4037-B96E-28EA915BC31E}"/>
            </a:ext>
          </a:extLst>
        </xdr:cNvPr>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75D012F2-CA98-4754-9D00-3E93FD4B9CF9}"/>
            </a:ext>
          </a:extLst>
        </xdr:cNvPr>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55DEB90C-D75B-46AB-B179-F08B3A251522}"/>
            </a:ext>
          </a:extLst>
        </xdr:cNvPr>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id="{48709658-6627-4DE3-8BBE-09C0143627A8}"/>
            </a:ext>
          </a:extLst>
        </xdr:cNvPr>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id="{6127A901-5942-49BB-8D8C-F793A279A107}"/>
            </a:ext>
          </a:extLst>
        </xdr:cNvPr>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id="{2006F1F7-F5FA-4030-8676-64297E0C9B4C}"/>
            </a:ext>
          </a:extLst>
        </xdr:cNvPr>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a:extLst>
            <a:ext uri="{FF2B5EF4-FFF2-40B4-BE49-F238E27FC236}">
              <a16:creationId xmlns:a16="http://schemas.microsoft.com/office/drawing/2014/main" id="{D826B185-A631-4364-A176-17CDFD89C9A1}"/>
            </a:ext>
          </a:extLst>
        </xdr:cNvPr>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BFF848DF-A7B4-4EC9-A30D-CE8CAABA1655}"/>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8C78A092-59E8-4983-B648-471F509583BC}"/>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24C3C776-7529-4843-9A4F-89F533CBAE54}"/>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8043</xdr:rowOff>
    </xdr:from>
    <xdr:to>
      <xdr:col>23</xdr:col>
      <xdr:colOff>85090</xdr:colOff>
      <xdr:row>34</xdr:row>
      <xdr:rowOff>54187</xdr:rowOff>
    </xdr:to>
    <xdr:cxnSp macro="">
      <xdr:nvCxnSpPr>
        <xdr:cNvPr id="73" name="直線コネクタ 72">
          <a:extLst>
            <a:ext uri="{FF2B5EF4-FFF2-40B4-BE49-F238E27FC236}">
              <a16:creationId xmlns:a16="http://schemas.microsoft.com/office/drawing/2014/main" id="{4D42B1A6-3BDB-407A-8BC4-6B97D2E77E59}"/>
            </a:ext>
          </a:extLst>
        </xdr:cNvPr>
        <xdr:cNvCxnSpPr/>
      </xdr:nvCxnSpPr>
      <xdr:spPr>
        <a:xfrm flipV="1">
          <a:off x="4206240" y="5121063"/>
          <a:ext cx="1270" cy="13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58014</xdr:rowOff>
    </xdr:from>
    <xdr:ext cx="405111" cy="259045"/>
    <xdr:sp macro="" textlink="">
      <xdr:nvSpPr>
        <xdr:cNvPr id="74" name="有形固定資産減価償却率最小値テキスト">
          <a:extLst>
            <a:ext uri="{FF2B5EF4-FFF2-40B4-BE49-F238E27FC236}">
              <a16:creationId xmlns:a16="http://schemas.microsoft.com/office/drawing/2014/main" id="{D3A504E5-5641-43FF-B78A-9C8BF2D38A38}"/>
            </a:ext>
          </a:extLst>
        </xdr:cNvPr>
        <xdr:cNvSpPr txBox="1"/>
      </xdr:nvSpPr>
      <xdr:spPr>
        <a:xfrm>
          <a:off x="4258945" y="6512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54187</xdr:rowOff>
    </xdr:from>
    <xdr:to>
      <xdr:col>23</xdr:col>
      <xdr:colOff>174625</xdr:colOff>
      <xdr:row>34</xdr:row>
      <xdr:rowOff>54187</xdr:rowOff>
    </xdr:to>
    <xdr:cxnSp macro="">
      <xdr:nvCxnSpPr>
        <xdr:cNvPr id="75" name="直線コネクタ 74">
          <a:extLst>
            <a:ext uri="{FF2B5EF4-FFF2-40B4-BE49-F238E27FC236}">
              <a16:creationId xmlns:a16="http://schemas.microsoft.com/office/drawing/2014/main" id="{46F17C2B-E213-45B3-9950-6ED2CD0D7738}"/>
            </a:ext>
          </a:extLst>
        </xdr:cNvPr>
        <xdr:cNvCxnSpPr/>
      </xdr:nvCxnSpPr>
      <xdr:spPr>
        <a:xfrm>
          <a:off x="4119245" y="650832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126170</xdr:rowOff>
    </xdr:from>
    <xdr:ext cx="405111" cy="259045"/>
    <xdr:sp macro="" textlink="">
      <xdr:nvSpPr>
        <xdr:cNvPr id="76" name="有形固定資産減価償却率最大値テキスト">
          <a:extLst>
            <a:ext uri="{FF2B5EF4-FFF2-40B4-BE49-F238E27FC236}">
              <a16:creationId xmlns:a16="http://schemas.microsoft.com/office/drawing/2014/main" id="{53B70A54-D2D8-4054-9698-9203BC26E272}"/>
            </a:ext>
          </a:extLst>
        </xdr:cNvPr>
        <xdr:cNvSpPr txBox="1"/>
      </xdr:nvSpPr>
      <xdr:spPr>
        <a:xfrm>
          <a:off x="4258945" y="4903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8043</xdr:rowOff>
    </xdr:from>
    <xdr:to>
      <xdr:col>23</xdr:col>
      <xdr:colOff>174625</xdr:colOff>
      <xdr:row>26</xdr:row>
      <xdr:rowOff>8043</xdr:rowOff>
    </xdr:to>
    <xdr:cxnSp macro="">
      <xdr:nvCxnSpPr>
        <xdr:cNvPr id="77" name="直線コネクタ 76">
          <a:extLst>
            <a:ext uri="{FF2B5EF4-FFF2-40B4-BE49-F238E27FC236}">
              <a16:creationId xmlns:a16="http://schemas.microsoft.com/office/drawing/2014/main" id="{B231E13A-A0ED-4B5E-983F-5DF616BD11F1}"/>
            </a:ext>
          </a:extLst>
        </xdr:cNvPr>
        <xdr:cNvCxnSpPr/>
      </xdr:nvCxnSpPr>
      <xdr:spPr>
        <a:xfrm>
          <a:off x="4119245" y="512106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55897</xdr:rowOff>
    </xdr:from>
    <xdr:ext cx="405111" cy="259045"/>
    <xdr:sp macro="" textlink="">
      <xdr:nvSpPr>
        <xdr:cNvPr id="78" name="有形固定資産減価償却率平均値テキスト">
          <a:extLst>
            <a:ext uri="{FF2B5EF4-FFF2-40B4-BE49-F238E27FC236}">
              <a16:creationId xmlns:a16="http://schemas.microsoft.com/office/drawing/2014/main" id="{6B6F605D-3541-43BB-BE84-1033CB5D775A}"/>
            </a:ext>
          </a:extLst>
        </xdr:cNvPr>
        <xdr:cNvSpPr txBox="1"/>
      </xdr:nvSpPr>
      <xdr:spPr>
        <a:xfrm>
          <a:off x="4258945" y="5839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79" name="フローチャート: 判断 78">
          <a:extLst>
            <a:ext uri="{FF2B5EF4-FFF2-40B4-BE49-F238E27FC236}">
              <a16:creationId xmlns:a16="http://schemas.microsoft.com/office/drawing/2014/main" id="{8A891CA0-A5EF-4E73-8E36-D01A89CCB288}"/>
            </a:ext>
          </a:extLst>
        </xdr:cNvPr>
        <xdr:cNvSpPr/>
      </xdr:nvSpPr>
      <xdr:spPr>
        <a:xfrm>
          <a:off x="4157345" y="5861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45085</xdr:rowOff>
    </xdr:from>
    <xdr:to>
      <xdr:col>19</xdr:col>
      <xdr:colOff>187325</xdr:colOff>
      <xdr:row>30</xdr:row>
      <xdr:rowOff>146685</xdr:rowOff>
    </xdr:to>
    <xdr:sp macro="" textlink="">
      <xdr:nvSpPr>
        <xdr:cNvPr id="80" name="フローチャート: 判断 79">
          <a:extLst>
            <a:ext uri="{FF2B5EF4-FFF2-40B4-BE49-F238E27FC236}">
              <a16:creationId xmlns:a16="http://schemas.microsoft.com/office/drawing/2014/main" id="{89D2149A-AEC9-4E16-84A1-C5874DD14375}"/>
            </a:ext>
          </a:extLst>
        </xdr:cNvPr>
        <xdr:cNvSpPr/>
      </xdr:nvSpPr>
      <xdr:spPr>
        <a:xfrm>
          <a:off x="3537585" y="58286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81" name="フローチャート: 判断 80">
          <a:extLst>
            <a:ext uri="{FF2B5EF4-FFF2-40B4-BE49-F238E27FC236}">
              <a16:creationId xmlns:a16="http://schemas.microsoft.com/office/drawing/2014/main" id="{ED006701-5B52-4E96-A7FA-5F5F4E9B166E}"/>
            </a:ext>
          </a:extLst>
        </xdr:cNvPr>
        <xdr:cNvSpPr/>
      </xdr:nvSpPr>
      <xdr:spPr>
        <a:xfrm>
          <a:off x="2867025" y="57854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2" name="フローチャート: 判断 81">
          <a:extLst>
            <a:ext uri="{FF2B5EF4-FFF2-40B4-BE49-F238E27FC236}">
              <a16:creationId xmlns:a16="http://schemas.microsoft.com/office/drawing/2014/main" id="{4CC4F4B9-5DFA-438E-B0DD-C982B894576F}"/>
            </a:ext>
          </a:extLst>
        </xdr:cNvPr>
        <xdr:cNvSpPr/>
      </xdr:nvSpPr>
      <xdr:spPr>
        <a:xfrm>
          <a:off x="2196465" y="57785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86995</xdr:rowOff>
    </xdr:from>
    <xdr:to>
      <xdr:col>7</xdr:col>
      <xdr:colOff>187325</xdr:colOff>
      <xdr:row>30</xdr:row>
      <xdr:rowOff>17145</xdr:rowOff>
    </xdr:to>
    <xdr:sp macro="" textlink="">
      <xdr:nvSpPr>
        <xdr:cNvPr id="83" name="フローチャート: 判断 82">
          <a:extLst>
            <a:ext uri="{FF2B5EF4-FFF2-40B4-BE49-F238E27FC236}">
              <a16:creationId xmlns:a16="http://schemas.microsoft.com/office/drawing/2014/main" id="{C14B3831-FAC0-4D43-AE38-80AF295646D0}"/>
            </a:ext>
          </a:extLst>
        </xdr:cNvPr>
        <xdr:cNvSpPr/>
      </xdr:nvSpPr>
      <xdr:spPr>
        <a:xfrm>
          <a:off x="1525905" y="57029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6BC0C3DC-AD2F-4571-82D6-7094A17855D1}"/>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EECFE088-A5DB-4B1C-8BA7-3BE0A310BE92}"/>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183E73DE-D039-4C13-B561-91E70B9CACCC}"/>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4783862E-06B5-453B-AE45-D77E4AB4C6A6}"/>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841E15F2-6B16-49A2-8DD4-734171D8CEAD}"/>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44027</xdr:rowOff>
    </xdr:from>
    <xdr:to>
      <xdr:col>19</xdr:col>
      <xdr:colOff>187325</xdr:colOff>
      <xdr:row>32</xdr:row>
      <xdr:rowOff>145627</xdr:rowOff>
    </xdr:to>
    <xdr:sp macro="" textlink="">
      <xdr:nvSpPr>
        <xdr:cNvPr id="89" name="楕円 88">
          <a:extLst>
            <a:ext uri="{FF2B5EF4-FFF2-40B4-BE49-F238E27FC236}">
              <a16:creationId xmlns:a16="http://schemas.microsoft.com/office/drawing/2014/main" id="{C5E24C7E-3A62-4EC5-9B06-B51726FE1F67}"/>
            </a:ext>
          </a:extLst>
        </xdr:cNvPr>
        <xdr:cNvSpPr/>
      </xdr:nvSpPr>
      <xdr:spPr>
        <a:xfrm>
          <a:off x="3537585" y="61628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33</xdr:row>
      <xdr:rowOff>81280</xdr:rowOff>
    </xdr:from>
    <xdr:to>
      <xdr:col>15</xdr:col>
      <xdr:colOff>187325</xdr:colOff>
      <xdr:row>34</xdr:row>
      <xdr:rowOff>11430</xdr:rowOff>
    </xdr:to>
    <xdr:sp macro="" textlink="">
      <xdr:nvSpPr>
        <xdr:cNvPr id="90" name="楕円 89">
          <a:extLst>
            <a:ext uri="{FF2B5EF4-FFF2-40B4-BE49-F238E27FC236}">
              <a16:creationId xmlns:a16="http://schemas.microsoft.com/office/drawing/2014/main" id="{82F02223-D4BE-4A64-A00C-46A01A7EADD5}"/>
            </a:ext>
          </a:extLst>
        </xdr:cNvPr>
        <xdr:cNvSpPr/>
      </xdr:nvSpPr>
      <xdr:spPr>
        <a:xfrm>
          <a:off x="2867025" y="63677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94827</xdr:rowOff>
    </xdr:from>
    <xdr:to>
      <xdr:col>19</xdr:col>
      <xdr:colOff>136525</xdr:colOff>
      <xdr:row>33</xdr:row>
      <xdr:rowOff>132080</xdr:rowOff>
    </xdr:to>
    <xdr:cxnSp macro="">
      <xdr:nvCxnSpPr>
        <xdr:cNvPr id="91" name="直線コネクタ 90">
          <a:extLst>
            <a:ext uri="{FF2B5EF4-FFF2-40B4-BE49-F238E27FC236}">
              <a16:creationId xmlns:a16="http://schemas.microsoft.com/office/drawing/2014/main" id="{E14118FD-3B68-441E-AAF3-6A5ACDE65E25}"/>
            </a:ext>
          </a:extLst>
        </xdr:cNvPr>
        <xdr:cNvCxnSpPr/>
      </xdr:nvCxnSpPr>
      <xdr:spPr>
        <a:xfrm flipV="1">
          <a:off x="2917825" y="6213687"/>
          <a:ext cx="670560" cy="20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160444</xdr:rowOff>
    </xdr:from>
    <xdr:to>
      <xdr:col>11</xdr:col>
      <xdr:colOff>187325</xdr:colOff>
      <xdr:row>34</xdr:row>
      <xdr:rowOff>90594</xdr:rowOff>
    </xdr:to>
    <xdr:sp macro="" textlink="">
      <xdr:nvSpPr>
        <xdr:cNvPr id="92" name="楕円 91">
          <a:extLst>
            <a:ext uri="{FF2B5EF4-FFF2-40B4-BE49-F238E27FC236}">
              <a16:creationId xmlns:a16="http://schemas.microsoft.com/office/drawing/2014/main" id="{498EFB1D-6B1F-4344-9810-2ADA56E4D4EF}"/>
            </a:ext>
          </a:extLst>
        </xdr:cNvPr>
        <xdr:cNvSpPr/>
      </xdr:nvSpPr>
      <xdr:spPr>
        <a:xfrm>
          <a:off x="2196465" y="64469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132080</xdr:rowOff>
    </xdr:from>
    <xdr:to>
      <xdr:col>15</xdr:col>
      <xdr:colOff>136525</xdr:colOff>
      <xdr:row>34</xdr:row>
      <xdr:rowOff>39794</xdr:rowOff>
    </xdr:to>
    <xdr:cxnSp macro="">
      <xdr:nvCxnSpPr>
        <xdr:cNvPr id="93" name="直線コネクタ 92">
          <a:extLst>
            <a:ext uri="{FF2B5EF4-FFF2-40B4-BE49-F238E27FC236}">
              <a16:creationId xmlns:a16="http://schemas.microsoft.com/office/drawing/2014/main" id="{5C801D20-A329-4FB5-85F0-C3E8761669EA}"/>
            </a:ext>
          </a:extLst>
        </xdr:cNvPr>
        <xdr:cNvCxnSpPr/>
      </xdr:nvCxnSpPr>
      <xdr:spPr>
        <a:xfrm flipV="1">
          <a:off x="2247265" y="6418580"/>
          <a:ext cx="670560" cy="7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163212</xdr:rowOff>
    </xdr:from>
    <xdr:ext cx="405111" cy="259045"/>
    <xdr:sp macro="" textlink="">
      <xdr:nvSpPr>
        <xdr:cNvPr id="94" name="n_1aveValue有形固定資産減価償却率">
          <a:extLst>
            <a:ext uri="{FF2B5EF4-FFF2-40B4-BE49-F238E27FC236}">
              <a16:creationId xmlns:a16="http://schemas.microsoft.com/office/drawing/2014/main" id="{C3F6A368-5A6A-4E59-B6A6-6BCF04841087}"/>
            </a:ext>
          </a:extLst>
        </xdr:cNvPr>
        <xdr:cNvSpPr txBox="1"/>
      </xdr:nvSpPr>
      <xdr:spPr>
        <a:xfrm>
          <a:off x="3395989" y="5611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95" name="n_2aveValue有形固定資産減価償却率">
          <a:extLst>
            <a:ext uri="{FF2B5EF4-FFF2-40B4-BE49-F238E27FC236}">
              <a16:creationId xmlns:a16="http://schemas.microsoft.com/office/drawing/2014/main" id="{317598D0-5395-4824-92C8-BA2D12452422}"/>
            </a:ext>
          </a:extLst>
        </xdr:cNvPr>
        <xdr:cNvSpPr txBox="1"/>
      </xdr:nvSpPr>
      <xdr:spPr>
        <a:xfrm>
          <a:off x="2738129"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96" name="n_3aveValue有形固定資産減価償却率">
          <a:extLst>
            <a:ext uri="{FF2B5EF4-FFF2-40B4-BE49-F238E27FC236}">
              <a16:creationId xmlns:a16="http://schemas.microsoft.com/office/drawing/2014/main" id="{BA282493-DD4D-4F58-AF59-1C781C0D1EF4}"/>
            </a:ext>
          </a:extLst>
        </xdr:cNvPr>
        <xdr:cNvSpPr txBox="1"/>
      </xdr:nvSpPr>
      <xdr:spPr>
        <a:xfrm>
          <a:off x="2067569" y="555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33672</xdr:rowOff>
    </xdr:from>
    <xdr:ext cx="405111" cy="259045"/>
    <xdr:sp macro="" textlink="">
      <xdr:nvSpPr>
        <xdr:cNvPr id="97" name="n_4aveValue有形固定資産減価償却率">
          <a:extLst>
            <a:ext uri="{FF2B5EF4-FFF2-40B4-BE49-F238E27FC236}">
              <a16:creationId xmlns:a16="http://schemas.microsoft.com/office/drawing/2014/main" id="{23107CE0-74F9-4AF6-A310-2E66F5867991}"/>
            </a:ext>
          </a:extLst>
        </xdr:cNvPr>
        <xdr:cNvSpPr txBox="1"/>
      </xdr:nvSpPr>
      <xdr:spPr>
        <a:xfrm>
          <a:off x="1397009" y="5481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136754</xdr:rowOff>
    </xdr:from>
    <xdr:ext cx="405111" cy="259045"/>
    <xdr:sp macro="" textlink="">
      <xdr:nvSpPr>
        <xdr:cNvPr id="98" name="n_1mainValue有形固定資産減価償却率">
          <a:extLst>
            <a:ext uri="{FF2B5EF4-FFF2-40B4-BE49-F238E27FC236}">
              <a16:creationId xmlns:a16="http://schemas.microsoft.com/office/drawing/2014/main" id="{273C3BC0-2DB9-41DA-9751-60987B48A04E}"/>
            </a:ext>
          </a:extLst>
        </xdr:cNvPr>
        <xdr:cNvSpPr txBox="1"/>
      </xdr:nvSpPr>
      <xdr:spPr>
        <a:xfrm>
          <a:off x="3395989" y="6255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2557</xdr:rowOff>
    </xdr:from>
    <xdr:ext cx="405111" cy="259045"/>
    <xdr:sp macro="" textlink="">
      <xdr:nvSpPr>
        <xdr:cNvPr id="99" name="n_2mainValue有形固定資産減価償却率">
          <a:extLst>
            <a:ext uri="{FF2B5EF4-FFF2-40B4-BE49-F238E27FC236}">
              <a16:creationId xmlns:a16="http://schemas.microsoft.com/office/drawing/2014/main" id="{A1AFD9D2-6287-4924-9903-5269FEAAFD8F}"/>
            </a:ext>
          </a:extLst>
        </xdr:cNvPr>
        <xdr:cNvSpPr txBox="1"/>
      </xdr:nvSpPr>
      <xdr:spPr>
        <a:xfrm>
          <a:off x="2738129" y="645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81721</xdr:rowOff>
    </xdr:from>
    <xdr:ext cx="405111" cy="259045"/>
    <xdr:sp macro="" textlink="">
      <xdr:nvSpPr>
        <xdr:cNvPr id="100" name="n_3mainValue有形固定資産減価償却率">
          <a:extLst>
            <a:ext uri="{FF2B5EF4-FFF2-40B4-BE49-F238E27FC236}">
              <a16:creationId xmlns:a16="http://schemas.microsoft.com/office/drawing/2014/main" id="{456A4083-7162-4123-A725-B939BB284641}"/>
            </a:ext>
          </a:extLst>
        </xdr:cNvPr>
        <xdr:cNvSpPr txBox="1"/>
      </xdr:nvSpPr>
      <xdr:spPr>
        <a:xfrm>
          <a:off x="2067569" y="6535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73C9C6CA-98F2-405C-B315-2886E557E4CB}"/>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DD8DEDF2-77F4-4C4A-81B3-F306A3A78EE6}"/>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3" name="正方形/長方形 102">
          <a:extLst>
            <a:ext uri="{FF2B5EF4-FFF2-40B4-BE49-F238E27FC236}">
              <a16:creationId xmlns:a16="http://schemas.microsoft.com/office/drawing/2014/main" id="{A92FC30F-4FE0-464E-A343-82092D43A089}"/>
            </a:ext>
          </a:extLst>
        </xdr:cNvPr>
        <xdr:cNvSpPr/>
      </xdr:nvSpPr>
      <xdr:spPr>
        <a:xfrm>
          <a:off x="12292181" y="4507006"/>
          <a:ext cx="595928"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19F604E8-FDAF-4051-BD99-C2927E8BEAB8}"/>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5D1E8AC5-7A26-4BA3-9D81-A8E7994A44F0}"/>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1323F998-5691-402A-9DAB-E476B8CB1F92}"/>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E5A0E813-B571-4A5E-90F7-BAC1D66110BD}"/>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64C43A45-CEE4-44DE-A18A-DBE65413B5AD}"/>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FD3A1636-E01E-444D-9AF6-FDA67856F7B4}"/>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16F743A4-9349-4D42-9D06-9AFDD0F678D7}"/>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B6D0E9DE-4752-4E41-AAFE-3EC43A480EE9}"/>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5A9FEED1-BBDD-4FA1-BA8A-22207EBB0330}"/>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78A24132-F75C-4D66-9ADE-174252AFB8E0}"/>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地方公共団体健全化法上の将来負担比率が算定されていないことから、現段階において債務償還比率も算定されていない。平成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年度からの大型施設整備が続くことから、起債を抑制しながら事業を進めていく必要がある。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271C8A3D-5C64-403D-96F0-B98697E5BBBB}"/>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36FE4DA5-E84E-4101-A8E4-97EE5F8D1F41}"/>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93B1D03E-CD01-472F-A281-5E7F8376802C}"/>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44C893A9-EB8C-4773-9257-471FEDEA47DC}"/>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25604AAF-3D96-453A-A643-C6A0BFE9488C}"/>
            </a:ext>
          </a:extLst>
        </xdr:cNvPr>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4C662701-488E-4944-8B30-A2B633050221}"/>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648A892E-11FC-47E4-B9B6-90F58E52840A}"/>
            </a:ext>
          </a:extLst>
        </xdr:cNvPr>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540D3D5A-9DBF-475E-A60B-230A02A85B53}"/>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63B479FB-3C76-4439-BAC2-6CC582BB7696}"/>
            </a:ext>
          </a:extLst>
        </xdr:cNvPr>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A6CC786C-BDE5-4604-AF01-96C7D7A3BC35}"/>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2A8FF743-41F4-406A-9AEF-4AFF6729DD2E}"/>
            </a:ext>
          </a:extLst>
        </xdr:cNvPr>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95FAD41F-A352-4185-9D41-CF57A9844E0C}"/>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DA71383D-806C-461B-AF21-E93854D91A4E}"/>
            </a:ext>
          </a:extLst>
        </xdr:cNvPr>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53E4E135-1D9A-4100-8CB6-2BED9C142466}"/>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67EEE1AB-D998-4CF6-9887-8EDC09EE57D1}"/>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29" name="直線コネクタ 128">
          <a:extLst>
            <a:ext uri="{FF2B5EF4-FFF2-40B4-BE49-F238E27FC236}">
              <a16:creationId xmlns:a16="http://schemas.microsoft.com/office/drawing/2014/main" id="{42C7C4B7-15EA-40DF-BA0C-7BC64EC5CF05}"/>
            </a:ext>
          </a:extLst>
        </xdr:cNvPr>
        <xdr:cNvCxnSpPr/>
      </xdr:nvCxnSpPr>
      <xdr:spPr>
        <a:xfrm flipV="1">
          <a:off x="13027660" y="5196628"/>
          <a:ext cx="1269" cy="141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30" name="債務償還比率最小値テキスト">
          <a:extLst>
            <a:ext uri="{FF2B5EF4-FFF2-40B4-BE49-F238E27FC236}">
              <a16:creationId xmlns:a16="http://schemas.microsoft.com/office/drawing/2014/main" id="{2572EBD6-C33D-4832-A1B6-9DAECDD04052}"/>
            </a:ext>
          </a:extLst>
        </xdr:cNvPr>
        <xdr:cNvSpPr txBox="1"/>
      </xdr:nvSpPr>
      <xdr:spPr>
        <a:xfrm>
          <a:off x="13080365" y="66203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31" name="直線コネクタ 130">
          <a:extLst>
            <a:ext uri="{FF2B5EF4-FFF2-40B4-BE49-F238E27FC236}">
              <a16:creationId xmlns:a16="http://schemas.microsoft.com/office/drawing/2014/main" id="{1DF84D43-A63F-4EB8-BE11-0D37345DF851}"/>
            </a:ext>
          </a:extLst>
        </xdr:cNvPr>
        <xdr:cNvCxnSpPr/>
      </xdr:nvCxnSpPr>
      <xdr:spPr>
        <a:xfrm>
          <a:off x="12963525" y="66165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FB4A0237-4A35-4B7E-A5F0-A80B71B65309}"/>
            </a:ext>
          </a:extLst>
        </xdr:cNvPr>
        <xdr:cNvSpPr txBox="1"/>
      </xdr:nvSpPr>
      <xdr:spPr>
        <a:xfrm>
          <a:off x="13080365" y="4975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05EE9EA5-6A55-4E83-BE1C-CC68B24D4614}"/>
            </a:ext>
          </a:extLst>
        </xdr:cNvPr>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107092</xdr:rowOff>
    </xdr:from>
    <xdr:ext cx="469744" cy="259045"/>
    <xdr:sp macro="" textlink="">
      <xdr:nvSpPr>
        <xdr:cNvPr id="134" name="債務償還比率平均値テキスト">
          <a:extLst>
            <a:ext uri="{FF2B5EF4-FFF2-40B4-BE49-F238E27FC236}">
              <a16:creationId xmlns:a16="http://schemas.microsoft.com/office/drawing/2014/main" id="{0715EF4E-442D-4FEC-9482-E1C34CC1BB22}"/>
            </a:ext>
          </a:extLst>
        </xdr:cNvPr>
        <xdr:cNvSpPr txBox="1"/>
      </xdr:nvSpPr>
      <xdr:spPr>
        <a:xfrm>
          <a:off x="13080365" y="5555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35" name="フローチャート: 判断 134">
          <a:extLst>
            <a:ext uri="{FF2B5EF4-FFF2-40B4-BE49-F238E27FC236}">
              <a16:creationId xmlns:a16="http://schemas.microsoft.com/office/drawing/2014/main" id="{C684D596-A3AB-4218-B4CC-76B9507C94F6}"/>
            </a:ext>
          </a:extLst>
        </xdr:cNvPr>
        <xdr:cNvSpPr/>
      </xdr:nvSpPr>
      <xdr:spPr>
        <a:xfrm>
          <a:off x="13001625" y="55769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36" name="フローチャート: 判断 135">
          <a:extLst>
            <a:ext uri="{FF2B5EF4-FFF2-40B4-BE49-F238E27FC236}">
              <a16:creationId xmlns:a16="http://schemas.microsoft.com/office/drawing/2014/main" id="{6C24D4AC-D64E-44EB-A1A0-6389547D21CF}"/>
            </a:ext>
          </a:extLst>
        </xdr:cNvPr>
        <xdr:cNvSpPr/>
      </xdr:nvSpPr>
      <xdr:spPr>
        <a:xfrm>
          <a:off x="12359005" y="562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37" name="フローチャート: 判断 136">
          <a:extLst>
            <a:ext uri="{FF2B5EF4-FFF2-40B4-BE49-F238E27FC236}">
              <a16:creationId xmlns:a16="http://schemas.microsoft.com/office/drawing/2014/main" id="{92D96E18-6225-484E-9054-1D5713430778}"/>
            </a:ext>
          </a:extLst>
        </xdr:cNvPr>
        <xdr:cNvSpPr/>
      </xdr:nvSpPr>
      <xdr:spPr>
        <a:xfrm>
          <a:off x="11688445" y="563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38" name="フローチャート: 判断 137">
          <a:extLst>
            <a:ext uri="{FF2B5EF4-FFF2-40B4-BE49-F238E27FC236}">
              <a16:creationId xmlns:a16="http://schemas.microsoft.com/office/drawing/2014/main" id="{E9303BE0-6605-4DE2-8BA2-6E16C70F5DBB}"/>
            </a:ext>
          </a:extLst>
        </xdr:cNvPr>
        <xdr:cNvSpPr/>
      </xdr:nvSpPr>
      <xdr:spPr>
        <a:xfrm>
          <a:off x="11017885" y="55996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6442</xdr:rowOff>
    </xdr:from>
    <xdr:to>
      <xdr:col>60</xdr:col>
      <xdr:colOff>123825</xdr:colOff>
      <xdr:row>28</xdr:row>
      <xdr:rowOff>108042</xdr:rowOff>
    </xdr:to>
    <xdr:sp macro="" textlink="">
      <xdr:nvSpPr>
        <xdr:cNvPr id="139" name="フローチャート: 判断 138">
          <a:extLst>
            <a:ext uri="{FF2B5EF4-FFF2-40B4-BE49-F238E27FC236}">
              <a16:creationId xmlns:a16="http://schemas.microsoft.com/office/drawing/2014/main" id="{E3D55274-9511-48DF-B48A-31DA9E52335A}"/>
            </a:ext>
          </a:extLst>
        </xdr:cNvPr>
        <xdr:cNvSpPr/>
      </xdr:nvSpPr>
      <xdr:spPr>
        <a:xfrm>
          <a:off x="10347325" y="54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D5AA3CFB-E3C2-4C6E-A480-B8D415F1FE81}"/>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636CDBBC-ADEA-4C86-AA91-91338B54B27D}"/>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88FCCB68-F47F-4C3B-A6D6-8B9004651ECE}"/>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17FC7C11-A36A-4796-8F2C-4F7FE3D927BA}"/>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63B6EF3F-4ECE-43E5-8901-72C338EA9FEF}"/>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124759</xdr:rowOff>
    </xdr:from>
    <xdr:ext cx="469744" cy="259045"/>
    <xdr:sp macro="" textlink="">
      <xdr:nvSpPr>
        <xdr:cNvPr id="145" name="n_1aveValue債務償還比率">
          <a:extLst>
            <a:ext uri="{FF2B5EF4-FFF2-40B4-BE49-F238E27FC236}">
              <a16:creationId xmlns:a16="http://schemas.microsoft.com/office/drawing/2014/main" id="{BD61A0FF-7365-4C55-AED9-066E7F368A8E}"/>
            </a:ext>
          </a:extLst>
        </xdr:cNvPr>
        <xdr:cNvSpPr txBox="1"/>
      </xdr:nvSpPr>
      <xdr:spPr>
        <a:xfrm>
          <a:off x="12185092" y="540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133395</xdr:rowOff>
    </xdr:from>
    <xdr:ext cx="469744" cy="259045"/>
    <xdr:sp macro="" textlink="">
      <xdr:nvSpPr>
        <xdr:cNvPr id="146" name="n_2aveValue債務償還比率">
          <a:extLst>
            <a:ext uri="{FF2B5EF4-FFF2-40B4-BE49-F238E27FC236}">
              <a16:creationId xmlns:a16="http://schemas.microsoft.com/office/drawing/2014/main" id="{634CEE35-B892-4F62-9964-79494DDA8C3C}"/>
            </a:ext>
          </a:extLst>
        </xdr:cNvPr>
        <xdr:cNvSpPr txBox="1"/>
      </xdr:nvSpPr>
      <xdr:spPr>
        <a:xfrm>
          <a:off x="11527232" y="541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98012</xdr:rowOff>
    </xdr:from>
    <xdr:ext cx="469744" cy="259045"/>
    <xdr:sp macro="" textlink="">
      <xdr:nvSpPr>
        <xdr:cNvPr id="147" name="n_3aveValue債務償還比率">
          <a:extLst>
            <a:ext uri="{FF2B5EF4-FFF2-40B4-BE49-F238E27FC236}">
              <a16:creationId xmlns:a16="http://schemas.microsoft.com/office/drawing/2014/main" id="{2BCDB7F0-34D3-4F99-9320-DD6D85575B92}"/>
            </a:ext>
          </a:extLst>
        </xdr:cNvPr>
        <xdr:cNvSpPr txBox="1"/>
      </xdr:nvSpPr>
      <xdr:spPr>
        <a:xfrm>
          <a:off x="10856672" y="537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124569</xdr:rowOff>
    </xdr:from>
    <xdr:ext cx="469744" cy="259045"/>
    <xdr:sp macro="" textlink="">
      <xdr:nvSpPr>
        <xdr:cNvPr id="148" name="n_4aveValue債務償還比率">
          <a:extLst>
            <a:ext uri="{FF2B5EF4-FFF2-40B4-BE49-F238E27FC236}">
              <a16:creationId xmlns:a16="http://schemas.microsoft.com/office/drawing/2014/main" id="{A0E7DFA3-4EBB-44C2-9A26-50E9E17A87CF}"/>
            </a:ext>
          </a:extLst>
        </xdr:cNvPr>
        <xdr:cNvSpPr txBox="1"/>
      </xdr:nvSpPr>
      <xdr:spPr>
        <a:xfrm>
          <a:off x="10186112" y="523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a:extLst>
            <a:ext uri="{FF2B5EF4-FFF2-40B4-BE49-F238E27FC236}">
              <a16:creationId xmlns:a16="http://schemas.microsoft.com/office/drawing/2014/main" id="{69393A7E-3E3E-4A72-9068-83BCF3AB0D2E}"/>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a:extLst>
            <a:ext uri="{FF2B5EF4-FFF2-40B4-BE49-F238E27FC236}">
              <a16:creationId xmlns:a16="http://schemas.microsoft.com/office/drawing/2014/main" id="{98E59A3A-D3D6-485A-BA73-2E5A3AB7ED10}"/>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a:extLst>
            <a:ext uri="{FF2B5EF4-FFF2-40B4-BE49-F238E27FC236}">
              <a16:creationId xmlns:a16="http://schemas.microsoft.com/office/drawing/2014/main" id="{3EFE3BD6-0CAF-4108-83B2-49BCB48A387A}"/>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a:extLst>
            <a:ext uri="{FF2B5EF4-FFF2-40B4-BE49-F238E27FC236}">
              <a16:creationId xmlns:a16="http://schemas.microsoft.com/office/drawing/2014/main" id="{86DEEEA8-1FE1-44B5-836C-E96495638DDA}"/>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a:extLst>
            <a:ext uri="{FF2B5EF4-FFF2-40B4-BE49-F238E27FC236}">
              <a16:creationId xmlns:a16="http://schemas.microsoft.com/office/drawing/2014/main" id="{99DA4A9B-4DD3-44EA-817B-DBB555CC495F}"/>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a:extLst>
            <a:ext uri="{FF2B5EF4-FFF2-40B4-BE49-F238E27FC236}">
              <a16:creationId xmlns:a16="http://schemas.microsoft.com/office/drawing/2014/main" id="{7E40F2B6-1696-4135-AAE0-63ECE1E44950}"/>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572A609-BFB0-4DEB-AB68-9C6A1EB0302E}"/>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514D2CC-6BBF-4D33-B157-1FDC27FE6DEF}"/>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DEF3AB2-95F3-4EFB-B780-E5A2216A0356}"/>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8BF3E58-BC06-4893-94F4-2DCE6A68278B}"/>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東京都利島村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79E62AF-6EA3-4AF2-93C4-C2494B2D37F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E7BD1AA-084B-48EA-BC73-FBCA54F54D6B}"/>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2405E5D-1AD8-45DC-AB58-055EA4EC7941}"/>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1227216-CBB6-42E4-AD70-2C947AD20283}"/>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D824485-E7BC-4277-A9D4-B3DA5B9F7067}"/>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EC3A645-A465-46A2-B1A3-4B8459F12F91}"/>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
318
4.12
1,317,424
1,263,862
53,562
337,317
490,943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6784DA1-8990-4832-B485-88B77A82985E}"/>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8E49AD3-E946-4881-BA1F-9E47A566F1FE}"/>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098F939-2FBB-4019-979E-74EC53D4103F}"/>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C40168C-4831-4771-9272-9A77BAA6774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BFA3962-A15E-4104-BCDC-E73B2D6D9407}"/>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3279760-F4D8-495B-8EC9-82FF2EA78FA2}"/>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D9BA322-4771-4137-9FA9-18D11BD5BC02}"/>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D8B07B0-E6E7-4C37-AAD4-454C40954F4E}"/>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DF5D463-5F21-4C99-93A0-0E02A2D9D5A9}"/>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9CE0632-1585-46AB-95F9-D0E099E8D41F}"/>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CB658C8-B592-4699-BDE4-210E9C77E604}"/>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0BB65C0-8637-41D1-86F0-4CE6EE30AC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336AE4C-651D-4F54-BFC2-0C7FE874F709}"/>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8C803C1-6597-4DF7-9A91-FA9E63630444}"/>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C73231A-B169-4CA3-BB90-190B12431A23}"/>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260E66B-6450-49A8-A422-927AB9C305FA}"/>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C9D47ED-9E4D-4512-B562-7D52E504C0D9}"/>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3496097-4E76-4877-9575-63F8A4D1F521}"/>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B5A82F2-20D9-46CA-98AD-D17F39970866}"/>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71BA833-46E5-4686-B109-39CD25579919}"/>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FD2B7D7-F735-4D37-8948-53CA485FCCD9}"/>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C801B17-BF23-4EE1-825D-5D503AEAEEC4}"/>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12C40EA-A187-4537-9BDD-7E3A3E315CC8}"/>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BEA2B33-5312-40AB-AB96-6E82F390411C}"/>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0B37964-F003-4B34-991B-7B841879BE7F}"/>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A0BD292-E17A-4DB6-B91C-A3BB5228C20D}"/>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A45E726-78F8-40CA-8E9E-7A10388B0DF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E123523-A986-4DF0-8E4A-6192907ACE6C}"/>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A94BEBA-954F-4E84-A968-A810C8E4E169}"/>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891CCDA-62A8-4173-8F66-4638C645A268}"/>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521AA54-4554-455F-805E-B04BE3F8B96B}"/>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F86ED7B-3BF1-4590-99DE-9E21EB5DBFA4}"/>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B4496FE-986E-4565-842E-47C0E577EF93}"/>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EA15F305-B209-4381-9F55-3C9AA2F3562C}"/>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438AE50-BC67-4D04-AA82-087D5E84E5E9}"/>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6F16D41-2731-409D-AD56-81B47C0138D9}"/>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60AE08A-76A3-4349-B7C2-99F7DD8316ED}"/>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4DC3981-AE60-45DD-ADA3-BE38DD129023}"/>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7CB863E-19FC-4C3D-8C97-1D514CA8CE28}"/>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78FA146-B6B8-4F47-A93F-239828E99E85}"/>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1B32CEC-5F14-49FD-9BA7-D76675322FCE}"/>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4B6F65F-2C3D-4E36-A45F-EA22E4A92D4B}"/>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BF32AEA-3DD7-4E1C-88B3-268824A99B8E}"/>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85EA6C1-786E-48CF-BA5E-428E005398EB}"/>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C8285F1-66BD-4278-8C50-64B76E1AA4CD}"/>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B1C18003-AFEF-4ABB-A092-377FBEB8B3EC}"/>
            </a:ext>
          </a:extLst>
        </xdr:cNvPr>
        <xdr:cNvCxnSpPr/>
      </xdr:nvCxnSpPr>
      <xdr:spPr>
        <a:xfrm flipV="1">
          <a:off x="4086225" y="58026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932A1BA9-807A-4E54-9116-9016A95F8D11}"/>
            </a:ext>
          </a:extLst>
        </xdr:cNvPr>
        <xdr:cNvSpPr txBox="1"/>
      </xdr:nvSpPr>
      <xdr:spPr>
        <a:xfrm>
          <a:off x="412496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C7A5C7DE-8E83-460A-9324-A2635B931377}"/>
            </a:ext>
          </a:extLst>
        </xdr:cNvPr>
        <xdr:cNvCxnSpPr/>
      </xdr:nvCxnSpPr>
      <xdr:spPr>
        <a:xfrm>
          <a:off x="4020820" y="7048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a:extLst>
            <a:ext uri="{FF2B5EF4-FFF2-40B4-BE49-F238E27FC236}">
              <a16:creationId xmlns:a16="http://schemas.microsoft.com/office/drawing/2014/main" id="{0F037771-57B3-4EE3-AFD5-EBA6A8402766}"/>
            </a:ext>
          </a:extLst>
        </xdr:cNvPr>
        <xdr:cNvSpPr txBox="1"/>
      </xdr:nvSpPr>
      <xdr:spPr>
        <a:xfrm>
          <a:off x="412496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a:extLst>
            <a:ext uri="{FF2B5EF4-FFF2-40B4-BE49-F238E27FC236}">
              <a16:creationId xmlns:a16="http://schemas.microsoft.com/office/drawing/2014/main" id="{E5E2FEEA-E402-429A-97E4-2F44E427C9B9}"/>
            </a:ext>
          </a:extLst>
        </xdr:cNvPr>
        <xdr:cNvCxnSpPr/>
      </xdr:nvCxnSpPr>
      <xdr:spPr>
        <a:xfrm>
          <a:off x="4020820" y="5802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108602</xdr:rowOff>
    </xdr:from>
    <xdr:ext cx="405111" cy="259045"/>
    <xdr:sp macro="" textlink="">
      <xdr:nvSpPr>
        <xdr:cNvPr id="62" name="【道路】&#10;有形固定資産減価償却率平均値テキスト">
          <a:extLst>
            <a:ext uri="{FF2B5EF4-FFF2-40B4-BE49-F238E27FC236}">
              <a16:creationId xmlns:a16="http://schemas.microsoft.com/office/drawing/2014/main" id="{962341C9-AC77-4B03-A162-F72EFD44A507}"/>
            </a:ext>
          </a:extLst>
        </xdr:cNvPr>
        <xdr:cNvSpPr txBox="1"/>
      </xdr:nvSpPr>
      <xdr:spPr>
        <a:xfrm>
          <a:off x="4124960" y="6311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a:extLst>
            <a:ext uri="{FF2B5EF4-FFF2-40B4-BE49-F238E27FC236}">
              <a16:creationId xmlns:a16="http://schemas.microsoft.com/office/drawing/2014/main" id="{7486BB2A-DC7E-4A99-AEEC-3E567F651560}"/>
            </a:ext>
          </a:extLst>
        </xdr:cNvPr>
        <xdr:cNvSpPr/>
      </xdr:nvSpPr>
      <xdr:spPr>
        <a:xfrm>
          <a:off x="4036060" y="63328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a:extLst>
            <a:ext uri="{FF2B5EF4-FFF2-40B4-BE49-F238E27FC236}">
              <a16:creationId xmlns:a16="http://schemas.microsoft.com/office/drawing/2014/main" id="{11F28406-C6F5-4005-9D95-EAF64B5523B2}"/>
            </a:ext>
          </a:extLst>
        </xdr:cNvPr>
        <xdr:cNvSpPr/>
      </xdr:nvSpPr>
      <xdr:spPr>
        <a:xfrm>
          <a:off x="3312160" y="62890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a:extLst>
            <a:ext uri="{FF2B5EF4-FFF2-40B4-BE49-F238E27FC236}">
              <a16:creationId xmlns:a16="http://schemas.microsoft.com/office/drawing/2014/main" id="{C0C07652-70CB-4F3A-BA84-B8ECE86E66E3}"/>
            </a:ext>
          </a:extLst>
        </xdr:cNvPr>
        <xdr:cNvSpPr/>
      </xdr:nvSpPr>
      <xdr:spPr>
        <a:xfrm>
          <a:off x="2514600" y="6279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94F79C0E-89D3-4979-9558-4899FDE0FB50}"/>
            </a:ext>
          </a:extLst>
        </xdr:cNvPr>
        <xdr:cNvSpPr/>
      </xdr:nvSpPr>
      <xdr:spPr>
        <a:xfrm>
          <a:off x="17399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19544586-89F7-4721-ACEA-7DA57143903A}"/>
            </a:ext>
          </a:extLst>
        </xdr:cNvPr>
        <xdr:cNvSpPr/>
      </xdr:nvSpPr>
      <xdr:spPr>
        <a:xfrm>
          <a:off x="965200" y="62109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0328256-8ED2-4D5E-B0B7-D709897C975E}"/>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05D7B30-1811-4C35-A536-0D31C10E80A8}"/>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88A4BED-49E5-4D72-AFA4-0DCEB46B1D6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FF025BF-1FFF-44B9-A814-C338107927CE}"/>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F274CAE-619B-4261-B1C7-7BC446002478}"/>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162560</xdr:rowOff>
    </xdr:from>
    <xdr:to>
      <xdr:col>20</xdr:col>
      <xdr:colOff>38100</xdr:colOff>
      <xdr:row>39</xdr:row>
      <xdr:rowOff>92710</xdr:rowOff>
    </xdr:to>
    <xdr:sp macro="" textlink="">
      <xdr:nvSpPr>
        <xdr:cNvPr id="73" name="楕円 72">
          <a:extLst>
            <a:ext uri="{FF2B5EF4-FFF2-40B4-BE49-F238E27FC236}">
              <a16:creationId xmlns:a16="http://schemas.microsoft.com/office/drawing/2014/main" id="{8C7E991F-BF07-4534-B6F5-7E02BD6E3933}"/>
            </a:ext>
          </a:extLst>
        </xdr:cNvPr>
        <xdr:cNvSpPr/>
      </xdr:nvSpPr>
      <xdr:spPr>
        <a:xfrm>
          <a:off x="3312160" y="65328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53975</xdr:rowOff>
    </xdr:from>
    <xdr:to>
      <xdr:col>15</xdr:col>
      <xdr:colOff>101600</xdr:colOff>
      <xdr:row>39</xdr:row>
      <xdr:rowOff>155575</xdr:rowOff>
    </xdr:to>
    <xdr:sp macro="" textlink="">
      <xdr:nvSpPr>
        <xdr:cNvPr id="74" name="楕円 73">
          <a:extLst>
            <a:ext uri="{FF2B5EF4-FFF2-40B4-BE49-F238E27FC236}">
              <a16:creationId xmlns:a16="http://schemas.microsoft.com/office/drawing/2014/main" id="{841C845B-F35B-4F24-9F7D-AD5EC81590C6}"/>
            </a:ext>
          </a:extLst>
        </xdr:cNvPr>
        <xdr:cNvSpPr/>
      </xdr:nvSpPr>
      <xdr:spPr>
        <a:xfrm>
          <a:off x="25146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41910</xdr:rowOff>
    </xdr:from>
    <xdr:to>
      <xdr:col>19</xdr:col>
      <xdr:colOff>177800</xdr:colOff>
      <xdr:row>39</xdr:row>
      <xdr:rowOff>104775</xdr:rowOff>
    </xdr:to>
    <xdr:cxnSp macro="">
      <xdr:nvCxnSpPr>
        <xdr:cNvPr id="75" name="直線コネクタ 74">
          <a:extLst>
            <a:ext uri="{FF2B5EF4-FFF2-40B4-BE49-F238E27FC236}">
              <a16:creationId xmlns:a16="http://schemas.microsoft.com/office/drawing/2014/main" id="{3AA75F2A-909D-40F3-A7A1-24FDCB722273}"/>
            </a:ext>
          </a:extLst>
        </xdr:cNvPr>
        <xdr:cNvCxnSpPr/>
      </xdr:nvCxnSpPr>
      <xdr:spPr>
        <a:xfrm flipV="1">
          <a:off x="2565400" y="6579870"/>
          <a:ext cx="78994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55880</xdr:rowOff>
    </xdr:from>
    <xdr:to>
      <xdr:col>10</xdr:col>
      <xdr:colOff>165100</xdr:colOff>
      <xdr:row>39</xdr:row>
      <xdr:rowOff>157480</xdr:rowOff>
    </xdr:to>
    <xdr:sp macro="" textlink="">
      <xdr:nvSpPr>
        <xdr:cNvPr id="76" name="楕円 75">
          <a:extLst>
            <a:ext uri="{FF2B5EF4-FFF2-40B4-BE49-F238E27FC236}">
              <a16:creationId xmlns:a16="http://schemas.microsoft.com/office/drawing/2014/main" id="{D49E2249-F2D5-41D1-A4A3-D47DE705178B}"/>
            </a:ext>
          </a:extLst>
        </xdr:cNvPr>
        <xdr:cNvSpPr/>
      </xdr:nvSpPr>
      <xdr:spPr>
        <a:xfrm>
          <a:off x="17399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104775</xdr:rowOff>
    </xdr:from>
    <xdr:to>
      <xdr:col>15</xdr:col>
      <xdr:colOff>50800</xdr:colOff>
      <xdr:row>39</xdr:row>
      <xdr:rowOff>106680</xdr:rowOff>
    </xdr:to>
    <xdr:cxnSp macro="">
      <xdr:nvCxnSpPr>
        <xdr:cNvPr id="77" name="直線コネクタ 76">
          <a:extLst>
            <a:ext uri="{FF2B5EF4-FFF2-40B4-BE49-F238E27FC236}">
              <a16:creationId xmlns:a16="http://schemas.microsoft.com/office/drawing/2014/main" id="{1B38B80C-8530-41AB-9800-2086B930534C}"/>
            </a:ext>
          </a:extLst>
        </xdr:cNvPr>
        <xdr:cNvCxnSpPr/>
      </xdr:nvCxnSpPr>
      <xdr:spPr>
        <a:xfrm flipV="1">
          <a:off x="1790700" y="6642735"/>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33037</xdr:rowOff>
    </xdr:from>
    <xdr:ext cx="405111" cy="259045"/>
    <xdr:sp macro="" textlink="">
      <xdr:nvSpPr>
        <xdr:cNvPr id="78" name="n_1aveValue【道路】&#10;有形固定資産減価償却率">
          <a:extLst>
            <a:ext uri="{FF2B5EF4-FFF2-40B4-BE49-F238E27FC236}">
              <a16:creationId xmlns:a16="http://schemas.microsoft.com/office/drawing/2014/main" id="{A7B06108-9A94-4CE5-A6B0-E50C58EE5EE6}"/>
            </a:ext>
          </a:extLst>
        </xdr:cNvPr>
        <xdr:cNvSpPr txBox="1"/>
      </xdr:nvSpPr>
      <xdr:spPr>
        <a:xfrm>
          <a:off x="317056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23512</xdr:rowOff>
    </xdr:from>
    <xdr:ext cx="405111" cy="259045"/>
    <xdr:sp macro="" textlink="">
      <xdr:nvSpPr>
        <xdr:cNvPr id="79" name="n_2aveValue【道路】&#10;有形固定資産減価償却率">
          <a:extLst>
            <a:ext uri="{FF2B5EF4-FFF2-40B4-BE49-F238E27FC236}">
              <a16:creationId xmlns:a16="http://schemas.microsoft.com/office/drawing/2014/main" id="{2823599C-AC64-4CD6-B8F9-475164CAFF59}"/>
            </a:ext>
          </a:extLst>
        </xdr:cNvPr>
        <xdr:cNvSpPr txBox="1"/>
      </xdr:nvSpPr>
      <xdr:spPr>
        <a:xfrm>
          <a:off x="238570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80" name="n_3aveValue【道路】&#10;有形固定資産減価償却率">
          <a:extLst>
            <a:ext uri="{FF2B5EF4-FFF2-40B4-BE49-F238E27FC236}">
              <a16:creationId xmlns:a16="http://schemas.microsoft.com/office/drawing/2014/main" id="{801231E3-1805-46F0-A25B-476EE6640067}"/>
            </a:ext>
          </a:extLst>
        </xdr:cNvPr>
        <xdr:cNvSpPr txBox="1"/>
      </xdr:nvSpPr>
      <xdr:spPr>
        <a:xfrm>
          <a:off x="161100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1" name="n_4aveValue【道路】&#10;有形固定資産減価償却率">
          <a:extLst>
            <a:ext uri="{FF2B5EF4-FFF2-40B4-BE49-F238E27FC236}">
              <a16:creationId xmlns:a16="http://schemas.microsoft.com/office/drawing/2014/main" id="{8911CF66-913F-4C40-94C1-C175541157A0}"/>
            </a:ext>
          </a:extLst>
        </xdr:cNvPr>
        <xdr:cNvSpPr txBox="1"/>
      </xdr:nvSpPr>
      <xdr:spPr>
        <a:xfrm>
          <a:off x="83630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83837</xdr:rowOff>
    </xdr:from>
    <xdr:ext cx="405111" cy="259045"/>
    <xdr:sp macro="" textlink="">
      <xdr:nvSpPr>
        <xdr:cNvPr id="82" name="n_1mainValue【道路】&#10;有形固定資産減価償却率">
          <a:extLst>
            <a:ext uri="{FF2B5EF4-FFF2-40B4-BE49-F238E27FC236}">
              <a16:creationId xmlns:a16="http://schemas.microsoft.com/office/drawing/2014/main" id="{0B5483CB-84C7-4DD5-B957-3382212C2544}"/>
            </a:ext>
          </a:extLst>
        </xdr:cNvPr>
        <xdr:cNvSpPr txBox="1"/>
      </xdr:nvSpPr>
      <xdr:spPr>
        <a:xfrm>
          <a:off x="317056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146702</xdr:rowOff>
    </xdr:from>
    <xdr:ext cx="405111" cy="259045"/>
    <xdr:sp macro="" textlink="">
      <xdr:nvSpPr>
        <xdr:cNvPr id="83" name="n_2mainValue【道路】&#10;有形固定資産減価償却率">
          <a:extLst>
            <a:ext uri="{FF2B5EF4-FFF2-40B4-BE49-F238E27FC236}">
              <a16:creationId xmlns:a16="http://schemas.microsoft.com/office/drawing/2014/main" id="{453A2E92-B8A3-4EDE-A39B-470D7B55D332}"/>
            </a:ext>
          </a:extLst>
        </xdr:cNvPr>
        <xdr:cNvSpPr txBox="1"/>
      </xdr:nvSpPr>
      <xdr:spPr>
        <a:xfrm>
          <a:off x="238570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148607</xdr:rowOff>
    </xdr:from>
    <xdr:ext cx="405111" cy="259045"/>
    <xdr:sp macro="" textlink="">
      <xdr:nvSpPr>
        <xdr:cNvPr id="84" name="n_3mainValue【道路】&#10;有形固定資産減価償却率">
          <a:extLst>
            <a:ext uri="{FF2B5EF4-FFF2-40B4-BE49-F238E27FC236}">
              <a16:creationId xmlns:a16="http://schemas.microsoft.com/office/drawing/2014/main" id="{BA3525E5-EED8-4598-801B-F6236325E93F}"/>
            </a:ext>
          </a:extLst>
        </xdr:cNvPr>
        <xdr:cNvSpPr txBox="1"/>
      </xdr:nvSpPr>
      <xdr:spPr>
        <a:xfrm>
          <a:off x="161100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2009BA30-3CE3-41B2-B835-CBBDDFEED765}"/>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AC1A8199-FC76-4C56-8287-3861E6DDF68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EE496A31-091D-4CF1-9EE9-EE38EA7A6824}"/>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45884693-E335-4243-AB52-9C56D33A31DC}"/>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5B759ADB-BFA1-4D44-A913-7FF32FBE5E59}"/>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CC4C3D32-7A33-4BD5-8CE1-862CCCC1D768}"/>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B5CC7FA6-5D9C-4458-9DC2-3400E716C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F8BDA20-FAB8-4D76-A0BC-970FD2F5A313}"/>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EA617E71-0A9E-44EE-B1B9-58487DF64D18}"/>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CC40BDC4-77C3-44D0-8278-DB5C0F5B6887}"/>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5B5681C5-1F2B-4004-B359-263012E817ED}"/>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72AD8EF3-5024-4682-A897-34A90375B069}"/>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7FE757E6-D9C2-4083-9B18-1449124250F2}"/>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8" name="テキスト ボックス 97">
          <a:extLst>
            <a:ext uri="{FF2B5EF4-FFF2-40B4-BE49-F238E27FC236}">
              <a16:creationId xmlns:a16="http://schemas.microsoft.com/office/drawing/2014/main" id="{BEF37E95-0967-4D04-A27C-C573091E9FA8}"/>
            </a:ext>
          </a:extLst>
        </xdr:cNvPr>
        <xdr:cNvSpPr txBox="1"/>
      </xdr:nvSpPr>
      <xdr:spPr>
        <a:xfrm>
          <a:off x="529992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7CF89102-ECB8-4AFD-B54A-02F4DA7B4665}"/>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0" name="テキスト ボックス 99">
          <a:extLst>
            <a:ext uri="{FF2B5EF4-FFF2-40B4-BE49-F238E27FC236}">
              <a16:creationId xmlns:a16="http://schemas.microsoft.com/office/drawing/2014/main" id="{CAF6B2EA-A025-49E5-9643-9D1075A57AD1}"/>
            </a:ext>
          </a:extLst>
        </xdr:cNvPr>
        <xdr:cNvSpPr txBox="1"/>
      </xdr:nvSpPr>
      <xdr:spPr>
        <a:xfrm>
          <a:off x="529992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997BBBCA-C698-421B-819D-4F202CACF88C}"/>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2" name="テキスト ボックス 101">
          <a:extLst>
            <a:ext uri="{FF2B5EF4-FFF2-40B4-BE49-F238E27FC236}">
              <a16:creationId xmlns:a16="http://schemas.microsoft.com/office/drawing/2014/main" id="{3F8D2BC3-6499-4F2B-8868-EA24C32B9799}"/>
            </a:ext>
          </a:extLst>
        </xdr:cNvPr>
        <xdr:cNvSpPr txBox="1"/>
      </xdr:nvSpPr>
      <xdr:spPr>
        <a:xfrm>
          <a:off x="529992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BA16457B-3638-4F51-B6B3-E013D9B1855D}"/>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a16="http://schemas.microsoft.com/office/drawing/2014/main" id="{9095A52F-7DFF-45C3-9788-567A532EA7FB}"/>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96B2C312-9F81-4208-BF68-9F6D2B5E260B}"/>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166284</xdr:rowOff>
    </xdr:from>
    <xdr:to>
      <xdr:col>54</xdr:col>
      <xdr:colOff>189865</xdr:colOff>
      <xdr:row>41</xdr:row>
      <xdr:rowOff>131661</xdr:rowOff>
    </xdr:to>
    <xdr:cxnSp macro="">
      <xdr:nvCxnSpPr>
        <xdr:cNvPr id="106" name="直線コネクタ 105">
          <a:extLst>
            <a:ext uri="{FF2B5EF4-FFF2-40B4-BE49-F238E27FC236}">
              <a16:creationId xmlns:a16="http://schemas.microsoft.com/office/drawing/2014/main" id="{B84ED1D8-72CE-40B0-9818-91815E4D9F5D}"/>
            </a:ext>
          </a:extLst>
        </xdr:cNvPr>
        <xdr:cNvCxnSpPr/>
      </xdr:nvCxnSpPr>
      <xdr:spPr>
        <a:xfrm flipV="1">
          <a:off x="9219565" y="5866044"/>
          <a:ext cx="0" cy="113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135488</xdr:rowOff>
    </xdr:from>
    <xdr:ext cx="469744" cy="259045"/>
    <xdr:sp macro="" textlink="">
      <xdr:nvSpPr>
        <xdr:cNvPr id="107" name="【道路】&#10;一人当たり延長最小値テキスト">
          <a:extLst>
            <a:ext uri="{FF2B5EF4-FFF2-40B4-BE49-F238E27FC236}">
              <a16:creationId xmlns:a16="http://schemas.microsoft.com/office/drawing/2014/main" id="{D821D6ED-4E40-45BC-9655-CBE2F3BB39F0}"/>
            </a:ext>
          </a:extLst>
        </xdr:cNvPr>
        <xdr:cNvSpPr txBox="1"/>
      </xdr:nvSpPr>
      <xdr:spPr>
        <a:xfrm>
          <a:off x="9258300" y="7008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131661</xdr:rowOff>
    </xdr:from>
    <xdr:to>
      <xdr:col>55</xdr:col>
      <xdr:colOff>88900</xdr:colOff>
      <xdr:row>41</xdr:row>
      <xdr:rowOff>131661</xdr:rowOff>
    </xdr:to>
    <xdr:cxnSp macro="">
      <xdr:nvCxnSpPr>
        <xdr:cNvPr id="108" name="直線コネクタ 107">
          <a:extLst>
            <a:ext uri="{FF2B5EF4-FFF2-40B4-BE49-F238E27FC236}">
              <a16:creationId xmlns:a16="http://schemas.microsoft.com/office/drawing/2014/main" id="{A8A3E46B-0FCD-4D6F-9F22-9BF4E0D6B95C}"/>
            </a:ext>
          </a:extLst>
        </xdr:cNvPr>
        <xdr:cNvCxnSpPr/>
      </xdr:nvCxnSpPr>
      <xdr:spPr>
        <a:xfrm>
          <a:off x="9154160" y="70049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112961</xdr:rowOff>
    </xdr:from>
    <xdr:ext cx="599010" cy="259045"/>
    <xdr:sp macro="" textlink="">
      <xdr:nvSpPr>
        <xdr:cNvPr id="109" name="【道路】&#10;一人当たり延長最大値テキスト">
          <a:extLst>
            <a:ext uri="{FF2B5EF4-FFF2-40B4-BE49-F238E27FC236}">
              <a16:creationId xmlns:a16="http://schemas.microsoft.com/office/drawing/2014/main" id="{0F4B61FE-ED1E-43AD-BB55-7E2FC4C6ABD8}"/>
            </a:ext>
          </a:extLst>
        </xdr:cNvPr>
        <xdr:cNvSpPr txBox="1"/>
      </xdr:nvSpPr>
      <xdr:spPr>
        <a:xfrm>
          <a:off x="9258300" y="564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166284</xdr:rowOff>
    </xdr:from>
    <xdr:to>
      <xdr:col>55</xdr:col>
      <xdr:colOff>88900</xdr:colOff>
      <xdr:row>34</xdr:row>
      <xdr:rowOff>166284</xdr:rowOff>
    </xdr:to>
    <xdr:cxnSp macro="">
      <xdr:nvCxnSpPr>
        <xdr:cNvPr id="110" name="直線コネクタ 109">
          <a:extLst>
            <a:ext uri="{FF2B5EF4-FFF2-40B4-BE49-F238E27FC236}">
              <a16:creationId xmlns:a16="http://schemas.microsoft.com/office/drawing/2014/main" id="{AA7D25F6-C25D-453D-B970-712524A0CA20}"/>
            </a:ext>
          </a:extLst>
        </xdr:cNvPr>
        <xdr:cNvCxnSpPr/>
      </xdr:nvCxnSpPr>
      <xdr:spPr>
        <a:xfrm>
          <a:off x="9154160" y="58660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108304</xdr:rowOff>
    </xdr:from>
    <xdr:ext cx="534377" cy="259045"/>
    <xdr:sp macro="" textlink="">
      <xdr:nvSpPr>
        <xdr:cNvPr id="111" name="【道路】&#10;一人当たり延長平均値テキスト">
          <a:extLst>
            <a:ext uri="{FF2B5EF4-FFF2-40B4-BE49-F238E27FC236}">
              <a16:creationId xmlns:a16="http://schemas.microsoft.com/office/drawing/2014/main" id="{196CB23B-071F-4E61-A906-7D22CEECF768}"/>
            </a:ext>
          </a:extLst>
        </xdr:cNvPr>
        <xdr:cNvSpPr txBox="1"/>
      </xdr:nvSpPr>
      <xdr:spPr>
        <a:xfrm>
          <a:off x="9258300" y="6813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129877</xdr:rowOff>
    </xdr:from>
    <xdr:to>
      <xdr:col>55</xdr:col>
      <xdr:colOff>50800</xdr:colOff>
      <xdr:row>41</xdr:row>
      <xdr:rowOff>60027</xdr:rowOff>
    </xdr:to>
    <xdr:sp macro="" textlink="">
      <xdr:nvSpPr>
        <xdr:cNvPr id="112" name="フローチャート: 判断 111">
          <a:extLst>
            <a:ext uri="{FF2B5EF4-FFF2-40B4-BE49-F238E27FC236}">
              <a16:creationId xmlns:a16="http://schemas.microsoft.com/office/drawing/2014/main" id="{E7B736FC-C7E9-448C-9D4C-A039CE817933}"/>
            </a:ext>
          </a:extLst>
        </xdr:cNvPr>
        <xdr:cNvSpPr/>
      </xdr:nvSpPr>
      <xdr:spPr>
        <a:xfrm>
          <a:off x="9192260" y="68354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133903</xdr:rowOff>
    </xdr:from>
    <xdr:to>
      <xdr:col>50</xdr:col>
      <xdr:colOff>165100</xdr:colOff>
      <xdr:row>41</xdr:row>
      <xdr:rowOff>64053</xdr:rowOff>
    </xdr:to>
    <xdr:sp macro="" textlink="">
      <xdr:nvSpPr>
        <xdr:cNvPr id="113" name="フローチャート: 判断 112">
          <a:extLst>
            <a:ext uri="{FF2B5EF4-FFF2-40B4-BE49-F238E27FC236}">
              <a16:creationId xmlns:a16="http://schemas.microsoft.com/office/drawing/2014/main" id="{94F5CD6C-659C-4133-98D6-10D382D6AA94}"/>
            </a:ext>
          </a:extLst>
        </xdr:cNvPr>
        <xdr:cNvSpPr/>
      </xdr:nvSpPr>
      <xdr:spPr>
        <a:xfrm>
          <a:off x="8445500" y="68395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127342</xdr:rowOff>
    </xdr:from>
    <xdr:to>
      <xdr:col>46</xdr:col>
      <xdr:colOff>38100</xdr:colOff>
      <xdr:row>41</xdr:row>
      <xdr:rowOff>57492</xdr:rowOff>
    </xdr:to>
    <xdr:sp macro="" textlink="">
      <xdr:nvSpPr>
        <xdr:cNvPr id="114" name="フローチャート: 判断 113">
          <a:extLst>
            <a:ext uri="{FF2B5EF4-FFF2-40B4-BE49-F238E27FC236}">
              <a16:creationId xmlns:a16="http://schemas.microsoft.com/office/drawing/2014/main" id="{84B5C9B7-9039-4EA2-AEB5-215EAE5DA1FF}"/>
            </a:ext>
          </a:extLst>
        </xdr:cNvPr>
        <xdr:cNvSpPr/>
      </xdr:nvSpPr>
      <xdr:spPr>
        <a:xfrm>
          <a:off x="7670800" y="68329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98330</xdr:rowOff>
    </xdr:from>
    <xdr:to>
      <xdr:col>41</xdr:col>
      <xdr:colOff>101600</xdr:colOff>
      <xdr:row>41</xdr:row>
      <xdr:rowOff>28480</xdr:rowOff>
    </xdr:to>
    <xdr:sp macro="" textlink="">
      <xdr:nvSpPr>
        <xdr:cNvPr id="115" name="フローチャート: 判断 114">
          <a:extLst>
            <a:ext uri="{FF2B5EF4-FFF2-40B4-BE49-F238E27FC236}">
              <a16:creationId xmlns:a16="http://schemas.microsoft.com/office/drawing/2014/main" id="{0283B113-4445-40E7-A298-08505811D972}"/>
            </a:ext>
          </a:extLst>
        </xdr:cNvPr>
        <xdr:cNvSpPr/>
      </xdr:nvSpPr>
      <xdr:spPr>
        <a:xfrm>
          <a:off x="6873240" y="6803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128709</xdr:rowOff>
    </xdr:from>
    <xdr:to>
      <xdr:col>36</xdr:col>
      <xdr:colOff>165100</xdr:colOff>
      <xdr:row>41</xdr:row>
      <xdr:rowOff>58859</xdr:rowOff>
    </xdr:to>
    <xdr:sp macro="" textlink="">
      <xdr:nvSpPr>
        <xdr:cNvPr id="116" name="フローチャート: 判断 115">
          <a:extLst>
            <a:ext uri="{FF2B5EF4-FFF2-40B4-BE49-F238E27FC236}">
              <a16:creationId xmlns:a16="http://schemas.microsoft.com/office/drawing/2014/main" id="{1A25B20E-B3FE-44E2-ADC0-7ABD6D24B6DC}"/>
            </a:ext>
          </a:extLst>
        </xdr:cNvPr>
        <xdr:cNvSpPr/>
      </xdr:nvSpPr>
      <xdr:spPr>
        <a:xfrm>
          <a:off x="6098540" y="68343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F0B3B385-BED5-4654-8365-3C38B72E16C5}"/>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2C8154BC-5EC0-4D5F-AD4B-5281E22290FC}"/>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AA7F269-9963-4673-917B-5EFE2366C466}"/>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3B183570-4641-40A9-A92B-00C87B6D7FF7}"/>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FF7DD2B4-356D-44FB-83AF-9D016ACC94F9}"/>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120203</xdr:rowOff>
    </xdr:from>
    <xdr:to>
      <xdr:col>50</xdr:col>
      <xdr:colOff>165100</xdr:colOff>
      <xdr:row>41</xdr:row>
      <xdr:rowOff>50353</xdr:rowOff>
    </xdr:to>
    <xdr:sp macro="" textlink="">
      <xdr:nvSpPr>
        <xdr:cNvPr id="122" name="楕円 121">
          <a:extLst>
            <a:ext uri="{FF2B5EF4-FFF2-40B4-BE49-F238E27FC236}">
              <a16:creationId xmlns:a16="http://schemas.microsoft.com/office/drawing/2014/main" id="{08790057-9265-47B1-AB03-C5FBB31FC0E1}"/>
            </a:ext>
          </a:extLst>
        </xdr:cNvPr>
        <xdr:cNvSpPr/>
      </xdr:nvSpPr>
      <xdr:spPr>
        <a:xfrm>
          <a:off x="8445500" y="68258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119369</xdr:rowOff>
    </xdr:from>
    <xdr:to>
      <xdr:col>46</xdr:col>
      <xdr:colOff>38100</xdr:colOff>
      <xdr:row>41</xdr:row>
      <xdr:rowOff>49519</xdr:rowOff>
    </xdr:to>
    <xdr:sp macro="" textlink="">
      <xdr:nvSpPr>
        <xdr:cNvPr id="123" name="楕円 122">
          <a:extLst>
            <a:ext uri="{FF2B5EF4-FFF2-40B4-BE49-F238E27FC236}">
              <a16:creationId xmlns:a16="http://schemas.microsoft.com/office/drawing/2014/main" id="{F00CB402-D2AE-4D3E-8073-29D8E3AD86ED}"/>
            </a:ext>
          </a:extLst>
        </xdr:cNvPr>
        <xdr:cNvSpPr/>
      </xdr:nvSpPr>
      <xdr:spPr>
        <a:xfrm>
          <a:off x="7670800" y="68249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170169</xdr:rowOff>
    </xdr:from>
    <xdr:to>
      <xdr:col>50</xdr:col>
      <xdr:colOff>114300</xdr:colOff>
      <xdr:row>40</xdr:row>
      <xdr:rowOff>171003</xdr:rowOff>
    </xdr:to>
    <xdr:cxnSp macro="">
      <xdr:nvCxnSpPr>
        <xdr:cNvPr id="124" name="直線コネクタ 123">
          <a:extLst>
            <a:ext uri="{FF2B5EF4-FFF2-40B4-BE49-F238E27FC236}">
              <a16:creationId xmlns:a16="http://schemas.microsoft.com/office/drawing/2014/main" id="{98B1907C-29C3-47A4-84F2-42604CD6E5EF}"/>
            </a:ext>
          </a:extLst>
        </xdr:cNvPr>
        <xdr:cNvCxnSpPr/>
      </xdr:nvCxnSpPr>
      <xdr:spPr>
        <a:xfrm>
          <a:off x="7713980" y="6875769"/>
          <a:ext cx="782320" cy="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116817</xdr:rowOff>
    </xdr:from>
    <xdr:to>
      <xdr:col>41</xdr:col>
      <xdr:colOff>101600</xdr:colOff>
      <xdr:row>41</xdr:row>
      <xdr:rowOff>46967</xdr:rowOff>
    </xdr:to>
    <xdr:sp macro="" textlink="">
      <xdr:nvSpPr>
        <xdr:cNvPr id="125" name="楕円 124">
          <a:extLst>
            <a:ext uri="{FF2B5EF4-FFF2-40B4-BE49-F238E27FC236}">
              <a16:creationId xmlns:a16="http://schemas.microsoft.com/office/drawing/2014/main" id="{D36190FE-7B0C-4DD2-9E9C-5E1C5A22B9C5}"/>
            </a:ext>
          </a:extLst>
        </xdr:cNvPr>
        <xdr:cNvSpPr/>
      </xdr:nvSpPr>
      <xdr:spPr>
        <a:xfrm>
          <a:off x="6873240" y="68224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167617</xdr:rowOff>
    </xdr:from>
    <xdr:to>
      <xdr:col>45</xdr:col>
      <xdr:colOff>177800</xdr:colOff>
      <xdr:row>40</xdr:row>
      <xdr:rowOff>170169</xdr:rowOff>
    </xdr:to>
    <xdr:cxnSp macro="">
      <xdr:nvCxnSpPr>
        <xdr:cNvPr id="126" name="直線コネクタ 125">
          <a:extLst>
            <a:ext uri="{FF2B5EF4-FFF2-40B4-BE49-F238E27FC236}">
              <a16:creationId xmlns:a16="http://schemas.microsoft.com/office/drawing/2014/main" id="{674A1093-5001-4C19-85CB-8C3585D732A3}"/>
            </a:ext>
          </a:extLst>
        </xdr:cNvPr>
        <xdr:cNvCxnSpPr/>
      </xdr:nvCxnSpPr>
      <xdr:spPr>
        <a:xfrm>
          <a:off x="6924040" y="6873217"/>
          <a:ext cx="789940" cy="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55180</xdr:rowOff>
    </xdr:from>
    <xdr:ext cx="534377" cy="259045"/>
    <xdr:sp macro="" textlink="">
      <xdr:nvSpPr>
        <xdr:cNvPr id="127" name="n_1aveValue【道路】&#10;一人当たり延長">
          <a:extLst>
            <a:ext uri="{FF2B5EF4-FFF2-40B4-BE49-F238E27FC236}">
              <a16:creationId xmlns:a16="http://schemas.microsoft.com/office/drawing/2014/main" id="{D01E14A4-F383-44AD-A1F2-24FE7B036B1F}"/>
            </a:ext>
          </a:extLst>
        </xdr:cNvPr>
        <xdr:cNvSpPr txBox="1"/>
      </xdr:nvSpPr>
      <xdr:spPr>
        <a:xfrm>
          <a:off x="8239271" y="69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48619</xdr:rowOff>
    </xdr:from>
    <xdr:ext cx="534377" cy="259045"/>
    <xdr:sp macro="" textlink="">
      <xdr:nvSpPr>
        <xdr:cNvPr id="128" name="n_2aveValue【道路】&#10;一人当たり延長">
          <a:extLst>
            <a:ext uri="{FF2B5EF4-FFF2-40B4-BE49-F238E27FC236}">
              <a16:creationId xmlns:a16="http://schemas.microsoft.com/office/drawing/2014/main" id="{D41B887F-83B9-4157-885E-522EC059E318}"/>
            </a:ext>
          </a:extLst>
        </xdr:cNvPr>
        <xdr:cNvSpPr txBox="1"/>
      </xdr:nvSpPr>
      <xdr:spPr>
        <a:xfrm>
          <a:off x="7477271" y="692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45007</xdr:rowOff>
    </xdr:from>
    <xdr:ext cx="534377" cy="259045"/>
    <xdr:sp macro="" textlink="">
      <xdr:nvSpPr>
        <xdr:cNvPr id="129" name="n_3aveValue【道路】&#10;一人当たり延長">
          <a:extLst>
            <a:ext uri="{FF2B5EF4-FFF2-40B4-BE49-F238E27FC236}">
              <a16:creationId xmlns:a16="http://schemas.microsoft.com/office/drawing/2014/main" id="{C86A1C86-90DE-4038-8286-C7E7A4E3F671}"/>
            </a:ext>
          </a:extLst>
        </xdr:cNvPr>
        <xdr:cNvSpPr txBox="1"/>
      </xdr:nvSpPr>
      <xdr:spPr>
        <a:xfrm>
          <a:off x="6702571" y="658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75386</xdr:rowOff>
    </xdr:from>
    <xdr:ext cx="534377" cy="259045"/>
    <xdr:sp macro="" textlink="">
      <xdr:nvSpPr>
        <xdr:cNvPr id="130" name="n_4aveValue【道路】&#10;一人当たり延長">
          <a:extLst>
            <a:ext uri="{FF2B5EF4-FFF2-40B4-BE49-F238E27FC236}">
              <a16:creationId xmlns:a16="http://schemas.microsoft.com/office/drawing/2014/main" id="{9CB10FE3-5EC7-435C-834F-92ACF15C650E}"/>
            </a:ext>
          </a:extLst>
        </xdr:cNvPr>
        <xdr:cNvSpPr txBox="1"/>
      </xdr:nvSpPr>
      <xdr:spPr>
        <a:xfrm>
          <a:off x="5905011" y="661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66880</xdr:rowOff>
    </xdr:from>
    <xdr:ext cx="534377" cy="259045"/>
    <xdr:sp macro="" textlink="">
      <xdr:nvSpPr>
        <xdr:cNvPr id="131" name="n_1mainValue【道路】&#10;一人当たり延長">
          <a:extLst>
            <a:ext uri="{FF2B5EF4-FFF2-40B4-BE49-F238E27FC236}">
              <a16:creationId xmlns:a16="http://schemas.microsoft.com/office/drawing/2014/main" id="{7DBD9A87-EF59-48AF-9B4E-CBCFF9DB1A62}"/>
            </a:ext>
          </a:extLst>
        </xdr:cNvPr>
        <xdr:cNvSpPr txBox="1"/>
      </xdr:nvSpPr>
      <xdr:spPr>
        <a:xfrm>
          <a:off x="8239271" y="660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66046</xdr:rowOff>
    </xdr:from>
    <xdr:ext cx="534377" cy="259045"/>
    <xdr:sp macro="" textlink="">
      <xdr:nvSpPr>
        <xdr:cNvPr id="132" name="n_2mainValue【道路】&#10;一人当たり延長">
          <a:extLst>
            <a:ext uri="{FF2B5EF4-FFF2-40B4-BE49-F238E27FC236}">
              <a16:creationId xmlns:a16="http://schemas.microsoft.com/office/drawing/2014/main" id="{C9DF5457-8AC8-4392-9C28-A2FA7D752478}"/>
            </a:ext>
          </a:extLst>
        </xdr:cNvPr>
        <xdr:cNvSpPr txBox="1"/>
      </xdr:nvSpPr>
      <xdr:spPr>
        <a:xfrm>
          <a:off x="7477271" y="660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38094</xdr:rowOff>
    </xdr:from>
    <xdr:ext cx="534377" cy="259045"/>
    <xdr:sp macro="" textlink="">
      <xdr:nvSpPr>
        <xdr:cNvPr id="133" name="n_3mainValue【道路】&#10;一人当たり延長">
          <a:extLst>
            <a:ext uri="{FF2B5EF4-FFF2-40B4-BE49-F238E27FC236}">
              <a16:creationId xmlns:a16="http://schemas.microsoft.com/office/drawing/2014/main" id="{05D491CA-72E9-4773-BE2D-0B4AA66B821E}"/>
            </a:ext>
          </a:extLst>
        </xdr:cNvPr>
        <xdr:cNvSpPr txBox="1"/>
      </xdr:nvSpPr>
      <xdr:spPr>
        <a:xfrm>
          <a:off x="6702571" y="691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a:extLst>
            <a:ext uri="{FF2B5EF4-FFF2-40B4-BE49-F238E27FC236}">
              <a16:creationId xmlns:a16="http://schemas.microsoft.com/office/drawing/2014/main" id="{D45CC62B-77E9-4D1C-8A42-56805EBB2BF5}"/>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a:extLst>
            <a:ext uri="{FF2B5EF4-FFF2-40B4-BE49-F238E27FC236}">
              <a16:creationId xmlns:a16="http://schemas.microsoft.com/office/drawing/2014/main" id="{24DF8E3D-02A2-42F4-BE6D-D3C76AAB6F25}"/>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a:extLst>
            <a:ext uri="{FF2B5EF4-FFF2-40B4-BE49-F238E27FC236}">
              <a16:creationId xmlns:a16="http://schemas.microsoft.com/office/drawing/2014/main" id="{DF7DC757-56FB-4A19-8531-15B8EB1A601C}"/>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a:extLst>
            <a:ext uri="{FF2B5EF4-FFF2-40B4-BE49-F238E27FC236}">
              <a16:creationId xmlns:a16="http://schemas.microsoft.com/office/drawing/2014/main" id="{D9C9A00A-BD4A-42EF-8F1E-CED17282B066}"/>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a:extLst>
            <a:ext uri="{FF2B5EF4-FFF2-40B4-BE49-F238E27FC236}">
              <a16:creationId xmlns:a16="http://schemas.microsoft.com/office/drawing/2014/main" id="{D6FC1272-0C99-4CDB-9506-250182C6BA53}"/>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a:extLst>
            <a:ext uri="{FF2B5EF4-FFF2-40B4-BE49-F238E27FC236}">
              <a16:creationId xmlns:a16="http://schemas.microsoft.com/office/drawing/2014/main" id="{81B25B25-2073-4D62-A3BD-453895E6B468}"/>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a:extLst>
            <a:ext uri="{FF2B5EF4-FFF2-40B4-BE49-F238E27FC236}">
              <a16:creationId xmlns:a16="http://schemas.microsoft.com/office/drawing/2014/main" id="{645E56D4-3F70-4615-B9F0-8B04749D72D9}"/>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id="{4E60BFDD-8014-4671-87D7-515550B4F98F}"/>
            </a:ext>
          </a:extLst>
        </xdr:cNvPr>
        <xdr:cNvSpPr/>
      </xdr:nvSpPr>
      <xdr:spPr>
        <a:xfrm>
          <a:off x="67056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42" name="正方形/長方形 141">
          <a:extLst>
            <a:ext uri="{FF2B5EF4-FFF2-40B4-BE49-F238E27FC236}">
              <a16:creationId xmlns:a16="http://schemas.microsoft.com/office/drawing/2014/main" id="{12797101-B9AB-4460-8D45-5191552D776F}"/>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3" name="正方形/長方形 142">
          <a:extLst>
            <a:ext uri="{FF2B5EF4-FFF2-40B4-BE49-F238E27FC236}">
              <a16:creationId xmlns:a16="http://schemas.microsoft.com/office/drawing/2014/main" id="{C809BFBE-73F6-4C82-A7FA-B71F6BDBCF27}"/>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4" name="正方形/長方形 143">
          <a:extLst>
            <a:ext uri="{FF2B5EF4-FFF2-40B4-BE49-F238E27FC236}">
              <a16:creationId xmlns:a16="http://schemas.microsoft.com/office/drawing/2014/main" id="{CD682F8A-FAAC-4E66-9618-B63A35B5EC5B}"/>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5" name="正方形/長方形 144">
          <a:extLst>
            <a:ext uri="{FF2B5EF4-FFF2-40B4-BE49-F238E27FC236}">
              <a16:creationId xmlns:a16="http://schemas.microsoft.com/office/drawing/2014/main" id="{8A78C68D-8E3C-4AF9-879A-B78E190629D7}"/>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6" name="正方形/長方形 145">
          <a:extLst>
            <a:ext uri="{FF2B5EF4-FFF2-40B4-BE49-F238E27FC236}">
              <a16:creationId xmlns:a16="http://schemas.microsoft.com/office/drawing/2014/main" id="{D911C9FE-513D-414D-8570-7F575E3C8EA1}"/>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7" name="正方形/長方形 146">
          <a:extLst>
            <a:ext uri="{FF2B5EF4-FFF2-40B4-BE49-F238E27FC236}">
              <a16:creationId xmlns:a16="http://schemas.microsoft.com/office/drawing/2014/main" id="{E5CFB509-1ABC-4075-85F5-8F3EE5337209}"/>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8" name="正方形/長方形 147">
          <a:extLst>
            <a:ext uri="{FF2B5EF4-FFF2-40B4-BE49-F238E27FC236}">
              <a16:creationId xmlns:a16="http://schemas.microsoft.com/office/drawing/2014/main" id="{01CA3511-3DF7-407E-9CA8-69B7BAAE5CF7}"/>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9" name="正方形/長方形 148">
          <a:extLst>
            <a:ext uri="{FF2B5EF4-FFF2-40B4-BE49-F238E27FC236}">
              <a16:creationId xmlns:a16="http://schemas.microsoft.com/office/drawing/2014/main" id="{4E01AC2F-69E3-4B8B-A472-A43AC17F941B}"/>
            </a:ext>
          </a:extLst>
        </xdr:cNvPr>
        <xdr:cNvSpPr/>
      </xdr:nvSpPr>
      <xdr:spPr>
        <a:xfrm>
          <a:off x="582676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50" name="正方形/長方形 149">
          <a:extLst>
            <a:ext uri="{FF2B5EF4-FFF2-40B4-BE49-F238E27FC236}">
              <a16:creationId xmlns:a16="http://schemas.microsoft.com/office/drawing/2014/main" id="{2E3FBEF0-9455-473F-B5F8-3A8BE8F55D06}"/>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1" name="正方形/長方形 150">
          <a:extLst>
            <a:ext uri="{FF2B5EF4-FFF2-40B4-BE49-F238E27FC236}">
              <a16:creationId xmlns:a16="http://schemas.microsoft.com/office/drawing/2014/main" id="{BA48715D-B7DE-479A-B734-593060C2FE76}"/>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2" name="正方形/長方形 151">
          <a:extLst>
            <a:ext uri="{FF2B5EF4-FFF2-40B4-BE49-F238E27FC236}">
              <a16:creationId xmlns:a16="http://schemas.microsoft.com/office/drawing/2014/main" id="{2E704C71-B5AA-47DE-8B87-563949C53045}"/>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3" name="正方形/長方形 152">
          <a:extLst>
            <a:ext uri="{FF2B5EF4-FFF2-40B4-BE49-F238E27FC236}">
              <a16:creationId xmlns:a16="http://schemas.microsoft.com/office/drawing/2014/main" id="{14135A0D-BF46-4424-AC8F-0669B1BFA2C9}"/>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4" name="正方形/長方形 153">
          <a:extLst>
            <a:ext uri="{FF2B5EF4-FFF2-40B4-BE49-F238E27FC236}">
              <a16:creationId xmlns:a16="http://schemas.microsoft.com/office/drawing/2014/main" id="{1C4AF9CC-498F-443B-B804-E4CA6965CE5B}"/>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5" name="正方形/長方形 154">
          <a:extLst>
            <a:ext uri="{FF2B5EF4-FFF2-40B4-BE49-F238E27FC236}">
              <a16:creationId xmlns:a16="http://schemas.microsoft.com/office/drawing/2014/main" id="{83D6C7B0-07C2-4286-965D-A1759DF7C8FA}"/>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6" name="正方形/長方形 155">
          <a:extLst>
            <a:ext uri="{FF2B5EF4-FFF2-40B4-BE49-F238E27FC236}">
              <a16:creationId xmlns:a16="http://schemas.microsoft.com/office/drawing/2014/main" id="{EB366EDF-EBE8-4E39-B15E-D429EB06EDD5}"/>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7" name="正方形/長方形 156">
          <a:extLst>
            <a:ext uri="{FF2B5EF4-FFF2-40B4-BE49-F238E27FC236}">
              <a16:creationId xmlns:a16="http://schemas.microsoft.com/office/drawing/2014/main" id="{37A2F52F-7053-4B6F-8E1B-5E96761CE69B}"/>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8" name="テキスト ボックス 157">
          <a:extLst>
            <a:ext uri="{FF2B5EF4-FFF2-40B4-BE49-F238E27FC236}">
              <a16:creationId xmlns:a16="http://schemas.microsoft.com/office/drawing/2014/main" id="{2583CB8F-AB3A-4872-A8C1-69E7261658EB}"/>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9" name="直線コネクタ 158">
          <a:extLst>
            <a:ext uri="{FF2B5EF4-FFF2-40B4-BE49-F238E27FC236}">
              <a16:creationId xmlns:a16="http://schemas.microsoft.com/office/drawing/2014/main" id="{15C4CC21-FC3F-4CB5-AAF6-2CA80FFB46DE}"/>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0" name="テキスト ボックス 159">
          <a:extLst>
            <a:ext uri="{FF2B5EF4-FFF2-40B4-BE49-F238E27FC236}">
              <a16:creationId xmlns:a16="http://schemas.microsoft.com/office/drawing/2014/main" id="{BC6730EA-5391-4035-98AA-1201179CB5D2}"/>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1" name="直線コネクタ 160">
          <a:extLst>
            <a:ext uri="{FF2B5EF4-FFF2-40B4-BE49-F238E27FC236}">
              <a16:creationId xmlns:a16="http://schemas.microsoft.com/office/drawing/2014/main" id="{669F0CA9-1D76-4D7A-8AB0-7368B7B9C057}"/>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2" name="テキスト ボックス 161">
          <a:extLst>
            <a:ext uri="{FF2B5EF4-FFF2-40B4-BE49-F238E27FC236}">
              <a16:creationId xmlns:a16="http://schemas.microsoft.com/office/drawing/2014/main" id="{E5AABE86-454F-4EE5-B7D2-1FFFD7059C7A}"/>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3" name="直線コネクタ 162">
          <a:extLst>
            <a:ext uri="{FF2B5EF4-FFF2-40B4-BE49-F238E27FC236}">
              <a16:creationId xmlns:a16="http://schemas.microsoft.com/office/drawing/2014/main" id="{11F09E81-E385-441A-98BC-66AC5D77BBC5}"/>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4" name="テキスト ボックス 163">
          <a:extLst>
            <a:ext uri="{FF2B5EF4-FFF2-40B4-BE49-F238E27FC236}">
              <a16:creationId xmlns:a16="http://schemas.microsoft.com/office/drawing/2014/main" id="{91E461B8-BE98-4690-B558-E0782C9BBA63}"/>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5" name="直線コネクタ 164">
          <a:extLst>
            <a:ext uri="{FF2B5EF4-FFF2-40B4-BE49-F238E27FC236}">
              <a16:creationId xmlns:a16="http://schemas.microsoft.com/office/drawing/2014/main" id="{624DB26B-6A92-40AA-A9FF-EFFC291B9DD8}"/>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6" name="テキスト ボックス 165">
          <a:extLst>
            <a:ext uri="{FF2B5EF4-FFF2-40B4-BE49-F238E27FC236}">
              <a16:creationId xmlns:a16="http://schemas.microsoft.com/office/drawing/2014/main" id="{94E97638-B712-4CAA-8AB9-D4937F53921F}"/>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7" name="直線コネクタ 166">
          <a:extLst>
            <a:ext uri="{FF2B5EF4-FFF2-40B4-BE49-F238E27FC236}">
              <a16:creationId xmlns:a16="http://schemas.microsoft.com/office/drawing/2014/main" id="{39AFF4A2-6E3F-4F31-BE1F-99F594DA65BE}"/>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8" name="テキスト ボックス 167">
          <a:extLst>
            <a:ext uri="{FF2B5EF4-FFF2-40B4-BE49-F238E27FC236}">
              <a16:creationId xmlns:a16="http://schemas.microsoft.com/office/drawing/2014/main" id="{7C1F765B-24FB-435F-A2B9-81D551EEFB94}"/>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9" name="直線コネクタ 168">
          <a:extLst>
            <a:ext uri="{FF2B5EF4-FFF2-40B4-BE49-F238E27FC236}">
              <a16:creationId xmlns:a16="http://schemas.microsoft.com/office/drawing/2014/main" id="{C46FEF66-B7F5-4F5A-94DD-C731826225D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0" name="テキスト ボックス 169">
          <a:extLst>
            <a:ext uri="{FF2B5EF4-FFF2-40B4-BE49-F238E27FC236}">
              <a16:creationId xmlns:a16="http://schemas.microsoft.com/office/drawing/2014/main" id="{07462762-1342-4352-94B7-588C439820CB}"/>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1" name="直線コネクタ 170">
          <a:extLst>
            <a:ext uri="{FF2B5EF4-FFF2-40B4-BE49-F238E27FC236}">
              <a16:creationId xmlns:a16="http://schemas.microsoft.com/office/drawing/2014/main" id="{1FEF9F5A-9C5B-4FA0-ADB8-6CAB88FD0EC2}"/>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72" name="テキスト ボックス 171">
          <a:extLst>
            <a:ext uri="{FF2B5EF4-FFF2-40B4-BE49-F238E27FC236}">
              <a16:creationId xmlns:a16="http://schemas.microsoft.com/office/drawing/2014/main" id="{99C9F046-7DDC-44E1-8C49-DF26D5309242}"/>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3" name="【公営住宅】&#10;有形固定資産減価償却率グラフ枠">
          <a:extLst>
            <a:ext uri="{FF2B5EF4-FFF2-40B4-BE49-F238E27FC236}">
              <a16:creationId xmlns:a16="http://schemas.microsoft.com/office/drawing/2014/main" id="{648E4F32-D83D-4EF0-9E78-27BA1B0E442A}"/>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114300</xdr:rowOff>
    </xdr:to>
    <xdr:cxnSp macro="">
      <xdr:nvCxnSpPr>
        <xdr:cNvPr id="174" name="直線コネクタ 173">
          <a:extLst>
            <a:ext uri="{FF2B5EF4-FFF2-40B4-BE49-F238E27FC236}">
              <a16:creationId xmlns:a16="http://schemas.microsoft.com/office/drawing/2014/main" id="{F4B3B359-716C-43BE-A8CD-0EA688FEAC4C}"/>
            </a:ext>
          </a:extLst>
        </xdr:cNvPr>
        <xdr:cNvCxnSpPr/>
      </xdr:nvCxnSpPr>
      <xdr:spPr>
        <a:xfrm flipV="1">
          <a:off x="4086225" y="13053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75" name="【公営住宅】&#10;有形固定資産減価償却率最小値テキスト">
          <a:extLst>
            <a:ext uri="{FF2B5EF4-FFF2-40B4-BE49-F238E27FC236}">
              <a16:creationId xmlns:a16="http://schemas.microsoft.com/office/drawing/2014/main" id="{E8C8E0EA-D0C2-4EC2-9804-E49FE02514E4}"/>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76" name="直線コネクタ 175">
          <a:extLst>
            <a:ext uri="{FF2B5EF4-FFF2-40B4-BE49-F238E27FC236}">
              <a16:creationId xmlns:a16="http://schemas.microsoft.com/office/drawing/2014/main" id="{CD1AA38A-CDD0-4BB4-BA50-742A99F14D8A}"/>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177" name="【公営住宅】&#10;有形固定資産減価償却率最大値テキスト">
          <a:extLst>
            <a:ext uri="{FF2B5EF4-FFF2-40B4-BE49-F238E27FC236}">
              <a16:creationId xmlns:a16="http://schemas.microsoft.com/office/drawing/2014/main" id="{4860760F-E6F8-4081-9D6D-E83464D1B695}"/>
            </a:ext>
          </a:extLst>
        </xdr:cNvPr>
        <xdr:cNvSpPr txBox="1"/>
      </xdr:nvSpPr>
      <xdr:spPr>
        <a:xfrm>
          <a:off x="4124960" y="1283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178" name="直線コネクタ 177">
          <a:extLst>
            <a:ext uri="{FF2B5EF4-FFF2-40B4-BE49-F238E27FC236}">
              <a16:creationId xmlns:a16="http://schemas.microsoft.com/office/drawing/2014/main" id="{22627463-9298-4920-B012-CEE4CE9445C1}"/>
            </a:ext>
          </a:extLst>
        </xdr:cNvPr>
        <xdr:cNvCxnSpPr/>
      </xdr:nvCxnSpPr>
      <xdr:spPr>
        <a:xfrm>
          <a:off x="4020820" y="13053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xdr:rowOff>
    </xdr:from>
    <xdr:ext cx="405111" cy="259045"/>
    <xdr:sp macro="" textlink="">
      <xdr:nvSpPr>
        <xdr:cNvPr id="179" name="【公営住宅】&#10;有形固定資産減価償却率平均値テキスト">
          <a:extLst>
            <a:ext uri="{FF2B5EF4-FFF2-40B4-BE49-F238E27FC236}">
              <a16:creationId xmlns:a16="http://schemas.microsoft.com/office/drawing/2014/main" id="{E6FAEF62-0923-439E-A98A-391B41786092}"/>
            </a:ext>
          </a:extLst>
        </xdr:cNvPr>
        <xdr:cNvSpPr txBox="1"/>
      </xdr:nvSpPr>
      <xdr:spPr>
        <a:xfrm>
          <a:off x="4124960" y="13746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180" name="フローチャート: 判断 179">
          <a:extLst>
            <a:ext uri="{FF2B5EF4-FFF2-40B4-BE49-F238E27FC236}">
              <a16:creationId xmlns:a16="http://schemas.microsoft.com/office/drawing/2014/main" id="{3F0E421C-8F6B-4E1D-9195-A6A1CFE19B68}"/>
            </a:ext>
          </a:extLst>
        </xdr:cNvPr>
        <xdr:cNvSpPr/>
      </xdr:nvSpPr>
      <xdr:spPr>
        <a:xfrm>
          <a:off x="4036060" y="137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181" name="フローチャート: 判断 180">
          <a:extLst>
            <a:ext uri="{FF2B5EF4-FFF2-40B4-BE49-F238E27FC236}">
              <a16:creationId xmlns:a16="http://schemas.microsoft.com/office/drawing/2014/main" id="{A030B7F4-05A8-40BD-81B2-55112C22DFD7}"/>
            </a:ext>
          </a:extLst>
        </xdr:cNvPr>
        <xdr:cNvSpPr/>
      </xdr:nvSpPr>
      <xdr:spPr>
        <a:xfrm>
          <a:off x="3312160" y="138233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182" name="フローチャート: 判断 181">
          <a:extLst>
            <a:ext uri="{FF2B5EF4-FFF2-40B4-BE49-F238E27FC236}">
              <a16:creationId xmlns:a16="http://schemas.microsoft.com/office/drawing/2014/main" id="{E2BB7988-F5A8-4F55-A9EE-ED0CD6A34281}"/>
            </a:ext>
          </a:extLst>
        </xdr:cNvPr>
        <xdr:cNvSpPr/>
      </xdr:nvSpPr>
      <xdr:spPr>
        <a:xfrm>
          <a:off x="2514600" y="1378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183" name="フローチャート: 判断 182">
          <a:extLst>
            <a:ext uri="{FF2B5EF4-FFF2-40B4-BE49-F238E27FC236}">
              <a16:creationId xmlns:a16="http://schemas.microsoft.com/office/drawing/2014/main" id="{EFA3BA34-D9E7-4D97-8822-7AED5909D31A}"/>
            </a:ext>
          </a:extLst>
        </xdr:cNvPr>
        <xdr:cNvSpPr/>
      </xdr:nvSpPr>
      <xdr:spPr>
        <a:xfrm>
          <a:off x="1739900" y="1376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19686</xdr:rowOff>
    </xdr:from>
    <xdr:to>
      <xdr:col>6</xdr:col>
      <xdr:colOff>38100</xdr:colOff>
      <xdr:row>82</xdr:row>
      <xdr:rowOff>121286</xdr:rowOff>
    </xdr:to>
    <xdr:sp macro="" textlink="">
      <xdr:nvSpPr>
        <xdr:cNvPr id="184" name="フローチャート: 判断 183">
          <a:extLst>
            <a:ext uri="{FF2B5EF4-FFF2-40B4-BE49-F238E27FC236}">
              <a16:creationId xmlns:a16="http://schemas.microsoft.com/office/drawing/2014/main" id="{BEAF6600-DA7C-4A27-8511-2D5641C88403}"/>
            </a:ext>
          </a:extLst>
        </xdr:cNvPr>
        <xdr:cNvSpPr/>
      </xdr:nvSpPr>
      <xdr:spPr>
        <a:xfrm>
          <a:off x="965200" y="137661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5" name="テキスト ボックス 184">
          <a:extLst>
            <a:ext uri="{FF2B5EF4-FFF2-40B4-BE49-F238E27FC236}">
              <a16:creationId xmlns:a16="http://schemas.microsoft.com/office/drawing/2014/main" id="{FD6472D8-E6DF-4224-A8E3-056297D04A02}"/>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6" name="テキスト ボックス 185">
          <a:extLst>
            <a:ext uri="{FF2B5EF4-FFF2-40B4-BE49-F238E27FC236}">
              <a16:creationId xmlns:a16="http://schemas.microsoft.com/office/drawing/2014/main" id="{C81E0C33-3E62-44FD-85AE-47D7683ACB6C}"/>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E385E985-1F2E-4D67-9CAB-6B9B54E8F9EA}"/>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0738B14A-D582-4E5D-8086-EB1DD94235A9}"/>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95D0A904-0FC0-49A5-92AA-29685946AA1F}"/>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82550</xdr:rowOff>
    </xdr:from>
    <xdr:to>
      <xdr:col>20</xdr:col>
      <xdr:colOff>38100</xdr:colOff>
      <xdr:row>81</xdr:row>
      <xdr:rowOff>12700</xdr:rowOff>
    </xdr:to>
    <xdr:sp macro="" textlink="">
      <xdr:nvSpPr>
        <xdr:cNvPr id="190" name="楕円 189">
          <a:extLst>
            <a:ext uri="{FF2B5EF4-FFF2-40B4-BE49-F238E27FC236}">
              <a16:creationId xmlns:a16="http://schemas.microsoft.com/office/drawing/2014/main" id="{9A435F52-27C3-4450-BE9C-73FEED139575}"/>
            </a:ext>
          </a:extLst>
        </xdr:cNvPr>
        <xdr:cNvSpPr/>
      </xdr:nvSpPr>
      <xdr:spPr>
        <a:xfrm>
          <a:off x="3312160" y="134937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19686</xdr:rowOff>
    </xdr:from>
    <xdr:to>
      <xdr:col>15</xdr:col>
      <xdr:colOff>101600</xdr:colOff>
      <xdr:row>80</xdr:row>
      <xdr:rowOff>121286</xdr:rowOff>
    </xdr:to>
    <xdr:sp macro="" textlink="">
      <xdr:nvSpPr>
        <xdr:cNvPr id="191" name="楕円 190">
          <a:extLst>
            <a:ext uri="{FF2B5EF4-FFF2-40B4-BE49-F238E27FC236}">
              <a16:creationId xmlns:a16="http://schemas.microsoft.com/office/drawing/2014/main" id="{D7BC2EB2-EF60-47C7-8CFB-AE915F3DB12C}"/>
            </a:ext>
          </a:extLst>
        </xdr:cNvPr>
        <xdr:cNvSpPr/>
      </xdr:nvSpPr>
      <xdr:spPr>
        <a:xfrm>
          <a:off x="2514600" y="1343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70486</xdr:rowOff>
    </xdr:from>
    <xdr:to>
      <xdr:col>19</xdr:col>
      <xdr:colOff>177800</xdr:colOff>
      <xdr:row>80</xdr:row>
      <xdr:rowOff>133350</xdr:rowOff>
    </xdr:to>
    <xdr:cxnSp macro="">
      <xdr:nvCxnSpPr>
        <xdr:cNvPr id="192" name="直線コネクタ 191">
          <a:extLst>
            <a:ext uri="{FF2B5EF4-FFF2-40B4-BE49-F238E27FC236}">
              <a16:creationId xmlns:a16="http://schemas.microsoft.com/office/drawing/2014/main" id="{EF059EBD-D04E-491F-804F-536BEACCD5AE}"/>
            </a:ext>
          </a:extLst>
        </xdr:cNvPr>
        <xdr:cNvCxnSpPr/>
      </xdr:nvCxnSpPr>
      <xdr:spPr>
        <a:xfrm>
          <a:off x="2565400" y="13481686"/>
          <a:ext cx="78994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154939</xdr:rowOff>
    </xdr:from>
    <xdr:to>
      <xdr:col>10</xdr:col>
      <xdr:colOff>165100</xdr:colOff>
      <xdr:row>80</xdr:row>
      <xdr:rowOff>85089</xdr:rowOff>
    </xdr:to>
    <xdr:sp macro="" textlink="">
      <xdr:nvSpPr>
        <xdr:cNvPr id="193" name="楕円 192">
          <a:extLst>
            <a:ext uri="{FF2B5EF4-FFF2-40B4-BE49-F238E27FC236}">
              <a16:creationId xmlns:a16="http://schemas.microsoft.com/office/drawing/2014/main" id="{C545CC2F-A2D8-49F3-84EC-90BBB6D6A410}"/>
            </a:ext>
          </a:extLst>
        </xdr:cNvPr>
        <xdr:cNvSpPr/>
      </xdr:nvSpPr>
      <xdr:spPr>
        <a:xfrm>
          <a:off x="1739900" y="133984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34289</xdr:rowOff>
    </xdr:from>
    <xdr:to>
      <xdr:col>15</xdr:col>
      <xdr:colOff>50800</xdr:colOff>
      <xdr:row>80</xdr:row>
      <xdr:rowOff>70486</xdr:rowOff>
    </xdr:to>
    <xdr:cxnSp macro="">
      <xdr:nvCxnSpPr>
        <xdr:cNvPr id="194" name="直線コネクタ 193">
          <a:extLst>
            <a:ext uri="{FF2B5EF4-FFF2-40B4-BE49-F238E27FC236}">
              <a16:creationId xmlns:a16="http://schemas.microsoft.com/office/drawing/2014/main" id="{F4ACA786-E777-4AFB-845D-57A0AFB3EFC1}"/>
            </a:ext>
          </a:extLst>
        </xdr:cNvPr>
        <xdr:cNvCxnSpPr/>
      </xdr:nvCxnSpPr>
      <xdr:spPr>
        <a:xfrm>
          <a:off x="1790700" y="13445489"/>
          <a:ext cx="7747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169563</xdr:rowOff>
    </xdr:from>
    <xdr:ext cx="405111" cy="259045"/>
    <xdr:sp macro="" textlink="">
      <xdr:nvSpPr>
        <xdr:cNvPr id="195" name="n_1aveValue【公営住宅】&#10;有形固定資産減価償却率">
          <a:extLst>
            <a:ext uri="{FF2B5EF4-FFF2-40B4-BE49-F238E27FC236}">
              <a16:creationId xmlns:a16="http://schemas.microsoft.com/office/drawing/2014/main" id="{ED4742E8-AF6F-4398-A61A-9E65EC9003B6}"/>
            </a:ext>
          </a:extLst>
        </xdr:cNvPr>
        <xdr:cNvSpPr txBox="1"/>
      </xdr:nvSpPr>
      <xdr:spPr>
        <a:xfrm>
          <a:off x="3170564" y="1391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133366</xdr:rowOff>
    </xdr:from>
    <xdr:ext cx="405111" cy="259045"/>
    <xdr:sp macro="" textlink="">
      <xdr:nvSpPr>
        <xdr:cNvPr id="196" name="n_2aveValue【公営住宅】&#10;有形固定資産減価償却率">
          <a:extLst>
            <a:ext uri="{FF2B5EF4-FFF2-40B4-BE49-F238E27FC236}">
              <a16:creationId xmlns:a16="http://schemas.microsoft.com/office/drawing/2014/main" id="{4DEF7FCA-D1DE-4DC8-A370-BB341AAC6CCF}"/>
            </a:ext>
          </a:extLst>
        </xdr:cNvPr>
        <xdr:cNvSpPr txBox="1"/>
      </xdr:nvSpPr>
      <xdr:spPr>
        <a:xfrm>
          <a:off x="2385704" y="13879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108602</xdr:rowOff>
    </xdr:from>
    <xdr:ext cx="405111" cy="259045"/>
    <xdr:sp macro="" textlink="">
      <xdr:nvSpPr>
        <xdr:cNvPr id="197" name="n_3aveValue【公営住宅】&#10;有形固定資産減価償却率">
          <a:extLst>
            <a:ext uri="{FF2B5EF4-FFF2-40B4-BE49-F238E27FC236}">
              <a16:creationId xmlns:a16="http://schemas.microsoft.com/office/drawing/2014/main" id="{513698AF-0967-4267-A8AA-CCAAC5E9401A}"/>
            </a:ext>
          </a:extLst>
        </xdr:cNvPr>
        <xdr:cNvSpPr txBox="1"/>
      </xdr:nvSpPr>
      <xdr:spPr>
        <a:xfrm>
          <a:off x="1611004" y="13855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137813</xdr:rowOff>
    </xdr:from>
    <xdr:ext cx="405111" cy="259045"/>
    <xdr:sp macro="" textlink="">
      <xdr:nvSpPr>
        <xdr:cNvPr id="198" name="n_4aveValue【公営住宅】&#10;有形固定資産減価償却率">
          <a:extLst>
            <a:ext uri="{FF2B5EF4-FFF2-40B4-BE49-F238E27FC236}">
              <a16:creationId xmlns:a16="http://schemas.microsoft.com/office/drawing/2014/main" id="{5C97E96E-B337-41C2-8A56-687122304561}"/>
            </a:ext>
          </a:extLst>
        </xdr:cNvPr>
        <xdr:cNvSpPr txBox="1"/>
      </xdr:nvSpPr>
      <xdr:spPr>
        <a:xfrm>
          <a:off x="83630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29227</xdr:rowOff>
    </xdr:from>
    <xdr:ext cx="405111" cy="259045"/>
    <xdr:sp macro="" textlink="">
      <xdr:nvSpPr>
        <xdr:cNvPr id="199" name="n_1mainValue【公営住宅】&#10;有形固定資産減価償却率">
          <a:extLst>
            <a:ext uri="{FF2B5EF4-FFF2-40B4-BE49-F238E27FC236}">
              <a16:creationId xmlns:a16="http://schemas.microsoft.com/office/drawing/2014/main" id="{9DF03BF4-BE1D-4F9E-B172-2AF5168D2054}"/>
            </a:ext>
          </a:extLst>
        </xdr:cNvPr>
        <xdr:cNvSpPr txBox="1"/>
      </xdr:nvSpPr>
      <xdr:spPr>
        <a:xfrm>
          <a:off x="3170564" y="1327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137813</xdr:rowOff>
    </xdr:from>
    <xdr:ext cx="405111" cy="259045"/>
    <xdr:sp macro="" textlink="">
      <xdr:nvSpPr>
        <xdr:cNvPr id="200" name="n_2mainValue【公営住宅】&#10;有形固定資産減価償却率">
          <a:extLst>
            <a:ext uri="{FF2B5EF4-FFF2-40B4-BE49-F238E27FC236}">
              <a16:creationId xmlns:a16="http://schemas.microsoft.com/office/drawing/2014/main" id="{03793761-512C-4E05-AF95-AE22DBC28D36}"/>
            </a:ext>
          </a:extLst>
        </xdr:cNvPr>
        <xdr:cNvSpPr txBox="1"/>
      </xdr:nvSpPr>
      <xdr:spPr>
        <a:xfrm>
          <a:off x="2385704" y="1321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101616</xdr:rowOff>
    </xdr:from>
    <xdr:ext cx="405111" cy="259045"/>
    <xdr:sp macro="" textlink="">
      <xdr:nvSpPr>
        <xdr:cNvPr id="201" name="n_3mainValue【公営住宅】&#10;有形固定資産減価償却率">
          <a:extLst>
            <a:ext uri="{FF2B5EF4-FFF2-40B4-BE49-F238E27FC236}">
              <a16:creationId xmlns:a16="http://schemas.microsoft.com/office/drawing/2014/main" id="{69905A39-7FBE-4107-952C-79A689938572}"/>
            </a:ext>
          </a:extLst>
        </xdr:cNvPr>
        <xdr:cNvSpPr txBox="1"/>
      </xdr:nvSpPr>
      <xdr:spPr>
        <a:xfrm>
          <a:off x="1611004" y="13177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2" name="正方形/長方形 201">
          <a:extLst>
            <a:ext uri="{FF2B5EF4-FFF2-40B4-BE49-F238E27FC236}">
              <a16:creationId xmlns:a16="http://schemas.microsoft.com/office/drawing/2014/main" id="{F930E13D-6D27-4F6D-AC0A-EA4D991DD34F}"/>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3" name="正方形/長方形 202">
          <a:extLst>
            <a:ext uri="{FF2B5EF4-FFF2-40B4-BE49-F238E27FC236}">
              <a16:creationId xmlns:a16="http://schemas.microsoft.com/office/drawing/2014/main" id="{3DCDB852-D1D6-41C7-B8E9-00C3ED370C89}"/>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4" name="正方形/長方形 203">
          <a:extLst>
            <a:ext uri="{FF2B5EF4-FFF2-40B4-BE49-F238E27FC236}">
              <a16:creationId xmlns:a16="http://schemas.microsoft.com/office/drawing/2014/main" id="{866DF4B7-7560-4080-AA6C-29B8D2D66829}"/>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5" name="正方形/長方形 204">
          <a:extLst>
            <a:ext uri="{FF2B5EF4-FFF2-40B4-BE49-F238E27FC236}">
              <a16:creationId xmlns:a16="http://schemas.microsoft.com/office/drawing/2014/main" id="{FD36950B-167D-4399-BAB1-CCC7CCFDFEB3}"/>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6" name="正方形/長方形 205">
          <a:extLst>
            <a:ext uri="{FF2B5EF4-FFF2-40B4-BE49-F238E27FC236}">
              <a16:creationId xmlns:a16="http://schemas.microsoft.com/office/drawing/2014/main" id="{41D555DC-693D-47FC-A543-7DF06588F798}"/>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7" name="正方形/長方形 206">
          <a:extLst>
            <a:ext uri="{FF2B5EF4-FFF2-40B4-BE49-F238E27FC236}">
              <a16:creationId xmlns:a16="http://schemas.microsoft.com/office/drawing/2014/main" id="{AC695EDF-C9BA-46C5-99E3-10C22B11F37B}"/>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8" name="正方形/長方形 207">
          <a:extLst>
            <a:ext uri="{FF2B5EF4-FFF2-40B4-BE49-F238E27FC236}">
              <a16:creationId xmlns:a16="http://schemas.microsoft.com/office/drawing/2014/main" id="{9928DBB3-EBCD-4D8D-8318-B3C5A433339A}"/>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9" name="正方形/長方形 208">
          <a:extLst>
            <a:ext uri="{FF2B5EF4-FFF2-40B4-BE49-F238E27FC236}">
              <a16:creationId xmlns:a16="http://schemas.microsoft.com/office/drawing/2014/main" id="{331422FA-E218-4A8B-B2C2-6AFDB553CCD9}"/>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0" name="テキスト ボックス 209">
          <a:extLst>
            <a:ext uri="{FF2B5EF4-FFF2-40B4-BE49-F238E27FC236}">
              <a16:creationId xmlns:a16="http://schemas.microsoft.com/office/drawing/2014/main" id="{385C255C-5E60-4EC8-8C1D-C8A37D49D818}"/>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1" name="直線コネクタ 210">
          <a:extLst>
            <a:ext uri="{FF2B5EF4-FFF2-40B4-BE49-F238E27FC236}">
              <a16:creationId xmlns:a16="http://schemas.microsoft.com/office/drawing/2014/main" id="{20910D08-05DC-4663-AB26-A8AC2555AD3D}"/>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2" name="直線コネクタ 211">
          <a:extLst>
            <a:ext uri="{FF2B5EF4-FFF2-40B4-BE49-F238E27FC236}">
              <a16:creationId xmlns:a16="http://schemas.microsoft.com/office/drawing/2014/main" id="{DCFC2F86-CCD2-4C59-8AE9-793E3CF7D3F5}"/>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3" name="テキスト ボックス 212">
          <a:extLst>
            <a:ext uri="{FF2B5EF4-FFF2-40B4-BE49-F238E27FC236}">
              <a16:creationId xmlns:a16="http://schemas.microsoft.com/office/drawing/2014/main" id="{E40FE51C-6B42-4275-A2AA-8756F22691C3}"/>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14" name="直線コネクタ 213">
          <a:extLst>
            <a:ext uri="{FF2B5EF4-FFF2-40B4-BE49-F238E27FC236}">
              <a16:creationId xmlns:a16="http://schemas.microsoft.com/office/drawing/2014/main" id="{B722AB07-C22C-4D3A-A4FF-C7DF1BD9C55F}"/>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15" name="テキスト ボックス 214">
          <a:extLst>
            <a:ext uri="{FF2B5EF4-FFF2-40B4-BE49-F238E27FC236}">
              <a16:creationId xmlns:a16="http://schemas.microsoft.com/office/drawing/2014/main" id="{97D9026A-9962-4187-BBCE-4EFED4E392A3}"/>
            </a:ext>
          </a:extLst>
        </xdr:cNvPr>
        <xdr:cNvSpPr txBox="1"/>
      </xdr:nvSpPr>
      <xdr:spPr>
        <a:xfrm>
          <a:off x="5364041" y="138709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16" name="直線コネクタ 215">
          <a:extLst>
            <a:ext uri="{FF2B5EF4-FFF2-40B4-BE49-F238E27FC236}">
              <a16:creationId xmlns:a16="http://schemas.microsoft.com/office/drawing/2014/main" id="{32292CB5-079C-46BC-A622-6BCC3A3221A7}"/>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17" name="テキスト ボックス 216">
          <a:extLst>
            <a:ext uri="{FF2B5EF4-FFF2-40B4-BE49-F238E27FC236}">
              <a16:creationId xmlns:a16="http://schemas.microsoft.com/office/drawing/2014/main" id="{5EC6CE59-771F-4874-970F-D0CC19D430AD}"/>
            </a:ext>
          </a:extLst>
        </xdr:cNvPr>
        <xdr:cNvSpPr txBox="1"/>
      </xdr:nvSpPr>
      <xdr:spPr>
        <a:xfrm>
          <a:off x="5364041" y="13421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18" name="直線コネクタ 217">
          <a:extLst>
            <a:ext uri="{FF2B5EF4-FFF2-40B4-BE49-F238E27FC236}">
              <a16:creationId xmlns:a16="http://schemas.microsoft.com/office/drawing/2014/main" id="{1E7B740A-83AB-43F5-A01B-AD352A5208EA}"/>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19" name="テキスト ボックス 218">
          <a:extLst>
            <a:ext uri="{FF2B5EF4-FFF2-40B4-BE49-F238E27FC236}">
              <a16:creationId xmlns:a16="http://schemas.microsoft.com/office/drawing/2014/main" id="{9EAE421C-9E33-4AD1-873C-EB70BD32696B}"/>
            </a:ext>
          </a:extLst>
        </xdr:cNvPr>
        <xdr:cNvSpPr txBox="1"/>
      </xdr:nvSpPr>
      <xdr:spPr>
        <a:xfrm>
          <a:off x="5364041" y="129756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0" name="直線コネクタ 219">
          <a:extLst>
            <a:ext uri="{FF2B5EF4-FFF2-40B4-BE49-F238E27FC236}">
              <a16:creationId xmlns:a16="http://schemas.microsoft.com/office/drawing/2014/main" id="{B51852FB-F6B9-49C0-8C26-B661C9A9232F}"/>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21" name="テキスト ボックス 220">
          <a:extLst>
            <a:ext uri="{FF2B5EF4-FFF2-40B4-BE49-F238E27FC236}">
              <a16:creationId xmlns:a16="http://schemas.microsoft.com/office/drawing/2014/main" id="{91866477-D0B4-425F-97D5-CE15248618E6}"/>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2" name="【公営住宅】&#10;一人当たり面積グラフ枠">
          <a:extLst>
            <a:ext uri="{FF2B5EF4-FFF2-40B4-BE49-F238E27FC236}">
              <a16:creationId xmlns:a16="http://schemas.microsoft.com/office/drawing/2014/main" id="{5C32EF56-3749-4A83-8C9A-B36E60DEE13D}"/>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81626</xdr:rowOff>
    </xdr:from>
    <xdr:to>
      <xdr:col>54</xdr:col>
      <xdr:colOff>189865</xdr:colOff>
      <xdr:row>86</xdr:row>
      <xdr:rowOff>20177</xdr:rowOff>
    </xdr:to>
    <xdr:cxnSp macro="">
      <xdr:nvCxnSpPr>
        <xdr:cNvPr id="223" name="直線コネクタ 222">
          <a:extLst>
            <a:ext uri="{FF2B5EF4-FFF2-40B4-BE49-F238E27FC236}">
              <a16:creationId xmlns:a16="http://schemas.microsoft.com/office/drawing/2014/main" id="{6F288D5B-DD1A-4063-8599-5F3000FA6E1F}"/>
            </a:ext>
          </a:extLst>
        </xdr:cNvPr>
        <xdr:cNvCxnSpPr/>
      </xdr:nvCxnSpPr>
      <xdr:spPr>
        <a:xfrm flipV="1">
          <a:off x="9219565" y="13157546"/>
          <a:ext cx="0" cy="1279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24004</xdr:rowOff>
    </xdr:from>
    <xdr:ext cx="469744" cy="259045"/>
    <xdr:sp macro="" textlink="">
      <xdr:nvSpPr>
        <xdr:cNvPr id="224" name="【公営住宅】&#10;一人当たり面積最小値テキスト">
          <a:extLst>
            <a:ext uri="{FF2B5EF4-FFF2-40B4-BE49-F238E27FC236}">
              <a16:creationId xmlns:a16="http://schemas.microsoft.com/office/drawing/2014/main" id="{F5A66F20-7962-418A-A724-F792A8C56170}"/>
            </a:ext>
          </a:extLst>
        </xdr:cNvPr>
        <xdr:cNvSpPr txBox="1"/>
      </xdr:nvSpPr>
      <xdr:spPr>
        <a:xfrm>
          <a:off x="9258300" y="14441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20177</xdr:rowOff>
    </xdr:from>
    <xdr:to>
      <xdr:col>55</xdr:col>
      <xdr:colOff>88900</xdr:colOff>
      <xdr:row>86</xdr:row>
      <xdr:rowOff>20177</xdr:rowOff>
    </xdr:to>
    <xdr:cxnSp macro="">
      <xdr:nvCxnSpPr>
        <xdr:cNvPr id="225" name="直線コネクタ 224">
          <a:extLst>
            <a:ext uri="{FF2B5EF4-FFF2-40B4-BE49-F238E27FC236}">
              <a16:creationId xmlns:a16="http://schemas.microsoft.com/office/drawing/2014/main" id="{BD97E99C-A6C2-400E-A36A-97EEBF5B228B}"/>
            </a:ext>
          </a:extLst>
        </xdr:cNvPr>
        <xdr:cNvCxnSpPr/>
      </xdr:nvCxnSpPr>
      <xdr:spPr>
        <a:xfrm>
          <a:off x="9154160" y="144372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28303</xdr:rowOff>
    </xdr:from>
    <xdr:ext cx="534377" cy="259045"/>
    <xdr:sp macro="" textlink="">
      <xdr:nvSpPr>
        <xdr:cNvPr id="226" name="【公営住宅】&#10;一人当たり面積最大値テキスト">
          <a:extLst>
            <a:ext uri="{FF2B5EF4-FFF2-40B4-BE49-F238E27FC236}">
              <a16:creationId xmlns:a16="http://schemas.microsoft.com/office/drawing/2014/main" id="{7B40D59A-F44A-4EE8-AB9E-96889A66FB45}"/>
            </a:ext>
          </a:extLst>
        </xdr:cNvPr>
        <xdr:cNvSpPr txBox="1"/>
      </xdr:nvSpPr>
      <xdr:spPr>
        <a:xfrm>
          <a:off x="9258300" y="129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81626</xdr:rowOff>
    </xdr:from>
    <xdr:to>
      <xdr:col>55</xdr:col>
      <xdr:colOff>88900</xdr:colOff>
      <xdr:row>78</xdr:row>
      <xdr:rowOff>81626</xdr:rowOff>
    </xdr:to>
    <xdr:cxnSp macro="">
      <xdr:nvCxnSpPr>
        <xdr:cNvPr id="227" name="直線コネクタ 226">
          <a:extLst>
            <a:ext uri="{FF2B5EF4-FFF2-40B4-BE49-F238E27FC236}">
              <a16:creationId xmlns:a16="http://schemas.microsoft.com/office/drawing/2014/main" id="{28FA1134-8161-4008-A3A5-8AE55F348A94}"/>
            </a:ext>
          </a:extLst>
        </xdr:cNvPr>
        <xdr:cNvCxnSpPr/>
      </xdr:nvCxnSpPr>
      <xdr:spPr>
        <a:xfrm>
          <a:off x="9154160" y="131575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100829</xdr:rowOff>
    </xdr:from>
    <xdr:ext cx="469744" cy="259045"/>
    <xdr:sp macro="" textlink="">
      <xdr:nvSpPr>
        <xdr:cNvPr id="228" name="【公営住宅】&#10;一人当たり面積平均値テキスト">
          <a:extLst>
            <a:ext uri="{FF2B5EF4-FFF2-40B4-BE49-F238E27FC236}">
              <a16:creationId xmlns:a16="http://schemas.microsoft.com/office/drawing/2014/main" id="{31887812-3F3A-4C4E-A3E5-2461DF3C0D43}"/>
            </a:ext>
          </a:extLst>
        </xdr:cNvPr>
        <xdr:cNvSpPr txBox="1"/>
      </xdr:nvSpPr>
      <xdr:spPr>
        <a:xfrm>
          <a:off x="9258300" y="14182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122402</xdr:rowOff>
    </xdr:from>
    <xdr:to>
      <xdr:col>55</xdr:col>
      <xdr:colOff>50800</xdr:colOff>
      <xdr:row>85</xdr:row>
      <xdr:rowOff>52552</xdr:rowOff>
    </xdr:to>
    <xdr:sp macro="" textlink="">
      <xdr:nvSpPr>
        <xdr:cNvPr id="229" name="フローチャート: 判断 228">
          <a:extLst>
            <a:ext uri="{FF2B5EF4-FFF2-40B4-BE49-F238E27FC236}">
              <a16:creationId xmlns:a16="http://schemas.microsoft.com/office/drawing/2014/main" id="{BB74DE3F-CAA8-420D-B370-527761F0192D}"/>
            </a:ext>
          </a:extLst>
        </xdr:cNvPr>
        <xdr:cNvSpPr/>
      </xdr:nvSpPr>
      <xdr:spPr>
        <a:xfrm>
          <a:off x="9192260" y="142041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134107</xdr:rowOff>
    </xdr:from>
    <xdr:to>
      <xdr:col>50</xdr:col>
      <xdr:colOff>165100</xdr:colOff>
      <xdr:row>85</xdr:row>
      <xdr:rowOff>64257</xdr:rowOff>
    </xdr:to>
    <xdr:sp macro="" textlink="">
      <xdr:nvSpPr>
        <xdr:cNvPr id="230" name="フローチャート: 判断 229">
          <a:extLst>
            <a:ext uri="{FF2B5EF4-FFF2-40B4-BE49-F238E27FC236}">
              <a16:creationId xmlns:a16="http://schemas.microsoft.com/office/drawing/2014/main" id="{7164ACE9-5B89-4B61-A2BC-CB26C7866EF5}"/>
            </a:ext>
          </a:extLst>
        </xdr:cNvPr>
        <xdr:cNvSpPr/>
      </xdr:nvSpPr>
      <xdr:spPr>
        <a:xfrm>
          <a:off x="8445500" y="142158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14458</xdr:rowOff>
    </xdr:from>
    <xdr:to>
      <xdr:col>46</xdr:col>
      <xdr:colOff>38100</xdr:colOff>
      <xdr:row>85</xdr:row>
      <xdr:rowOff>116058</xdr:rowOff>
    </xdr:to>
    <xdr:sp macro="" textlink="">
      <xdr:nvSpPr>
        <xdr:cNvPr id="231" name="フローチャート: 判断 230">
          <a:extLst>
            <a:ext uri="{FF2B5EF4-FFF2-40B4-BE49-F238E27FC236}">
              <a16:creationId xmlns:a16="http://schemas.microsoft.com/office/drawing/2014/main" id="{E34F5423-F32F-44E5-879E-73112A780B9A}"/>
            </a:ext>
          </a:extLst>
        </xdr:cNvPr>
        <xdr:cNvSpPr/>
      </xdr:nvSpPr>
      <xdr:spPr>
        <a:xfrm>
          <a:off x="7670800" y="142638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165334</xdr:rowOff>
    </xdr:from>
    <xdr:to>
      <xdr:col>41</xdr:col>
      <xdr:colOff>101600</xdr:colOff>
      <xdr:row>85</xdr:row>
      <xdr:rowOff>95484</xdr:rowOff>
    </xdr:to>
    <xdr:sp macro="" textlink="">
      <xdr:nvSpPr>
        <xdr:cNvPr id="232" name="フローチャート: 判断 231">
          <a:extLst>
            <a:ext uri="{FF2B5EF4-FFF2-40B4-BE49-F238E27FC236}">
              <a16:creationId xmlns:a16="http://schemas.microsoft.com/office/drawing/2014/main" id="{86967C5E-EE34-4179-B8DD-AC7EF412DB29}"/>
            </a:ext>
          </a:extLst>
        </xdr:cNvPr>
        <xdr:cNvSpPr/>
      </xdr:nvSpPr>
      <xdr:spPr>
        <a:xfrm>
          <a:off x="6873240" y="142470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46690</xdr:rowOff>
    </xdr:from>
    <xdr:to>
      <xdr:col>36</xdr:col>
      <xdr:colOff>165100</xdr:colOff>
      <xdr:row>85</xdr:row>
      <xdr:rowOff>148290</xdr:rowOff>
    </xdr:to>
    <xdr:sp macro="" textlink="">
      <xdr:nvSpPr>
        <xdr:cNvPr id="233" name="フローチャート: 判断 232">
          <a:extLst>
            <a:ext uri="{FF2B5EF4-FFF2-40B4-BE49-F238E27FC236}">
              <a16:creationId xmlns:a16="http://schemas.microsoft.com/office/drawing/2014/main" id="{1C364046-A27B-486F-A4AF-0115C9681A29}"/>
            </a:ext>
          </a:extLst>
        </xdr:cNvPr>
        <xdr:cNvSpPr/>
      </xdr:nvSpPr>
      <xdr:spPr>
        <a:xfrm>
          <a:off x="609854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5D762A67-8CFA-48A4-BCE5-54403E183BFF}"/>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870189DF-38CA-4B5E-8662-4F68CA43024E}"/>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3A658448-90AC-4898-96D1-77D7729ECEC7}"/>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A3C805E8-10C3-4313-89C1-886E40D9B8AA}"/>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BC1BD5DD-C5DF-4043-8D83-1D46E3AEC28C}"/>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22459</xdr:rowOff>
    </xdr:from>
    <xdr:to>
      <xdr:col>50</xdr:col>
      <xdr:colOff>165100</xdr:colOff>
      <xdr:row>84</xdr:row>
      <xdr:rowOff>124059</xdr:rowOff>
    </xdr:to>
    <xdr:sp macro="" textlink="">
      <xdr:nvSpPr>
        <xdr:cNvPr id="239" name="楕円 238">
          <a:extLst>
            <a:ext uri="{FF2B5EF4-FFF2-40B4-BE49-F238E27FC236}">
              <a16:creationId xmlns:a16="http://schemas.microsoft.com/office/drawing/2014/main" id="{FDDA69D4-DA13-4F42-8728-10F219FC6F06}"/>
            </a:ext>
          </a:extLst>
        </xdr:cNvPr>
        <xdr:cNvSpPr/>
      </xdr:nvSpPr>
      <xdr:spPr>
        <a:xfrm>
          <a:off x="8445500" y="1410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20538</xdr:rowOff>
    </xdr:from>
    <xdr:to>
      <xdr:col>46</xdr:col>
      <xdr:colOff>38100</xdr:colOff>
      <xdr:row>84</xdr:row>
      <xdr:rowOff>122138</xdr:rowOff>
    </xdr:to>
    <xdr:sp macro="" textlink="">
      <xdr:nvSpPr>
        <xdr:cNvPr id="240" name="楕円 239">
          <a:extLst>
            <a:ext uri="{FF2B5EF4-FFF2-40B4-BE49-F238E27FC236}">
              <a16:creationId xmlns:a16="http://schemas.microsoft.com/office/drawing/2014/main" id="{1E7AA142-AD4C-48AA-8FF2-4C57DE0DA992}"/>
            </a:ext>
          </a:extLst>
        </xdr:cNvPr>
        <xdr:cNvSpPr/>
      </xdr:nvSpPr>
      <xdr:spPr>
        <a:xfrm>
          <a:off x="7670800" y="141022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71338</xdr:rowOff>
    </xdr:from>
    <xdr:to>
      <xdr:col>50</xdr:col>
      <xdr:colOff>114300</xdr:colOff>
      <xdr:row>84</xdr:row>
      <xdr:rowOff>73259</xdr:rowOff>
    </xdr:to>
    <xdr:cxnSp macro="">
      <xdr:nvCxnSpPr>
        <xdr:cNvPr id="241" name="直線コネクタ 240">
          <a:extLst>
            <a:ext uri="{FF2B5EF4-FFF2-40B4-BE49-F238E27FC236}">
              <a16:creationId xmlns:a16="http://schemas.microsoft.com/office/drawing/2014/main" id="{0B48E3C8-51AF-4334-A3AA-7DC6F64AA09B}"/>
            </a:ext>
          </a:extLst>
        </xdr:cNvPr>
        <xdr:cNvCxnSpPr/>
      </xdr:nvCxnSpPr>
      <xdr:spPr>
        <a:xfrm>
          <a:off x="7713980" y="14153098"/>
          <a:ext cx="78232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14641</xdr:rowOff>
    </xdr:from>
    <xdr:to>
      <xdr:col>41</xdr:col>
      <xdr:colOff>101600</xdr:colOff>
      <xdr:row>84</xdr:row>
      <xdr:rowOff>116241</xdr:rowOff>
    </xdr:to>
    <xdr:sp macro="" textlink="">
      <xdr:nvSpPr>
        <xdr:cNvPr id="242" name="楕円 241">
          <a:extLst>
            <a:ext uri="{FF2B5EF4-FFF2-40B4-BE49-F238E27FC236}">
              <a16:creationId xmlns:a16="http://schemas.microsoft.com/office/drawing/2014/main" id="{EC237EAF-14AF-4643-86B8-8C48CB348BFD}"/>
            </a:ext>
          </a:extLst>
        </xdr:cNvPr>
        <xdr:cNvSpPr/>
      </xdr:nvSpPr>
      <xdr:spPr>
        <a:xfrm>
          <a:off x="6873240" y="1409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65441</xdr:rowOff>
    </xdr:from>
    <xdr:to>
      <xdr:col>45</xdr:col>
      <xdr:colOff>177800</xdr:colOff>
      <xdr:row>84</xdr:row>
      <xdr:rowOff>71338</xdr:rowOff>
    </xdr:to>
    <xdr:cxnSp macro="">
      <xdr:nvCxnSpPr>
        <xdr:cNvPr id="243" name="直線コネクタ 242">
          <a:extLst>
            <a:ext uri="{FF2B5EF4-FFF2-40B4-BE49-F238E27FC236}">
              <a16:creationId xmlns:a16="http://schemas.microsoft.com/office/drawing/2014/main" id="{5DEF2744-FD25-4FEE-B7B0-D4FF1E868209}"/>
            </a:ext>
          </a:extLst>
        </xdr:cNvPr>
        <xdr:cNvCxnSpPr/>
      </xdr:nvCxnSpPr>
      <xdr:spPr>
        <a:xfrm>
          <a:off x="6924040" y="14147201"/>
          <a:ext cx="789940" cy="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55384</xdr:rowOff>
    </xdr:from>
    <xdr:ext cx="469744" cy="259045"/>
    <xdr:sp macro="" textlink="">
      <xdr:nvSpPr>
        <xdr:cNvPr id="244" name="n_1aveValue【公営住宅】&#10;一人当たり面積">
          <a:extLst>
            <a:ext uri="{FF2B5EF4-FFF2-40B4-BE49-F238E27FC236}">
              <a16:creationId xmlns:a16="http://schemas.microsoft.com/office/drawing/2014/main" id="{9343F39E-D3CE-4D6D-8A28-DCF50897387C}"/>
            </a:ext>
          </a:extLst>
        </xdr:cNvPr>
        <xdr:cNvSpPr txBox="1"/>
      </xdr:nvSpPr>
      <xdr:spPr>
        <a:xfrm>
          <a:off x="8271587" y="143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107185</xdr:rowOff>
    </xdr:from>
    <xdr:ext cx="469744" cy="259045"/>
    <xdr:sp macro="" textlink="">
      <xdr:nvSpPr>
        <xdr:cNvPr id="245" name="n_2aveValue【公営住宅】&#10;一人当たり面積">
          <a:extLst>
            <a:ext uri="{FF2B5EF4-FFF2-40B4-BE49-F238E27FC236}">
              <a16:creationId xmlns:a16="http://schemas.microsoft.com/office/drawing/2014/main" id="{A19BB87C-F264-4836-9882-949DF3BA0185}"/>
            </a:ext>
          </a:extLst>
        </xdr:cNvPr>
        <xdr:cNvSpPr txBox="1"/>
      </xdr:nvSpPr>
      <xdr:spPr>
        <a:xfrm>
          <a:off x="7509587" y="14356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86611</xdr:rowOff>
    </xdr:from>
    <xdr:ext cx="469744" cy="259045"/>
    <xdr:sp macro="" textlink="">
      <xdr:nvSpPr>
        <xdr:cNvPr id="246" name="n_3aveValue【公営住宅】&#10;一人当たり面積">
          <a:extLst>
            <a:ext uri="{FF2B5EF4-FFF2-40B4-BE49-F238E27FC236}">
              <a16:creationId xmlns:a16="http://schemas.microsoft.com/office/drawing/2014/main" id="{7376FDE5-DB3B-4187-8035-4007AA1D7780}"/>
            </a:ext>
          </a:extLst>
        </xdr:cNvPr>
        <xdr:cNvSpPr txBox="1"/>
      </xdr:nvSpPr>
      <xdr:spPr>
        <a:xfrm>
          <a:off x="6712027" y="1433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164817</xdr:rowOff>
    </xdr:from>
    <xdr:ext cx="469744" cy="259045"/>
    <xdr:sp macro="" textlink="">
      <xdr:nvSpPr>
        <xdr:cNvPr id="247" name="n_4aveValue【公営住宅】&#10;一人当たり面積">
          <a:extLst>
            <a:ext uri="{FF2B5EF4-FFF2-40B4-BE49-F238E27FC236}">
              <a16:creationId xmlns:a16="http://schemas.microsoft.com/office/drawing/2014/main" id="{789138E4-86E6-459C-BC42-90921AC6B8D5}"/>
            </a:ext>
          </a:extLst>
        </xdr:cNvPr>
        <xdr:cNvSpPr txBox="1"/>
      </xdr:nvSpPr>
      <xdr:spPr>
        <a:xfrm>
          <a:off x="5937327" y="1407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140586</xdr:rowOff>
    </xdr:from>
    <xdr:ext cx="469744" cy="259045"/>
    <xdr:sp macro="" textlink="">
      <xdr:nvSpPr>
        <xdr:cNvPr id="248" name="n_1mainValue【公営住宅】&#10;一人当たり面積">
          <a:extLst>
            <a:ext uri="{FF2B5EF4-FFF2-40B4-BE49-F238E27FC236}">
              <a16:creationId xmlns:a16="http://schemas.microsoft.com/office/drawing/2014/main" id="{F563918F-2BDF-42AF-9F44-E960B5ECE4E8}"/>
            </a:ext>
          </a:extLst>
        </xdr:cNvPr>
        <xdr:cNvSpPr txBox="1"/>
      </xdr:nvSpPr>
      <xdr:spPr>
        <a:xfrm>
          <a:off x="8271587" y="1388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138665</xdr:rowOff>
    </xdr:from>
    <xdr:ext cx="469744" cy="259045"/>
    <xdr:sp macro="" textlink="">
      <xdr:nvSpPr>
        <xdr:cNvPr id="249" name="n_2mainValue【公営住宅】&#10;一人当たり面積">
          <a:extLst>
            <a:ext uri="{FF2B5EF4-FFF2-40B4-BE49-F238E27FC236}">
              <a16:creationId xmlns:a16="http://schemas.microsoft.com/office/drawing/2014/main" id="{CCA07947-B918-470E-9B74-E3EC8D7846F2}"/>
            </a:ext>
          </a:extLst>
        </xdr:cNvPr>
        <xdr:cNvSpPr txBox="1"/>
      </xdr:nvSpPr>
      <xdr:spPr>
        <a:xfrm>
          <a:off x="7509587" y="138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132768</xdr:rowOff>
    </xdr:from>
    <xdr:ext cx="469744" cy="259045"/>
    <xdr:sp macro="" textlink="">
      <xdr:nvSpPr>
        <xdr:cNvPr id="250" name="n_3mainValue【公営住宅】&#10;一人当たり面積">
          <a:extLst>
            <a:ext uri="{FF2B5EF4-FFF2-40B4-BE49-F238E27FC236}">
              <a16:creationId xmlns:a16="http://schemas.microsoft.com/office/drawing/2014/main" id="{7FFACED7-F8F2-4A36-A812-D3F7C0723CA7}"/>
            </a:ext>
          </a:extLst>
        </xdr:cNvPr>
        <xdr:cNvSpPr txBox="1"/>
      </xdr:nvSpPr>
      <xdr:spPr>
        <a:xfrm>
          <a:off x="6712027" y="1387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1" name="正方形/長方形 250">
          <a:extLst>
            <a:ext uri="{FF2B5EF4-FFF2-40B4-BE49-F238E27FC236}">
              <a16:creationId xmlns:a16="http://schemas.microsoft.com/office/drawing/2014/main" id="{73822D8B-23E0-4C17-98CE-E5E11E3B5A51}"/>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2" name="正方形/長方形 251">
          <a:extLst>
            <a:ext uri="{FF2B5EF4-FFF2-40B4-BE49-F238E27FC236}">
              <a16:creationId xmlns:a16="http://schemas.microsoft.com/office/drawing/2014/main" id="{3EA25358-06AF-4F6A-8E53-3A97E0E4D3EC}"/>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3" name="正方形/長方形 252">
          <a:extLst>
            <a:ext uri="{FF2B5EF4-FFF2-40B4-BE49-F238E27FC236}">
              <a16:creationId xmlns:a16="http://schemas.microsoft.com/office/drawing/2014/main" id="{6D493EA2-C04B-493F-BB26-F9230C9FE94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4" name="正方形/長方形 253">
          <a:extLst>
            <a:ext uri="{FF2B5EF4-FFF2-40B4-BE49-F238E27FC236}">
              <a16:creationId xmlns:a16="http://schemas.microsoft.com/office/drawing/2014/main" id="{9DEB2F77-A267-4EED-8D0A-6782F935F974}"/>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5" name="正方形/長方形 254">
          <a:extLst>
            <a:ext uri="{FF2B5EF4-FFF2-40B4-BE49-F238E27FC236}">
              <a16:creationId xmlns:a16="http://schemas.microsoft.com/office/drawing/2014/main" id="{31552D4E-78A2-4AA5-9423-2E5A49BF3145}"/>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6" name="正方形/長方形 255">
          <a:extLst>
            <a:ext uri="{FF2B5EF4-FFF2-40B4-BE49-F238E27FC236}">
              <a16:creationId xmlns:a16="http://schemas.microsoft.com/office/drawing/2014/main" id="{491338A2-E831-4821-82EF-8E6CA0E96B75}"/>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7" name="正方形/長方形 256">
          <a:extLst>
            <a:ext uri="{FF2B5EF4-FFF2-40B4-BE49-F238E27FC236}">
              <a16:creationId xmlns:a16="http://schemas.microsoft.com/office/drawing/2014/main" id="{C45C26E7-203D-4649-B304-94E741C2D78D}"/>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8" name="正方形/長方形 257">
          <a:extLst>
            <a:ext uri="{FF2B5EF4-FFF2-40B4-BE49-F238E27FC236}">
              <a16:creationId xmlns:a16="http://schemas.microsoft.com/office/drawing/2014/main" id="{2EEA9925-C5EB-4434-BB79-822264B58311}"/>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9" name="正方形/長方形 258">
          <a:extLst>
            <a:ext uri="{FF2B5EF4-FFF2-40B4-BE49-F238E27FC236}">
              <a16:creationId xmlns:a16="http://schemas.microsoft.com/office/drawing/2014/main" id="{52FB37DC-76F5-4498-911A-C4ACB06AE461}"/>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0" name="正方形/長方形 259">
          <a:extLst>
            <a:ext uri="{FF2B5EF4-FFF2-40B4-BE49-F238E27FC236}">
              <a16:creationId xmlns:a16="http://schemas.microsoft.com/office/drawing/2014/main" id="{4D800C4D-9799-4581-8F6E-70D472B85A6E}"/>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1" name="正方形/長方形 260">
          <a:extLst>
            <a:ext uri="{FF2B5EF4-FFF2-40B4-BE49-F238E27FC236}">
              <a16:creationId xmlns:a16="http://schemas.microsoft.com/office/drawing/2014/main" id="{CA239522-FA1B-412E-A144-7856DFDE00FC}"/>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2" name="正方形/長方形 261">
          <a:extLst>
            <a:ext uri="{FF2B5EF4-FFF2-40B4-BE49-F238E27FC236}">
              <a16:creationId xmlns:a16="http://schemas.microsoft.com/office/drawing/2014/main" id="{4346BF8F-54BE-4449-845C-7A787DF163A4}"/>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3" name="正方形/長方形 262">
          <a:extLst>
            <a:ext uri="{FF2B5EF4-FFF2-40B4-BE49-F238E27FC236}">
              <a16:creationId xmlns:a16="http://schemas.microsoft.com/office/drawing/2014/main" id="{50D2F306-1725-4C29-9CB5-0357C7FBEC3D}"/>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4" name="正方形/長方形 263">
          <a:extLst>
            <a:ext uri="{FF2B5EF4-FFF2-40B4-BE49-F238E27FC236}">
              <a16:creationId xmlns:a16="http://schemas.microsoft.com/office/drawing/2014/main" id="{32B5DF19-D25C-4744-8ED7-530EE123AD46}"/>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5" name="正方形/長方形 264">
          <a:extLst>
            <a:ext uri="{FF2B5EF4-FFF2-40B4-BE49-F238E27FC236}">
              <a16:creationId xmlns:a16="http://schemas.microsoft.com/office/drawing/2014/main" id="{928E8916-4A02-4814-A3C8-D7AF90863A5F}"/>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6" name="正方形/長方形 265">
          <a:extLst>
            <a:ext uri="{FF2B5EF4-FFF2-40B4-BE49-F238E27FC236}">
              <a16:creationId xmlns:a16="http://schemas.microsoft.com/office/drawing/2014/main" id="{E5EB5D18-CE27-4B4C-A192-49C2DB28F70F}"/>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7" name="正方形/長方形 266">
          <a:extLst>
            <a:ext uri="{FF2B5EF4-FFF2-40B4-BE49-F238E27FC236}">
              <a16:creationId xmlns:a16="http://schemas.microsoft.com/office/drawing/2014/main" id="{3D787B09-7878-4B73-BB62-2118517ACABB}"/>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8" name="正方形/長方形 267">
          <a:extLst>
            <a:ext uri="{FF2B5EF4-FFF2-40B4-BE49-F238E27FC236}">
              <a16:creationId xmlns:a16="http://schemas.microsoft.com/office/drawing/2014/main" id="{0CADEC4A-F797-4A93-812C-A1E828E74F16}"/>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9" name="正方形/長方形 268">
          <a:extLst>
            <a:ext uri="{FF2B5EF4-FFF2-40B4-BE49-F238E27FC236}">
              <a16:creationId xmlns:a16="http://schemas.microsoft.com/office/drawing/2014/main" id="{C65A42D0-9603-46AB-B963-3D88FD9CFD46}"/>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0" name="正方形/長方形 269">
          <a:extLst>
            <a:ext uri="{FF2B5EF4-FFF2-40B4-BE49-F238E27FC236}">
              <a16:creationId xmlns:a16="http://schemas.microsoft.com/office/drawing/2014/main" id="{23AC66D1-58DB-4343-BB44-25169BEB4377}"/>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1" name="正方形/長方形 270">
          <a:extLst>
            <a:ext uri="{FF2B5EF4-FFF2-40B4-BE49-F238E27FC236}">
              <a16:creationId xmlns:a16="http://schemas.microsoft.com/office/drawing/2014/main" id="{BC12F674-9C1D-4E19-9C8E-4FCE1ED2A9E2}"/>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2" name="正方形/長方形 271">
          <a:extLst>
            <a:ext uri="{FF2B5EF4-FFF2-40B4-BE49-F238E27FC236}">
              <a16:creationId xmlns:a16="http://schemas.microsoft.com/office/drawing/2014/main" id="{9700351F-9D30-4DBE-94BE-19137DE8FFDD}"/>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3" name="正方形/長方形 272">
          <a:extLst>
            <a:ext uri="{FF2B5EF4-FFF2-40B4-BE49-F238E27FC236}">
              <a16:creationId xmlns:a16="http://schemas.microsoft.com/office/drawing/2014/main" id="{24A694BD-7A65-446B-A0B3-535D68B3ECA6}"/>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4" name="正方形/長方形 273">
          <a:extLst>
            <a:ext uri="{FF2B5EF4-FFF2-40B4-BE49-F238E27FC236}">
              <a16:creationId xmlns:a16="http://schemas.microsoft.com/office/drawing/2014/main" id="{45B45E9C-1B90-43C1-92F6-2160B5E2D2C4}"/>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5" name="テキスト ボックス 274">
          <a:extLst>
            <a:ext uri="{FF2B5EF4-FFF2-40B4-BE49-F238E27FC236}">
              <a16:creationId xmlns:a16="http://schemas.microsoft.com/office/drawing/2014/main" id="{52E25D59-B2BC-4226-925A-D731DA9CB6AA}"/>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6" name="直線コネクタ 275">
          <a:extLst>
            <a:ext uri="{FF2B5EF4-FFF2-40B4-BE49-F238E27FC236}">
              <a16:creationId xmlns:a16="http://schemas.microsoft.com/office/drawing/2014/main" id="{5A95C4A3-E792-45B9-84D7-9CEDCF952FEC}"/>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77" name="テキスト ボックス 276">
          <a:extLst>
            <a:ext uri="{FF2B5EF4-FFF2-40B4-BE49-F238E27FC236}">
              <a16:creationId xmlns:a16="http://schemas.microsoft.com/office/drawing/2014/main" id="{DB1D7289-5532-4EE0-8622-2637F51407D1}"/>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78" name="直線コネクタ 277">
          <a:extLst>
            <a:ext uri="{FF2B5EF4-FFF2-40B4-BE49-F238E27FC236}">
              <a16:creationId xmlns:a16="http://schemas.microsoft.com/office/drawing/2014/main" id="{5FA7FB07-E74F-4CD1-BD30-D6A24A34A3E2}"/>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79" name="テキスト ボックス 278">
          <a:extLst>
            <a:ext uri="{FF2B5EF4-FFF2-40B4-BE49-F238E27FC236}">
              <a16:creationId xmlns:a16="http://schemas.microsoft.com/office/drawing/2014/main" id="{5D456919-8C4A-40C3-A1E2-99608569F46B}"/>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0" name="直線コネクタ 279">
          <a:extLst>
            <a:ext uri="{FF2B5EF4-FFF2-40B4-BE49-F238E27FC236}">
              <a16:creationId xmlns:a16="http://schemas.microsoft.com/office/drawing/2014/main" id="{A6390F7B-1B05-450F-BDC7-7CA62B13A9D4}"/>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1" name="テキスト ボックス 280">
          <a:extLst>
            <a:ext uri="{FF2B5EF4-FFF2-40B4-BE49-F238E27FC236}">
              <a16:creationId xmlns:a16="http://schemas.microsoft.com/office/drawing/2014/main" id="{0AA7B442-9D3A-46AE-A244-8A783B2BEA25}"/>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2" name="直線コネクタ 281">
          <a:extLst>
            <a:ext uri="{FF2B5EF4-FFF2-40B4-BE49-F238E27FC236}">
              <a16:creationId xmlns:a16="http://schemas.microsoft.com/office/drawing/2014/main" id="{E1961D24-8F2B-430A-BD21-DF4E8B7DB0DA}"/>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3" name="テキスト ボックス 282">
          <a:extLst>
            <a:ext uri="{FF2B5EF4-FFF2-40B4-BE49-F238E27FC236}">
              <a16:creationId xmlns:a16="http://schemas.microsoft.com/office/drawing/2014/main" id="{B33407EA-35D6-441D-A3D0-74F46C481A31}"/>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84" name="直線コネクタ 283">
          <a:extLst>
            <a:ext uri="{FF2B5EF4-FFF2-40B4-BE49-F238E27FC236}">
              <a16:creationId xmlns:a16="http://schemas.microsoft.com/office/drawing/2014/main" id="{E52F6848-D749-4312-A69A-07BA3F98EFA3}"/>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85" name="テキスト ボックス 284">
          <a:extLst>
            <a:ext uri="{FF2B5EF4-FFF2-40B4-BE49-F238E27FC236}">
              <a16:creationId xmlns:a16="http://schemas.microsoft.com/office/drawing/2014/main" id="{8897FA49-B2A1-46EA-B4A6-01796689DE69}"/>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86" name="直線コネクタ 285">
          <a:extLst>
            <a:ext uri="{FF2B5EF4-FFF2-40B4-BE49-F238E27FC236}">
              <a16:creationId xmlns:a16="http://schemas.microsoft.com/office/drawing/2014/main" id="{AD119D54-4CFB-432A-9E40-5263BFF40EFF}"/>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87" name="テキスト ボックス 286">
          <a:extLst>
            <a:ext uri="{FF2B5EF4-FFF2-40B4-BE49-F238E27FC236}">
              <a16:creationId xmlns:a16="http://schemas.microsoft.com/office/drawing/2014/main" id="{95DA342E-4AA6-4682-9C3D-3235D4DD4C69}"/>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88" name="直線コネクタ 287">
          <a:extLst>
            <a:ext uri="{FF2B5EF4-FFF2-40B4-BE49-F238E27FC236}">
              <a16:creationId xmlns:a16="http://schemas.microsoft.com/office/drawing/2014/main" id="{A20ECE94-1A3D-44E0-8E29-EC508ADA828A}"/>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89" name="テキスト ボックス 288">
          <a:extLst>
            <a:ext uri="{FF2B5EF4-FFF2-40B4-BE49-F238E27FC236}">
              <a16:creationId xmlns:a16="http://schemas.microsoft.com/office/drawing/2014/main" id="{D1701D76-2599-4B43-AB77-A14F2AEBA69A}"/>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0" name="直線コネクタ 289">
          <a:extLst>
            <a:ext uri="{FF2B5EF4-FFF2-40B4-BE49-F238E27FC236}">
              <a16:creationId xmlns:a16="http://schemas.microsoft.com/office/drawing/2014/main" id="{91F4F2EE-0080-47F9-A683-32B5B07C97B1}"/>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91" name="【認定こども園・幼稚園・保育所】&#10;有形固定資産減価償却率グラフ枠">
          <a:extLst>
            <a:ext uri="{FF2B5EF4-FFF2-40B4-BE49-F238E27FC236}">
              <a16:creationId xmlns:a16="http://schemas.microsoft.com/office/drawing/2014/main" id="{5D3DF3BF-AAE7-4BE9-B55A-9D9A8A65E57A}"/>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42</xdr:row>
      <xdr:rowOff>92528</xdr:rowOff>
    </xdr:to>
    <xdr:cxnSp macro="">
      <xdr:nvCxnSpPr>
        <xdr:cNvPr id="292" name="直線コネクタ 291">
          <a:extLst>
            <a:ext uri="{FF2B5EF4-FFF2-40B4-BE49-F238E27FC236}">
              <a16:creationId xmlns:a16="http://schemas.microsoft.com/office/drawing/2014/main" id="{A6F782AF-D084-4FE5-94FE-F10E7BB3E2E0}"/>
            </a:ext>
          </a:extLst>
        </xdr:cNvPr>
        <xdr:cNvCxnSpPr/>
      </xdr:nvCxnSpPr>
      <xdr:spPr>
        <a:xfrm flipV="1">
          <a:off x="14375764" y="5580562"/>
          <a:ext cx="0" cy="1552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93" name="【認定こども園・幼稚園・保育所】&#10;有形固定資産減価償却率最小値テキスト">
          <a:extLst>
            <a:ext uri="{FF2B5EF4-FFF2-40B4-BE49-F238E27FC236}">
              <a16:creationId xmlns:a16="http://schemas.microsoft.com/office/drawing/2014/main" id="{FCCDDE6B-95E1-4F17-A828-F77133D31264}"/>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94" name="直線コネクタ 293">
          <a:extLst>
            <a:ext uri="{FF2B5EF4-FFF2-40B4-BE49-F238E27FC236}">
              <a16:creationId xmlns:a16="http://schemas.microsoft.com/office/drawing/2014/main" id="{FC6321EC-E416-4EEA-88DE-A371CA939315}"/>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340478" cy="259045"/>
    <xdr:sp macro="" textlink="">
      <xdr:nvSpPr>
        <xdr:cNvPr id="295" name="【認定こども園・幼稚園・保育所】&#10;有形固定資産減価償却率最大値テキスト">
          <a:extLst>
            <a:ext uri="{FF2B5EF4-FFF2-40B4-BE49-F238E27FC236}">
              <a16:creationId xmlns:a16="http://schemas.microsoft.com/office/drawing/2014/main" id="{D203A447-E7C7-4418-9845-E7195B196279}"/>
            </a:ext>
          </a:extLst>
        </xdr:cNvPr>
        <xdr:cNvSpPr txBox="1"/>
      </xdr:nvSpPr>
      <xdr:spPr>
        <a:xfrm>
          <a:off x="14414500" y="5363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296" name="直線コネクタ 295">
          <a:extLst>
            <a:ext uri="{FF2B5EF4-FFF2-40B4-BE49-F238E27FC236}">
              <a16:creationId xmlns:a16="http://schemas.microsoft.com/office/drawing/2014/main" id="{F6F721C6-6206-4B71-9904-261EC58FCDC0}"/>
            </a:ext>
          </a:extLst>
        </xdr:cNvPr>
        <xdr:cNvCxnSpPr/>
      </xdr:nvCxnSpPr>
      <xdr:spPr>
        <a:xfrm>
          <a:off x="14287500" y="55805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101799</xdr:rowOff>
    </xdr:from>
    <xdr:ext cx="405111" cy="259045"/>
    <xdr:sp macro="" textlink="">
      <xdr:nvSpPr>
        <xdr:cNvPr id="297" name="【認定こども園・幼稚園・保育所】&#10;有形固定資産減価償却率平均値テキスト">
          <a:extLst>
            <a:ext uri="{FF2B5EF4-FFF2-40B4-BE49-F238E27FC236}">
              <a16:creationId xmlns:a16="http://schemas.microsoft.com/office/drawing/2014/main" id="{557EC023-F399-433C-AC03-411F387B1341}"/>
            </a:ext>
          </a:extLst>
        </xdr:cNvPr>
        <xdr:cNvSpPr txBox="1"/>
      </xdr:nvSpPr>
      <xdr:spPr>
        <a:xfrm>
          <a:off x="14414500" y="6136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123372</xdr:rowOff>
    </xdr:from>
    <xdr:to>
      <xdr:col>85</xdr:col>
      <xdr:colOff>177800</xdr:colOff>
      <xdr:row>37</xdr:row>
      <xdr:rowOff>53522</xdr:rowOff>
    </xdr:to>
    <xdr:sp macro="" textlink="">
      <xdr:nvSpPr>
        <xdr:cNvPr id="298" name="フローチャート: 判断 297">
          <a:extLst>
            <a:ext uri="{FF2B5EF4-FFF2-40B4-BE49-F238E27FC236}">
              <a16:creationId xmlns:a16="http://schemas.microsoft.com/office/drawing/2014/main" id="{8A8BB339-9969-4628-A301-1D0B67FC3CED}"/>
            </a:ext>
          </a:extLst>
        </xdr:cNvPr>
        <xdr:cNvSpPr/>
      </xdr:nvSpPr>
      <xdr:spPr>
        <a:xfrm>
          <a:off x="14325600" y="615841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299" name="フローチャート: 判断 298">
          <a:extLst>
            <a:ext uri="{FF2B5EF4-FFF2-40B4-BE49-F238E27FC236}">
              <a16:creationId xmlns:a16="http://schemas.microsoft.com/office/drawing/2014/main" id="{2ECC0717-3FC7-4D99-9BA9-5D28D453AD24}"/>
            </a:ext>
          </a:extLst>
        </xdr:cNvPr>
        <xdr:cNvSpPr/>
      </xdr:nvSpPr>
      <xdr:spPr>
        <a:xfrm>
          <a:off x="13578840" y="6174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141333</xdr:rowOff>
    </xdr:from>
    <xdr:to>
      <xdr:col>76</xdr:col>
      <xdr:colOff>165100</xdr:colOff>
      <xdr:row>38</xdr:row>
      <xdr:rowOff>71482</xdr:rowOff>
    </xdr:to>
    <xdr:sp macro="" textlink="">
      <xdr:nvSpPr>
        <xdr:cNvPr id="300" name="フローチャート: 判断 299">
          <a:extLst>
            <a:ext uri="{FF2B5EF4-FFF2-40B4-BE49-F238E27FC236}">
              <a16:creationId xmlns:a16="http://schemas.microsoft.com/office/drawing/2014/main" id="{0123ADF6-90BB-4891-9409-84731256768C}"/>
            </a:ext>
          </a:extLst>
        </xdr:cNvPr>
        <xdr:cNvSpPr/>
      </xdr:nvSpPr>
      <xdr:spPr>
        <a:xfrm>
          <a:off x="12804140" y="6344013"/>
          <a:ext cx="10160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147864</xdr:rowOff>
    </xdr:from>
    <xdr:to>
      <xdr:col>72</xdr:col>
      <xdr:colOff>38100</xdr:colOff>
      <xdr:row>38</xdr:row>
      <xdr:rowOff>78014</xdr:rowOff>
    </xdr:to>
    <xdr:sp macro="" textlink="">
      <xdr:nvSpPr>
        <xdr:cNvPr id="301" name="フローチャート: 判断 300">
          <a:extLst>
            <a:ext uri="{FF2B5EF4-FFF2-40B4-BE49-F238E27FC236}">
              <a16:creationId xmlns:a16="http://schemas.microsoft.com/office/drawing/2014/main" id="{0145A1CA-1F00-4A5A-B8E7-B0A6ECE5C82B}"/>
            </a:ext>
          </a:extLst>
        </xdr:cNvPr>
        <xdr:cNvSpPr/>
      </xdr:nvSpPr>
      <xdr:spPr>
        <a:xfrm>
          <a:off x="12029440" y="63505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149497</xdr:rowOff>
    </xdr:from>
    <xdr:to>
      <xdr:col>67</xdr:col>
      <xdr:colOff>101600</xdr:colOff>
      <xdr:row>38</xdr:row>
      <xdr:rowOff>79647</xdr:rowOff>
    </xdr:to>
    <xdr:sp macro="" textlink="">
      <xdr:nvSpPr>
        <xdr:cNvPr id="302" name="フローチャート: 判断 301">
          <a:extLst>
            <a:ext uri="{FF2B5EF4-FFF2-40B4-BE49-F238E27FC236}">
              <a16:creationId xmlns:a16="http://schemas.microsoft.com/office/drawing/2014/main" id="{0A4D8A96-B7E9-46FF-B89C-D84D11CFE014}"/>
            </a:ext>
          </a:extLst>
        </xdr:cNvPr>
        <xdr:cNvSpPr/>
      </xdr:nvSpPr>
      <xdr:spPr>
        <a:xfrm>
          <a:off x="11231880" y="63521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3" name="テキスト ボックス 302">
          <a:extLst>
            <a:ext uri="{FF2B5EF4-FFF2-40B4-BE49-F238E27FC236}">
              <a16:creationId xmlns:a16="http://schemas.microsoft.com/office/drawing/2014/main" id="{22B27261-FD43-4677-A3FD-A8627162AD5B}"/>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4" name="テキスト ボックス 303">
          <a:extLst>
            <a:ext uri="{FF2B5EF4-FFF2-40B4-BE49-F238E27FC236}">
              <a16:creationId xmlns:a16="http://schemas.microsoft.com/office/drawing/2014/main" id="{979EC7BF-C9F3-4739-8F80-21005C64F0D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5" name="テキスト ボックス 304">
          <a:extLst>
            <a:ext uri="{FF2B5EF4-FFF2-40B4-BE49-F238E27FC236}">
              <a16:creationId xmlns:a16="http://schemas.microsoft.com/office/drawing/2014/main" id="{12BB2018-F9D8-4975-BC3C-3440FE23913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6" name="テキスト ボックス 305">
          <a:extLst>
            <a:ext uri="{FF2B5EF4-FFF2-40B4-BE49-F238E27FC236}">
              <a16:creationId xmlns:a16="http://schemas.microsoft.com/office/drawing/2014/main" id="{5B987129-9FB5-4965-8A58-66E86057F128}"/>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7" name="テキスト ボックス 306">
          <a:extLst>
            <a:ext uri="{FF2B5EF4-FFF2-40B4-BE49-F238E27FC236}">
              <a16:creationId xmlns:a16="http://schemas.microsoft.com/office/drawing/2014/main" id="{FD670ABC-34CC-46DC-9E12-E4FE8CBF444D}"/>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20501</xdr:rowOff>
    </xdr:from>
    <xdr:to>
      <xdr:col>81</xdr:col>
      <xdr:colOff>101600</xdr:colOff>
      <xdr:row>37</xdr:row>
      <xdr:rowOff>122101</xdr:rowOff>
    </xdr:to>
    <xdr:sp macro="" textlink="">
      <xdr:nvSpPr>
        <xdr:cNvPr id="308" name="楕円 307">
          <a:extLst>
            <a:ext uri="{FF2B5EF4-FFF2-40B4-BE49-F238E27FC236}">
              <a16:creationId xmlns:a16="http://schemas.microsoft.com/office/drawing/2014/main" id="{38255659-F40B-42EE-8A22-357D8C65B8BD}"/>
            </a:ext>
          </a:extLst>
        </xdr:cNvPr>
        <xdr:cNvSpPr/>
      </xdr:nvSpPr>
      <xdr:spPr>
        <a:xfrm>
          <a:off x="13578840" y="622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156028</xdr:rowOff>
    </xdr:from>
    <xdr:to>
      <xdr:col>76</xdr:col>
      <xdr:colOff>165100</xdr:colOff>
      <xdr:row>37</xdr:row>
      <xdr:rowOff>86178</xdr:rowOff>
    </xdr:to>
    <xdr:sp macro="" textlink="">
      <xdr:nvSpPr>
        <xdr:cNvPr id="309" name="楕円 308">
          <a:extLst>
            <a:ext uri="{FF2B5EF4-FFF2-40B4-BE49-F238E27FC236}">
              <a16:creationId xmlns:a16="http://schemas.microsoft.com/office/drawing/2014/main" id="{5D4B2174-5B02-455A-86B3-218C9BB1C86D}"/>
            </a:ext>
          </a:extLst>
        </xdr:cNvPr>
        <xdr:cNvSpPr/>
      </xdr:nvSpPr>
      <xdr:spPr>
        <a:xfrm>
          <a:off x="12804140" y="61910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35378</xdr:rowOff>
    </xdr:from>
    <xdr:to>
      <xdr:col>81</xdr:col>
      <xdr:colOff>50800</xdr:colOff>
      <xdr:row>37</xdr:row>
      <xdr:rowOff>71301</xdr:rowOff>
    </xdr:to>
    <xdr:cxnSp macro="">
      <xdr:nvCxnSpPr>
        <xdr:cNvPr id="310" name="直線コネクタ 309">
          <a:extLst>
            <a:ext uri="{FF2B5EF4-FFF2-40B4-BE49-F238E27FC236}">
              <a16:creationId xmlns:a16="http://schemas.microsoft.com/office/drawing/2014/main" id="{B28D525B-4A7B-42CB-9E07-1CDECA51B415}"/>
            </a:ext>
          </a:extLst>
        </xdr:cNvPr>
        <xdr:cNvCxnSpPr/>
      </xdr:nvCxnSpPr>
      <xdr:spPr>
        <a:xfrm>
          <a:off x="12854940" y="6238058"/>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120106</xdr:rowOff>
    </xdr:from>
    <xdr:to>
      <xdr:col>72</xdr:col>
      <xdr:colOff>38100</xdr:colOff>
      <xdr:row>37</xdr:row>
      <xdr:rowOff>50256</xdr:rowOff>
    </xdr:to>
    <xdr:sp macro="" textlink="">
      <xdr:nvSpPr>
        <xdr:cNvPr id="311" name="楕円 310">
          <a:extLst>
            <a:ext uri="{FF2B5EF4-FFF2-40B4-BE49-F238E27FC236}">
              <a16:creationId xmlns:a16="http://schemas.microsoft.com/office/drawing/2014/main" id="{16785A58-AF78-45FA-877C-6A76C737E875}"/>
            </a:ext>
          </a:extLst>
        </xdr:cNvPr>
        <xdr:cNvSpPr/>
      </xdr:nvSpPr>
      <xdr:spPr>
        <a:xfrm>
          <a:off x="12029440" y="61551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170906</xdr:rowOff>
    </xdr:from>
    <xdr:to>
      <xdr:col>76</xdr:col>
      <xdr:colOff>114300</xdr:colOff>
      <xdr:row>37</xdr:row>
      <xdr:rowOff>35378</xdr:rowOff>
    </xdr:to>
    <xdr:cxnSp macro="">
      <xdr:nvCxnSpPr>
        <xdr:cNvPr id="312" name="直線コネクタ 311">
          <a:extLst>
            <a:ext uri="{FF2B5EF4-FFF2-40B4-BE49-F238E27FC236}">
              <a16:creationId xmlns:a16="http://schemas.microsoft.com/office/drawing/2014/main" id="{97B4F6AC-4631-4259-9580-932A79B795E4}"/>
            </a:ext>
          </a:extLst>
        </xdr:cNvPr>
        <xdr:cNvCxnSpPr/>
      </xdr:nvCxnSpPr>
      <xdr:spPr>
        <a:xfrm>
          <a:off x="12072620" y="6205946"/>
          <a:ext cx="78232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86377</xdr:rowOff>
    </xdr:from>
    <xdr:ext cx="405111" cy="259045"/>
    <xdr:sp macro="" textlink="">
      <xdr:nvSpPr>
        <xdr:cNvPr id="313" name="n_1aveValue【認定こども園・幼稚園・保育所】&#10;有形固定資産減価償却率">
          <a:extLst>
            <a:ext uri="{FF2B5EF4-FFF2-40B4-BE49-F238E27FC236}">
              <a16:creationId xmlns:a16="http://schemas.microsoft.com/office/drawing/2014/main" id="{800EC0CB-3F97-4260-B207-48A06340EF14}"/>
            </a:ext>
          </a:extLst>
        </xdr:cNvPr>
        <xdr:cNvSpPr txBox="1"/>
      </xdr:nvSpPr>
      <xdr:spPr>
        <a:xfrm>
          <a:off x="134372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62610</xdr:rowOff>
    </xdr:from>
    <xdr:ext cx="405111" cy="259045"/>
    <xdr:sp macro="" textlink="">
      <xdr:nvSpPr>
        <xdr:cNvPr id="314" name="n_2aveValue【認定こども園・幼稚園・保育所】&#10;有形固定資産減価償却率">
          <a:extLst>
            <a:ext uri="{FF2B5EF4-FFF2-40B4-BE49-F238E27FC236}">
              <a16:creationId xmlns:a16="http://schemas.microsoft.com/office/drawing/2014/main" id="{84A34A07-018E-45DB-89E6-79F6A8DFE9D0}"/>
            </a:ext>
          </a:extLst>
        </xdr:cNvPr>
        <xdr:cNvSpPr txBox="1"/>
      </xdr:nvSpPr>
      <xdr:spPr>
        <a:xfrm>
          <a:off x="12675244" y="6432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69142</xdr:rowOff>
    </xdr:from>
    <xdr:ext cx="405111" cy="259045"/>
    <xdr:sp macro="" textlink="">
      <xdr:nvSpPr>
        <xdr:cNvPr id="315" name="n_3aveValue【認定こども園・幼稚園・保育所】&#10;有形固定資産減価償却率">
          <a:extLst>
            <a:ext uri="{FF2B5EF4-FFF2-40B4-BE49-F238E27FC236}">
              <a16:creationId xmlns:a16="http://schemas.microsoft.com/office/drawing/2014/main" id="{A26C774F-B0CF-4935-9A61-BDC001EA32F7}"/>
            </a:ext>
          </a:extLst>
        </xdr:cNvPr>
        <xdr:cNvSpPr txBox="1"/>
      </xdr:nvSpPr>
      <xdr:spPr>
        <a:xfrm>
          <a:off x="11900544" y="643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96174</xdr:rowOff>
    </xdr:from>
    <xdr:ext cx="405111" cy="259045"/>
    <xdr:sp macro="" textlink="">
      <xdr:nvSpPr>
        <xdr:cNvPr id="316" name="n_4aveValue【認定こども園・幼稚園・保育所】&#10;有形固定資産減価償却率">
          <a:extLst>
            <a:ext uri="{FF2B5EF4-FFF2-40B4-BE49-F238E27FC236}">
              <a16:creationId xmlns:a16="http://schemas.microsoft.com/office/drawing/2014/main" id="{419FFA37-8252-4A1E-A566-527D29087D60}"/>
            </a:ext>
          </a:extLst>
        </xdr:cNvPr>
        <xdr:cNvSpPr txBox="1"/>
      </xdr:nvSpPr>
      <xdr:spPr>
        <a:xfrm>
          <a:off x="1110298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113228</xdr:rowOff>
    </xdr:from>
    <xdr:ext cx="405111" cy="259045"/>
    <xdr:sp macro="" textlink="">
      <xdr:nvSpPr>
        <xdr:cNvPr id="317" name="n_1mainValue【認定こども園・幼稚園・保育所】&#10;有形固定資産減価償却率">
          <a:extLst>
            <a:ext uri="{FF2B5EF4-FFF2-40B4-BE49-F238E27FC236}">
              <a16:creationId xmlns:a16="http://schemas.microsoft.com/office/drawing/2014/main" id="{C907ABF8-3CA3-4110-BD21-5587A7560424}"/>
            </a:ext>
          </a:extLst>
        </xdr:cNvPr>
        <xdr:cNvSpPr txBox="1"/>
      </xdr:nvSpPr>
      <xdr:spPr>
        <a:xfrm>
          <a:off x="13437244" y="6315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102705</xdr:rowOff>
    </xdr:from>
    <xdr:ext cx="405111" cy="259045"/>
    <xdr:sp macro="" textlink="">
      <xdr:nvSpPr>
        <xdr:cNvPr id="318" name="n_2mainValue【認定こども園・幼稚園・保育所】&#10;有形固定資産減価償却率">
          <a:extLst>
            <a:ext uri="{FF2B5EF4-FFF2-40B4-BE49-F238E27FC236}">
              <a16:creationId xmlns:a16="http://schemas.microsoft.com/office/drawing/2014/main" id="{51519E2B-BCFA-49DC-AB27-E2855DB0963C}"/>
            </a:ext>
          </a:extLst>
        </xdr:cNvPr>
        <xdr:cNvSpPr txBox="1"/>
      </xdr:nvSpPr>
      <xdr:spPr>
        <a:xfrm>
          <a:off x="12675244" y="597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66783</xdr:rowOff>
    </xdr:from>
    <xdr:ext cx="405111" cy="259045"/>
    <xdr:sp macro="" textlink="">
      <xdr:nvSpPr>
        <xdr:cNvPr id="319" name="n_3mainValue【認定こども園・幼稚園・保育所】&#10;有形固定資産減価償却率">
          <a:extLst>
            <a:ext uri="{FF2B5EF4-FFF2-40B4-BE49-F238E27FC236}">
              <a16:creationId xmlns:a16="http://schemas.microsoft.com/office/drawing/2014/main" id="{E56464C2-A1AC-4C7D-B45C-5384CD024671}"/>
            </a:ext>
          </a:extLst>
        </xdr:cNvPr>
        <xdr:cNvSpPr txBox="1"/>
      </xdr:nvSpPr>
      <xdr:spPr>
        <a:xfrm>
          <a:off x="11900544" y="593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0" name="正方形/長方形 319">
          <a:extLst>
            <a:ext uri="{FF2B5EF4-FFF2-40B4-BE49-F238E27FC236}">
              <a16:creationId xmlns:a16="http://schemas.microsoft.com/office/drawing/2014/main" id="{3E3CFB7A-0C70-4790-AD5B-E2E54B17D2C7}"/>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1" name="正方形/長方形 320">
          <a:extLst>
            <a:ext uri="{FF2B5EF4-FFF2-40B4-BE49-F238E27FC236}">
              <a16:creationId xmlns:a16="http://schemas.microsoft.com/office/drawing/2014/main" id="{47302CDE-C8B8-4F05-B797-13945095D608}"/>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2" name="正方形/長方形 321">
          <a:extLst>
            <a:ext uri="{FF2B5EF4-FFF2-40B4-BE49-F238E27FC236}">
              <a16:creationId xmlns:a16="http://schemas.microsoft.com/office/drawing/2014/main" id="{13D4D6C3-5165-43FB-9B0B-7591F2E24021}"/>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3" name="正方形/長方形 322">
          <a:extLst>
            <a:ext uri="{FF2B5EF4-FFF2-40B4-BE49-F238E27FC236}">
              <a16:creationId xmlns:a16="http://schemas.microsoft.com/office/drawing/2014/main" id="{9AAB2B68-E683-46A5-94F5-72C96DCD413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4" name="正方形/長方形 323">
          <a:extLst>
            <a:ext uri="{FF2B5EF4-FFF2-40B4-BE49-F238E27FC236}">
              <a16:creationId xmlns:a16="http://schemas.microsoft.com/office/drawing/2014/main" id="{51E49DBD-979D-4658-80C8-72CAEAD6C439}"/>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5" name="正方形/長方形 324">
          <a:extLst>
            <a:ext uri="{FF2B5EF4-FFF2-40B4-BE49-F238E27FC236}">
              <a16:creationId xmlns:a16="http://schemas.microsoft.com/office/drawing/2014/main" id="{B3253494-1956-49B5-830A-02A0A2A6E132}"/>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6" name="正方形/長方形 325">
          <a:extLst>
            <a:ext uri="{FF2B5EF4-FFF2-40B4-BE49-F238E27FC236}">
              <a16:creationId xmlns:a16="http://schemas.microsoft.com/office/drawing/2014/main" id="{D430DB36-170B-42F5-A9CB-F6BD2E39D1CF}"/>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7" name="正方形/長方形 326">
          <a:extLst>
            <a:ext uri="{FF2B5EF4-FFF2-40B4-BE49-F238E27FC236}">
              <a16:creationId xmlns:a16="http://schemas.microsoft.com/office/drawing/2014/main" id="{3CF1C297-9758-4DCB-B491-7D76D14CB9F3}"/>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8" name="テキスト ボックス 327">
          <a:extLst>
            <a:ext uri="{FF2B5EF4-FFF2-40B4-BE49-F238E27FC236}">
              <a16:creationId xmlns:a16="http://schemas.microsoft.com/office/drawing/2014/main" id="{1BB612E5-A6B7-4ACF-857F-FAC8B95C4B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9" name="直線コネクタ 328">
          <a:extLst>
            <a:ext uri="{FF2B5EF4-FFF2-40B4-BE49-F238E27FC236}">
              <a16:creationId xmlns:a16="http://schemas.microsoft.com/office/drawing/2014/main" id="{7B375EBF-2B83-4AF4-974A-4B5F1F88D8A9}"/>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30" name="直線コネクタ 329">
          <a:extLst>
            <a:ext uri="{FF2B5EF4-FFF2-40B4-BE49-F238E27FC236}">
              <a16:creationId xmlns:a16="http://schemas.microsoft.com/office/drawing/2014/main" id="{7F9DA95B-6348-4DEE-A9F2-52695D041D66}"/>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31" name="テキスト ボックス 330">
          <a:extLst>
            <a:ext uri="{FF2B5EF4-FFF2-40B4-BE49-F238E27FC236}">
              <a16:creationId xmlns:a16="http://schemas.microsoft.com/office/drawing/2014/main" id="{A3F0EAF8-78E5-4547-BA67-3275CBF6AFD8}"/>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32" name="直線コネクタ 331">
          <a:extLst>
            <a:ext uri="{FF2B5EF4-FFF2-40B4-BE49-F238E27FC236}">
              <a16:creationId xmlns:a16="http://schemas.microsoft.com/office/drawing/2014/main" id="{447BA3AC-12D0-46D6-8975-7DEDD5B2B166}"/>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33" name="テキスト ボックス 332">
          <a:extLst>
            <a:ext uri="{FF2B5EF4-FFF2-40B4-BE49-F238E27FC236}">
              <a16:creationId xmlns:a16="http://schemas.microsoft.com/office/drawing/2014/main" id="{7D574DA3-EA77-415E-858E-4387B0CB8B7C}"/>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34" name="直線コネクタ 333">
          <a:extLst>
            <a:ext uri="{FF2B5EF4-FFF2-40B4-BE49-F238E27FC236}">
              <a16:creationId xmlns:a16="http://schemas.microsoft.com/office/drawing/2014/main" id="{53A1AD02-1AA5-499D-8188-DB3DF2D4101C}"/>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35" name="テキスト ボックス 334">
          <a:extLst>
            <a:ext uri="{FF2B5EF4-FFF2-40B4-BE49-F238E27FC236}">
              <a16:creationId xmlns:a16="http://schemas.microsoft.com/office/drawing/2014/main" id="{45F5AFC0-DB2A-4796-BE11-871A53B79AAF}"/>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36" name="直線コネクタ 335">
          <a:extLst>
            <a:ext uri="{FF2B5EF4-FFF2-40B4-BE49-F238E27FC236}">
              <a16:creationId xmlns:a16="http://schemas.microsoft.com/office/drawing/2014/main" id="{EDFFBC4C-FFC5-45D1-BE96-C65F059D0973}"/>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37" name="テキスト ボックス 336">
          <a:extLst>
            <a:ext uri="{FF2B5EF4-FFF2-40B4-BE49-F238E27FC236}">
              <a16:creationId xmlns:a16="http://schemas.microsoft.com/office/drawing/2014/main" id="{03A797DD-818C-4941-92E0-259C971D803A}"/>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38" name="直線コネクタ 337">
          <a:extLst>
            <a:ext uri="{FF2B5EF4-FFF2-40B4-BE49-F238E27FC236}">
              <a16:creationId xmlns:a16="http://schemas.microsoft.com/office/drawing/2014/main" id="{7EA18F07-DA35-4144-BADC-D9D9CFDD3372}"/>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39" name="テキスト ボックス 338">
          <a:extLst>
            <a:ext uri="{FF2B5EF4-FFF2-40B4-BE49-F238E27FC236}">
              <a16:creationId xmlns:a16="http://schemas.microsoft.com/office/drawing/2014/main" id="{394BC357-0F20-4A37-A4B2-345169806681}"/>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40" name="直線コネクタ 339">
          <a:extLst>
            <a:ext uri="{FF2B5EF4-FFF2-40B4-BE49-F238E27FC236}">
              <a16:creationId xmlns:a16="http://schemas.microsoft.com/office/drawing/2014/main" id="{55CACC38-600E-42C3-A2D1-EDCAB4BB1AD7}"/>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41" name="テキスト ボックス 340">
          <a:extLst>
            <a:ext uri="{FF2B5EF4-FFF2-40B4-BE49-F238E27FC236}">
              <a16:creationId xmlns:a16="http://schemas.microsoft.com/office/drawing/2014/main" id="{FDA83968-C1ED-4D62-BB6F-E636BC2F6739}"/>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2" name="直線コネクタ 341">
          <a:extLst>
            <a:ext uri="{FF2B5EF4-FFF2-40B4-BE49-F238E27FC236}">
              <a16:creationId xmlns:a16="http://schemas.microsoft.com/office/drawing/2014/main" id="{3C988C34-B0AF-4DD0-AF6B-BBEE0C25104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43" name="テキスト ボックス 342">
          <a:extLst>
            <a:ext uri="{FF2B5EF4-FFF2-40B4-BE49-F238E27FC236}">
              <a16:creationId xmlns:a16="http://schemas.microsoft.com/office/drawing/2014/main" id="{DD84A912-8E74-4617-A96D-1B9837D7726B}"/>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4" name="【認定こども園・幼稚園・保育所】&#10;一人当たり面積グラフ枠">
          <a:extLst>
            <a:ext uri="{FF2B5EF4-FFF2-40B4-BE49-F238E27FC236}">
              <a16:creationId xmlns:a16="http://schemas.microsoft.com/office/drawing/2014/main" id="{5E9C790C-6CA4-415D-A571-ED22F259A93A}"/>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42999</xdr:rowOff>
    </xdr:from>
    <xdr:to>
      <xdr:col>116</xdr:col>
      <xdr:colOff>62864</xdr:colOff>
      <xdr:row>41</xdr:row>
      <xdr:rowOff>89807</xdr:rowOff>
    </xdr:to>
    <xdr:cxnSp macro="">
      <xdr:nvCxnSpPr>
        <xdr:cNvPr id="345" name="直線コネクタ 344">
          <a:extLst>
            <a:ext uri="{FF2B5EF4-FFF2-40B4-BE49-F238E27FC236}">
              <a16:creationId xmlns:a16="http://schemas.microsoft.com/office/drawing/2014/main" id="{A03BBADB-0381-4812-B0F0-AEF3DB1E12D9}"/>
            </a:ext>
          </a:extLst>
        </xdr:cNvPr>
        <xdr:cNvCxnSpPr/>
      </xdr:nvCxnSpPr>
      <xdr:spPr>
        <a:xfrm flipV="1">
          <a:off x="19509104" y="5575119"/>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93634</xdr:rowOff>
    </xdr:from>
    <xdr:ext cx="469744" cy="259045"/>
    <xdr:sp macro="" textlink="">
      <xdr:nvSpPr>
        <xdr:cNvPr id="346" name="【認定こども園・幼稚園・保育所】&#10;一人当たり面積最小値テキスト">
          <a:extLst>
            <a:ext uri="{FF2B5EF4-FFF2-40B4-BE49-F238E27FC236}">
              <a16:creationId xmlns:a16="http://schemas.microsoft.com/office/drawing/2014/main" id="{742CBC54-E060-4EBA-A999-9CFBE28D128E}"/>
            </a:ext>
          </a:extLst>
        </xdr:cNvPr>
        <xdr:cNvSpPr txBox="1"/>
      </xdr:nvSpPr>
      <xdr:spPr>
        <a:xfrm>
          <a:off x="19547840" y="696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89807</xdr:rowOff>
    </xdr:from>
    <xdr:to>
      <xdr:col>116</xdr:col>
      <xdr:colOff>152400</xdr:colOff>
      <xdr:row>41</xdr:row>
      <xdr:rowOff>89807</xdr:rowOff>
    </xdr:to>
    <xdr:cxnSp macro="">
      <xdr:nvCxnSpPr>
        <xdr:cNvPr id="347" name="直線コネクタ 346">
          <a:extLst>
            <a:ext uri="{FF2B5EF4-FFF2-40B4-BE49-F238E27FC236}">
              <a16:creationId xmlns:a16="http://schemas.microsoft.com/office/drawing/2014/main" id="{0C95705E-223D-494C-91AA-769E08AB4904}"/>
            </a:ext>
          </a:extLst>
        </xdr:cNvPr>
        <xdr:cNvCxnSpPr/>
      </xdr:nvCxnSpPr>
      <xdr:spPr>
        <a:xfrm>
          <a:off x="19443700" y="69630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161126</xdr:rowOff>
    </xdr:from>
    <xdr:ext cx="469744" cy="259045"/>
    <xdr:sp macro="" textlink="">
      <xdr:nvSpPr>
        <xdr:cNvPr id="348" name="【認定こども園・幼稚園・保育所】&#10;一人当たり面積最大値テキスト">
          <a:extLst>
            <a:ext uri="{FF2B5EF4-FFF2-40B4-BE49-F238E27FC236}">
              <a16:creationId xmlns:a16="http://schemas.microsoft.com/office/drawing/2014/main" id="{C1D80DEA-15DB-45E8-9028-471BB9774E2A}"/>
            </a:ext>
          </a:extLst>
        </xdr:cNvPr>
        <xdr:cNvSpPr txBox="1"/>
      </xdr:nvSpPr>
      <xdr:spPr>
        <a:xfrm>
          <a:off x="19547840" y="535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42999</xdr:rowOff>
    </xdr:from>
    <xdr:to>
      <xdr:col>116</xdr:col>
      <xdr:colOff>152400</xdr:colOff>
      <xdr:row>33</xdr:row>
      <xdr:rowOff>42999</xdr:rowOff>
    </xdr:to>
    <xdr:cxnSp macro="">
      <xdr:nvCxnSpPr>
        <xdr:cNvPr id="349" name="直線コネクタ 348">
          <a:extLst>
            <a:ext uri="{FF2B5EF4-FFF2-40B4-BE49-F238E27FC236}">
              <a16:creationId xmlns:a16="http://schemas.microsoft.com/office/drawing/2014/main" id="{2D59ED59-E32E-4338-9718-C73A7C324AD6}"/>
            </a:ext>
          </a:extLst>
        </xdr:cNvPr>
        <xdr:cNvCxnSpPr/>
      </xdr:nvCxnSpPr>
      <xdr:spPr>
        <a:xfrm>
          <a:off x="19443700" y="55751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57711</xdr:rowOff>
    </xdr:from>
    <xdr:ext cx="469744" cy="259045"/>
    <xdr:sp macro="" textlink="">
      <xdr:nvSpPr>
        <xdr:cNvPr id="350" name="【認定こども園・幼稚園・保育所】&#10;一人当たり面積平均値テキスト">
          <a:extLst>
            <a:ext uri="{FF2B5EF4-FFF2-40B4-BE49-F238E27FC236}">
              <a16:creationId xmlns:a16="http://schemas.microsoft.com/office/drawing/2014/main" id="{3F0D44C8-8360-4EF1-A423-3201D5662580}"/>
            </a:ext>
          </a:extLst>
        </xdr:cNvPr>
        <xdr:cNvSpPr txBox="1"/>
      </xdr:nvSpPr>
      <xdr:spPr>
        <a:xfrm>
          <a:off x="19547840" y="659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351" name="フローチャート: 判断 350">
          <a:extLst>
            <a:ext uri="{FF2B5EF4-FFF2-40B4-BE49-F238E27FC236}">
              <a16:creationId xmlns:a16="http://schemas.microsoft.com/office/drawing/2014/main" id="{90F93285-35A2-4D4B-8250-2FF3B2A2092F}"/>
            </a:ext>
          </a:extLst>
        </xdr:cNvPr>
        <xdr:cNvSpPr/>
      </xdr:nvSpPr>
      <xdr:spPr>
        <a:xfrm>
          <a:off x="19458940" y="66172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352" name="フローチャート: 判断 351">
          <a:extLst>
            <a:ext uri="{FF2B5EF4-FFF2-40B4-BE49-F238E27FC236}">
              <a16:creationId xmlns:a16="http://schemas.microsoft.com/office/drawing/2014/main" id="{85A963EC-5ECB-4723-B3EC-4A2AE5E5D3DF}"/>
            </a:ext>
          </a:extLst>
        </xdr:cNvPr>
        <xdr:cNvSpPr/>
      </xdr:nvSpPr>
      <xdr:spPr>
        <a:xfrm>
          <a:off x="18735040" y="66401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110853</xdr:rowOff>
    </xdr:from>
    <xdr:to>
      <xdr:col>107</xdr:col>
      <xdr:colOff>101600</xdr:colOff>
      <xdr:row>40</xdr:row>
      <xdr:rowOff>41003</xdr:rowOff>
    </xdr:to>
    <xdr:sp macro="" textlink="">
      <xdr:nvSpPr>
        <xdr:cNvPr id="353" name="フローチャート: 判断 352">
          <a:extLst>
            <a:ext uri="{FF2B5EF4-FFF2-40B4-BE49-F238E27FC236}">
              <a16:creationId xmlns:a16="http://schemas.microsoft.com/office/drawing/2014/main" id="{7F0E8B41-3DD8-47A4-941F-56705EE3C8C7}"/>
            </a:ext>
          </a:extLst>
        </xdr:cNvPr>
        <xdr:cNvSpPr/>
      </xdr:nvSpPr>
      <xdr:spPr>
        <a:xfrm>
          <a:off x="17937480" y="66488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113030</xdr:rowOff>
    </xdr:from>
    <xdr:to>
      <xdr:col>102</xdr:col>
      <xdr:colOff>165100</xdr:colOff>
      <xdr:row>40</xdr:row>
      <xdr:rowOff>43180</xdr:rowOff>
    </xdr:to>
    <xdr:sp macro="" textlink="">
      <xdr:nvSpPr>
        <xdr:cNvPr id="354" name="フローチャート: 判断 353">
          <a:extLst>
            <a:ext uri="{FF2B5EF4-FFF2-40B4-BE49-F238E27FC236}">
              <a16:creationId xmlns:a16="http://schemas.microsoft.com/office/drawing/2014/main" id="{2B6C5492-57ED-49AC-B076-D5BCAC357CEF}"/>
            </a:ext>
          </a:extLst>
        </xdr:cNvPr>
        <xdr:cNvSpPr/>
      </xdr:nvSpPr>
      <xdr:spPr>
        <a:xfrm>
          <a:off x="17162780" y="66509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3628</xdr:rowOff>
    </xdr:from>
    <xdr:to>
      <xdr:col>98</xdr:col>
      <xdr:colOff>38100</xdr:colOff>
      <xdr:row>40</xdr:row>
      <xdr:rowOff>105228</xdr:rowOff>
    </xdr:to>
    <xdr:sp macro="" textlink="">
      <xdr:nvSpPr>
        <xdr:cNvPr id="355" name="フローチャート: 判断 354">
          <a:extLst>
            <a:ext uri="{FF2B5EF4-FFF2-40B4-BE49-F238E27FC236}">
              <a16:creationId xmlns:a16="http://schemas.microsoft.com/office/drawing/2014/main" id="{F6B221C7-660C-4A7F-9902-2D1AAB6B7942}"/>
            </a:ext>
          </a:extLst>
        </xdr:cNvPr>
        <xdr:cNvSpPr/>
      </xdr:nvSpPr>
      <xdr:spPr>
        <a:xfrm>
          <a:off x="16388080" y="670922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8644CE57-BFF3-4F4D-A852-9A3236FE2329}"/>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3DB88EC8-5555-424C-9BA3-DC8EFA7311B4}"/>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AB9A285C-30F2-4418-9D34-CF68BEB17092}"/>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327B56D2-3424-4568-94E5-38137FCC3918}"/>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42E27BFA-9537-410D-913E-87F0452D8504}"/>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85272</xdr:rowOff>
    </xdr:from>
    <xdr:to>
      <xdr:col>112</xdr:col>
      <xdr:colOff>38100</xdr:colOff>
      <xdr:row>35</xdr:row>
      <xdr:rowOff>15422</xdr:rowOff>
    </xdr:to>
    <xdr:sp macro="" textlink="">
      <xdr:nvSpPr>
        <xdr:cNvPr id="361" name="楕円 360">
          <a:extLst>
            <a:ext uri="{FF2B5EF4-FFF2-40B4-BE49-F238E27FC236}">
              <a16:creationId xmlns:a16="http://schemas.microsoft.com/office/drawing/2014/main" id="{6A7A614C-4D35-43BB-8592-F402B070C6D8}"/>
            </a:ext>
          </a:extLst>
        </xdr:cNvPr>
        <xdr:cNvSpPr/>
      </xdr:nvSpPr>
      <xdr:spPr>
        <a:xfrm>
          <a:off x="18735040" y="57850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34</xdr:row>
      <xdr:rowOff>77651</xdr:rowOff>
    </xdr:from>
    <xdr:to>
      <xdr:col>107</xdr:col>
      <xdr:colOff>101600</xdr:colOff>
      <xdr:row>35</xdr:row>
      <xdr:rowOff>7801</xdr:rowOff>
    </xdr:to>
    <xdr:sp macro="" textlink="">
      <xdr:nvSpPr>
        <xdr:cNvPr id="362" name="楕円 361">
          <a:extLst>
            <a:ext uri="{FF2B5EF4-FFF2-40B4-BE49-F238E27FC236}">
              <a16:creationId xmlns:a16="http://schemas.microsoft.com/office/drawing/2014/main" id="{77B72B84-5D63-4E90-9013-5735F74EECDE}"/>
            </a:ext>
          </a:extLst>
        </xdr:cNvPr>
        <xdr:cNvSpPr/>
      </xdr:nvSpPr>
      <xdr:spPr>
        <a:xfrm>
          <a:off x="17937480" y="57774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128451</xdr:rowOff>
    </xdr:from>
    <xdr:to>
      <xdr:col>111</xdr:col>
      <xdr:colOff>177800</xdr:colOff>
      <xdr:row>34</xdr:row>
      <xdr:rowOff>136072</xdr:rowOff>
    </xdr:to>
    <xdr:cxnSp macro="">
      <xdr:nvCxnSpPr>
        <xdr:cNvPr id="363" name="直線コネクタ 362">
          <a:extLst>
            <a:ext uri="{FF2B5EF4-FFF2-40B4-BE49-F238E27FC236}">
              <a16:creationId xmlns:a16="http://schemas.microsoft.com/office/drawing/2014/main" id="{17156AB5-1AAB-40D3-8C1B-77450FCE1E87}"/>
            </a:ext>
          </a:extLst>
        </xdr:cNvPr>
        <xdr:cNvCxnSpPr/>
      </xdr:nvCxnSpPr>
      <xdr:spPr>
        <a:xfrm>
          <a:off x="17988280" y="5828211"/>
          <a:ext cx="78994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51526</xdr:rowOff>
    </xdr:from>
    <xdr:to>
      <xdr:col>102</xdr:col>
      <xdr:colOff>165100</xdr:colOff>
      <xdr:row>34</xdr:row>
      <xdr:rowOff>153126</xdr:rowOff>
    </xdr:to>
    <xdr:sp macro="" textlink="">
      <xdr:nvSpPr>
        <xdr:cNvPr id="364" name="楕円 363">
          <a:extLst>
            <a:ext uri="{FF2B5EF4-FFF2-40B4-BE49-F238E27FC236}">
              <a16:creationId xmlns:a16="http://schemas.microsoft.com/office/drawing/2014/main" id="{A8763FEF-BE25-4429-B933-418E0974E9FA}"/>
            </a:ext>
          </a:extLst>
        </xdr:cNvPr>
        <xdr:cNvSpPr/>
      </xdr:nvSpPr>
      <xdr:spPr>
        <a:xfrm>
          <a:off x="17162780" y="575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102326</xdr:rowOff>
    </xdr:from>
    <xdr:to>
      <xdr:col>107</xdr:col>
      <xdr:colOff>50800</xdr:colOff>
      <xdr:row>34</xdr:row>
      <xdr:rowOff>128451</xdr:rowOff>
    </xdr:to>
    <xdr:cxnSp macro="">
      <xdr:nvCxnSpPr>
        <xdr:cNvPr id="365" name="直線コネクタ 364">
          <a:extLst>
            <a:ext uri="{FF2B5EF4-FFF2-40B4-BE49-F238E27FC236}">
              <a16:creationId xmlns:a16="http://schemas.microsoft.com/office/drawing/2014/main" id="{F41798DF-4D4C-4B87-BA4A-6C608CFFE93A}"/>
            </a:ext>
          </a:extLst>
        </xdr:cNvPr>
        <xdr:cNvCxnSpPr/>
      </xdr:nvCxnSpPr>
      <xdr:spPr>
        <a:xfrm>
          <a:off x="17213580" y="5802086"/>
          <a:ext cx="7747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23421</xdr:rowOff>
    </xdr:from>
    <xdr:ext cx="469744" cy="259045"/>
    <xdr:sp macro="" textlink="">
      <xdr:nvSpPr>
        <xdr:cNvPr id="366" name="n_1aveValue【認定こども園・幼稚園・保育所】&#10;一人当たり面積">
          <a:extLst>
            <a:ext uri="{FF2B5EF4-FFF2-40B4-BE49-F238E27FC236}">
              <a16:creationId xmlns:a16="http://schemas.microsoft.com/office/drawing/2014/main" id="{EA2DDA7C-87C9-41D6-B483-48AAFFEED084}"/>
            </a:ext>
          </a:extLst>
        </xdr:cNvPr>
        <xdr:cNvSpPr txBox="1"/>
      </xdr:nvSpPr>
      <xdr:spPr>
        <a:xfrm>
          <a:off x="18561127" y="672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32130</xdr:rowOff>
    </xdr:from>
    <xdr:ext cx="469744" cy="259045"/>
    <xdr:sp macro="" textlink="">
      <xdr:nvSpPr>
        <xdr:cNvPr id="367" name="n_2aveValue【認定こども園・幼稚園・保育所】&#10;一人当たり面積">
          <a:extLst>
            <a:ext uri="{FF2B5EF4-FFF2-40B4-BE49-F238E27FC236}">
              <a16:creationId xmlns:a16="http://schemas.microsoft.com/office/drawing/2014/main" id="{5CFE4526-7A96-4EDA-B9E2-B570D9C28474}"/>
            </a:ext>
          </a:extLst>
        </xdr:cNvPr>
        <xdr:cNvSpPr txBox="1"/>
      </xdr:nvSpPr>
      <xdr:spPr>
        <a:xfrm>
          <a:off x="17776267" y="673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34307</xdr:rowOff>
    </xdr:from>
    <xdr:ext cx="469744" cy="259045"/>
    <xdr:sp macro="" textlink="">
      <xdr:nvSpPr>
        <xdr:cNvPr id="368" name="n_3aveValue【認定こども園・幼稚園・保育所】&#10;一人当たり面積">
          <a:extLst>
            <a:ext uri="{FF2B5EF4-FFF2-40B4-BE49-F238E27FC236}">
              <a16:creationId xmlns:a16="http://schemas.microsoft.com/office/drawing/2014/main" id="{A0E9C469-8841-42D9-B9E9-598A7E167B79}"/>
            </a:ext>
          </a:extLst>
        </xdr:cNvPr>
        <xdr:cNvSpPr txBox="1"/>
      </xdr:nvSpPr>
      <xdr:spPr>
        <a:xfrm>
          <a:off x="17001567" y="673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121755</xdr:rowOff>
    </xdr:from>
    <xdr:ext cx="469744" cy="259045"/>
    <xdr:sp macro="" textlink="">
      <xdr:nvSpPr>
        <xdr:cNvPr id="369" name="n_4aveValue【認定こども園・幼稚園・保育所】&#10;一人当たり面積">
          <a:extLst>
            <a:ext uri="{FF2B5EF4-FFF2-40B4-BE49-F238E27FC236}">
              <a16:creationId xmlns:a16="http://schemas.microsoft.com/office/drawing/2014/main" id="{5707B280-7B7F-48D9-846D-314993A9D77C}"/>
            </a:ext>
          </a:extLst>
        </xdr:cNvPr>
        <xdr:cNvSpPr txBox="1"/>
      </xdr:nvSpPr>
      <xdr:spPr>
        <a:xfrm>
          <a:off x="16226867" y="6492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31949</xdr:rowOff>
    </xdr:from>
    <xdr:ext cx="469744" cy="259045"/>
    <xdr:sp macro="" textlink="">
      <xdr:nvSpPr>
        <xdr:cNvPr id="370" name="n_1mainValue【認定こども園・幼稚園・保育所】&#10;一人当たり面積">
          <a:extLst>
            <a:ext uri="{FF2B5EF4-FFF2-40B4-BE49-F238E27FC236}">
              <a16:creationId xmlns:a16="http://schemas.microsoft.com/office/drawing/2014/main" id="{A5064AA8-06F8-4D42-A2D6-A1B3345CA049}"/>
            </a:ext>
          </a:extLst>
        </xdr:cNvPr>
        <xdr:cNvSpPr txBox="1"/>
      </xdr:nvSpPr>
      <xdr:spPr>
        <a:xfrm>
          <a:off x="18561127" y="556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24328</xdr:rowOff>
    </xdr:from>
    <xdr:ext cx="469744" cy="259045"/>
    <xdr:sp macro="" textlink="">
      <xdr:nvSpPr>
        <xdr:cNvPr id="371" name="n_2mainValue【認定こども園・幼稚園・保育所】&#10;一人当たり面積">
          <a:extLst>
            <a:ext uri="{FF2B5EF4-FFF2-40B4-BE49-F238E27FC236}">
              <a16:creationId xmlns:a16="http://schemas.microsoft.com/office/drawing/2014/main" id="{CB016F95-614B-4586-9E5A-90047BBB314B}"/>
            </a:ext>
          </a:extLst>
        </xdr:cNvPr>
        <xdr:cNvSpPr txBox="1"/>
      </xdr:nvSpPr>
      <xdr:spPr>
        <a:xfrm>
          <a:off x="17776267" y="555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169653</xdr:rowOff>
    </xdr:from>
    <xdr:ext cx="469744" cy="259045"/>
    <xdr:sp macro="" textlink="">
      <xdr:nvSpPr>
        <xdr:cNvPr id="372" name="n_3mainValue【認定こども園・幼稚園・保育所】&#10;一人当たり面積">
          <a:extLst>
            <a:ext uri="{FF2B5EF4-FFF2-40B4-BE49-F238E27FC236}">
              <a16:creationId xmlns:a16="http://schemas.microsoft.com/office/drawing/2014/main" id="{5C9B8801-0A97-4E6F-87D1-5006B1CF92A8}"/>
            </a:ext>
          </a:extLst>
        </xdr:cNvPr>
        <xdr:cNvSpPr txBox="1"/>
      </xdr:nvSpPr>
      <xdr:spPr>
        <a:xfrm>
          <a:off x="17001567" y="55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3" name="正方形/長方形 372">
          <a:extLst>
            <a:ext uri="{FF2B5EF4-FFF2-40B4-BE49-F238E27FC236}">
              <a16:creationId xmlns:a16="http://schemas.microsoft.com/office/drawing/2014/main" id="{34F87A90-CDA6-4998-82EB-23DE34B17F92}"/>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4" name="正方形/長方形 373">
          <a:extLst>
            <a:ext uri="{FF2B5EF4-FFF2-40B4-BE49-F238E27FC236}">
              <a16:creationId xmlns:a16="http://schemas.microsoft.com/office/drawing/2014/main" id="{E43F7FF7-6742-42C0-A25D-BD412B2FA216}"/>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5" name="正方形/長方形 374">
          <a:extLst>
            <a:ext uri="{FF2B5EF4-FFF2-40B4-BE49-F238E27FC236}">
              <a16:creationId xmlns:a16="http://schemas.microsoft.com/office/drawing/2014/main" id="{D79BFBA5-FDBC-45B7-8CA6-F9D1C6193E9C}"/>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6" name="正方形/長方形 375">
          <a:extLst>
            <a:ext uri="{FF2B5EF4-FFF2-40B4-BE49-F238E27FC236}">
              <a16:creationId xmlns:a16="http://schemas.microsoft.com/office/drawing/2014/main" id="{227ED564-B974-450B-8364-177FE3A1A6D7}"/>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7" name="正方形/長方形 376">
          <a:extLst>
            <a:ext uri="{FF2B5EF4-FFF2-40B4-BE49-F238E27FC236}">
              <a16:creationId xmlns:a16="http://schemas.microsoft.com/office/drawing/2014/main" id="{ACA223DF-ECCE-429E-B649-7D3DDD8E7F95}"/>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8" name="正方形/長方形 377">
          <a:extLst>
            <a:ext uri="{FF2B5EF4-FFF2-40B4-BE49-F238E27FC236}">
              <a16:creationId xmlns:a16="http://schemas.microsoft.com/office/drawing/2014/main" id="{F53C2720-C249-4B5F-89AB-C94F11976F5D}"/>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9" name="正方形/長方形 378">
          <a:extLst>
            <a:ext uri="{FF2B5EF4-FFF2-40B4-BE49-F238E27FC236}">
              <a16:creationId xmlns:a16="http://schemas.microsoft.com/office/drawing/2014/main" id="{339C5046-93E7-4662-9610-61D0D9B12447}"/>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0" name="正方形/長方形 379">
          <a:extLst>
            <a:ext uri="{FF2B5EF4-FFF2-40B4-BE49-F238E27FC236}">
              <a16:creationId xmlns:a16="http://schemas.microsoft.com/office/drawing/2014/main" id="{CCCB74F3-FAA6-4135-8118-25D1479146B5}"/>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1" name="テキスト ボックス 380">
          <a:extLst>
            <a:ext uri="{FF2B5EF4-FFF2-40B4-BE49-F238E27FC236}">
              <a16:creationId xmlns:a16="http://schemas.microsoft.com/office/drawing/2014/main" id="{D87EDD18-0647-4CFD-95AF-07AFAF5742BD}"/>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2" name="直線コネクタ 381">
          <a:extLst>
            <a:ext uri="{FF2B5EF4-FFF2-40B4-BE49-F238E27FC236}">
              <a16:creationId xmlns:a16="http://schemas.microsoft.com/office/drawing/2014/main" id="{316699FD-35D5-429E-8258-C22DD0A4CC35}"/>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83" name="テキスト ボックス 382">
          <a:extLst>
            <a:ext uri="{FF2B5EF4-FFF2-40B4-BE49-F238E27FC236}">
              <a16:creationId xmlns:a16="http://schemas.microsoft.com/office/drawing/2014/main" id="{DF9F8BA1-26C3-474F-823A-D28E1A1693F6}"/>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4" name="直線コネクタ 383">
          <a:extLst>
            <a:ext uri="{FF2B5EF4-FFF2-40B4-BE49-F238E27FC236}">
              <a16:creationId xmlns:a16="http://schemas.microsoft.com/office/drawing/2014/main" id="{0CFCDCCF-8C4C-4AA9-8C3D-8D6C0799616A}"/>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85" name="テキスト ボックス 384">
          <a:extLst>
            <a:ext uri="{FF2B5EF4-FFF2-40B4-BE49-F238E27FC236}">
              <a16:creationId xmlns:a16="http://schemas.microsoft.com/office/drawing/2014/main" id="{DC45F043-427E-4AC5-8577-F4AE57C7D67B}"/>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6" name="直線コネクタ 385">
          <a:extLst>
            <a:ext uri="{FF2B5EF4-FFF2-40B4-BE49-F238E27FC236}">
              <a16:creationId xmlns:a16="http://schemas.microsoft.com/office/drawing/2014/main" id="{23EB65A3-3FB4-4539-88FE-A24A02ECE7D7}"/>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7" name="テキスト ボックス 386">
          <a:extLst>
            <a:ext uri="{FF2B5EF4-FFF2-40B4-BE49-F238E27FC236}">
              <a16:creationId xmlns:a16="http://schemas.microsoft.com/office/drawing/2014/main" id="{E685D3FF-7097-4D20-8F69-C1B2CA8C0469}"/>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8" name="直線コネクタ 387">
          <a:extLst>
            <a:ext uri="{FF2B5EF4-FFF2-40B4-BE49-F238E27FC236}">
              <a16:creationId xmlns:a16="http://schemas.microsoft.com/office/drawing/2014/main" id="{C96639DC-9BE8-47A7-9C74-BEDB9C16D9C7}"/>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89" name="テキスト ボックス 388">
          <a:extLst>
            <a:ext uri="{FF2B5EF4-FFF2-40B4-BE49-F238E27FC236}">
              <a16:creationId xmlns:a16="http://schemas.microsoft.com/office/drawing/2014/main" id="{0D21214F-F0AB-46A9-9924-7220A0E49679}"/>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0" name="直線コネクタ 389">
          <a:extLst>
            <a:ext uri="{FF2B5EF4-FFF2-40B4-BE49-F238E27FC236}">
              <a16:creationId xmlns:a16="http://schemas.microsoft.com/office/drawing/2014/main" id="{EAAD64C7-0199-49F7-B900-220FF9E54B41}"/>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1" name="テキスト ボックス 390">
          <a:extLst>
            <a:ext uri="{FF2B5EF4-FFF2-40B4-BE49-F238E27FC236}">
              <a16:creationId xmlns:a16="http://schemas.microsoft.com/office/drawing/2014/main" id="{1BDCF2F3-D19F-43C3-B11F-2BAB7FD67BB5}"/>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2" name="直線コネクタ 391">
          <a:extLst>
            <a:ext uri="{FF2B5EF4-FFF2-40B4-BE49-F238E27FC236}">
              <a16:creationId xmlns:a16="http://schemas.microsoft.com/office/drawing/2014/main" id="{B5154181-04C1-4034-AFF0-323167DD31B1}"/>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93" name="テキスト ボックス 392">
          <a:extLst>
            <a:ext uri="{FF2B5EF4-FFF2-40B4-BE49-F238E27FC236}">
              <a16:creationId xmlns:a16="http://schemas.microsoft.com/office/drawing/2014/main" id="{A3C17ACA-5D9E-445F-ABCC-C2ED686F76E8}"/>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4" name="直線コネクタ 393">
          <a:extLst>
            <a:ext uri="{FF2B5EF4-FFF2-40B4-BE49-F238E27FC236}">
              <a16:creationId xmlns:a16="http://schemas.microsoft.com/office/drawing/2014/main" id="{462E65E8-903F-4FE8-B881-F5DE8F89D41D}"/>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95" name="テキスト ボックス 394">
          <a:extLst>
            <a:ext uri="{FF2B5EF4-FFF2-40B4-BE49-F238E27FC236}">
              <a16:creationId xmlns:a16="http://schemas.microsoft.com/office/drawing/2014/main" id="{D54127BB-26E0-4064-8CD0-12E52DE21F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6" name="【学校施設】&#10;有形固定資産減価償却率グラフ枠">
          <a:extLst>
            <a:ext uri="{FF2B5EF4-FFF2-40B4-BE49-F238E27FC236}">
              <a16:creationId xmlns:a16="http://schemas.microsoft.com/office/drawing/2014/main" id="{842C1212-5CA2-4577-9B06-13E0AAB11068}"/>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64</xdr:row>
      <xdr:rowOff>66675</xdr:rowOff>
    </xdr:to>
    <xdr:cxnSp macro="">
      <xdr:nvCxnSpPr>
        <xdr:cNvPr id="397" name="直線コネクタ 396">
          <a:extLst>
            <a:ext uri="{FF2B5EF4-FFF2-40B4-BE49-F238E27FC236}">
              <a16:creationId xmlns:a16="http://schemas.microsoft.com/office/drawing/2014/main" id="{6A18DAF6-E86D-4F8F-A73C-6CECD3EC9444}"/>
            </a:ext>
          </a:extLst>
        </xdr:cNvPr>
        <xdr:cNvCxnSpPr/>
      </xdr:nvCxnSpPr>
      <xdr:spPr>
        <a:xfrm flipV="1">
          <a:off x="14375764" y="934021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398" name="【学校施設】&#10;有形固定資産減価償却率最小値テキスト">
          <a:extLst>
            <a:ext uri="{FF2B5EF4-FFF2-40B4-BE49-F238E27FC236}">
              <a16:creationId xmlns:a16="http://schemas.microsoft.com/office/drawing/2014/main" id="{0E423AE2-7371-4ACB-A162-3CCE3E36E3DB}"/>
            </a:ext>
          </a:extLst>
        </xdr:cNvPr>
        <xdr:cNvSpPr txBox="1"/>
      </xdr:nvSpPr>
      <xdr:spPr>
        <a:xfrm>
          <a:off x="14414500" y="1079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399" name="直線コネクタ 398">
          <a:extLst>
            <a:ext uri="{FF2B5EF4-FFF2-40B4-BE49-F238E27FC236}">
              <a16:creationId xmlns:a16="http://schemas.microsoft.com/office/drawing/2014/main" id="{156407C4-BBB5-44F0-9A17-DCC8D41F58E0}"/>
            </a:ext>
          </a:extLst>
        </xdr:cNvPr>
        <xdr:cNvCxnSpPr/>
      </xdr:nvCxnSpPr>
      <xdr:spPr>
        <a:xfrm>
          <a:off x="14287500" y="107956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400" name="【学校施設】&#10;有形固定資産減価償却率最大値テキスト">
          <a:extLst>
            <a:ext uri="{FF2B5EF4-FFF2-40B4-BE49-F238E27FC236}">
              <a16:creationId xmlns:a16="http://schemas.microsoft.com/office/drawing/2014/main" id="{48CCDB9E-6F4D-4B5A-A9BA-2DF942050817}"/>
            </a:ext>
          </a:extLst>
        </xdr:cNvPr>
        <xdr:cNvSpPr txBox="1"/>
      </xdr:nvSpPr>
      <xdr:spPr>
        <a:xfrm>
          <a:off x="14414500" y="9119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401" name="直線コネクタ 400">
          <a:extLst>
            <a:ext uri="{FF2B5EF4-FFF2-40B4-BE49-F238E27FC236}">
              <a16:creationId xmlns:a16="http://schemas.microsoft.com/office/drawing/2014/main" id="{BC562465-7BD3-41F2-9A01-1F842D276CD1}"/>
            </a:ext>
          </a:extLst>
        </xdr:cNvPr>
        <xdr:cNvCxnSpPr/>
      </xdr:nvCxnSpPr>
      <xdr:spPr>
        <a:xfrm>
          <a:off x="14287500" y="93402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129557</xdr:rowOff>
    </xdr:from>
    <xdr:ext cx="405111" cy="259045"/>
    <xdr:sp macro="" textlink="">
      <xdr:nvSpPr>
        <xdr:cNvPr id="402" name="【学校施設】&#10;有形固定資産減価償却率平均値テキスト">
          <a:extLst>
            <a:ext uri="{FF2B5EF4-FFF2-40B4-BE49-F238E27FC236}">
              <a16:creationId xmlns:a16="http://schemas.microsoft.com/office/drawing/2014/main" id="{0CC4672A-93EB-4104-8DF1-F3EC873CD85F}"/>
            </a:ext>
          </a:extLst>
        </xdr:cNvPr>
        <xdr:cNvSpPr txBox="1"/>
      </xdr:nvSpPr>
      <xdr:spPr>
        <a:xfrm>
          <a:off x="144145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403" name="フローチャート: 判断 402">
          <a:extLst>
            <a:ext uri="{FF2B5EF4-FFF2-40B4-BE49-F238E27FC236}">
              <a16:creationId xmlns:a16="http://schemas.microsoft.com/office/drawing/2014/main" id="{5DE6A798-3466-45FE-937E-BC67AFEC2F3A}"/>
            </a:ext>
          </a:extLst>
        </xdr:cNvPr>
        <xdr:cNvSpPr/>
      </xdr:nvSpPr>
      <xdr:spPr>
        <a:xfrm>
          <a:off x="14325600" y="100418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404" name="フローチャート: 判断 403">
          <a:extLst>
            <a:ext uri="{FF2B5EF4-FFF2-40B4-BE49-F238E27FC236}">
              <a16:creationId xmlns:a16="http://schemas.microsoft.com/office/drawing/2014/main" id="{1A9CDDBC-6B85-40E0-B985-104AEF80DF79}"/>
            </a:ext>
          </a:extLst>
        </xdr:cNvPr>
        <xdr:cNvSpPr/>
      </xdr:nvSpPr>
      <xdr:spPr>
        <a:xfrm>
          <a:off x="13578840" y="10019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405" name="フローチャート: 判断 404">
          <a:extLst>
            <a:ext uri="{FF2B5EF4-FFF2-40B4-BE49-F238E27FC236}">
              <a16:creationId xmlns:a16="http://schemas.microsoft.com/office/drawing/2014/main" id="{D1A3D63E-B882-4F26-A630-9B585A3C46FF}"/>
            </a:ext>
          </a:extLst>
        </xdr:cNvPr>
        <xdr:cNvSpPr/>
      </xdr:nvSpPr>
      <xdr:spPr>
        <a:xfrm>
          <a:off x="1280414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406" name="フローチャート: 判断 405">
          <a:extLst>
            <a:ext uri="{FF2B5EF4-FFF2-40B4-BE49-F238E27FC236}">
              <a16:creationId xmlns:a16="http://schemas.microsoft.com/office/drawing/2014/main" id="{2576AB55-3191-45CB-8375-1983343B0F46}"/>
            </a:ext>
          </a:extLst>
        </xdr:cNvPr>
        <xdr:cNvSpPr/>
      </xdr:nvSpPr>
      <xdr:spPr>
        <a:xfrm>
          <a:off x="12029440" y="99675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407" name="フローチャート: 判断 406">
          <a:extLst>
            <a:ext uri="{FF2B5EF4-FFF2-40B4-BE49-F238E27FC236}">
              <a16:creationId xmlns:a16="http://schemas.microsoft.com/office/drawing/2014/main" id="{5277A709-44FC-47EB-91E9-32C42C570FCE}"/>
            </a:ext>
          </a:extLst>
        </xdr:cNvPr>
        <xdr:cNvSpPr/>
      </xdr:nvSpPr>
      <xdr:spPr>
        <a:xfrm>
          <a:off x="11231880" y="10026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DC8BCBBD-262E-4DA7-8BD1-5286289E6F1A}"/>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EF2F6783-C8CC-4418-A33A-DAFE29DECBAC}"/>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0" name="テキスト ボックス 409">
          <a:extLst>
            <a:ext uri="{FF2B5EF4-FFF2-40B4-BE49-F238E27FC236}">
              <a16:creationId xmlns:a16="http://schemas.microsoft.com/office/drawing/2014/main" id="{259EEE58-3D31-4743-8E3C-BBAF0455587C}"/>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1" name="テキスト ボックス 410">
          <a:extLst>
            <a:ext uri="{FF2B5EF4-FFF2-40B4-BE49-F238E27FC236}">
              <a16:creationId xmlns:a16="http://schemas.microsoft.com/office/drawing/2014/main" id="{F251AEEA-C2AE-4E60-BA95-96560B033459}"/>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id="{8B3D066D-01B8-4E1E-ADE6-F21577E4CA7D}"/>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55880</xdr:rowOff>
    </xdr:from>
    <xdr:to>
      <xdr:col>81</xdr:col>
      <xdr:colOff>101600</xdr:colOff>
      <xdr:row>63</xdr:row>
      <xdr:rowOff>157480</xdr:rowOff>
    </xdr:to>
    <xdr:sp macro="" textlink="">
      <xdr:nvSpPr>
        <xdr:cNvPr id="413" name="楕円 412">
          <a:extLst>
            <a:ext uri="{FF2B5EF4-FFF2-40B4-BE49-F238E27FC236}">
              <a16:creationId xmlns:a16="http://schemas.microsoft.com/office/drawing/2014/main" id="{B3A30055-CCFF-4346-A515-223E594D4E45}"/>
            </a:ext>
          </a:extLst>
        </xdr:cNvPr>
        <xdr:cNvSpPr/>
      </xdr:nvSpPr>
      <xdr:spPr>
        <a:xfrm>
          <a:off x="1357884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42545</xdr:rowOff>
    </xdr:from>
    <xdr:to>
      <xdr:col>76</xdr:col>
      <xdr:colOff>165100</xdr:colOff>
      <xdr:row>63</xdr:row>
      <xdr:rowOff>144145</xdr:rowOff>
    </xdr:to>
    <xdr:sp macro="" textlink="">
      <xdr:nvSpPr>
        <xdr:cNvPr id="414" name="楕円 413">
          <a:extLst>
            <a:ext uri="{FF2B5EF4-FFF2-40B4-BE49-F238E27FC236}">
              <a16:creationId xmlns:a16="http://schemas.microsoft.com/office/drawing/2014/main" id="{12CC8346-E027-4245-93CE-0880247476C1}"/>
            </a:ext>
          </a:extLst>
        </xdr:cNvPr>
        <xdr:cNvSpPr/>
      </xdr:nvSpPr>
      <xdr:spPr>
        <a:xfrm>
          <a:off x="12804140"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93345</xdr:rowOff>
    </xdr:from>
    <xdr:to>
      <xdr:col>81</xdr:col>
      <xdr:colOff>50800</xdr:colOff>
      <xdr:row>63</xdr:row>
      <xdr:rowOff>106680</xdr:rowOff>
    </xdr:to>
    <xdr:cxnSp macro="">
      <xdr:nvCxnSpPr>
        <xdr:cNvPr id="415" name="直線コネクタ 414">
          <a:extLst>
            <a:ext uri="{FF2B5EF4-FFF2-40B4-BE49-F238E27FC236}">
              <a16:creationId xmlns:a16="http://schemas.microsoft.com/office/drawing/2014/main" id="{34FEB31F-69A2-44E5-963F-43982F1AFF5D}"/>
            </a:ext>
          </a:extLst>
        </xdr:cNvPr>
        <xdr:cNvCxnSpPr/>
      </xdr:nvCxnSpPr>
      <xdr:spPr>
        <a:xfrm>
          <a:off x="12854940" y="10654665"/>
          <a:ext cx="7747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67310</xdr:rowOff>
    </xdr:from>
    <xdr:to>
      <xdr:col>72</xdr:col>
      <xdr:colOff>38100</xdr:colOff>
      <xdr:row>63</xdr:row>
      <xdr:rowOff>168910</xdr:rowOff>
    </xdr:to>
    <xdr:sp macro="" textlink="">
      <xdr:nvSpPr>
        <xdr:cNvPr id="416" name="楕円 415">
          <a:extLst>
            <a:ext uri="{FF2B5EF4-FFF2-40B4-BE49-F238E27FC236}">
              <a16:creationId xmlns:a16="http://schemas.microsoft.com/office/drawing/2014/main" id="{1B9B4F2F-9705-4BB5-A4E0-7C5E6ACC6291}"/>
            </a:ext>
          </a:extLst>
        </xdr:cNvPr>
        <xdr:cNvSpPr/>
      </xdr:nvSpPr>
      <xdr:spPr>
        <a:xfrm>
          <a:off x="12029440" y="106286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93345</xdr:rowOff>
    </xdr:from>
    <xdr:to>
      <xdr:col>76</xdr:col>
      <xdr:colOff>114300</xdr:colOff>
      <xdr:row>63</xdr:row>
      <xdr:rowOff>118110</xdr:rowOff>
    </xdr:to>
    <xdr:cxnSp macro="">
      <xdr:nvCxnSpPr>
        <xdr:cNvPr id="417" name="直線コネクタ 416">
          <a:extLst>
            <a:ext uri="{FF2B5EF4-FFF2-40B4-BE49-F238E27FC236}">
              <a16:creationId xmlns:a16="http://schemas.microsoft.com/office/drawing/2014/main" id="{7E7DD72B-C5FD-4B65-B8FE-2D69B89AD866}"/>
            </a:ext>
          </a:extLst>
        </xdr:cNvPr>
        <xdr:cNvCxnSpPr/>
      </xdr:nvCxnSpPr>
      <xdr:spPr>
        <a:xfrm flipV="1">
          <a:off x="12072620" y="10654665"/>
          <a:ext cx="7823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418" name="n_1aveValue【学校施設】&#10;有形固定資産減価償却率">
          <a:extLst>
            <a:ext uri="{FF2B5EF4-FFF2-40B4-BE49-F238E27FC236}">
              <a16:creationId xmlns:a16="http://schemas.microsoft.com/office/drawing/2014/main" id="{54EF5938-839D-471E-9BB1-418419F8344A}"/>
            </a:ext>
          </a:extLst>
        </xdr:cNvPr>
        <xdr:cNvSpPr txBox="1"/>
      </xdr:nvSpPr>
      <xdr:spPr>
        <a:xfrm>
          <a:off x="134372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4462</xdr:rowOff>
    </xdr:from>
    <xdr:ext cx="405111" cy="259045"/>
    <xdr:sp macro="" textlink="">
      <xdr:nvSpPr>
        <xdr:cNvPr id="419" name="n_2aveValue【学校施設】&#10;有形固定資産減価償却率">
          <a:extLst>
            <a:ext uri="{FF2B5EF4-FFF2-40B4-BE49-F238E27FC236}">
              <a16:creationId xmlns:a16="http://schemas.microsoft.com/office/drawing/2014/main" id="{95A865B6-08CE-4B53-94F1-BF7387D4D964}"/>
            </a:ext>
          </a:extLst>
        </xdr:cNvPr>
        <xdr:cNvSpPr txBox="1"/>
      </xdr:nvSpPr>
      <xdr:spPr>
        <a:xfrm>
          <a:off x="126752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420" name="n_3aveValue【学校施設】&#10;有形固定資産減価償却率">
          <a:extLst>
            <a:ext uri="{FF2B5EF4-FFF2-40B4-BE49-F238E27FC236}">
              <a16:creationId xmlns:a16="http://schemas.microsoft.com/office/drawing/2014/main" id="{79C793C9-2BB7-4498-82A8-39AEB9C0188B}"/>
            </a:ext>
          </a:extLst>
        </xdr:cNvPr>
        <xdr:cNvSpPr txBox="1"/>
      </xdr:nvSpPr>
      <xdr:spPr>
        <a:xfrm>
          <a:off x="119005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82567</xdr:rowOff>
    </xdr:from>
    <xdr:ext cx="405111" cy="259045"/>
    <xdr:sp macro="" textlink="">
      <xdr:nvSpPr>
        <xdr:cNvPr id="421" name="n_4aveValue【学校施設】&#10;有形固定資産減価償却率">
          <a:extLst>
            <a:ext uri="{FF2B5EF4-FFF2-40B4-BE49-F238E27FC236}">
              <a16:creationId xmlns:a16="http://schemas.microsoft.com/office/drawing/2014/main" id="{BB636157-A847-4331-AE4E-4BBCCAC310B1}"/>
            </a:ext>
          </a:extLst>
        </xdr:cNvPr>
        <xdr:cNvSpPr txBox="1"/>
      </xdr:nvSpPr>
      <xdr:spPr>
        <a:xfrm>
          <a:off x="1110298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148607</xdr:rowOff>
    </xdr:from>
    <xdr:ext cx="405111" cy="259045"/>
    <xdr:sp macro="" textlink="">
      <xdr:nvSpPr>
        <xdr:cNvPr id="422" name="n_1mainValue【学校施設】&#10;有形固定資産減価償却率">
          <a:extLst>
            <a:ext uri="{FF2B5EF4-FFF2-40B4-BE49-F238E27FC236}">
              <a16:creationId xmlns:a16="http://schemas.microsoft.com/office/drawing/2014/main" id="{DD7B4209-52D1-4FD5-BBCF-ED823AE840C1}"/>
            </a:ext>
          </a:extLst>
        </xdr:cNvPr>
        <xdr:cNvSpPr txBox="1"/>
      </xdr:nvSpPr>
      <xdr:spPr>
        <a:xfrm>
          <a:off x="134372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135272</xdr:rowOff>
    </xdr:from>
    <xdr:ext cx="405111" cy="259045"/>
    <xdr:sp macro="" textlink="">
      <xdr:nvSpPr>
        <xdr:cNvPr id="423" name="n_2mainValue【学校施設】&#10;有形固定資産減価償却率">
          <a:extLst>
            <a:ext uri="{FF2B5EF4-FFF2-40B4-BE49-F238E27FC236}">
              <a16:creationId xmlns:a16="http://schemas.microsoft.com/office/drawing/2014/main" id="{E677A197-7B0A-4A5B-8D31-09B9244CFE53}"/>
            </a:ext>
          </a:extLst>
        </xdr:cNvPr>
        <xdr:cNvSpPr txBox="1"/>
      </xdr:nvSpPr>
      <xdr:spPr>
        <a:xfrm>
          <a:off x="12675244"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160037</xdr:rowOff>
    </xdr:from>
    <xdr:ext cx="405111" cy="259045"/>
    <xdr:sp macro="" textlink="">
      <xdr:nvSpPr>
        <xdr:cNvPr id="424" name="n_3mainValue【学校施設】&#10;有形固定資産減価償却率">
          <a:extLst>
            <a:ext uri="{FF2B5EF4-FFF2-40B4-BE49-F238E27FC236}">
              <a16:creationId xmlns:a16="http://schemas.microsoft.com/office/drawing/2014/main" id="{F3CAB67B-DF89-4B26-99E3-65D5B9307975}"/>
            </a:ext>
          </a:extLst>
        </xdr:cNvPr>
        <xdr:cNvSpPr txBox="1"/>
      </xdr:nvSpPr>
      <xdr:spPr>
        <a:xfrm>
          <a:off x="11900544" y="1072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a:extLst>
            <a:ext uri="{FF2B5EF4-FFF2-40B4-BE49-F238E27FC236}">
              <a16:creationId xmlns:a16="http://schemas.microsoft.com/office/drawing/2014/main" id="{B5C530E3-C6CE-4952-BB6D-9183773ADA07}"/>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a:extLst>
            <a:ext uri="{FF2B5EF4-FFF2-40B4-BE49-F238E27FC236}">
              <a16:creationId xmlns:a16="http://schemas.microsoft.com/office/drawing/2014/main" id="{317E2115-9F68-4D02-8C67-239B9E2AF4D6}"/>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a:extLst>
            <a:ext uri="{FF2B5EF4-FFF2-40B4-BE49-F238E27FC236}">
              <a16:creationId xmlns:a16="http://schemas.microsoft.com/office/drawing/2014/main" id="{81F7CA23-6BBC-4C57-AD43-CE82A83131B2}"/>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a:extLst>
            <a:ext uri="{FF2B5EF4-FFF2-40B4-BE49-F238E27FC236}">
              <a16:creationId xmlns:a16="http://schemas.microsoft.com/office/drawing/2014/main" id="{E21A8F8D-27EB-4A65-BDDB-DB7D3CF0C9E7}"/>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a:extLst>
            <a:ext uri="{FF2B5EF4-FFF2-40B4-BE49-F238E27FC236}">
              <a16:creationId xmlns:a16="http://schemas.microsoft.com/office/drawing/2014/main" id="{A899D159-FE0E-4E10-A60D-2333C1BCB76A}"/>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a:extLst>
            <a:ext uri="{FF2B5EF4-FFF2-40B4-BE49-F238E27FC236}">
              <a16:creationId xmlns:a16="http://schemas.microsoft.com/office/drawing/2014/main" id="{1A92B84D-E64E-45B2-AB1D-18822E77DDDD}"/>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a:extLst>
            <a:ext uri="{FF2B5EF4-FFF2-40B4-BE49-F238E27FC236}">
              <a16:creationId xmlns:a16="http://schemas.microsoft.com/office/drawing/2014/main" id="{7EAB49E1-2714-4222-9591-B4E549CA5C5D}"/>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a:extLst>
            <a:ext uri="{FF2B5EF4-FFF2-40B4-BE49-F238E27FC236}">
              <a16:creationId xmlns:a16="http://schemas.microsoft.com/office/drawing/2014/main" id="{776D45BA-FD16-4E93-8545-D21C30284B27}"/>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3" name="テキスト ボックス 432">
          <a:extLst>
            <a:ext uri="{FF2B5EF4-FFF2-40B4-BE49-F238E27FC236}">
              <a16:creationId xmlns:a16="http://schemas.microsoft.com/office/drawing/2014/main" id="{4DCAF0F2-15BE-4C76-B2C7-E8D406CABC48}"/>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4" name="直線コネクタ 433">
          <a:extLst>
            <a:ext uri="{FF2B5EF4-FFF2-40B4-BE49-F238E27FC236}">
              <a16:creationId xmlns:a16="http://schemas.microsoft.com/office/drawing/2014/main" id="{EC29F4D0-CD58-4B69-A581-EAE724FA0D5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5" name="直線コネクタ 434">
          <a:extLst>
            <a:ext uri="{FF2B5EF4-FFF2-40B4-BE49-F238E27FC236}">
              <a16:creationId xmlns:a16="http://schemas.microsoft.com/office/drawing/2014/main" id="{3E0872CF-4FD0-4280-BDBB-880D448FA3EA}"/>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6" name="テキスト ボックス 435">
          <a:extLst>
            <a:ext uri="{FF2B5EF4-FFF2-40B4-BE49-F238E27FC236}">
              <a16:creationId xmlns:a16="http://schemas.microsoft.com/office/drawing/2014/main" id="{23B42387-DC0C-46E4-A6B3-30C7CECBF947}"/>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7" name="直線コネクタ 436">
          <a:extLst>
            <a:ext uri="{FF2B5EF4-FFF2-40B4-BE49-F238E27FC236}">
              <a16:creationId xmlns:a16="http://schemas.microsoft.com/office/drawing/2014/main" id="{79A3992C-7B61-4935-A9AE-D3E3E8489C51}"/>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8" name="テキスト ボックス 437">
          <a:extLst>
            <a:ext uri="{FF2B5EF4-FFF2-40B4-BE49-F238E27FC236}">
              <a16:creationId xmlns:a16="http://schemas.microsoft.com/office/drawing/2014/main" id="{DA228769-5A77-4C7B-B859-02740B19C7FF}"/>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9" name="直線コネクタ 438">
          <a:extLst>
            <a:ext uri="{FF2B5EF4-FFF2-40B4-BE49-F238E27FC236}">
              <a16:creationId xmlns:a16="http://schemas.microsoft.com/office/drawing/2014/main" id="{95941163-83DF-460F-AD4B-713F6447965E}"/>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40" name="テキスト ボックス 439">
          <a:extLst>
            <a:ext uri="{FF2B5EF4-FFF2-40B4-BE49-F238E27FC236}">
              <a16:creationId xmlns:a16="http://schemas.microsoft.com/office/drawing/2014/main" id="{1C00040C-6DAC-41D5-9CD7-7B3172B45268}"/>
            </a:ext>
          </a:extLst>
        </xdr:cNvPr>
        <xdr:cNvSpPr txBox="1"/>
      </xdr:nvSpPr>
      <xdr:spPr>
        <a:xfrm>
          <a:off x="15630721" y="99199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1" name="直線コネクタ 440">
          <a:extLst>
            <a:ext uri="{FF2B5EF4-FFF2-40B4-BE49-F238E27FC236}">
              <a16:creationId xmlns:a16="http://schemas.microsoft.com/office/drawing/2014/main" id="{3F32D6E0-2B30-4680-B433-C4F5FF507AD4}"/>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42" name="テキスト ボックス 441">
          <a:extLst>
            <a:ext uri="{FF2B5EF4-FFF2-40B4-BE49-F238E27FC236}">
              <a16:creationId xmlns:a16="http://schemas.microsoft.com/office/drawing/2014/main" id="{695BE600-9750-4A26-8DE7-7A051FCBEB7E}"/>
            </a:ext>
          </a:extLst>
        </xdr:cNvPr>
        <xdr:cNvSpPr txBox="1"/>
      </xdr:nvSpPr>
      <xdr:spPr>
        <a:xfrm>
          <a:off x="15630721" y="9550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3" name="直線コネクタ 442">
          <a:extLst>
            <a:ext uri="{FF2B5EF4-FFF2-40B4-BE49-F238E27FC236}">
              <a16:creationId xmlns:a16="http://schemas.microsoft.com/office/drawing/2014/main" id="{CF09D4D1-8149-4614-BFD8-3C6B633B8145}"/>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44" name="テキスト ボックス 443">
          <a:extLst>
            <a:ext uri="{FF2B5EF4-FFF2-40B4-BE49-F238E27FC236}">
              <a16:creationId xmlns:a16="http://schemas.microsoft.com/office/drawing/2014/main" id="{F5C262D3-C878-4F30-BED8-0A1E5DAB3200}"/>
            </a:ext>
          </a:extLst>
        </xdr:cNvPr>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5" name="直線コネクタ 444">
          <a:extLst>
            <a:ext uri="{FF2B5EF4-FFF2-40B4-BE49-F238E27FC236}">
              <a16:creationId xmlns:a16="http://schemas.microsoft.com/office/drawing/2014/main" id="{D7DC50B4-9FC3-4D3B-99C3-360A22C5066A}"/>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6" name="テキスト ボックス 445">
          <a:extLst>
            <a:ext uri="{FF2B5EF4-FFF2-40B4-BE49-F238E27FC236}">
              <a16:creationId xmlns:a16="http://schemas.microsoft.com/office/drawing/2014/main" id="{37A3E27E-21F0-4BF8-8B23-31DE0A4C386D}"/>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7" name="【学校施設】&#10;一人当たり面積グラフ枠">
          <a:extLst>
            <a:ext uri="{FF2B5EF4-FFF2-40B4-BE49-F238E27FC236}">
              <a16:creationId xmlns:a16="http://schemas.microsoft.com/office/drawing/2014/main" id="{BD7B047A-5061-490F-816E-24086C1EFB81}"/>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27204</xdr:rowOff>
    </xdr:from>
    <xdr:to>
      <xdr:col>116</xdr:col>
      <xdr:colOff>62864</xdr:colOff>
      <xdr:row>63</xdr:row>
      <xdr:rowOff>130988</xdr:rowOff>
    </xdr:to>
    <xdr:cxnSp macro="">
      <xdr:nvCxnSpPr>
        <xdr:cNvPr id="448" name="直線コネクタ 447">
          <a:extLst>
            <a:ext uri="{FF2B5EF4-FFF2-40B4-BE49-F238E27FC236}">
              <a16:creationId xmlns:a16="http://schemas.microsoft.com/office/drawing/2014/main" id="{59E4F75F-39AA-4262-880D-E5DE1D2C25F0}"/>
            </a:ext>
          </a:extLst>
        </xdr:cNvPr>
        <xdr:cNvCxnSpPr/>
      </xdr:nvCxnSpPr>
      <xdr:spPr>
        <a:xfrm flipV="1">
          <a:off x="19509104" y="9415044"/>
          <a:ext cx="0" cy="127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449" name="【学校施設】&#10;一人当たり面積最小値テキスト">
          <a:extLst>
            <a:ext uri="{FF2B5EF4-FFF2-40B4-BE49-F238E27FC236}">
              <a16:creationId xmlns:a16="http://schemas.microsoft.com/office/drawing/2014/main" id="{263A960A-F330-47EB-B51D-63D26E0A892A}"/>
            </a:ext>
          </a:extLst>
        </xdr:cNvPr>
        <xdr:cNvSpPr txBox="1"/>
      </xdr:nvSpPr>
      <xdr:spPr>
        <a:xfrm>
          <a:off x="19547840" y="1069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450" name="直線コネクタ 449">
          <a:extLst>
            <a:ext uri="{FF2B5EF4-FFF2-40B4-BE49-F238E27FC236}">
              <a16:creationId xmlns:a16="http://schemas.microsoft.com/office/drawing/2014/main" id="{25ED73E4-FCB8-4818-8616-124DCC19EF3D}"/>
            </a:ext>
          </a:extLst>
        </xdr:cNvPr>
        <xdr:cNvCxnSpPr/>
      </xdr:nvCxnSpPr>
      <xdr:spPr>
        <a:xfrm>
          <a:off x="19443700" y="106923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145331</xdr:rowOff>
    </xdr:from>
    <xdr:ext cx="534377" cy="259045"/>
    <xdr:sp macro="" textlink="">
      <xdr:nvSpPr>
        <xdr:cNvPr id="451" name="【学校施設】&#10;一人当たり面積最大値テキスト">
          <a:extLst>
            <a:ext uri="{FF2B5EF4-FFF2-40B4-BE49-F238E27FC236}">
              <a16:creationId xmlns:a16="http://schemas.microsoft.com/office/drawing/2014/main" id="{1CF1293A-69CB-4C0E-91EE-2233A88FFEF7}"/>
            </a:ext>
          </a:extLst>
        </xdr:cNvPr>
        <xdr:cNvSpPr txBox="1"/>
      </xdr:nvSpPr>
      <xdr:spPr>
        <a:xfrm>
          <a:off x="19547840" y="919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27204</xdr:rowOff>
    </xdr:from>
    <xdr:to>
      <xdr:col>116</xdr:col>
      <xdr:colOff>152400</xdr:colOff>
      <xdr:row>56</xdr:row>
      <xdr:rowOff>27204</xdr:rowOff>
    </xdr:to>
    <xdr:cxnSp macro="">
      <xdr:nvCxnSpPr>
        <xdr:cNvPr id="452" name="直線コネクタ 451">
          <a:extLst>
            <a:ext uri="{FF2B5EF4-FFF2-40B4-BE49-F238E27FC236}">
              <a16:creationId xmlns:a16="http://schemas.microsoft.com/office/drawing/2014/main" id="{2C3380D7-03E6-49DB-8865-D1AE3AEA468A}"/>
            </a:ext>
          </a:extLst>
        </xdr:cNvPr>
        <xdr:cNvCxnSpPr/>
      </xdr:nvCxnSpPr>
      <xdr:spPr>
        <a:xfrm>
          <a:off x="19443700" y="94150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47565</xdr:rowOff>
    </xdr:from>
    <xdr:ext cx="469744" cy="259045"/>
    <xdr:sp macro="" textlink="">
      <xdr:nvSpPr>
        <xdr:cNvPr id="453" name="【学校施設】&#10;一人当たり面積平均値テキスト">
          <a:extLst>
            <a:ext uri="{FF2B5EF4-FFF2-40B4-BE49-F238E27FC236}">
              <a16:creationId xmlns:a16="http://schemas.microsoft.com/office/drawing/2014/main" id="{9B00EF41-455E-4C41-914F-F1CE0CCA5871}"/>
            </a:ext>
          </a:extLst>
        </xdr:cNvPr>
        <xdr:cNvSpPr txBox="1"/>
      </xdr:nvSpPr>
      <xdr:spPr>
        <a:xfrm>
          <a:off x="19547840" y="10441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69138</xdr:rowOff>
    </xdr:from>
    <xdr:to>
      <xdr:col>116</xdr:col>
      <xdr:colOff>114300</xdr:colOff>
      <xdr:row>62</xdr:row>
      <xdr:rowOff>170738</xdr:rowOff>
    </xdr:to>
    <xdr:sp macro="" textlink="">
      <xdr:nvSpPr>
        <xdr:cNvPr id="454" name="フローチャート: 判断 453">
          <a:extLst>
            <a:ext uri="{FF2B5EF4-FFF2-40B4-BE49-F238E27FC236}">
              <a16:creationId xmlns:a16="http://schemas.microsoft.com/office/drawing/2014/main" id="{68E9BDB1-7F61-4B9B-BFBA-6BCD9D9F501B}"/>
            </a:ext>
          </a:extLst>
        </xdr:cNvPr>
        <xdr:cNvSpPr/>
      </xdr:nvSpPr>
      <xdr:spPr>
        <a:xfrm>
          <a:off x="19458940" y="10462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70739</xdr:rowOff>
    </xdr:from>
    <xdr:to>
      <xdr:col>112</xdr:col>
      <xdr:colOff>38100</xdr:colOff>
      <xdr:row>63</xdr:row>
      <xdr:rowOff>889</xdr:rowOff>
    </xdr:to>
    <xdr:sp macro="" textlink="">
      <xdr:nvSpPr>
        <xdr:cNvPr id="455" name="フローチャート: 判断 454">
          <a:extLst>
            <a:ext uri="{FF2B5EF4-FFF2-40B4-BE49-F238E27FC236}">
              <a16:creationId xmlns:a16="http://schemas.microsoft.com/office/drawing/2014/main" id="{833A777C-CCAB-45F2-BFCA-8C384E32EB7E}"/>
            </a:ext>
          </a:extLst>
        </xdr:cNvPr>
        <xdr:cNvSpPr/>
      </xdr:nvSpPr>
      <xdr:spPr>
        <a:xfrm>
          <a:off x="18735040" y="104644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47422</xdr:rowOff>
    </xdr:from>
    <xdr:to>
      <xdr:col>107</xdr:col>
      <xdr:colOff>101600</xdr:colOff>
      <xdr:row>62</xdr:row>
      <xdr:rowOff>149022</xdr:rowOff>
    </xdr:to>
    <xdr:sp macro="" textlink="">
      <xdr:nvSpPr>
        <xdr:cNvPr id="456" name="フローチャート: 判断 455">
          <a:extLst>
            <a:ext uri="{FF2B5EF4-FFF2-40B4-BE49-F238E27FC236}">
              <a16:creationId xmlns:a16="http://schemas.microsoft.com/office/drawing/2014/main" id="{A238F1DB-EE75-4CE6-B45E-D55CC8E70919}"/>
            </a:ext>
          </a:extLst>
        </xdr:cNvPr>
        <xdr:cNvSpPr/>
      </xdr:nvSpPr>
      <xdr:spPr>
        <a:xfrm>
          <a:off x="17937480" y="10441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57709</xdr:rowOff>
    </xdr:from>
    <xdr:to>
      <xdr:col>102</xdr:col>
      <xdr:colOff>165100</xdr:colOff>
      <xdr:row>62</xdr:row>
      <xdr:rowOff>159309</xdr:rowOff>
    </xdr:to>
    <xdr:sp macro="" textlink="">
      <xdr:nvSpPr>
        <xdr:cNvPr id="457" name="フローチャート: 判断 456">
          <a:extLst>
            <a:ext uri="{FF2B5EF4-FFF2-40B4-BE49-F238E27FC236}">
              <a16:creationId xmlns:a16="http://schemas.microsoft.com/office/drawing/2014/main" id="{44FE5324-9C56-4A4E-951C-7F94960C8CBA}"/>
            </a:ext>
          </a:extLst>
        </xdr:cNvPr>
        <xdr:cNvSpPr/>
      </xdr:nvSpPr>
      <xdr:spPr>
        <a:xfrm>
          <a:off x="17162780" y="1045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30276</xdr:rowOff>
    </xdr:from>
    <xdr:to>
      <xdr:col>98</xdr:col>
      <xdr:colOff>38100</xdr:colOff>
      <xdr:row>62</xdr:row>
      <xdr:rowOff>131876</xdr:rowOff>
    </xdr:to>
    <xdr:sp macro="" textlink="">
      <xdr:nvSpPr>
        <xdr:cNvPr id="458" name="フローチャート: 判断 457">
          <a:extLst>
            <a:ext uri="{FF2B5EF4-FFF2-40B4-BE49-F238E27FC236}">
              <a16:creationId xmlns:a16="http://schemas.microsoft.com/office/drawing/2014/main" id="{7929A7F8-0543-4551-B2A1-F35DDCBFE9D9}"/>
            </a:ext>
          </a:extLst>
        </xdr:cNvPr>
        <xdr:cNvSpPr/>
      </xdr:nvSpPr>
      <xdr:spPr>
        <a:xfrm>
          <a:off x="16388080" y="104239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F1AEF071-070A-4E8F-BF01-011E81375102}"/>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20FD3E1D-68B3-42A4-9221-2F534F939766}"/>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F1852876-6E46-4F05-B39A-84FB19E04C51}"/>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1046DB7C-3941-4907-A23D-8FDA5E66F304}"/>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18E36D1F-75CB-45D1-B979-14C619E42068}"/>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136499</xdr:rowOff>
    </xdr:from>
    <xdr:to>
      <xdr:col>112</xdr:col>
      <xdr:colOff>38100</xdr:colOff>
      <xdr:row>61</xdr:row>
      <xdr:rowOff>66649</xdr:rowOff>
    </xdr:to>
    <xdr:sp macro="" textlink="">
      <xdr:nvSpPr>
        <xdr:cNvPr id="464" name="楕円 463">
          <a:extLst>
            <a:ext uri="{FF2B5EF4-FFF2-40B4-BE49-F238E27FC236}">
              <a16:creationId xmlns:a16="http://schemas.microsoft.com/office/drawing/2014/main" id="{115D6CFA-85D0-4EAB-BE24-C665AFA6D937}"/>
            </a:ext>
          </a:extLst>
        </xdr:cNvPr>
        <xdr:cNvSpPr/>
      </xdr:nvSpPr>
      <xdr:spPr>
        <a:xfrm>
          <a:off x="18735040" y="101948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132918</xdr:rowOff>
    </xdr:from>
    <xdr:to>
      <xdr:col>107</xdr:col>
      <xdr:colOff>101600</xdr:colOff>
      <xdr:row>61</xdr:row>
      <xdr:rowOff>63068</xdr:rowOff>
    </xdr:to>
    <xdr:sp macro="" textlink="">
      <xdr:nvSpPr>
        <xdr:cNvPr id="465" name="楕円 464">
          <a:extLst>
            <a:ext uri="{FF2B5EF4-FFF2-40B4-BE49-F238E27FC236}">
              <a16:creationId xmlns:a16="http://schemas.microsoft.com/office/drawing/2014/main" id="{2C129DEC-3037-41F0-A506-CEFD2CC58EA3}"/>
            </a:ext>
          </a:extLst>
        </xdr:cNvPr>
        <xdr:cNvSpPr/>
      </xdr:nvSpPr>
      <xdr:spPr>
        <a:xfrm>
          <a:off x="17937480" y="101913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12268</xdr:rowOff>
    </xdr:from>
    <xdr:to>
      <xdr:col>111</xdr:col>
      <xdr:colOff>177800</xdr:colOff>
      <xdr:row>61</xdr:row>
      <xdr:rowOff>15849</xdr:rowOff>
    </xdr:to>
    <xdr:cxnSp macro="">
      <xdr:nvCxnSpPr>
        <xdr:cNvPr id="466" name="直線コネクタ 465">
          <a:extLst>
            <a:ext uri="{FF2B5EF4-FFF2-40B4-BE49-F238E27FC236}">
              <a16:creationId xmlns:a16="http://schemas.microsoft.com/office/drawing/2014/main" id="{14922C8B-3266-45DB-8F29-FDE266854FDD}"/>
            </a:ext>
          </a:extLst>
        </xdr:cNvPr>
        <xdr:cNvCxnSpPr/>
      </xdr:nvCxnSpPr>
      <xdr:spPr>
        <a:xfrm>
          <a:off x="17988280" y="10238308"/>
          <a:ext cx="78994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121945</xdr:rowOff>
    </xdr:from>
    <xdr:to>
      <xdr:col>102</xdr:col>
      <xdr:colOff>165100</xdr:colOff>
      <xdr:row>61</xdr:row>
      <xdr:rowOff>52095</xdr:rowOff>
    </xdr:to>
    <xdr:sp macro="" textlink="">
      <xdr:nvSpPr>
        <xdr:cNvPr id="467" name="楕円 466">
          <a:extLst>
            <a:ext uri="{FF2B5EF4-FFF2-40B4-BE49-F238E27FC236}">
              <a16:creationId xmlns:a16="http://schemas.microsoft.com/office/drawing/2014/main" id="{EE84AA6A-46A6-4C5B-AC30-DF81E6F47A6E}"/>
            </a:ext>
          </a:extLst>
        </xdr:cNvPr>
        <xdr:cNvSpPr/>
      </xdr:nvSpPr>
      <xdr:spPr>
        <a:xfrm>
          <a:off x="17162780" y="101803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1295</xdr:rowOff>
    </xdr:from>
    <xdr:to>
      <xdr:col>107</xdr:col>
      <xdr:colOff>50800</xdr:colOff>
      <xdr:row>61</xdr:row>
      <xdr:rowOff>12268</xdr:rowOff>
    </xdr:to>
    <xdr:cxnSp macro="">
      <xdr:nvCxnSpPr>
        <xdr:cNvPr id="468" name="直線コネクタ 467">
          <a:extLst>
            <a:ext uri="{FF2B5EF4-FFF2-40B4-BE49-F238E27FC236}">
              <a16:creationId xmlns:a16="http://schemas.microsoft.com/office/drawing/2014/main" id="{6500889B-82BC-4291-9245-89139B90D359}"/>
            </a:ext>
          </a:extLst>
        </xdr:cNvPr>
        <xdr:cNvCxnSpPr/>
      </xdr:nvCxnSpPr>
      <xdr:spPr>
        <a:xfrm>
          <a:off x="17213580" y="10227335"/>
          <a:ext cx="7747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163466</xdr:rowOff>
    </xdr:from>
    <xdr:ext cx="469744" cy="259045"/>
    <xdr:sp macro="" textlink="">
      <xdr:nvSpPr>
        <xdr:cNvPr id="469" name="n_1aveValue【学校施設】&#10;一人当たり面積">
          <a:extLst>
            <a:ext uri="{FF2B5EF4-FFF2-40B4-BE49-F238E27FC236}">
              <a16:creationId xmlns:a16="http://schemas.microsoft.com/office/drawing/2014/main" id="{04A16FD8-C5DC-45E5-A359-1DC80180357B}"/>
            </a:ext>
          </a:extLst>
        </xdr:cNvPr>
        <xdr:cNvSpPr txBox="1"/>
      </xdr:nvSpPr>
      <xdr:spPr>
        <a:xfrm>
          <a:off x="18561127" y="10557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140149</xdr:rowOff>
    </xdr:from>
    <xdr:ext cx="469744" cy="259045"/>
    <xdr:sp macro="" textlink="">
      <xdr:nvSpPr>
        <xdr:cNvPr id="470" name="n_2aveValue【学校施設】&#10;一人当たり面積">
          <a:extLst>
            <a:ext uri="{FF2B5EF4-FFF2-40B4-BE49-F238E27FC236}">
              <a16:creationId xmlns:a16="http://schemas.microsoft.com/office/drawing/2014/main" id="{99F7B177-A01D-462C-8FB9-087DFDAD7194}"/>
            </a:ext>
          </a:extLst>
        </xdr:cNvPr>
        <xdr:cNvSpPr txBox="1"/>
      </xdr:nvSpPr>
      <xdr:spPr>
        <a:xfrm>
          <a:off x="17776267" y="1053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150436</xdr:rowOff>
    </xdr:from>
    <xdr:ext cx="469744" cy="259045"/>
    <xdr:sp macro="" textlink="">
      <xdr:nvSpPr>
        <xdr:cNvPr id="471" name="n_3aveValue【学校施設】&#10;一人当たり面積">
          <a:extLst>
            <a:ext uri="{FF2B5EF4-FFF2-40B4-BE49-F238E27FC236}">
              <a16:creationId xmlns:a16="http://schemas.microsoft.com/office/drawing/2014/main" id="{9E9A71C1-2E5C-4B97-9BDF-2AD42E37375C}"/>
            </a:ext>
          </a:extLst>
        </xdr:cNvPr>
        <xdr:cNvSpPr txBox="1"/>
      </xdr:nvSpPr>
      <xdr:spPr>
        <a:xfrm>
          <a:off x="17001567" y="10544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148403</xdr:rowOff>
    </xdr:from>
    <xdr:ext cx="469744" cy="259045"/>
    <xdr:sp macro="" textlink="">
      <xdr:nvSpPr>
        <xdr:cNvPr id="472" name="n_4aveValue【学校施設】&#10;一人当たり面積">
          <a:extLst>
            <a:ext uri="{FF2B5EF4-FFF2-40B4-BE49-F238E27FC236}">
              <a16:creationId xmlns:a16="http://schemas.microsoft.com/office/drawing/2014/main" id="{B84E6DE8-B816-46F2-B825-BB8FFA67630E}"/>
            </a:ext>
          </a:extLst>
        </xdr:cNvPr>
        <xdr:cNvSpPr txBox="1"/>
      </xdr:nvSpPr>
      <xdr:spPr>
        <a:xfrm>
          <a:off x="16226867" y="1020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83176</xdr:rowOff>
    </xdr:from>
    <xdr:ext cx="469744" cy="259045"/>
    <xdr:sp macro="" textlink="">
      <xdr:nvSpPr>
        <xdr:cNvPr id="473" name="n_1mainValue【学校施設】&#10;一人当たり面積">
          <a:extLst>
            <a:ext uri="{FF2B5EF4-FFF2-40B4-BE49-F238E27FC236}">
              <a16:creationId xmlns:a16="http://schemas.microsoft.com/office/drawing/2014/main" id="{589B336D-20E1-4A3A-AC89-EFF0C523A393}"/>
            </a:ext>
          </a:extLst>
        </xdr:cNvPr>
        <xdr:cNvSpPr txBox="1"/>
      </xdr:nvSpPr>
      <xdr:spPr>
        <a:xfrm>
          <a:off x="18561127" y="997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79595</xdr:rowOff>
    </xdr:from>
    <xdr:ext cx="469744" cy="259045"/>
    <xdr:sp macro="" textlink="">
      <xdr:nvSpPr>
        <xdr:cNvPr id="474" name="n_2mainValue【学校施設】&#10;一人当たり面積">
          <a:extLst>
            <a:ext uri="{FF2B5EF4-FFF2-40B4-BE49-F238E27FC236}">
              <a16:creationId xmlns:a16="http://schemas.microsoft.com/office/drawing/2014/main" id="{C335208D-1E40-4722-AA75-333FD083D806}"/>
            </a:ext>
          </a:extLst>
        </xdr:cNvPr>
        <xdr:cNvSpPr txBox="1"/>
      </xdr:nvSpPr>
      <xdr:spPr>
        <a:xfrm>
          <a:off x="17776267" y="997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68622</xdr:rowOff>
    </xdr:from>
    <xdr:ext cx="469744" cy="259045"/>
    <xdr:sp macro="" textlink="">
      <xdr:nvSpPr>
        <xdr:cNvPr id="475" name="n_3mainValue【学校施設】&#10;一人当たり面積">
          <a:extLst>
            <a:ext uri="{FF2B5EF4-FFF2-40B4-BE49-F238E27FC236}">
              <a16:creationId xmlns:a16="http://schemas.microsoft.com/office/drawing/2014/main" id="{C2E562C5-D10B-4AA5-94EE-6CCB4E8F0208}"/>
            </a:ext>
          </a:extLst>
        </xdr:cNvPr>
        <xdr:cNvSpPr txBox="1"/>
      </xdr:nvSpPr>
      <xdr:spPr>
        <a:xfrm>
          <a:off x="17001567" y="995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6" name="正方形/長方形 475">
          <a:extLst>
            <a:ext uri="{FF2B5EF4-FFF2-40B4-BE49-F238E27FC236}">
              <a16:creationId xmlns:a16="http://schemas.microsoft.com/office/drawing/2014/main" id="{8DF8A1EC-5217-4FC1-A674-4CB8AE435957}"/>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7" name="正方形/長方形 476">
          <a:extLst>
            <a:ext uri="{FF2B5EF4-FFF2-40B4-BE49-F238E27FC236}">
              <a16:creationId xmlns:a16="http://schemas.microsoft.com/office/drawing/2014/main" id="{6613F67B-A6FD-4DA8-986C-8E250A87ECED}"/>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8" name="正方形/長方形 477">
          <a:extLst>
            <a:ext uri="{FF2B5EF4-FFF2-40B4-BE49-F238E27FC236}">
              <a16:creationId xmlns:a16="http://schemas.microsoft.com/office/drawing/2014/main" id="{A5F62670-F471-4ED2-9F0C-A70F84A27638}"/>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9" name="正方形/長方形 478">
          <a:extLst>
            <a:ext uri="{FF2B5EF4-FFF2-40B4-BE49-F238E27FC236}">
              <a16:creationId xmlns:a16="http://schemas.microsoft.com/office/drawing/2014/main" id="{6DB9493A-47EE-4A12-9402-923E9A5068AB}"/>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0" name="正方形/長方形 479">
          <a:extLst>
            <a:ext uri="{FF2B5EF4-FFF2-40B4-BE49-F238E27FC236}">
              <a16:creationId xmlns:a16="http://schemas.microsoft.com/office/drawing/2014/main" id="{5DAFF48C-3670-483D-A4C0-E80DDFBC41AE}"/>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1" name="正方形/長方形 480">
          <a:extLst>
            <a:ext uri="{FF2B5EF4-FFF2-40B4-BE49-F238E27FC236}">
              <a16:creationId xmlns:a16="http://schemas.microsoft.com/office/drawing/2014/main" id="{0A1C5909-6076-4893-995B-24B019F021C4}"/>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2" name="正方形/長方形 481">
          <a:extLst>
            <a:ext uri="{FF2B5EF4-FFF2-40B4-BE49-F238E27FC236}">
              <a16:creationId xmlns:a16="http://schemas.microsoft.com/office/drawing/2014/main" id="{A5DD0292-8C46-4B84-A48E-B954B1947282}"/>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3" name="正方形/長方形 482">
          <a:extLst>
            <a:ext uri="{FF2B5EF4-FFF2-40B4-BE49-F238E27FC236}">
              <a16:creationId xmlns:a16="http://schemas.microsoft.com/office/drawing/2014/main" id="{DDD61646-2481-4ADC-83D3-1D09401676E4}"/>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84" name="正方形/長方形 483">
          <a:extLst>
            <a:ext uri="{FF2B5EF4-FFF2-40B4-BE49-F238E27FC236}">
              <a16:creationId xmlns:a16="http://schemas.microsoft.com/office/drawing/2014/main" id="{7016FCDA-1AD2-4D42-9A22-DA468A8BA4BD}"/>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5" name="正方形/長方形 484">
          <a:extLst>
            <a:ext uri="{FF2B5EF4-FFF2-40B4-BE49-F238E27FC236}">
              <a16:creationId xmlns:a16="http://schemas.microsoft.com/office/drawing/2014/main" id="{D6C45370-33C4-4BBC-B641-83412EA54CF8}"/>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6" name="正方形/長方形 485">
          <a:extLst>
            <a:ext uri="{FF2B5EF4-FFF2-40B4-BE49-F238E27FC236}">
              <a16:creationId xmlns:a16="http://schemas.microsoft.com/office/drawing/2014/main" id="{A64F3F02-F407-49A8-A431-5B501E846807}"/>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7" name="正方形/長方形 486">
          <a:extLst>
            <a:ext uri="{FF2B5EF4-FFF2-40B4-BE49-F238E27FC236}">
              <a16:creationId xmlns:a16="http://schemas.microsoft.com/office/drawing/2014/main" id="{2CB4E192-8E48-4D56-8E3F-CF7458558703}"/>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8" name="正方形/長方形 487">
          <a:extLst>
            <a:ext uri="{FF2B5EF4-FFF2-40B4-BE49-F238E27FC236}">
              <a16:creationId xmlns:a16="http://schemas.microsoft.com/office/drawing/2014/main" id="{5BF4D489-3726-45A3-A7C9-64D101BE0EDD}"/>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9" name="正方形/長方形 488">
          <a:extLst>
            <a:ext uri="{FF2B5EF4-FFF2-40B4-BE49-F238E27FC236}">
              <a16:creationId xmlns:a16="http://schemas.microsoft.com/office/drawing/2014/main" id="{66720432-BE88-46A7-B5C7-8080307E5508}"/>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0" name="正方形/長方形 489">
          <a:extLst>
            <a:ext uri="{FF2B5EF4-FFF2-40B4-BE49-F238E27FC236}">
              <a16:creationId xmlns:a16="http://schemas.microsoft.com/office/drawing/2014/main" id="{6088AEAB-02A3-465E-9B75-3121DF3DBBFE}"/>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1" name="正方形/長方形 490">
          <a:extLst>
            <a:ext uri="{FF2B5EF4-FFF2-40B4-BE49-F238E27FC236}">
              <a16:creationId xmlns:a16="http://schemas.microsoft.com/office/drawing/2014/main" id="{35EDB6FB-894D-4F01-8E54-1C71894D25A8}"/>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92" name="正方形/長方形 491">
          <a:extLst>
            <a:ext uri="{FF2B5EF4-FFF2-40B4-BE49-F238E27FC236}">
              <a16:creationId xmlns:a16="http://schemas.microsoft.com/office/drawing/2014/main" id="{35C25A28-0EC8-4AFD-8529-DC0A1FD70C68}"/>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3" name="正方形/長方形 492">
          <a:extLst>
            <a:ext uri="{FF2B5EF4-FFF2-40B4-BE49-F238E27FC236}">
              <a16:creationId xmlns:a16="http://schemas.microsoft.com/office/drawing/2014/main" id="{7164E6DF-A7D7-4B17-ADBD-8632DD25C3DC}"/>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4" name="正方形/長方形 493">
          <a:extLst>
            <a:ext uri="{FF2B5EF4-FFF2-40B4-BE49-F238E27FC236}">
              <a16:creationId xmlns:a16="http://schemas.microsoft.com/office/drawing/2014/main" id="{B5C511DF-BE1C-4A80-82F6-3990230E5B5A}"/>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5" name="正方形/長方形 494">
          <a:extLst>
            <a:ext uri="{FF2B5EF4-FFF2-40B4-BE49-F238E27FC236}">
              <a16:creationId xmlns:a16="http://schemas.microsoft.com/office/drawing/2014/main" id="{6D92D6EC-44BB-4F30-92D0-CCC088FF712C}"/>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6" name="正方形/長方形 495">
          <a:extLst>
            <a:ext uri="{FF2B5EF4-FFF2-40B4-BE49-F238E27FC236}">
              <a16:creationId xmlns:a16="http://schemas.microsoft.com/office/drawing/2014/main" id="{0FAD927D-3E66-41FC-8C0E-5F05DF79D991}"/>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7" name="正方形/長方形 496">
          <a:extLst>
            <a:ext uri="{FF2B5EF4-FFF2-40B4-BE49-F238E27FC236}">
              <a16:creationId xmlns:a16="http://schemas.microsoft.com/office/drawing/2014/main" id="{7149492A-3BF6-498A-BADD-97846AB4123C}"/>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8" name="正方形/長方形 497">
          <a:extLst>
            <a:ext uri="{FF2B5EF4-FFF2-40B4-BE49-F238E27FC236}">
              <a16:creationId xmlns:a16="http://schemas.microsoft.com/office/drawing/2014/main" id="{F7780955-99BD-4C0D-8330-9D06AFD469B2}"/>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9" name="正方形/長方形 498">
          <a:extLst>
            <a:ext uri="{FF2B5EF4-FFF2-40B4-BE49-F238E27FC236}">
              <a16:creationId xmlns:a16="http://schemas.microsoft.com/office/drawing/2014/main" id="{B4B08D62-3B4F-4BA3-93FD-5A351E05F9D9}"/>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0" name="テキスト ボックス 499">
          <a:extLst>
            <a:ext uri="{FF2B5EF4-FFF2-40B4-BE49-F238E27FC236}">
              <a16:creationId xmlns:a16="http://schemas.microsoft.com/office/drawing/2014/main" id="{33FA96F3-BCEC-411A-B239-C6393D67E42B}"/>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1" name="直線コネクタ 500">
          <a:extLst>
            <a:ext uri="{FF2B5EF4-FFF2-40B4-BE49-F238E27FC236}">
              <a16:creationId xmlns:a16="http://schemas.microsoft.com/office/drawing/2014/main" id="{84CCC3A2-C308-4E40-81FA-D5A27D47266B}"/>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02" name="テキスト ボックス 501">
          <a:extLst>
            <a:ext uri="{FF2B5EF4-FFF2-40B4-BE49-F238E27FC236}">
              <a16:creationId xmlns:a16="http://schemas.microsoft.com/office/drawing/2014/main" id="{B3CCABC2-B170-4707-B718-006D08630484}"/>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03" name="直線コネクタ 502">
          <a:extLst>
            <a:ext uri="{FF2B5EF4-FFF2-40B4-BE49-F238E27FC236}">
              <a16:creationId xmlns:a16="http://schemas.microsoft.com/office/drawing/2014/main" id="{5D1542D5-AF08-4EA3-B9B6-C8977B939269}"/>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04" name="テキスト ボックス 503">
          <a:extLst>
            <a:ext uri="{FF2B5EF4-FFF2-40B4-BE49-F238E27FC236}">
              <a16:creationId xmlns:a16="http://schemas.microsoft.com/office/drawing/2014/main" id="{1FAF2407-9D29-48CA-8466-FDEE7458CA13}"/>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05" name="直線コネクタ 504">
          <a:extLst>
            <a:ext uri="{FF2B5EF4-FFF2-40B4-BE49-F238E27FC236}">
              <a16:creationId xmlns:a16="http://schemas.microsoft.com/office/drawing/2014/main" id="{62CD63D3-28C8-42D1-8D55-6549FA57184D}"/>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06" name="テキスト ボックス 505">
          <a:extLst>
            <a:ext uri="{FF2B5EF4-FFF2-40B4-BE49-F238E27FC236}">
              <a16:creationId xmlns:a16="http://schemas.microsoft.com/office/drawing/2014/main" id="{0FB32326-7DFF-419F-AD98-862BF2236DB7}"/>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07" name="直線コネクタ 506">
          <a:extLst>
            <a:ext uri="{FF2B5EF4-FFF2-40B4-BE49-F238E27FC236}">
              <a16:creationId xmlns:a16="http://schemas.microsoft.com/office/drawing/2014/main" id="{02A9F290-AE87-40B3-81CF-3D5F81ED6D0E}"/>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08" name="テキスト ボックス 507">
          <a:extLst>
            <a:ext uri="{FF2B5EF4-FFF2-40B4-BE49-F238E27FC236}">
              <a16:creationId xmlns:a16="http://schemas.microsoft.com/office/drawing/2014/main" id="{632D1E1C-12F9-4F24-8761-A042CDC42ED9}"/>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09" name="直線コネクタ 508">
          <a:extLst>
            <a:ext uri="{FF2B5EF4-FFF2-40B4-BE49-F238E27FC236}">
              <a16:creationId xmlns:a16="http://schemas.microsoft.com/office/drawing/2014/main" id="{B6901D37-1C07-432D-BFDB-93AC96B4F27B}"/>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10" name="テキスト ボックス 509">
          <a:extLst>
            <a:ext uri="{FF2B5EF4-FFF2-40B4-BE49-F238E27FC236}">
              <a16:creationId xmlns:a16="http://schemas.microsoft.com/office/drawing/2014/main" id="{A0CCE2D5-D8DB-44D2-AA92-BD69217550BC}"/>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11" name="直線コネクタ 510">
          <a:extLst>
            <a:ext uri="{FF2B5EF4-FFF2-40B4-BE49-F238E27FC236}">
              <a16:creationId xmlns:a16="http://schemas.microsoft.com/office/drawing/2014/main" id="{AC8C97BC-E38C-429A-9B15-09AD4EFA6A9E}"/>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12" name="テキスト ボックス 511">
          <a:extLst>
            <a:ext uri="{FF2B5EF4-FFF2-40B4-BE49-F238E27FC236}">
              <a16:creationId xmlns:a16="http://schemas.microsoft.com/office/drawing/2014/main" id="{B927C4C6-BA60-4A60-8BB4-AA8F36E31924}"/>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3" name="直線コネクタ 512">
          <a:extLst>
            <a:ext uri="{FF2B5EF4-FFF2-40B4-BE49-F238E27FC236}">
              <a16:creationId xmlns:a16="http://schemas.microsoft.com/office/drawing/2014/main" id="{F879CFEA-2C89-4F82-BB7C-C81647F21D29}"/>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14" name="テキスト ボックス 513">
          <a:extLst>
            <a:ext uri="{FF2B5EF4-FFF2-40B4-BE49-F238E27FC236}">
              <a16:creationId xmlns:a16="http://schemas.microsoft.com/office/drawing/2014/main" id="{4088B296-DB73-4DAD-BC23-589E3FF9101F}"/>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5" name="【公民館】&#10;有形固定資産減価償却率グラフ枠">
          <a:extLst>
            <a:ext uri="{FF2B5EF4-FFF2-40B4-BE49-F238E27FC236}">
              <a16:creationId xmlns:a16="http://schemas.microsoft.com/office/drawing/2014/main" id="{C32758DD-77AC-4941-BE77-1514C02CA875}"/>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91439</xdr:rowOff>
    </xdr:from>
    <xdr:to>
      <xdr:col>85</xdr:col>
      <xdr:colOff>126364</xdr:colOff>
      <xdr:row>108</xdr:row>
      <xdr:rowOff>152400</xdr:rowOff>
    </xdr:to>
    <xdr:cxnSp macro="">
      <xdr:nvCxnSpPr>
        <xdr:cNvPr id="516" name="直線コネクタ 515">
          <a:extLst>
            <a:ext uri="{FF2B5EF4-FFF2-40B4-BE49-F238E27FC236}">
              <a16:creationId xmlns:a16="http://schemas.microsoft.com/office/drawing/2014/main" id="{35BA90FD-219A-4125-A8BB-6759244EE825}"/>
            </a:ext>
          </a:extLst>
        </xdr:cNvPr>
        <xdr:cNvCxnSpPr/>
      </xdr:nvCxnSpPr>
      <xdr:spPr>
        <a:xfrm flipV="1">
          <a:off x="14375764" y="16687799"/>
          <a:ext cx="0" cy="1569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17" name="【公民館】&#10;有形固定資産減価償却率最小値テキスト">
          <a:extLst>
            <a:ext uri="{FF2B5EF4-FFF2-40B4-BE49-F238E27FC236}">
              <a16:creationId xmlns:a16="http://schemas.microsoft.com/office/drawing/2014/main" id="{A5A47E30-A853-4821-A7D1-6AADC1BEEBD6}"/>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18" name="直線コネクタ 517">
          <a:extLst>
            <a:ext uri="{FF2B5EF4-FFF2-40B4-BE49-F238E27FC236}">
              <a16:creationId xmlns:a16="http://schemas.microsoft.com/office/drawing/2014/main" id="{2784CDB2-57A5-4392-B664-AD7959DFDD0B}"/>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38116</xdr:rowOff>
    </xdr:from>
    <xdr:ext cx="405111" cy="259045"/>
    <xdr:sp macro="" textlink="">
      <xdr:nvSpPr>
        <xdr:cNvPr id="519" name="【公民館】&#10;有形固定資産減価償却率最大値テキスト">
          <a:extLst>
            <a:ext uri="{FF2B5EF4-FFF2-40B4-BE49-F238E27FC236}">
              <a16:creationId xmlns:a16="http://schemas.microsoft.com/office/drawing/2014/main" id="{065D3A8B-9663-4598-8907-4F927AC0D510}"/>
            </a:ext>
          </a:extLst>
        </xdr:cNvPr>
        <xdr:cNvSpPr txBox="1"/>
      </xdr:nvSpPr>
      <xdr:spPr>
        <a:xfrm>
          <a:off x="14414500" y="16466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91439</xdr:rowOff>
    </xdr:from>
    <xdr:to>
      <xdr:col>86</xdr:col>
      <xdr:colOff>25400</xdr:colOff>
      <xdr:row>99</xdr:row>
      <xdr:rowOff>91439</xdr:rowOff>
    </xdr:to>
    <xdr:cxnSp macro="">
      <xdr:nvCxnSpPr>
        <xdr:cNvPr id="520" name="直線コネクタ 519">
          <a:extLst>
            <a:ext uri="{FF2B5EF4-FFF2-40B4-BE49-F238E27FC236}">
              <a16:creationId xmlns:a16="http://schemas.microsoft.com/office/drawing/2014/main" id="{27813906-8C58-4038-A33C-504FEAE7BB1F}"/>
            </a:ext>
          </a:extLst>
        </xdr:cNvPr>
        <xdr:cNvCxnSpPr/>
      </xdr:nvCxnSpPr>
      <xdr:spPr>
        <a:xfrm>
          <a:off x="14287500" y="166877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91457</xdr:rowOff>
    </xdr:from>
    <xdr:ext cx="405111" cy="259045"/>
    <xdr:sp macro="" textlink="">
      <xdr:nvSpPr>
        <xdr:cNvPr id="521" name="【公民館】&#10;有形固定資産減価償却率平均値テキスト">
          <a:extLst>
            <a:ext uri="{FF2B5EF4-FFF2-40B4-BE49-F238E27FC236}">
              <a16:creationId xmlns:a16="http://schemas.microsoft.com/office/drawing/2014/main" id="{532B362B-9559-4CCF-A3D8-C2CC73A34582}"/>
            </a:ext>
          </a:extLst>
        </xdr:cNvPr>
        <xdr:cNvSpPr txBox="1"/>
      </xdr:nvSpPr>
      <xdr:spPr>
        <a:xfrm>
          <a:off x="14414500" y="17526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113030</xdr:rowOff>
    </xdr:from>
    <xdr:to>
      <xdr:col>85</xdr:col>
      <xdr:colOff>177800</xdr:colOff>
      <xdr:row>105</xdr:row>
      <xdr:rowOff>43180</xdr:rowOff>
    </xdr:to>
    <xdr:sp macro="" textlink="">
      <xdr:nvSpPr>
        <xdr:cNvPr id="522" name="フローチャート: 判断 521">
          <a:extLst>
            <a:ext uri="{FF2B5EF4-FFF2-40B4-BE49-F238E27FC236}">
              <a16:creationId xmlns:a16="http://schemas.microsoft.com/office/drawing/2014/main" id="{6F3F116A-5626-45A6-B9CA-F38D6F8AB7BE}"/>
            </a:ext>
          </a:extLst>
        </xdr:cNvPr>
        <xdr:cNvSpPr/>
      </xdr:nvSpPr>
      <xdr:spPr>
        <a:xfrm>
          <a:off x="14325600" y="175475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61595</xdr:rowOff>
    </xdr:from>
    <xdr:to>
      <xdr:col>81</xdr:col>
      <xdr:colOff>101600</xdr:colOff>
      <xdr:row>104</xdr:row>
      <xdr:rowOff>163195</xdr:rowOff>
    </xdr:to>
    <xdr:sp macro="" textlink="">
      <xdr:nvSpPr>
        <xdr:cNvPr id="523" name="フローチャート: 判断 522">
          <a:extLst>
            <a:ext uri="{FF2B5EF4-FFF2-40B4-BE49-F238E27FC236}">
              <a16:creationId xmlns:a16="http://schemas.microsoft.com/office/drawing/2014/main" id="{FD1BEA2E-3C83-40F4-A5F5-5B59482B3C58}"/>
            </a:ext>
          </a:extLst>
        </xdr:cNvPr>
        <xdr:cNvSpPr/>
      </xdr:nvSpPr>
      <xdr:spPr>
        <a:xfrm>
          <a:off x="13578840" y="1749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55880</xdr:rowOff>
    </xdr:from>
    <xdr:to>
      <xdr:col>76</xdr:col>
      <xdr:colOff>165100</xdr:colOff>
      <xdr:row>104</xdr:row>
      <xdr:rowOff>157480</xdr:rowOff>
    </xdr:to>
    <xdr:sp macro="" textlink="">
      <xdr:nvSpPr>
        <xdr:cNvPr id="524" name="フローチャート: 判断 523">
          <a:extLst>
            <a:ext uri="{FF2B5EF4-FFF2-40B4-BE49-F238E27FC236}">
              <a16:creationId xmlns:a16="http://schemas.microsoft.com/office/drawing/2014/main" id="{62E0A1C6-0023-441E-9574-06ECDFB216CB}"/>
            </a:ext>
          </a:extLst>
        </xdr:cNvPr>
        <xdr:cNvSpPr/>
      </xdr:nvSpPr>
      <xdr:spPr>
        <a:xfrm>
          <a:off x="12804140" y="1749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73025</xdr:rowOff>
    </xdr:from>
    <xdr:to>
      <xdr:col>72</xdr:col>
      <xdr:colOff>38100</xdr:colOff>
      <xdr:row>105</xdr:row>
      <xdr:rowOff>3175</xdr:rowOff>
    </xdr:to>
    <xdr:sp macro="" textlink="">
      <xdr:nvSpPr>
        <xdr:cNvPr id="525" name="フローチャート: 判断 524">
          <a:extLst>
            <a:ext uri="{FF2B5EF4-FFF2-40B4-BE49-F238E27FC236}">
              <a16:creationId xmlns:a16="http://schemas.microsoft.com/office/drawing/2014/main" id="{8DAFCCBC-05B5-44E7-AFC2-97C7AB7D42E6}"/>
            </a:ext>
          </a:extLst>
        </xdr:cNvPr>
        <xdr:cNvSpPr/>
      </xdr:nvSpPr>
      <xdr:spPr>
        <a:xfrm>
          <a:off x="12029440" y="175075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166370</xdr:rowOff>
    </xdr:from>
    <xdr:to>
      <xdr:col>67</xdr:col>
      <xdr:colOff>101600</xdr:colOff>
      <xdr:row>105</xdr:row>
      <xdr:rowOff>96520</xdr:rowOff>
    </xdr:to>
    <xdr:sp macro="" textlink="">
      <xdr:nvSpPr>
        <xdr:cNvPr id="526" name="フローチャート: 判断 525">
          <a:extLst>
            <a:ext uri="{FF2B5EF4-FFF2-40B4-BE49-F238E27FC236}">
              <a16:creationId xmlns:a16="http://schemas.microsoft.com/office/drawing/2014/main" id="{FA6C436F-D0D6-4767-A886-A406E7A38FAE}"/>
            </a:ext>
          </a:extLst>
        </xdr:cNvPr>
        <xdr:cNvSpPr/>
      </xdr:nvSpPr>
      <xdr:spPr>
        <a:xfrm>
          <a:off x="11231880" y="17600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27" name="テキスト ボックス 526">
          <a:extLst>
            <a:ext uri="{FF2B5EF4-FFF2-40B4-BE49-F238E27FC236}">
              <a16:creationId xmlns:a16="http://schemas.microsoft.com/office/drawing/2014/main" id="{07260B2D-7161-4E55-943F-FC3B145E968B}"/>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8" name="テキスト ボックス 527">
          <a:extLst>
            <a:ext uri="{FF2B5EF4-FFF2-40B4-BE49-F238E27FC236}">
              <a16:creationId xmlns:a16="http://schemas.microsoft.com/office/drawing/2014/main" id="{EF158840-6105-47CA-9F12-978C11E578B6}"/>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9" name="テキスト ボックス 528">
          <a:extLst>
            <a:ext uri="{FF2B5EF4-FFF2-40B4-BE49-F238E27FC236}">
              <a16:creationId xmlns:a16="http://schemas.microsoft.com/office/drawing/2014/main" id="{728B1CD8-5893-439C-867A-C4ED27DFBDCD}"/>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0" name="テキスト ボックス 529">
          <a:extLst>
            <a:ext uri="{FF2B5EF4-FFF2-40B4-BE49-F238E27FC236}">
              <a16:creationId xmlns:a16="http://schemas.microsoft.com/office/drawing/2014/main" id="{4E413D9F-0473-4BA2-905B-3141F0F20C52}"/>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07096E6E-306A-43D2-BA42-1B29423D9569}"/>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27305</xdr:rowOff>
    </xdr:from>
    <xdr:to>
      <xdr:col>81</xdr:col>
      <xdr:colOff>101600</xdr:colOff>
      <xdr:row>106</xdr:row>
      <xdr:rowOff>128905</xdr:rowOff>
    </xdr:to>
    <xdr:sp macro="" textlink="">
      <xdr:nvSpPr>
        <xdr:cNvPr id="532" name="楕円 531">
          <a:extLst>
            <a:ext uri="{FF2B5EF4-FFF2-40B4-BE49-F238E27FC236}">
              <a16:creationId xmlns:a16="http://schemas.microsoft.com/office/drawing/2014/main" id="{B9C9E087-FF8F-48FD-9298-374F73BACF01}"/>
            </a:ext>
          </a:extLst>
        </xdr:cNvPr>
        <xdr:cNvSpPr/>
      </xdr:nvSpPr>
      <xdr:spPr>
        <a:xfrm>
          <a:off x="1357884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151130</xdr:rowOff>
    </xdr:from>
    <xdr:to>
      <xdr:col>76</xdr:col>
      <xdr:colOff>165100</xdr:colOff>
      <xdr:row>106</xdr:row>
      <xdr:rowOff>81280</xdr:rowOff>
    </xdr:to>
    <xdr:sp macro="" textlink="">
      <xdr:nvSpPr>
        <xdr:cNvPr id="533" name="楕円 532">
          <a:extLst>
            <a:ext uri="{FF2B5EF4-FFF2-40B4-BE49-F238E27FC236}">
              <a16:creationId xmlns:a16="http://schemas.microsoft.com/office/drawing/2014/main" id="{4A89AF23-D68E-43D7-99A8-D8979DA66AFE}"/>
            </a:ext>
          </a:extLst>
        </xdr:cNvPr>
        <xdr:cNvSpPr/>
      </xdr:nvSpPr>
      <xdr:spPr>
        <a:xfrm>
          <a:off x="12804140" y="17753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30480</xdr:rowOff>
    </xdr:from>
    <xdr:to>
      <xdr:col>81</xdr:col>
      <xdr:colOff>50800</xdr:colOff>
      <xdr:row>106</xdr:row>
      <xdr:rowOff>78105</xdr:rowOff>
    </xdr:to>
    <xdr:cxnSp macro="">
      <xdr:nvCxnSpPr>
        <xdr:cNvPr id="534" name="直線コネクタ 533">
          <a:extLst>
            <a:ext uri="{FF2B5EF4-FFF2-40B4-BE49-F238E27FC236}">
              <a16:creationId xmlns:a16="http://schemas.microsoft.com/office/drawing/2014/main" id="{8CABE98B-EB29-4CC2-AA69-6E0A5B4E9F40}"/>
            </a:ext>
          </a:extLst>
        </xdr:cNvPr>
        <xdr:cNvCxnSpPr/>
      </xdr:nvCxnSpPr>
      <xdr:spPr>
        <a:xfrm>
          <a:off x="12854940" y="17800320"/>
          <a:ext cx="7747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101600</xdr:rowOff>
    </xdr:from>
    <xdr:to>
      <xdr:col>72</xdr:col>
      <xdr:colOff>38100</xdr:colOff>
      <xdr:row>106</xdr:row>
      <xdr:rowOff>31750</xdr:rowOff>
    </xdr:to>
    <xdr:sp macro="" textlink="">
      <xdr:nvSpPr>
        <xdr:cNvPr id="535" name="楕円 534">
          <a:extLst>
            <a:ext uri="{FF2B5EF4-FFF2-40B4-BE49-F238E27FC236}">
              <a16:creationId xmlns:a16="http://schemas.microsoft.com/office/drawing/2014/main" id="{B5413157-EAD4-4EAB-84E5-4B7E10CE502A}"/>
            </a:ext>
          </a:extLst>
        </xdr:cNvPr>
        <xdr:cNvSpPr/>
      </xdr:nvSpPr>
      <xdr:spPr>
        <a:xfrm>
          <a:off x="12029440" y="177038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152400</xdr:rowOff>
    </xdr:from>
    <xdr:to>
      <xdr:col>76</xdr:col>
      <xdr:colOff>114300</xdr:colOff>
      <xdr:row>106</xdr:row>
      <xdr:rowOff>30480</xdr:rowOff>
    </xdr:to>
    <xdr:cxnSp macro="">
      <xdr:nvCxnSpPr>
        <xdr:cNvPr id="536" name="直線コネクタ 535">
          <a:extLst>
            <a:ext uri="{FF2B5EF4-FFF2-40B4-BE49-F238E27FC236}">
              <a16:creationId xmlns:a16="http://schemas.microsoft.com/office/drawing/2014/main" id="{D64C091F-2D7F-4989-806D-11FF1B213276}"/>
            </a:ext>
          </a:extLst>
        </xdr:cNvPr>
        <xdr:cNvCxnSpPr/>
      </xdr:nvCxnSpPr>
      <xdr:spPr>
        <a:xfrm>
          <a:off x="12072620" y="17754600"/>
          <a:ext cx="7823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8272</xdr:rowOff>
    </xdr:from>
    <xdr:ext cx="405111" cy="259045"/>
    <xdr:sp macro="" textlink="">
      <xdr:nvSpPr>
        <xdr:cNvPr id="537" name="n_1aveValue【公民館】&#10;有形固定資産減価償却率">
          <a:extLst>
            <a:ext uri="{FF2B5EF4-FFF2-40B4-BE49-F238E27FC236}">
              <a16:creationId xmlns:a16="http://schemas.microsoft.com/office/drawing/2014/main" id="{1C400B66-6D11-47EF-9D08-3D0FA48B654E}"/>
            </a:ext>
          </a:extLst>
        </xdr:cNvPr>
        <xdr:cNvSpPr txBox="1"/>
      </xdr:nvSpPr>
      <xdr:spPr>
        <a:xfrm>
          <a:off x="13437244" y="1727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2557</xdr:rowOff>
    </xdr:from>
    <xdr:ext cx="405111" cy="259045"/>
    <xdr:sp macro="" textlink="">
      <xdr:nvSpPr>
        <xdr:cNvPr id="538" name="n_2aveValue【公民館】&#10;有形固定資産減価償却率">
          <a:extLst>
            <a:ext uri="{FF2B5EF4-FFF2-40B4-BE49-F238E27FC236}">
              <a16:creationId xmlns:a16="http://schemas.microsoft.com/office/drawing/2014/main" id="{4DD552D4-C1E5-4573-9117-E624AA91AB3D}"/>
            </a:ext>
          </a:extLst>
        </xdr:cNvPr>
        <xdr:cNvSpPr txBox="1"/>
      </xdr:nvSpPr>
      <xdr:spPr>
        <a:xfrm>
          <a:off x="12675244" y="1726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19702</xdr:rowOff>
    </xdr:from>
    <xdr:ext cx="405111" cy="259045"/>
    <xdr:sp macro="" textlink="">
      <xdr:nvSpPr>
        <xdr:cNvPr id="539" name="n_3aveValue【公民館】&#10;有形固定資産減価償却率">
          <a:extLst>
            <a:ext uri="{FF2B5EF4-FFF2-40B4-BE49-F238E27FC236}">
              <a16:creationId xmlns:a16="http://schemas.microsoft.com/office/drawing/2014/main" id="{73F09095-EAD2-4F16-804C-EF51306AAF49}"/>
            </a:ext>
          </a:extLst>
        </xdr:cNvPr>
        <xdr:cNvSpPr txBox="1"/>
      </xdr:nvSpPr>
      <xdr:spPr>
        <a:xfrm>
          <a:off x="11900544" y="1728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113047</xdr:rowOff>
    </xdr:from>
    <xdr:ext cx="405111" cy="259045"/>
    <xdr:sp macro="" textlink="">
      <xdr:nvSpPr>
        <xdr:cNvPr id="540" name="n_4aveValue【公民館】&#10;有形固定資産減価償却率">
          <a:extLst>
            <a:ext uri="{FF2B5EF4-FFF2-40B4-BE49-F238E27FC236}">
              <a16:creationId xmlns:a16="http://schemas.microsoft.com/office/drawing/2014/main" id="{D851E2B1-129E-4F56-B507-3E6AF483B42A}"/>
            </a:ext>
          </a:extLst>
        </xdr:cNvPr>
        <xdr:cNvSpPr txBox="1"/>
      </xdr:nvSpPr>
      <xdr:spPr>
        <a:xfrm>
          <a:off x="11102984" y="1737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120032</xdr:rowOff>
    </xdr:from>
    <xdr:ext cx="405111" cy="259045"/>
    <xdr:sp macro="" textlink="">
      <xdr:nvSpPr>
        <xdr:cNvPr id="541" name="n_1mainValue【公民館】&#10;有形固定資産減価償却率">
          <a:extLst>
            <a:ext uri="{FF2B5EF4-FFF2-40B4-BE49-F238E27FC236}">
              <a16:creationId xmlns:a16="http://schemas.microsoft.com/office/drawing/2014/main" id="{4563822A-1095-438B-B60D-C6691AB1E77A}"/>
            </a:ext>
          </a:extLst>
        </xdr:cNvPr>
        <xdr:cNvSpPr txBox="1"/>
      </xdr:nvSpPr>
      <xdr:spPr>
        <a:xfrm>
          <a:off x="134372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72407</xdr:rowOff>
    </xdr:from>
    <xdr:ext cx="405111" cy="259045"/>
    <xdr:sp macro="" textlink="">
      <xdr:nvSpPr>
        <xdr:cNvPr id="542" name="n_2mainValue【公民館】&#10;有形固定資産減価償却率">
          <a:extLst>
            <a:ext uri="{FF2B5EF4-FFF2-40B4-BE49-F238E27FC236}">
              <a16:creationId xmlns:a16="http://schemas.microsoft.com/office/drawing/2014/main" id="{022B483F-20F1-479B-B8CE-37921F820960}"/>
            </a:ext>
          </a:extLst>
        </xdr:cNvPr>
        <xdr:cNvSpPr txBox="1"/>
      </xdr:nvSpPr>
      <xdr:spPr>
        <a:xfrm>
          <a:off x="126752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22877</xdr:rowOff>
    </xdr:from>
    <xdr:ext cx="405111" cy="259045"/>
    <xdr:sp macro="" textlink="">
      <xdr:nvSpPr>
        <xdr:cNvPr id="543" name="n_3mainValue【公民館】&#10;有形固定資産減価償却率">
          <a:extLst>
            <a:ext uri="{FF2B5EF4-FFF2-40B4-BE49-F238E27FC236}">
              <a16:creationId xmlns:a16="http://schemas.microsoft.com/office/drawing/2014/main" id="{21061217-DB30-451E-8B73-A3F7D7959D33}"/>
            </a:ext>
          </a:extLst>
        </xdr:cNvPr>
        <xdr:cNvSpPr txBox="1"/>
      </xdr:nvSpPr>
      <xdr:spPr>
        <a:xfrm>
          <a:off x="11900544" y="1779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4" name="正方形/長方形 543">
          <a:extLst>
            <a:ext uri="{FF2B5EF4-FFF2-40B4-BE49-F238E27FC236}">
              <a16:creationId xmlns:a16="http://schemas.microsoft.com/office/drawing/2014/main" id="{A1B170EE-8787-4D32-9D9B-A0557EDBC402}"/>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5" name="正方形/長方形 544">
          <a:extLst>
            <a:ext uri="{FF2B5EF4-FFF2-40B4-BE49-F238E27FC236}">
              <a16:creationId xmlns:a16="http://schemas.microsoft.com/office/drawing/2014/main" id="{D02813B6-DD87-47B9-A026-C6B90AF6517D}"/>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6" name="正方形/長方形 545">
          <a:extLst>
            <a:ext uri="{FF2B5EF4-FFF2-40B4-BE49-F238E27FC236}">
              <a16:creationId xmlns:a16="http://schemas.microsoft.com/office/drawing/2014/main" id="{FC0F0F02-FB36-4749-8167-E2DCF6353F6A}"/>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7" name="正方形/長方形 546">
          <a:extLst>
            <a:ext uri="{FF2B5EF4-FFF2-40B4-BE49-F238E27FC236}">
              <a16:creationId xmlns:a16="http://schemas.microsoft.com/office/drawing/2014/main" id="{4FD5523F-0634-4C29-851E-9324C0DF021A}"/>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8" name="正方形/長方形 547">
          <a:extLst>
            <a:ext uri="{FF2B5EF4-FFF2-40B4-BE49-F238E27FC236}">
              <a16:creationId xmlns:a16="http://schemas.microsoft.com/office/drawing/2014/main" id="{862BEDFB-8D1B-460A-99B4-AEE171319F2B}"/>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9" name="正方形/長方形 548">
          <a:extLst>
            <a:ext uri="{FF2B5EF4-FFF2-40B4-BE49-F238E27FC236}">
              <a16:creationId xmlns:a16="http://schemas.microsoft.com/office/drawing/2014/main" id="{0DEE4C5E-7335-491E-BD11-43BB80E53C7D}"/>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0" name="正方形/長方形 549">
          <a:extLst>
            <a:ext uri="{FF2B5EF4-FFF2-40B4-BE49-F238E27FC236}">
              <a16:creationId xmlns:a16="http://schemas.microsoft.com/office/drawing/2014/main" id="{EEF7EAC9-7D52-4C11-B1CC-549940EF83FF}"/>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1" name="正方形/長方形 550">
          <a:extLst>
            <a:ext uri="{FF2B5EF4-FFF2-40B4-BE49-F238E27FC236}">
              <a16:creationId xmlns:a16="http://schemas.microsoft.com/office/drawing/2014/main" id="{147FA0DC-86CC-43A1-9398-DE8A044BD66D}"/>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2" name="テキスト ボックス 551">
          <a:extLst>
            <a:ext uri="{FF2B5EF4-FFF2-40B4-BE49-F238E27FC236}">
              <a16:creationId xmlns:a16="http://schemas.microsoft.com/office/drawing/2014/main" id="{D1424476-AAD1-4A35-9104-37114BD0FF99}"/>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3" name="直線コネクタ 552">
          <a:extLst>
            <a:ext uri="{FF2B5EF4-FFF2-40B4-BE49-F238E27FC236}">
              <a16:creationId xmlns:a16="http://schemas.microsoft.com/office/drawing/2014/main" id="{D5636D58-5FBF-4788-9885-18EC22500AED}"/>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54" name="直線コネクタ 553">
          <a:extLst>
            <a:ext uri="{FF2B5EF4-FFF2-40B4-BE49-F238E27FC236}">
              <a16:creationId xmlns:a16="http://schemas.microsoft.com/office/drawing/2014/main" id="{2771F24A-C64F-4440-92DA-AE434F3C58FC}"/>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55" name="テキスト ボックス 554">
          <a:extLst>
            <a:ext uri="{FF2B5EF4-FFF2-40B4-BE49-F238E27FC236}">
              <a16:creationId xmlns:a16="http://schemas.microsoft.com/office/drawing/2014/main" id="{5DF4188D-7AE7-4CA8-BEA5-21100BC5EA9D}"/>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56" name="直線コネクタ 555">
          <a:extLst>
            <a:ext uri="{FF2B5EF4-FFF2-40B4-BE49-F238E27FC236}">
              <a16:creationId xmlns:a16="http://schemas.microsoft.com/office/drawing/2014/main" id="{16A3C022-9C7F-4BD6-9FD8-E291DECAC2D1}"/>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57" name="テキスト ボックス 556">
          <a:extLst>
            <a:ext uri="{FF2B5EF4-FFF2-40B4-BE49-F238E27FC236}">
              <a16:creationId xmlns:a16="http://schemas.microsoft.com/office/drawing/2014/main" id="{1E02E93C-1750-42D7-AD34-A8F7D313F52B}"/>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58" name="直線コネクタ 557">
          <a:extLst>
            <a:ext uri="{FF2B5EF4-FFF2-40B4-BE49-F238E27FC236}">
              <a16:creationId xmlns:a16="http://schemas.microsoft.com/office/drawing/2014/main" id="{0A35C979-BCAF-4D04-980B-A767851AC886}"/>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59" name="テキスト ボックス 558">
          <a:extLst>
            <a:ext uri="{FF2B5EF4-FFF2-40B4-BE49-F238E27FC236}">
              <a16:creationId xmlns:a16="http://schemas.microsoft.com/office/drawing/2014/main" id="{919AAB3E-6B65-48DC-BF1E-93E23915382C}"/>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0" name="直線コネクタ 559">
          <a:extLst>
            <a:ext uri="{FF2B5EF4-FFF2-40B4-BE49-F238E27FC236}">
              <a16:creationId xmlns:a16="http://schemas.microsoft.com/office/drawing/2014/main" id="{23C95685-1535-422E-897A-FD0B89905EAD}"/>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1" name="テキスト ボックス 560">
          <a:extLst>
            <a:ext uri="{FF2B5EF4-FFF2-40B4-BE49-F238E27FC236}">
              <a16:creationId xmlns:a16="http://schemas.microsoft.com/office/drawing/2014/main" id="{60C6ACCF-113B-4A63-A8B4-8FF2EB0BF209}"/>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2" name="直線コネクタ 561">
          <a:extLst>
            <a:ext uri="{FF2B5EF4-FFF2-40B4-BE49-F238E27FC236}">
              <a16:creationId xmlns:a16="http://schemas.microsoft.com/office/drawing/2014/main" id="{3C6EAA0F-E5B6-4D2A-BB6A-EF1DC941DFF6}"/>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63" name="テキスト ボックス 562">
          <a:extLst>
            <a:ext uri="{FF2B5EF4-FFF2-40B4-BE49-F238E27FC236}">
              <a16:creationId xmlns:a16="http://schemas.microsoft.com/office/drawing/2014/main" id="{B6294E07-1A7E-41C1-88B3-B2C701C0674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4" name="直線コネクタ 563">
          <a:extLst>
            <a:ext uri="{FF2B5EF4-FFF2-40B4-BE49-F238E27FC236}">
              <a16:creationId xmlns:a16="http://schemas.microsoft.com/office/drawing/2014/main" id="{DC0CF23A-1D43-4CA0-8670-A0D28987BAAF}"/>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65" name="テキスト ボックス 564">
          <a:extLst>
            <a:ext uri="{FF2B5EF4-FFF2-40B4-BE49-F238E27FC236}">
              <a16:creationId xmlns:a16="http://schemas.microsoft.com/office/drawing/2014/main" id="{01A09B78-0C54-41D9-872E-B849DFAB122A}"/>
            </a:ext>
          </a:extLst>
        </xdr:cNvPr>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6" name="【公民館】&#10;一人当たり面積グラフ枠">
          <a:extLst>
            <a:ext uri="{FF2B5EF4-FFF2-40B4-BE49-F238E27FC236}">
              <a16:creationId xmlns:a16="http://schemas.microsoft.com/office/drawing/2014/main" id="{679D45BF-1CED-43A6-9439-F68F6085D133}"/>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88582</xdr:rowOff>
    </xdr:from>
    <xdr:to>
      <xdr:col>116</xdr:col>
      <xdr:colOff>62864</xdr:colOff>
      <xdr:row>108</xdr:row>
      <xdr:rowOff>117348</xdr:rowOff>
    </xdr:to>
    <xdr:cxnSp macro="">
      <xdr:nvCxnSpPr>
        <xdr:cNvPr id="567" name="直線コネクタ 566">
          <a:extLst>
            <a:ext uri="{FF2B5EF4-FFF2-40B4-BE49-F238E27FC236}">
              <a16:creationId xmlns:a16="http://schemas.microsoft.com/office/drawing/2014/main" id="{1CB45E71-A2F0-4EC2-A34D-90472B9217F1}"/>
            </a:ext>
          </a:extLst>
        </xdr:cNvPr>
        <xdr:cNvCxnSpPr/>
      </xdr:nvCxnSpPr>
      <xdr:spPr>
        <a:xfrm flipV="1">
          <a:off x="19509104" y="17020222"/>
          <a:ext cx="0" cy="1202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121175</xdr:rowOff>
    </xdr:from>
    <xdr:ext cx="469744" cy="259045"/>
    <xdr:sp macro="" textlink="">
      <xdr:nvSpPr>
        <xdr:cNvPr id="568" name="【公民館】&#10;一人当たり面積最小値テキスト">
          <a:extLst>
            <a:ext uri="{FF2B5EF4-FFF2-40B4-BE49-F238E27FC236}">
              <a16:creationId xmlns:a16="http://schemas.microsoft.com/office/drawing/2014/main" id="{14B0C451-13F5-48D5-A6FE-F5E368C7FBAE}"/>
            </a:ext>
          </a:extLst>
        </xdr:cNvPr>
        <xdr:cNvSpPr txBox="1"/>
      </xdr:nvSpPr>
      <xdr:spPr>
        <a:xfrm>
          <a:off x="19547840" y="1822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117348</xdr:rowOff>
    </xdr:from>
    <xdr:to>
      <xdr:col>116</xdr:col>
      <xdr:colOff>152400</xdr:colOff>
      <xdr:row>108</xdr:row>
      <xdr:rowOff>117348</xdr:rowOff>
    </xdr:to>
    <xdr:cxnSp macro="">
      <xdr:nvCxnSpPr>
        <xdr:cNvPr id="569" name="直線コネクタ 568">
          <a:extLst>
            <a:ext uri="{FF2B5EF4-FFF2-40B4-BE49-F238E27FC236}">
              <a16:creationId xmlns:a16="http://schemas.microsoft.com/office/drawing/2014/main" id="{DE901220-CC2B-414A-BA97-E2B7C3EAA1F6}"/>
            </a:ext>
          </a:extLst>
        </xdr:cNvPr>
        <xdr:cNvCxnSpPr/>
      </xdr:nvCxnSpPr>
      <xdr:spPr>
        <a:xfrm>
          <a:off x="19443700" y="182224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35259</xdr:rowOff>
    </xdr:from>
    <xdr:ext cx="469744" cy="259045"/>
    <xdr:sp macro="" textlink="">
      <xdr:nvSpPr>
        <xdr:cNvPr id="570" name="【公民館】&#10;一人当たり面積最大値テキスト">
          <a:extLst>
            <a:ext uri="{FF2B5EF4-FFF2-40B4-BE49-F238E27FC236}">
              <a16:creationId xmlns:a16="http://schemas.microsoft.com/office/drawing/2014/main" id="{4070F043-D0D3-4011-B144-0F0845C9A708}"/>
            </a:ext>
          </a:extLst>
        </xdr:cNvPr>
        <xdr:cNvSpPr txBox="1"/>
      </xdr:nvSpPr>
      <xdr:spPr>
        <a:xfrm>
          <a:off x="19547840" y="167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88582</xdr:rowOff>
    </xdr:from>
    <xdr:to>
      <xdr:col>116</xdr:col>
      <xdr:colOff>152400</xdr:colOff>
      <xdr:row>101</xdr:row>
      <xdr:rowOff>88582</xdr:rowOff>
    </xdr:to>
    <xdr:cxnSp macro="">
      <xdr:nvCxnSpPr>
        <xdr:cNvPr id="571" name="直線コネクタ 570">
          <a:extLst>
            <a:ext uri="{FF2B5EF4-FFF2-40B4-BE49-F238E27FC236}">
              <a16:creationId xmlns:a16="http://schemas.microsoft.com/office/drawing/2014/main" id="{C55213FC-AAEE-4FAA-BC1E-1F4316D49215}"/>
            </a:ext>
          </a:extLst>
        </xdr:cNvPr>
        <xdr:cNvCxnSpPr/>
      </xdr:nvCxnSpPr>
      <xdr:spPr>
        <a:xfrm>
          <a:off x="19443700" y="170202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65930</xdr:rowOff>
    </xdr:from>
    <xdr:ext cx="469744" cy="259045"/>
    <xdr:sp macro="" textlink="">
      <xdr:nvSpPr>
        <xdr:cNvPr id="572" name="【公民館】&#10;一人当たり面積平均値テキスト">
          <a:extLst>
            <a:ext uri="{FF2B5EF4-FFF2-40B4-BE49-F238E27FC236}">
              <a16:creationId xmlns:a16="http://schemas.microsoft.com/office/drawing/2014/main" id="{54292E6C-B7E6-43F6-A30D-5695593BA6C0}"/>
            </a:ext>
          </a:extLst>
        </xdr:cNvPr>
        <xdr:cNvSpPr txBox="1"/>
      </xdr:nvSpPr>
      <xdr:spPr>
        <a:xfrm>
          <a:off x="19547840" y="18003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87503</xdr:rowOff>
    </xdr:from>
    <xdr:to>
      <xdr:col>116</xdr:col>
      <xdr:colOff>114300</xdr:colOff>
      <xdr:row>108</xdr:row>
      <xdr:rowOff>17653</xdr:rowOff>
    </xdr:to>
    <xdr:sp macro="" textlink="">
      <xdr:nvSpPr>
        <xdr:cNvPr id="573" name="フローチャート: 判断 572">
          <a:extLst>
            <a:ext uri="{FF2B5EF4-FFF2-40B4-BE49-F238E27FC236}">
              <a16:creationId xmlns:a16="http://schemas.microsoft.com/office/drawing/2014/main" id="{E7910D23-DEAB-4F37-8D3A-E57FBFDA70B1}"/>
            </a:ext>
          </a:extLst>
        </xdr:cNvPr>
        <xdr:cNvSpPr/>
      </xdr:nvSpPr>
      <xdr:spPr>
        <a:xfrm>
          <a:off x="19458940" y="180249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95886</xdr:rowOff>
    </xdr:from>
    <xdr:to>
      <xdr:col>112</xdr:col>
      <xdr:colOff>38100</xdr:colOff>
      <xdr:row>108</xdr:row>
      <xdr:rowOff>26036</xdr:rowOff>
    </xdr:to>
    <xdr:sp macro="" textlink="">
      <xdr:nvSpPr>
        <xdr:cNvPr id="574" name="フローチャート: 判断 573">
          <a:extLst>
            <a:ext uri="{FF2B5EF4-FFF2-40B4-BE49-F238E27FC236}">
              <a16:creationId xmlns:a16="http://schemas.microsoft.com/office/drawing/2014/main" id="{E8B2B0A9-4E61-44CB-89BD-559025133DB0}"/>
            </a:ext>
          </a:extLst>
        </xdr:cNvPr>
        <xdr:cNvSpPr/>
      </xdr:nvSpPr>
      <xdr:spPr>
        <a:xfrm>
          <a:off x="18735040" y="180333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98361</xdr:rowOff>
    </xdr:from>
    <xdr:to>
      <xdr:col>107</xdr:col>
      <xdr:colOff>101600</xdr:colOff>
      <xdr:row>108</xdr:row>
      <xdr:rowOff>28511</xdr:rowOff>
    </xdr:to>
    <xdr:sp macro="" textlink="">
      <xdr:nvSpPr>
        <xdr:cNvPr id="575" name="フローチャート: 判断 574">
          <a:extLst>
            <a:ext uri="{FF2B5EF4-FFF2-40B4-BE49-F238E27FC236}">
              <a16:creationId xmlns:a16="http://schemas.microsoft.com/office/drawing/2014/main" id="{02471B5A-9D57-4064-8786-A0B5BD6B3D8B}"/>
            </a:ext>
          </a:extLst>
        </xdr:cNvPr>
        <xdr:cNvSpPr/>
      </xdr:nvSpPr>
      <xdr:spPr>
        <a:xfrm>
          <a:off x="17937480" y="180358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114936</xdr:rowOff>
    </xdr:from>
    <xdr:to>
      <xdr:col>102</xdr:col>
      <xdr:colOff>165100</xdr:colOff>
      <xdr:row>108</xdr:row>
      <xdr:rowOff>45086</xdr:rowOff>
    </xdr:to>
    <xdr:sp macro="" textlink="">
      <xdr:nvSpPr>
        <xdr:cNvPr id="576" name="フローチャート: 判断 575">
          <a:extLst>
            <a:ext uri="{FF2B5EF4-FFF2-40B4-BE49-F238E27FC236}">
              <a16:creationId xmlns:a16="http://schemas.microsoft.com/office/drawing/2014/main" id="{D0762C15-C100-416C-BC4B-6F3F3491FF94}"/>
            </a:ext>
          </a:extLst>
        </xdr:cNvPr>
        <xdr:cNvSpPr/>
      </xdr:nvSpPr>
      <xdr:spPr>
        <a:xfrm>
          <a:off x="17162780" y="180524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111125</xdr:rowOff>
    </xdr:from>
    <xdr:to>
      <xdr:col>98</xdr:col>
      <xdr:colOff>38100</xdr:colOff>
      <xdr:row>108</xdr:row>
      <xdr:rowOff>41275</xdr:rowOff>
    </xdr:to>
    <xdr:sp macro="" textlink="">
      <xdr:nvSpPr>
        <xdr:cNvPr id="577" name="フローチャート: 判断 576">
          <a:extLst>
            <a:ext uri="{FF2B5EF4-FFF2-40B4-BE49-F238E27FC236}">
              <a16:creationId xmlns:a16="http://schemas.microsoft.com/office/drawing/2014/main" id="{5F05CB69-A7FB-40BD-AB83-17BD678B878D}"/>
            </a:ext>
          </a:extLst>
        </xdr:cNvPr>
        <xdr:cNvSpPr/>
      </xdr:nvSpPr>
      <xdr:spPr>
        <a:xfrm>
          <a:off x="16388080" y="180486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BD57A45B-5203-4F7E-9337-352C0A6C116B}"/>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9B9BDDF3-1854-4D4B-9691-60C876D56ABD}"/>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57524DD7-426F-4419-8469-56744B4B692A}"/>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E40EC588-391A-485F-A031-9C3B9396B394}"/>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458652E3-3D79-4583-A045-6ED9A1D85288}"/>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104648</xdr:rowOff>
    </xdr:from>
    <xdr:to>
      <xdr:col>112</xdr:col>
      <xdr:colOff>38100</xdr:colOff>
      <xdr:row>106</xdr:row>
      <xdr:rowOff>34798</xdr:rowOff>
    </xdr:to>
    <xdr:sp macro="" textlink="">
      <xdr:nvSpPr>
        <xdr:cNvPr id="583" name="楕円 582">
          <a:extLst>
            <a:ext uri="{FF2B5EF4-FFF2-40B4-BE49-F238E27FC236}">
              <a16:creationId xmlns:a16="http://schemas.microsoft.com/office/drawing/2014/main" id="{CAE40E46-4BCC-4FBA-BE37-E1D83C30431D}"/>
            </a:ext>
          </a:extLst>
        </xdr:cNvPr>
        <xdr:cNvSpPr/>
      </xdr:nvSpPr>
      <xdr:spPr>
        <a:xfrm>
          <a:off x="18735040" y="177068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101409</xdr:rowOff>
    </xdr:from>
    <xdr:to>
      <xdr:col>107</xdr:col>
      <xdr:colOff>101600</xdr:colOff>
      <xdr:row>106</xdr:row>
      <xdr:rowOff>31559</xdr:rowOff>
    </xdr:to>
    <xdr:sp macro="" textlink="">
      <xdr:nvSpPr>
        <xdr:cNvPr id="584" name="楕円 583">
          <a:extLst>
            <a:ext uri="{FF2B5EF4-FFF2-40B4-BE49-F238E27FC236}">
              <a16:creationId xmlns:a16="http://schemas.microsoft.com/office/drawing/2014/main" id="{EB542062-6568-4545-BDD6-B5D79B50F30D}"/>
            </a:ext>
          </a:extLst>
        </xdr:cNvPr>
        <xdr:cNvSpPr/>
      </xdr:nvSpPr>
      <xdr:spPr>
        <a:xfrm>
          <a:off x="17937480" y="177036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152209</xdr:rowOff>
    </xdr:from>
    <xdr:to>
      <xdr:col>111</xdr:col>
      <xdr:colOff>177800</xdr:colOff>
      <xdr:row>105</xdr:row>
      <xdr:rowOff>155448</xdr:rowOff>
    </xdr:to>
    <xdr:cxnSp macro="">
      <xdr:nvCxnSpPr>
        <xdr:cNvPr id="585" name="直線コネクタ 584">
          <a:extLst>
            <a:ext uri="{FF2B5EF4-FFF2-40B4-BE49-F238E27FC236}">
              <a16:creationId xmlns:a16="http://schemas.microsoft.com/office/drawing/2014/main" id="{663FDEE5-7F18-4DDC-BD5B-6E3C70D81625}"/>
            </a:ext>
          </a:extLst>
        </xdr:cNvPr>
        <xdr:cNvCxnSpPr/>
      </xdr:nvCxnSpPr>
      <xdr:spPr>
        <a:xfrm>
          <a:off x="17988280" y="17754409"/>
          <a:ext cx="78994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91694</xdr:rowOff>
    </xdr:from>
    <xdr:to>
      <xdr:col>102</xdr:col>
      <xdr:colOff>165100</xdr:colOff>
      <xdr:row>106</xdr:row>
      <xdr:rowOff>21844</xdr:rowOff>
    </xdr:to>
    <xdr:sp macro="" textlink="">
      <xdr:nvSpPr>
        <xdr:cNvPr id="586" name="楕円 585">
          <a:extLst>
            <a:ext uri="{FF2B5EF4-FFF2-40B4-BE49-F238E27FC236}">
              <a16:creationId xmlns:a16="http://schemas.microsoft.com/office/drawing/2014/main" id="{EA2F5C47-F6A0-413D-B1E3-C3D273752051}"/>
            </a:ext>
          </a:extLst>
        </xdr:cNvPr>
        <xdr:cNvSpPr/>
      </xdr:nvSpPr>
      <xdr:spPr>
        <a:xfrm>
          <a:off x="17162780" y="176938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142494</xdr:rowOff>
    </xdr:from>
    <xdr:to>
      <xdr:col>107</xdr:col>
      <xdr:colOff>50800</xdr:colOff>
      <xdr:row>105</xdr:row>
      <xdr:rowOff>152209</xdr:rowOff>
    </xdr:to>
    <xdr:cxnSp macro="">
      <xdr:nvCxnSpPr>
        <xdr:cNvPr id="587" name="直線コネクタ 586">
          <a:extLst>
            <a:ext uri="{FF2B5EF4-FFF2-40B4-BE49-F238E27FC236}">
              <a16:creationId xmlns:a16="http://schemas.microsoft.com/office/drawing/2014/main" id="{68DAC902-A4FC-4B62-924B-C0E45C6EAEE4}"/>
            </a:ext>
          </a:extLst>
        </xdr:cNvPr>
        <xdr:cNvCxnSpPr/>
      </xdr:nvCxnSpPr>
      <xdr:spPr>
        <a:xfrm>
          <a:off x="17213580" y="17744694"/>
          <a:ext cx="7747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17163</xdr:rowOff>
    </xdr:from>
    <xdr:ext cx="469744" cy="259045"/>
    <xdr:sp macro="" textlink="">
      <xdr:nvSpPr>
        <xdr:cNvPr id="588" name="n_1aveValue【公民館】&#10;一人当たり面積">
          <a:extLst>
            <a:ext uri="{FF2B5EF4-FFF2-40B4-BE49-F238E27FC236}">
              <a16:creationId xmlns:a16="http://schemas.microsoft.com/office/drawing/2014/main" id="{7D9CE8ED-B0B7-4742-A091-85D71583DB35}"/>
            </a:ext>
          </a:extLst>
        </xdr:cNvPr>
        <xdr:cNvSpPr txBox="1"/>
      </xdr:nvSpPr>
      <xdr:spPr>
        <a:xfrm>
          <a:off x="18561127" y="1812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19638</xdr:rowOff>
    </xdr:from>
    <xdr:ext cx="469744" cy="259045"/>
    <xdr:sp macro="" textlink="">
      <xdr:nvSpPr>
        <xdr:cNvPr id="589" name="n_2aveValue【公民館】&#10;一人当たり面積">
          <a:extLst>
            <a:ext uri="{FF2B5EF4-FFF2-40B4-BE49-F238E27FC236}">
              <a16:creationId xmlns:a16="http://schemas.microsoft.com/office/drawing/2014/main" id="{881C19D5-C038-4FB0-9C6C-2DF8A58FF0EF}"/>
            </a:ext>
          </a:extLst>
        </xdr:cNvPr>
        <xdr:cNvSpPr txBox="1"/>
      </xdr:nvSpPr>
      <xdr:spPr>
        <a:xfrm>
          <a:off x="17776267" y="1812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36213</xdr:rowOff>
    </xdr:from>
    <xdr:ext cx="469744" cy="259045"/>
    <xdr:sp macro="" textlink="">
      <xdr:nvSpPr>
        <xdr:cNvPr id="590" name="n_3aveValue【公民館】&#10;一人当たり面積">
          <a:extLst>
            <a:ext uri="{FF2B5EF4-FFF2-40B4-BE49-F238E27FC236}">
              <a16:creationId xmlns:a16="http://schemas.microsoft.com/office/drawing/2014/main" id="{0279DE81-BF68-4556-A4E9-011EADB566B8}"/>
            </a:ext>
          </a:extLst>
        </xdr:cNvPr>
        <xdr:cNvSpPr txBox="1"/>
      </xdr:nvSpPr>
      <xdr:spPr>
        <a:xfrm>
          <a:off x="17001567" y="181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57802</xdr:rowOff>
    </xdr:from>
    <xdr:ext cx="469744" cy="259045"/>
    <xdr:sp macro="" textlink="">
      <xdr:nvSpPr>
        <xdr:cNvPr id="591" name="n_4aveValue【公民館】&#10;一人当たり面積">
          <a:extLst>
            <a:ext uri="{FF2B5EF4-FFF2-40B4-BE49-F238E27FC236}">
              <a16:creationId xmlns:a16="http://schemas.microsoft.com/office/drawing/2014/main" id="{81748058-387B-4502-9D1F-8996571FBD19}"/>
            </a:ext>
          </a:extLst>
        </xdr:cNvPr>
        <xdr:cNvSpPr txBox="1"/>
      </xdr:nvSpPr>
      <xdr:spPr>
        <a:xfrm>
          <a:off x="16226867" y="1782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51325</xdr:rowOff>
    </xdr:from>
    <xdr:ext cx="469744" cy="259045"/>
    <xdr:sp macro="" textlink="">
      <xdr:nvSpPr>
        <xdr:cNvPr id="592" name="n_1mainValue【公民館】&#10;一人当たり面積">
          <a:extLst>
            <a:ext uri="{FF2B5EF4-FFF2-40B4-BE49-F238E27FC236}">
              <a16:creationId xmlns:a16="http://schemas.microsoft.com/office/drawing/2014/main" id="{81A237CE-1D69-47E4-A5A5-4EB20A071164}"/>
            </a:ext>
          </a:extLst>
        </xdr:cNvPr>
        <xdr:cNvSpPr txBox="1"/>
      </xdr:nvSpPr>
      <xdr:spPr>
        <a:xfrm>
          <a:off x="18561127" y="1748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48086</xdr:rowOff>
    </xdr:from>
    <xdr:ext cx="469744" cy="259045"/>
    <xdr:sp macro="" textlink="">
      <xdr:nvSpPr>
        <xdr:cNvPr id="593" name="n_2mainValue【公民館】&#10;一人当たり面積">
          <a:extLst>
            <a:ext uri="{FF2B5EF4-FFF2-40B4-BE49-F238E27FC236}">
              <a16:creationId xmlns:a16="http://schemas.microsoft.com/office/drawing/2014/main" id="{E43DBE76-53C8-497F-A824-3329B64CAA02}"/>
            </a:ext>
          </a:extLst>
        </xdr:cNvPr>
        <xdr:cNvSpPr txBox="1"/>
      </xdr:nvSpPr>
      <xdr:spPr>
        <a:xfrm>
          <a:off x="17776267" y="17482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38371</xdr:rowOff>
    </xdr:from>
    <xdr:ext cx="469744" cy="259045"/>
    <xdr:sp macro="" textlink="">
      <xdr:nvSpPr>
        <xdr:cNvPr id="594" name="n_3mainValue【公民館】&#10;一人当たり面積">
          <a:extLst>
            <a:ext uri="{FF2B5EF4-FFF2-40B4-BE49-F238E27FC236}">
              <a16:creationId xmlns:a16="http://schemas.microsoft.com/office/drawing/2014/main" id="{3647CD41-6A63-49C2-9128-1ECC6F86D584}"/>
            </a:ext>
          </a:extLst>
        </xdr:cNvPr>
        <xdr:cNvSpPr txBox="1"/>
      </xdr:nvSpPr>
      <xdr:spPr>
        <a:xfrm>
          <a:off x="17001567" y="1747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5" name="正方形/長方形 594">
          <a:extLst>
            <a:ext uri="{FF2B5EF4-FFF2-40B4-BE49-F238E27FC236}">
              <a16:creationId xmlns:a16="http://schemas.microsoft.com/office/drawing/2014/main" id="{BE5CEEDA-41C9-4865-A054-23ADC24482CA}"/>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6" name="正方形/長方形 595">
          <a:extLst>
            <a:ext uri="{FF2B5EF4-FFF2-40B4-BE49-F238E27FC236}">
              <a16:creationId xmlns:a16="http://schemas.microsoft.com/office/drawing/2014/main" id="{E5681D4A-502D-4852-9C70-13CDC4C19CA3}"/>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7" name="テキスト ボックス 596">
          <a:extLst>
            <a:ext uri="{FF2B5EF4-FFF2-40B4-BE49-F238E27FC236}">
              <a16:creationId xmlns:a16="http://schemas.microsoft.com/office/drawing/2014/main" id="{B35E72BF-2C86-4405-972F-27FDEA764F19}"/>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保育園</a:t>
          </a:r>
          <a:r>
            <a:rPr kumimoji="1" lang="ja-JP" altLang="en-US" sz="1100">
              <a:solidFill>
                <a:schemeClr val="dk1"/>
              </a:solidFill>
              <a:effectLst/>
              <a:latin typeface="+mn-lt"/>
              <a:ea typeface="+mn-ea"/>
              <a:cs typeface="+mn-cs"/>
            </a:rPr>
            <a:t>と公営住宅</a:t>
          </a:r>
          <a:r>
            <a:rPr kumimoji="1" lang="ja-JP" altLang="ja-JP" sz="1100">
              <a:solidFill>
                <a:schemeClr val="dk1"/>
              </a:solidFill>
              <a:effectLst/>
              <a:latin typeface="+mn-lt"/>
              <a:ea typeface="+mn-ea"/>
              <a:cs typeface="+mn-cs"/>
            </a:rPr>
            <a:t>を除き有形固定資産減価償却率が類似団体と比較し高くなっている。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保育園は平成一けた台後半に整備されたため、その分減価償却率が下がっていると</a:t>
          </a:r>
          <a:r>
            <a:rPr kumimoji="1" lang="ja-JP" altLang="en-US" sz="1100">
              <a:solidFill>
                <a:schemeClr val="dk1"/>
              </a:solidFill>
              <a:effectLst/>
              <a:latin typeface="+mn-lt"/>
              <a:ea typeface="+mn-ea"/>
              <a:cs typeface="+mn-cs"/>
            </a:rPr>
            <a:t>考えられ</a:t>
          </a:r>
          <a:r>
            <a:rPr kumimoji="1" lang="ja-JP" altLang="ja-JP" sz="1100">
              <a:solidFill>
                <a:schemeClr val="dk1"/>
              </a:solidFill>
              <a:effectLst/>
              <a:latin typeface="+mn-lt"/>
              <a:ea typeface="+mn-ea"/>
              <a:cs typeface="+mn-cs"/>
            </a:rPr>
            <a:t>る。学校は整備されてから年数がたっており、耐震改修を行ってから</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年以上経過している</a:t>
          </a:r>
          <a:r>
            <a:rPr kumimoji="1" lang="ja-JP" altLang="en-US" sz="1100">
              <a:solidFill>
                <a:schemeClr val="dk1"/>
              </a:solidFill>
              <a:effectLst/>
              <a:latin typeface="+mn-lt"/>
              <a:ea typeface="+mn-ea"/>
              <a:cs typeface="+mn-cs"/>
            </a:rPr>
            <a:t>状況である。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0561097-C0E3-432C-8D50-9D7C8ACC3D47}"/>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12971F7-9878-4550-8B93-73E9D61829E9}"/>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E544A10-D448-416E-8475-F4D1B11AFD81}"/>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B68D6ED-CE46-4443-9734-F81FF88D3BC8}"/>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東京都利島村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E8BD0E8-0DFF-4949-883B-4D00C2CB1BB3}"/>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3753BB6-5716-48D9-AAB2-E53C8BF28EF9}"/>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A8E26F5-6C44-4715-A42E-4CFABA28FA8D}"/>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022C6D2-C9D8-4DAF-87D5-AA48BCF0FDAB}"/>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0923629-E232-4386-81B6-FF7238BF9C94}"/>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B9C9F23-97E5-456D-AB21-134E094B5542}"/>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
318
4.12
1,317,424
1,263,862
53,562
337,317
490,943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3506083-89BE-4249-AD66-56909293318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C614B16-88D7-412F-929F-45B5ACDAC25D}"/>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BF051C2-E0C7-4B90-8450-291F4FB280D2}"/>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59C3042-486D-4AB4-9BE0-E4BAA7C9CF02}"/>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FCB49B8-E6C6-49F7-BA92-BFB5AF55A865}"/>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EF74988-428D-4116-8A9D-7F84C138991F}"/>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72EAB26-BF51-4A3D-80E7-B3EEE74976C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CB0712E-1351-4F0A-BF9C-684CB2CE92DD}"/>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20D2EDC-E316-43EE-B653-392C69AAC2E8}"/>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CB01FEF-F5AB-4B5D-9A0F-6CAF76B5D411}"/>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69B601E-B550-4AD1-B6FD-DEDFD9D0CAAC}"/>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5040F78-B531-446B-88E6-DF51106D6016}"/>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95C3DF6-3D56-4FC6-AA66-60B4947F8033}"/>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BB02EE6-6B27-46D1-B51C-5DB503191BFC}"/>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DAE59EF-2AD0-448D-BDDD-B087A49EA06C}"/>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8F57AC0-16A8-4519-8078-5BC03E59B9F8}"/>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6B70F33-721B-4E2C-A76C-482DD1DC9D4A}"/>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CEB06D4-DD70-4511-A91E-026C6758A17F}"/>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6D18705-AD47-4940-A2EA-C4A52601BC8A}"/>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7246E71-73A2-4241-B0EB-93BD6A4356B3}"/>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03440CD-D1D9-4C6E-8C95-DD0ACCA968A2}"/>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1AE92D1-8B8C-4777-8F6A-CC056B4512BB}"/>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BACBB5F-0171-4564-B271-0D4C12AEC19A}"/>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CB5457-5437-4207-A26B-32DBC94771CC}"/>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8CCDF35-52BF-4EB8-9A62-11BFE6564E2F}"/>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B38F0E6-6C35-4EFE-BF04-5297FF57D148}"/>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96CC50B-A396-4BD2-9357-17DDFA861B52}"/>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8D738E9-291E-4762-B4DF-998D65CF0E45}"/>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CD46947-ED20-490A-B117-DEBE2CE86B17}"/>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538ACC4E-9D0D-4135-AD24-DA418AA10886}"/>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99A66B25-398F-4227-9C29-E796CB15BE3D}"/>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FB5F99F1-A5B8-4BC5-94A9-8828BF12A41A}"/>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2F94379F-9979-4AF6-A993-09E46733A67F}"/>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B5F3A294-48E4-4745-80AE-68E3B017BFE6}"/>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F91810F1-6749-4A66-8A55-E33AF7D50CDD}"/>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4191DCE1-E0F2-4A74-8151-7FC107EF1BAB}"/>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7B6359F4-DE62-4DC7-A125-7AD2951F19F0}"/>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D1D2E4BA-20B8-4EFB-9739-C65F606A8B4A}"/>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A0E64D09-6730-4090-91C1-32ED6EEF8E21}"/>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BC28FCC2-5634-4C45-9060-F6839A39E6A1}"/>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F0D6FA1E-F6C0-4008-99D7-CDFC674F1CC2}"/>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D11774D0-7857-4B8D-B0B0-00300A367138}"/>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7E9B8E8A-A782-417E-979A-B65CD63B65C8}"/>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D3B77410-2855-47F2-95A3-F548BA527B65}"/>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B4388758-3C7A-4152-96F6-9A6255C41CE5}"/>
            </a:ext>
          </a:extLst>
        </xdr:cNvPr>
        <xdr:cNvSpPr/>
      </xdr:nvSpPr>
      <xdr:spPr>
        <a:xfrm>
          <a:off x="67056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4AA85B8A-5617-415C-BF87-3B134D7921F5}"/>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F5C2AFD2-E8B8-4A86-A21B-E5EF315BBAEB}"/>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19588E6E-C9E0-463B-98CD-71142FAAB1B2}"/>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BB56CDD6-DC75-4301-97D5-92FC6479254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092632FA-7AC1-4DFC-A3F6-5B54E5C6B918}"/>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6B6BF0EC-9442-4181-95D2-A54D8B9113EE}"/>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558B322A-85C0-4553-A9E3-933BAB699571}"/>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47AD5068-18F6-4855-9715-CFC6C8A4E398}"/>
            </a:ext>
          </a:extLst>
        </xdr:cNvPr>
        <xdr:cNvSpPr/>
      </xdr:nvSpPr>
      <xdr:spPr>
        <a:xfrm>
          <a:off x="582676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F94BF661-4D4B-494A-9880-EB39057445DF}"/>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97FE8B20-1088-4671-8AAB-503EE0BE015E}"/>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213AC536-8BA6-4907-B245-29003C6DDE62}"/>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2C3988D7-9A20-4946-A208-8DD4B6D5BED9}"/>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150B4C95-CC33-4867-8A63-9DE827061D84}"/>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164A62E5-264B-4B16-A418-8D3EA4FBE928}"/>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D7050CD2-BB1F-4E36-BCC7-4AF1F1C3701B}"/>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C6B50FD1-715B-4A37-97B7-E147FB9A2931}"/>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B175EBF3-65B3-4EED-8D17-4DFEF2C84AE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537CDACA-2458-451E-9996-2903452D33CA}"/>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E1A749B2-FBBA-49E8-A96F-7DD63B3C1C34}"/>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76" name="直線コネクタ 75">
          <a:extLst>
            <a:ext uri="{FF2B5EF4-FFF2-40B4-BE49-F238E27FC236}">
              <a16:creationId xmlns:a16="http://schemas.microsoft.com/office/drawing/2014/main" id="{6C64C6D0-CA69-42F4-AD38-FA7A64945E7B}"/>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77" name="テキスト ボックス 76">
          <a:extLst>
            <a:ext uri="{FF2B5EF4-FFF2-40B4-BE49-F238E27FC236}">
              <a16:creationId xmlns:a16="http://schemas.microsoft.com/office/drawing/2014/main" id="{E7406FF9-FA90-4EED-A875-CEA8A1D1664E}"/>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78" name="直線コネクタ 77">
          <a:extLst>
            <a:ext uri="{FF2B5EF4-FFF2-40B4-BE49-F238E27FC236}">
              <a16:creationId xmlns:a16="http://schemas.microsoft.com/office/drawing/2014/main" id="{18D01690-2B0D-4CEF-8134-9440F935BAE4}"/>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79" name="テキスト ボックス 78">
          <a:extLst>
            <a:ext uri="{FF2B5EF4-FFF2-40B4-BE49-F238E27FC236}">
              <a16:creationId xmlns:a16="http://schemas.microsoft.com/office/drawing/2014/main" id="{D6084357-B2C1-42A0-A0A8-4B737737E911}"/>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80" name="直線コネクタ 79">
          <a:extLst>
            <a:ext uri="{FF2B5EF4-FFF2-40B4-BE49-F238E27FC236}">
              <a16:creationId xmlns:a16="http://schemas.microsoft.com/office/drawing/2014/main" id="{5B1C3BF4-181D-4C28-9E31-AF2726B7AE0B}"/>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81" name="テキスト ボックス 80">
          <a:extLst>
            <a:ext uri="{FF2B5EF4-FFF2-40B4-BE49-F238E27FC236}">
              <a16:creationId xmlns:a16="http://schemas.microsoft.com/office/drawing/2014/main" id="{E05A26D8-9C1D-475B-B814-F3B8CEF58781}"/>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82" name="直線コネクタ 81">
          <a:extLst>
            <a:ext uri="{FF2B5EF4-FFF2-40B4-BE49-F238E27FC236}">
              <a16:creationId xmlns:a16="http://schemas.microsoft.com/office/drawing/2014/main" id="{84B57BC4-07F5-46D3-9FFE-3D421196D337}"/>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83" name="テキスト ボックス 82">
          <a:extLst>
            <a:ext uri="{FF2B5EF4-FFF2-40B4-BE49-F238E27FC236}">
              <a16:creationId xmlns:a16="http://schemas.microsoft.com/office/drawing/2014/main" id="{F954B011-BCFA-45FD-95A0-31495CCF045C}"/>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84" name="直線コネクタ 83">
          <a:extLst>
            <a:ext uri="{FF2B5EF4-FFF2-40B4-BE49-F238E27FC236}">
              <a16:creationId xmlns:a16="http://schemas.microsoft.com/office/drawing/2014/main" id="{4A8ACD6A-0D20-4C98-AC72-7857E67A65C6}"/>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85" name="テキスト ボックス 84">
          <a:extLst>
            <a:ext uri="{FF2B5EF4-FFF2-40B4-BE49-F238E27FC236}">
              <a16:creationId xmlns:a16="http://schemas.microsoft.com/office/drawing/2014/main" id="{B10FAE91-9639-4CDE-9421-8AE24BD64D56}"/>
            </a:ext>
          </a:extLst>
        </xdr:cNvPr>
        <xdr:cNvSpPr txBox="1"/>
      </xdr:nvSpPr>
      <xdr:spPr>
        <a:xfrm>
          <a:off x="377341" y="1290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6" name="直線コネクタ 85">
          <a:extLst>
            <a:ext uri="{FF2B5EF4-FFF2-40B4-BE49-F238E27FC236}">
              <a16:creationId xmlns:a16="http://schemas.microsoft.com/office/drawing/2014/main" id="{59EAB24A-0115-4B56-B65C-108A151E93DA}"/>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87" name="【福祉施設】&#10;有形固定資産減価償却率グラフ枠">
          <a:extLst>
            <a:ext uri="{FF2B5EF4-FFF2-40B4-BE49-F238E27FC236}">
              <a16:creationId xmlns:a16="http://schemas.microsoft.com/office/drawing/2014/main" id="{20DCF30F-31B2-45CD-971B-1221F655D802}"/>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88" name="直線コネクタ 87">
          <a:extLst>
            <a:ext uri="{FF2B5EF4-FFF2-40B4-BE49-F238E27FC236}">
              <a16:creationId xmlns:a16="http://schemas.microsoft.com/office/drawing/2014/main" id="{C03B2077-8014-47EA-ABB8-842118753D13}"/>
            </a:ext>
          </a:extLst>
        </xdr:cNvPr>
        <xdr:cNvCxnSpPr/>
      </xdr:nvCxnSpPr>
      <xdr:spPr>
        <a:xfrm flipV="1">
          <a:off x="4086225" y="1304163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89" name="【福祉施設】&#10;有形固定資産減価償却率最小値テキスト">
          <a:extLst>
            <a:ext uri="{FF2B5EF4-FFF2-40B4-BE49-F238E27FC236}">
              <a16:creationId xmlns:a16="http://schemas.microsoft.com/office/drawing/2014/main" id="{D33878F2-62B0-469C-B651-4C903A96CCB0}"/>
            </a:ext>
          </a:extLst>
        </xdr:cNvPr>
        <xdr:cNvSpPr txBox="1"/>
      </xdr:nvSpPr>
      <xdr:spPr>
        <a:xfrm>
          <a:off x="412496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90" name="直線コネクタ 89">
          <a:extLst>
            <a:ext uri="{FF2B5EF4-FFF2-40B4-BE49-F238E27FC236}">
              <a16:creationId xmlns:a16="http://schemas.microsoft.com/office/drawing/2014/main" id="{3533F3C9-B3F6-4B88-9337-3D23CC51B6DE}"/>
            </a:ext>
          </a:extLst>
        </xdr:cNvPr>
        <xdr:cNvCxnSpPr/>
      </xdr:nvCxnSpPr>
      <xdr:spPr>
        <a:xfrm>
          <a:off x="4020820" y="1428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91" name="【福祉施設】&#10;有形固定資産減価償却率最大値テキスト">
          <a:extLst>
            <a:ext uri="{FF2B5EF4-FFF2-40B4-BE49-F238E27FC236}">
              <a16:creationId xmlns:a16="http://schemas.microsoft.com/office/drawing/2014/main" id="{611C9CFD-778F-4796-BAED-B2847B9999DE}"/>
            </a:ext>
          </a:extLst>
        </xdr:cNvPr>
        <xdr:cNvSpPr txBox="1"/>
      </xdr:nvSpPr>
      <xdr:spPr>
        <a:xfrm>
          <a:off x="4124960" y="12820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92" name="直線コネクタ 91">
          <a:extLst>
            <a:ext uri="{FF2B5EF4-FFF2-40B4-BE49-F238E27FC236}">
              <a16:creationId xmlns:a16="http://schemas.microsoft.com/office/drawing/2014/main" id="{15552CD9-588B-48F6-B9F8-1BB2290882CA}"/>
            </a:ext>
          </a:extLst>
        </xdr:cNvPr>
        <xdr:cNvCxnSpPr/>
      </xdr:nvCxnSpPr>
      <xdr:spPr>
        <a:xfrm>
          <a:off x="402082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114316</xdr:rowOff>
    </xdr:from>
    <xdr:ext cx="405111" cy="259045"/>
    <xdr:sp macro="" textlink="">
      <xdr:nvSpPr>
        <xdr:cNvPr id="93" name="【福祉施設】&#10;有形固定資産減価償却率平均値テキスト">
          <a:extLst>
            <a:ext uri="{FF2B5EF4-FFF2-40B4-BE49-F238E27FC236}">
              <a16:creationId xmlns:a16="http://schemas.microsoft.com/office/drawing/2014/main" id="{397A0CEC-CC41-407B-9E96-66E0A253414B}"/>
            </a:ext>
          </a:extLst>
        </xdr:cNvPr>
        <xdr:cNvSpPr txBox="1"/>
      </xdr:nvSpPr>
      <xdr:spPr>
        <a:xfrm>
          <a:off x="4124960" y="13525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94" name="フローチャート: 判断 93">
          <a:extLst>
            <a:ext uri="{FF2B5EF4-FFF2-40B4-BE49-F238E27FC236}">
              <a16:creationId xmlns:a16="http://schemas.microsoft.com/office/drawing/2014/main" id="{97E92715-C7EE-4655-8DB7-E8F1A612D594}"/>
            </a:ext>
          </a:extLst>
        </xdr:cNvPr>
        <xdr:cNvSpPr/>
      </xdr:nvSpPr>
      <xdr:spPr>
        <a:xfrm>
          <a:off x="4036060" y="135470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95" name="フローチャート: 判断 94">
          <a:extLst>
            <a:ext uri="{FF2B5EF4-FFF2-40B4-BE49-F238E27FC236}">
              <a16:creationId xmlns:a16="http://schemas.microsoft.com/office/drawing/2014/main" id="{BFB6AFDE-7339-41D7-AC44-7F047CEC6AA6}"/>
            </a:ext>
          </a:extLst>
        </xdr:cNvPr>
        <xdr:cNvSpPr/>
      </xdr:nvSpPr>
      <xdr:spPr>
        <a:xfrm>
          <a:off x="3312160" y="135356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130811</xdr:rowOff>
    </xdr:from>
    <xdr:to>
      <xdr:col>15</xdr:col>
      <xdr:colOff>101600</xdr:colOff>
      <xdr:row>81</xdr:row>
      <xdr:rowOff>60961</xdr:rowOff>
    </xdr:to>
    <xdr:sp macro="" textlink="">
      <xdr:nvSpPr>
        <xdr:cNvPr id="96" name="フローチャート: 判断 95">
          <a:extLst>
            <a:ext uri="{FF2B5EF4-FFF2-40B4-BE49-F238E27FC236}">
              <a16:creationId xmlns:a16="http://schemas.microsoft.com/office/drawing/2014/main" id="{8050A752-689D-4435-8713-8509106637A6}"/>
            </a:ext>
          </a:extLst>
        </xdr:cNvPr>
        <xdr:cNvSpPr/>
      </xdr:nvSpPr>
      <xdr:spPr>
        <a:xfrm>
          <a:off x="2514600" y="135420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120650</xdr:rowOff>
    </xdr:from>
    <xdr:to>
      <xdr:col>10</xdr:col>
      <xdr:colOff>165100</xdr:colOff>
      <xdr:row>81</xdr:row>
      <xdr:rowOff>50800</xdr:rowOff>
    </xdr:to>
    <xdr:sp macro="" textlink="">
      <xdr:nvSpPr>
        <xdr:cNvPr id="97" name="フローチャート: 判断 96">
          <a:extLst>
            <a:ext uri="{FF2B5EF4-FFF2-40B4-BE49-F238E27FC236}">
              <a16:creationId xmlns:a16="http://schemas.microsoft.com/office/drawing/2014/main" id="{68E39B51-0523-4BE9-928E-B90FFF9AA0A1}"/>
            </a:ext>
          </a:extLst>
        </xdr:cNvPr>
        <xdr:cNvSpPr/>
      </xdr:nvSpPr>
      <xdr:spPr>
        <a:xfrm>
          <a:off x="1739900" y="13531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133350</xdr:rowOff>
    </xdr:from>
    <xdr:to>
      <xdr:col>6</xdr:col>
      <xdr:colOff>38100</xdr:colOff>
      <xdr:row>81</xdr:row>
      <xdr:rowOff>63500</xdr:rowOff>
    </xdr:to>
    <xdr:sp macro="" textlink="">
      <xdr:nvSpPr>
        <xdr:cNvPr id="98" name="フローチャート: 判断 97">
          <a:extLst>
            <a:ext uri="{FF2B5EF4-FFF2-40B4-BE49-F238E27FC236}">
              <a16:creationId xmlns:a16="http://schemas.microsoft.com/office/drawing/2014/main" id="{850E2898-7B06-49C8-BDE0-C5DE499CEE9A}"/>
            </a:ext>
          </a:extLst>
        </xdr:cNvPr>
        <xdr:cNvSpPr/>
      </xdr:nvSpPr>
      <xdr:spPr>
        <a:xfrm>
          <a:off x="965200" y="13544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99" name="テキスト ボックス 98">
          <a:extLst>
            <a:ext uri="{FF2B5EF4-FFF2-40B4-BE49-F238E27FC236}">
              <a16:creationId xmlns:a16="http://schemas.microsoft.com/office/drawing/2014/main" id="{9CDEAA98-A09A-4D6F-9A05-81633C786357}"/>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0" name="テキスト ボックス 99">
          <a:extLst>
            <a:ext uri="{FF2B5EF4-FFF2-40B4-BE49-F238E27FC236}">
              <a16:creationId xmlns:a16="http://schemas.microsoft.com/office/drawing/2014/main" id="{BA5ACC7D-C273-4721-96BC-DE1E007D9D51}"/>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C5050D7A-A3D7-4402-8C67-BE7BCB8372DD}"/>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80D45397-4F2F-4793-BE04-B1D46E9BFA23}"/>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577EED5F-02DC-401B-A7F6-4CBFF59C8795}"/>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46989</xdr:rowOff>
    </xdr:from>
    <xdr:to>
      <xdr:col>20</xdr:col>
      <xdr:colOff>38100</xdr:colOff>
      <xdr:row>83</xdr:row>
      <xdr:rowOff>148589</xdr:rowOff>
    </xdr:to>
    <xdr:sp macro="" textlink="">
      <xdr:nvSpPr>
        <xdr:cNvPr id="104" name="楕円 103">
          <a:extLst>
            <a:ext uri="{FF2B5EF4-FFF2-40B4-BE49-F238E27FC236}">
              <a16:creationId xmlns:a16="http://schemas.microsoft.com/office/drawing/2014/main" id="{9C8CE2B9-D09E-480D-A1D9-D61DC2CFF1C1}"/>
            </a:ext>
          </a:extLst>
        </xdr:cNvPr>
        <xdr:cNvSpPr/>
      </xdr:nvSpPr>
      <xdr:spPr>
        <a:xfrm>
          <a:off x="3312160" y="139611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3811</xdr:rowOff>
    </xdr:from>
    <xdr:to>
      <xdr:col>15</xdr:col>
      <xdr:colOff>101600</xdr:colOff>
      <xdr:row>83</xdr:row>
      <xdr:rowOff>105411</xdr:rowOff>
    </xdr:to>
    <xdr:sp macro="" textlink="">
      <xdr:nvSpPr>
        <xdr:cNvPr id="105" name="楕円 104">
          <a:extLst>
            <a:ext uri="{FF2B5EF4-FFF2-40B4-BE49-F238E27FC236}">
              <a16:creationId xmlns:a16="http://schemas.microsoft.com/office/drawing/2014/main" id="{CFD6EE19-800A-410C-B1EC-F981ED7D0211}"/>
            </a:ext>
          </a:extLst>
        </xdr:cNvPr>
        <xdr:cNvSpPr/>
      </xdr:nvSpPr>
      <xdr:spPr>
        <a:xfrm>
          <a:off x="2514600" y="1391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54611</xdr:rowOff>
    </xdr:from>
    <xdr:to>
      <xdr:col>19</xdr:col>
      <xdr:colOff>177800</xdr:colOff>
      <xdr:row>83</xdr:row>
      <xdr:rowOff>97789</xdr:rowOff>
    </xdr:to>
    <xdr:cxnSp macro="">
      <xdr:nvCxnSpPr>
        <xdr:cNvPr id="106" name="直線コネクタ 105">
          <a:extLst>
            <a:ext uri="{FF2B5EF4-FFF2-40B4-BE49-F238E27FC236}">
              <a16:creationId xmlns:a16="http://schemas.microsoft.com/office/drawing/2014/main" id="{D147BE5B-C65D-4025-AAE1-3C67461E018B}"/>
            </a:ext>
          </a:extLst>
        </xdr:cNvPr>
        <xdr:cNvCxnSpPr/>
      </xdr:nvCxnSpPr>
      <xdr:spPr>
        <a:xfrm>
          <a:off x="2565400" y="13968731"/>
          <a:ext cx="789940" cy="4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132080</xdr:rowOff>
    </xdr:from>
    <xdr:to>
      <xdr:col>10</xdr:col>
      <xdr:colOff>165100</xdr:colOff>
      <xdr:row>83</xdr:row>
      <xdr:rowOff>62230</xdr:rowOff>
    </xdr:to>
    <xdr:sp macro="" textlink="">
      <xdr:nvSpPr>
        <xdr:cNvPr id="107" name="楕円 106">
          <a:extLst>
            <a:ext uri="{FF2B5EF4-FFF2-40B4-BE49-F238E27FC236}">
              <a16:creationId xmlns:a16="http://schemas.microsoft.com/office/drawing/2014/main" id="{E2B0B165-1E60-4F45-9590-E48FFE93BD5B}"/>
            </a:ext>
          </a:extLst>
        </xdr:cNvPr>
        <xdr:cNvSpPr/>
      </xdr:nvSpPr>
      <xdr:spPr>
        <a:xfrm>
          <a:off x="1739900" y="13878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11430</xdr:rowOff>
    </xdr:from>
    <xdr:to>
      <xdr:col>15</xdr:col>
      <xdr:colOff>50800</xdr:colOff>
      <xdr:row>83</xdr:row>
      <xdr:rowOff>54611</xdr:rowOff>
    </xdr:to>
    <xdr:cxnSp macro="">
      <xdr:nvCxnSpPr>
        <xdr:cNvPr id="108" name="直線コネクタ 107">
          <a:extLst>
            <a:ext uri="{FF2B5EF4-FFF2-40B4-BE49-F238E27FC236}">
              <a16:creationId xmlns:a16="http://schemas.microsoft.com/office/drawing/2014/main" id="{D7FA722E-78D6-4423-8DAA-8A41817786A5}"/>
            </a:ext>
          </a:extLst>
        </xdr:cNvPr>
        <xdr:cNvCxnSpPr/>
      </xdr:nvCxnSpPr>
      <xdr:spPr>
        <a:xfrm>
          <a:off x="1790700" y="13925550"/>
          <a:ext cx="7747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71138</xdr:rowOff>
    </xdr:from>
    <xdr:ext cx="405111" cy="259045"/>
    <xdr:sp macro="" textlink="">
      <xdr:nvSpPr>
        <xdr:cNvPr id="109" name="n_1aveValue【福祉施設】&#10;有形固定資産減価償却率">
          <a:extLst>
            <a:ext uri="{FF2B5EF4-FFF2-40B4-BE49-F238E27FC236}">
              <a16:creationId xmlns:a16="http://schemas.microsoft.com/office/drawing/2014/main" id="{79BE0A0D-2EC2-4F90-836E-64CF989FB63B}"/>
            </a:ext>
          </a:extLst>
        </xdr:cNvPr>
        <xdr:cNvSpPr txBox="1"/>
      </xdr:nvSpPr>
      <xdr:spPr>
        <a:xfrm>
          <a:off x="3170564" y="13314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77488</xdr:rowOff>
    </xdr:from>
    <xdr:ext cx="405111" cy="259045"/>
    <xdr:sp macro="" textlink="">
      <xdr:nvSpPr>
        <xdr:cNvPr id="110" name="n_2aveValue【福祉施設】&#10;有形固定資産減価償却率">
          <a:extLst>
            <a:ext uri="{FF2B5EF4-FFF2-40B4-BE49-F238E27FC236}">
              <a16:creationId xmlns:a16="http://schemas.microsoft.com/office/drawing/2014/main" id="{231030AC-E903-4BFE-A243-F0B16F1C6962}"/>
            </a:ext>
          </a:extLst>
        </xdr:cNvPr>
        <xdr:cNvSpPr txBox="1"/>
      </xdr:nvSpPr>
      <xdr:spPr>
        <a:xfrm>
          <a:off x="2385704" y="13321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67327</xdr:rowOff>
    </xdr:from>
    <xdr:ext cx="405111" cy="259045"/>
    <xdr:sp macro="" textlink="">
      <xdr:nvSpPr>
        <xdr:cNvPr id="111" name="n_3aveValue【福祉施設】&#10;有形固定資産減価償却率">
          <a:extLst>
            <a:ext uri="{FF2B5EF4-FFF2-40B4-BE49-F238E27FC236}">
              <a16:creationId xmlns:a16="http://schemas.microsoft.com/office/drawing/2014/main" id="{066F68C5-5DFF-4668-8B16-AD5074048CF8}"/>
            </a:ext>
          </a:extLst>
        </xdr:cNvPr>
        <xdr:cNvSpPr txBox="1"/>
      </xdr:nvSpPr>
      <xdr:spPr>
        <a:xfrm>
          <a:off x="1611004" y="1331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80027</xdr:rowOff>
    </xdr:from>
    <xdr:ext cx="405111" cy="259045"/>
    <xdr:sp macro="" textlink="">
      <xdr:nvSpPr>
        <xdr:cNvPr id="112" name="n_4aveValue【福祉施設】&#10;有形固定資産減価償却率">
          <a:extLst>
            <a:ext uri="{FF2B5EF4-FFF2-40B4-BE49-F238E27FC236}">
              <a16:creationId xmlns:a16="http://schemas.microsoft.com/office/drawing/2014/main" id="{BC04454E-62CE-436B-8DCB-34DDD104994D}"/>
            </a:ext>
          </a:extLst>
        </xdr:cNvPr>
        <xdr:cNvSpPr txBox="1"/>
      </xdr:nvSpPr>
      <xdr:spPr>
        <a:xfrm>
          <a:off x="836304" y="1332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139716</xdr:rowOff>
    </xdr:from>
    <xdr:ext cx="405111" cy="259045"/>
    <xdr:sp macro="" textlink="">
      <xdr:nvSpPr>
        <xdr:cNvPr id="113" name="n_1mainValue【福祉施設】&#10;有形固定資産減価償却率">
          <a:extLst>
            <a:ext uri="{FF2B5EF4-FFF2-40B4-BE49-F238E27FC236}">
              <a16:creationId xmlns:a16="http://schemas.microsoft.com/office/drawing/2014/main" id="{5F146950-DC9D-40AF-91A2-48B80100F453}"/>
            </a:ext>
          </a:extLst>
        </xdr:cNvPr>
        <xdr:cNvSpPr txBox="1"/>
      </xdr:nvSpPr>
      <xdr:spPr>
        <a:xfrm>
          <a:off x="3170564" y="1405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96538</xdr:rowOff>
    </xdr:from>
    <xdr:ext cx="405111" cy="259045"/>
    <xdr:sp macro="" textlink="">
      <xdr:nvSpPr>
        <xdr:cNvPr id="114" name="n_2mainValue【福祉施設】&#10;有形固定資産減価償却率">
          <a:extLst>
            <a:ext uri="{FF2B5EF4-FFF2-40B4-BE49-F238E27FC236}">
              <a16:creationId xmlns:a16="http://schemas.microsoft.com/office/drawing/2014/main" id="{19CC0555-C464-4ACA-BBAC-A8CEF34BDA85}"/>
            </a:ext>
          </a:extLst>
        </xdr:cNvPr>
        <xdr:cNvSpPr txBox="1"/>
      </xdr:nvSpPr>
      <xdr:spPr>
        <a:xfrm>
          <a:off x="2385704" y="14010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53357</xdr:rowOff>
    </xdr:from>
    <xdr:ext cx="405111" cy="259045"/>
    <xdr:sp macro="" textlink="">
      <xdr:nvSpPr>
        <xdr:cNvPr id="115" name="n_3mainValue【福祉施設】&#10;有形固定資産減価償却率">
          <a:extLst>
            <a:ext uri="{FF2B5EF4-FFF2-40B4-BE49-F238E27FC236}">
              <a16:creationId xmlns:a16="http://schemas.microsoft.com/office/drawing/2014/main" id="{CB649EFB-B6EB-4F32-ACE5-ADEF92E40D8E}"/>
            </a:ext>
          </a:extLst>
        </xdr:cNvPr>
        <xdr:cNvSpPr txBox="1"/>
      </xdr:nvSpPr>
      <xdr:spPr>
        <a:xfrm>
          <a:off x="1611004" y="1396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16" name="正方形/長方形 115">
          <a:extLst>
            <a:ext uri="{FF2B5EF4-FFF2-40B4-BE49-F238E27FC236}">
              <a16:creationId xmlns:a16="http://schemas.microsoft.com/office/drawing/2014/main" id="{EF81DB44-5115-4A29-B80F-50985BF02E94}"/>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7" name="正方形/長方形 116">
          <a:extLst>
            <a:ext uri="{FF2B5EF4-FFF2-40B4-BE49-F238E27FC236}">
              <a16:creationId xmlns:a16="http://schemas.microsoft.com/office/drawing/2014/main" id="{52D40014-F90B-4C63-BCC9-93C46E5E08C8}"/>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18" name="正方形/長方形 117">
          <a:extLst>
            <a:ext uri="{FF2B5EF4-FFF2-40B4-BE49-F238E27FC236}">
              <a16:creationId xmlns:a16="http://schemas.microsoft.com/office/drawing/2014/main" id="{FEE2CCEF-C355-487B-93BB-B9FA563902C2}"/>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19" name="正方形/長方形 118">
          <a:extLst>
            <a:ext uri="{FF2B5EF4-FFF2-40B4-BE49-F238E27FC236}">
              <a16:creationId xmlns:a16="http://schemas.microsoft.com/office/drawing/2014/main" id="{3643F956-C785-42E0-8092-7CE0A2EBE095}"/>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0" name="正方形/長方形 119">
          <a:extLst>
            <a:ext uri="{FF2B5EF4-FFF2-40B4-BE49-F238E27FC236}">
              <a16:creationId xmlns:a16="http://schemas.microsoft.com/office/drawing/2014/main" id="{FA8C4DE2-20E5-4F86-9EB9-FFEEB95F4EAD}"/>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1" name="正方形/長方形 120">
          <a:extLst>
            <a:ext uri="{FF2B5EF4-FFF2-40B4-BE49-F238E27FC236}">
              <a16:creationId xmlns:a16="http://schemas.microsoft.com/office/drawing/2014/main" id="{4A361434-078A-4C7D-B5EE-BDF61E547B11}"/>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22" name="正方形/長方形 121">
          <a:extLst>
            <a:ext uri="{FF2B5EF4-FFF2-40B4-BE49-F238E27FC236}">
              <a16:creationId xmlns:a16="http://schemas.microsoft.com/office/drawing/2014/main" id="{A9D958C4-56D7-44B6-A4A2-6F73D104BAE8}"/>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23" name="正方形/長方形 122">
          <a:extLst>
            <a:ext uri="{FF2B5EF4-FFF2-40B4-BE49-F238E27FC236}">
              <a16:creationId xmlns:a16="http://schemas.microsoft.com/office/drawing/2014/main" id="{A8734CB2-AE4E-4808-A4AB-9386C4543333}"/>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24" name="テキスト ボックス 123">
          <a:extLst>
            <a:ext uri="{FF2B5EF4-FFF2-40B4-BE49-F238E27FC236}">
              <a16:creationId xmlns:a16="http://schemas.microsoft.com/office/drawing/2014/main" id="{87C0CE25-472B-46BF-8C33-79ED93327D1F}"/>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25" name="直線コネクタ 124">
          <a:extLst>
            <a:ext uri="{FF2B5EF4-FFF2-40B4-BE49-F238E27FC236}">
              <a16:creationId xmlns:a16="http://schemas.microsoft.com/office/drawing/2014/main" id="{7B7806AA-A004-4430-82DD-535C13785577}"/>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26" name="直線コネクタ 125">
          <a:extLst>
            <a:ext uri="{FF2B5EF4-FFF2-40B4-BE49-F238E27FC236}">
              <a16:creationId xmlns:a16="http://schemas.microsoft.com/office/drawing/2014/main" id="{CB32F084-D736-4650-911B-7023C23B432B}"/>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27" name="テキスト ボックス 126">
          <a:extLst>
            <a:ext uri="{FF2B5EF4-FFF2-40B4-BE49-F238E27FC236}">
              <a16:creationId xmlns:a16="http://schemas.microsoft.com/office/drawing/2014/main" id="{611B5B3B-260A-4C6F-A3DD-EE5C335280C7}"/>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28" name="直線コネクタ 127">
          <a:extLst>
            <a:ext uri="{FF2B5EF4-FFF2-40B4-BE49-F238E27FC236}">
              <a16:creationId xmlns:a16="http://schemas.microsoft.com/office/drawing/2014/main" id="{8100D5DC-FF5C-448A-B359-E79ABCAC8DE5}"/>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29" name="テキスト ボックス 128">
          <a:extLst>
            <a:ext uri="{FF2B5EF4-FFF2-40B4-BE49-F238E27FC236}">
              <a16:creationId xmlns:a16="http://schemas.microsoft.com/office/drawing/2014/main" id="{A165703D-0F3D-4940-9513-F2C12E760AD3}"/>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30" name="直線コネクタ 129">
          <a:extLst>
            <a:ext uri="{FF2B5EF4-FFF2-40B4-BE49-F238E27FC236}">
              <a16:creationId xmlns:a16="http://schemas.microsoft.com/office/drawing/2014/main" id="{6F68B9D2-90AA-40D0-96CA-ED80C75EE245}"/>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31" name="テキスト ボックス 130">
          <a:extLst>
            <a:ext uri="{FF2B5EF4-FFF2-40B4-BE49-F238E27FC236}">
              <a16:creationId xmlns:a16="http://schemas.microsoft.com/office/drawing/2014/main" id="{BCB7FDAA-398A-46D5-A565-47A6CCF5C4B3}"/>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32" name="直線コネクタ 131">
          <a:extLst>
            <a:ext uri="{FF2B5EF4-FFF2-40B4-BE49-F238E27FC236}">
              <a16:creationId xmlns:a16="http://schemas.microsoft.com/office/drawing/2014/main" id="{55892EDE-21A3-415A-8DF5-88B01EAEAABC}"/>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33" name="テキスト ボックス 132">
          <a:extLst>
            <a:ext uri="{FF2B5EF4-FFF2-40B4-BE49-F238E27FC236}">
              <a16:creationId xmlns:a16="http://schemas.microsoft.com/office/drawing/2014/main" id="{5B669002-34DF-4FD2-96AE-E662C59166CE}"/>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34" name="直線コネクタ 133">
          <a:extLst>
            <a:ext uri="{FF2B5EF4-FFF2-40B4-BE49-F238E27FC236}">
              <a16:creationId xmlns:a16="http://schemas.microsoft.com/office/drawing/2014/main" id="{AD36C16B-1159-4F55-BA7B-0D0B717A8CDB}"/>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135" name="テキスト ボックス 134">
          <a:extLst>
            <a:ext uri="{FF2B5EF4-FFF2-40B4-BE49-F238E27FC236}">
              <a16:creationId xmlns:a16="http://schemas.microsoft.com/office/drawing/2014/main" id="{94104673-F2D7-40FF-81C8-16378024C247}"/>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136" name="直線コネクタ 135">
          <a:extLst>
            <a:ext uri="{FF2B5EF4-FFF2-40B4-BE49-F238E27FC236}">
              <a16:creationId xmlns:a16="http://schemas.microsoft.com/office/drawing/2014/main" id="{C3A31978-A0FF-493F-82BE-6D84E4DDBF21}"/>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137" name="テキスト ボックス 136">
          <a:extLst>
            <a:ext uri="{FF2B5EF4-FFF2-40B4-BE49-F238E27FC236}">
              <a16:creationId xmlns:a16="http://schemas.microsoft.com/office/drawing/2014/main" id="{4A4FD6B7-A395-402A-995F-673B48C2C645}"/>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38" name="直線コネクタ 137">
          <a:extLst>
            <a:ext uri="{FF2B5EF4-FFF2-40B4-BE49-F238E27FC236}">
              <a16:creationId xmlns:a16="http://schemas.microsoft.com/office/drawing/2014/main" id="{6B088751-0075-43A3-B562-E9F7A90CA271}"/>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39" name="テキスト ボックス 138">
          <a:extLst>
            <a:ext uri="{FF2B5EF4-FFF2-40B4-BE49-F238E27FC236}">
              <a16:creationId xmlns:a16="http://schemas.microsoft.com/office/drawing/2014/main" id="{6DA081BA-CFB1-4DFE-A68E-67F77B2B71AA}"/>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40" name="【福祉施設】&#10;一人当たり面積グラフ枠">
          <a:extLst>
            <a:ext uri="{FF2B5EF4-FFF2-40B4-BE49-F238E27FC236}">
              <a16:creationId xmlns:a16="http://schemas.microsoft.com/office/drawing/2014/main" id="{38E89336-4A07-4C52-BA04-6DD092A6178C}"/>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52143</xdr:rowOff>
    </xdr:from>
    <xdr:to>
      <xdr:col>54</xdr:col>
      <xdr:colOff>189865</xdr:colOff>
      <xdr:row>86</xdr:row>
      <xdr:rowOff>161871</xdr:rowOff>
    </xdr:to>
    <xdr:cxnSp macro="">
      <xdr:nvCxnSpPr>
        <xdr:cNvPr id="141" name="直線コネクタ 140">
          <a:extLst>
            <a:ext uri="{FF2B5EF4-FFF2-40B4-BE49-F238E27FC236}">
              <a16:creationId xmlns:a16="http://schemas.microsoft.com/office/drawing/2014/main" id="{36930B77-48D8-4726-8719-25AB862A672B}"/>
            </a:ext>
          </a:extLst>
        </xdr:cNvPr>
        <xdr:cNvCxnSpPr/>
      </xdr:nvCxnSpPr>
      <xdr:spPr>
        <a:xfrm flipV="1">
          <a:off x="9219565" y="13128063"/>
          <a:ext cx="0" cy="1450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165698</xdr:rowOff>
    </xdr:from>
    <xdr:ext cx="469744" cy="259045"/>
    <xdr:sp macro="" textlink="">
      <xdr:nvSpPr>
        <xdr:cNvPr id="142" name="【福祉施設】&#10;一人当たり面積最小値テキスト">
          <a:extLst>
            <a:ext uri="{FF2B5EF4-FFF2-40B4-BE49-F238E27FC236}">
              <a16:creationId xmlns:a16="http://schemas.microsoft.com/office/drawing/2014/main" id="{6C8DD697-F356-4B1E-BE24-9572F52C2AB7}"/>
            </a:ext>
          </a:extLst>
        </xdr:cNvPr>
        <xdr:cNvSpPr txBox="1"/>
      </xdr:nvSpPr>
      <xdr:spPr>
        <a:xfrm>
          <a:off x="9258300" y="1458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161871</xdr:rowOff>
    </xdr:from>
    <xdr:to>
      <xdr:col>55</xdr:col>
      <xdr:colOff>88900</xdr:colOff>
      <xdr:row>86</xdr:row>
      <xdr:rowOff>161871</xdr:rowOff>
    </xdr:to>
    <xdr:cxnSp macro="">
      <xdr:nvCxnSpPr>
        <xdr:cNvPr id="143" name="直線コネクタ 142">
          <a:extLst>
            <a:ext uri="{FF2B5EF4-FFF2-40B4-BE49-F238E27FC236}">
              <a16:creationId xmlns:a16="http://schemas.microsoft.com/office/drawing/2014/main" id="{C6E26874-327B-4FDD-9565-534CE4312007}"/>
            </a:ext>
          </a:extLst>
        </xdr:cNvPr>
        <xdr:cNvCxnSpPr/>
      </xdr:nvCxnSpPr>
      <xdr:spPr>
        <a:xfrm>
          <a:off x="9154160" y="145789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170270</xdr:rowOff>
    </xdr:from>
    <xdr:ext cx="469744" cy="259045"/>
    <xdr:sp macro="" textlink="">
      <xdr:nvSpPr>
        <xdr:cNvPr id="144" name="【福祉施設】&#10;一人当たり面積最大値テキスト">
          <a:extLst>
            <a:ext uri="{FF2B5EF4-FFF2-40B4-BE49-F238E27FC236}">
              <a16:creationId xmlns:a16="http://schemas.microsoft.com/office/drawing/2014/main" id="{0B069359-FFEB-4645-B791-972385B451EF}"/>
            </a:ext>
          </a:extLst>
        </xdr:cNvPr>
        <xdr:cNvSpPr txBox="1"/>
      </xdr:nvSpPr>
      <xdr:spPr>
        <a:xfrm>
          <a:off x="9258300" y="1291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52143</xdr:rowOff>
    </xdr:from>
    <xdr:to>
      <xdr:col>55</xdr:col>
      <xdr:colOff>88900</xdr:colOff>
      <xdr:row>78</xdr:row>
      <xdr:rowOff>52143</xdr:rowOff>
    </xdr:to>
    <xdr:cxnSp macro="">
      <xdr:nvCxnSpPr>
        <xdr:cNvPr id="145" name="直線コネクタ 144">
          <a:extLst>
            <a:ext uri="{FF2B5EF4-FFF2-40B4-BE49-F238E27FC236}">
              <a16:creationId xmlns:a16="http://schemas.microsoft.com/office/drawing/2014/main" id="{FF6EC82C-566D-44F6-880B-BC9F17D4EF88}"/>
            </a:ext>
          </a:extLst>
        </xdr:cNvPr>
        <xdr:cNvCxnSpPr/>
      </xdr:nvCxnSpPr>
      <xdr:spPr>
        <a:xfrm>
          <a:off x="9154160" y="131280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35613</xdr:rowOff>
    </xdr:from>
    <xdr:ext cx="469744" cy="259045"/>
    <xdr:sp macro="" textlink="">
      <xdr:nvSpPr>
        <xdr:cNvPr id="146" name="【福祉施設】&#10;一人当たり面積平均値テキスト">
          <a:extLst>
            <a:ext uri="{FF2B5EF4-FFF2-40B4-BE49-F238E27FC236}">
              <a16:creationId xmlns:a16="http://schemas.microsoft.com/office/drawing/2014/main" id="{840BFD96-80BA-4A9C-BA04-235E9CB81507}"/>
            </a:ext>
          </a:extLst>
        </xdr:cNvPr>
        <xdr:cNvSpPr txBox="1"/>
      </xdr:nvSpPr>
      <xdr:spPr>
        <a:xfrm>
          <a:off x="9258300" y="14285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57186</xdr:rowOff>
    </xdr:from>
    <xdr:to>
      <xdr:col>55</xdr:col>
      <xdr:colOff>50800</xdr:colOff>
      <xdr:row>85</xdr:row>
      <xdr:rowOff>158786</xdr:rowOff>
    </xdr:to>
    <xdr:sp macro="" textlink="">
      <xdr:nvSpPr>
        <xdr:cNvPr id="147" name="フローチャート: 判断 146">
          <a:extLst>
            <a:ext uri="{FF2B5EF4-FFF2-40B4-BE49-F238E27FC236}">
              <a16:creationId xmlns:a16="http://schemas.microsoft.com/office/drawing/2014/main" id="{AE127B38-8326-4460-A2D4-05D298D2AABB}"/>
            </a:ext>
          </a:extLst>
        </xdr:cNvPr>
        <xdr:cNvSpPr/>
      </xdr:nvSpPr>
      <xdr:spPr>
        <a:xfrm>
          <a:off x="9192260" y="143065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71882</xdr:rowOff>
    </xdr:from>
    <xdr:to>
      <xdr:col>50</xdr:col>
      <xdr:colOff>165100</xdr:colOff>
      <xdr:row>86</xdr:row>
      <xdr:rowOff>2032</xdr:rowOff>
    </xdr:to>
    <xdr:sp macro="" textlink="">
      <xdr:nvSpPr>
        <xdr:cNvPr id="148" name="フローチャート: 判断 147">
          <a:extLst>
            <a:ext uri="{FF2B5EF4-FFF2-40B4-BE49-F238E27FC236}">
              <a16:creationId xmlns:a16="http://schemas.microsoft.com/office/drawing/2014/main" id="{9B447785-B397-4E9A-8CD4-ED6C51E4740C}"/>
            </a:ext>
          </a:extLst>
        </xdr:cNvPr>
        <xdr:cNvSpPr/>
      </xdr:nvSpPr>
      <xdr:spPr>
        <a:xfrm>
          <a:off x="8445500" y="143212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149" name="フローチャート: 判断 148">
          <a:extLst>
            <a:ext uri="{FF2B5EF4-FFF2-40B4-BE49-F238E27FC236}">
              <a16:creationId xmlns:a16="http://schemas.microsoft.com/office/drawing/2014/main" id="{4324570D-BF54-435F-AEE9-D9DF0C84EC4A}"/>
            </a:ext>
          </a:extLst>
        </xdr:cNvPr>
        <xdr:cNvSpPr/>
      </xdr:nvSpPr>
      <xdr:spPr>
        <a:xfrm>
          <a:off x="7670800" y="143457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92129</xdr:rowOff>
    </xdr:from>
    <xdr:to>
      <xdr:col>41</xdr:col>
      <xdr:colOff>101600</xdr:colOff>
      <xdr:row>86</xdr:row>
      <xdr:rowOff>22279</xdr:rowOff>
    </xdr:to>
    <xdr:sp macro="" textlink="">
      <xdr:nvSpPr>
        <xdr:cNvPr id="150" name="フローチャート: 判断 149">
          <a:extLst>
            <a:ext uri="{FF2B5EF4-FFF2-40B4-BE49-F238E27FC236}">
              <a16:creationId xmlns:a16="http://schemas.microsoft.com/office/drawing/2014/main" id="{28F2E840-FBB5-456C-B530-6B9C3B03FA14}"/>
            </a:ext>
          </a:extLst>
        </xdr:cNvPr>
        <xdr:cNvSpPr/>
      </xdr:nvSpPr>
      <xdr:spPr>
        <a:xfrm>
          <a:off x="6873240" y="143415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119887</xdr:rowOff>
    </xdr:from>
    <xdr:to>
      <xdr:col>36</xdr:col>
      <xdr:colOff>165100</xdr:colOff>
      <xdr:row>85</xdr:row>
      <xdr:rowOff>50037</xdr:rowOff>
    </xdr:to>
    <xdr:sp macro="" textlink="">
      <xdr:nvSpPr>
        <xdr:cNvPr id="151" name="フローチャート: 判断 150">
          <a:extLst>
            <a:ext uri="{FF2B5EF4-FFF2-40B4-BE49-F238E27FC236}">
              <a16:creationId xmlns:a16="http://schemas.microsoft.com/office/drawing/2014/main" id="{1392B634-1C3B-4E9F-8A52-529CEBA6D996}"/>
            </a:ext>
          </a:extLst>
        </xdr:cNvPr>
        <xdr:cNvSpPr/>
      </xdr:nvSpPr>
      <xdr:spPr>
        <a:xfrm>
          <a:off x="6098540" y="142016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52" name="テキスト ボックス 151">
          <a:extLst>
            <a:ext uri="{FF2B5EF4-FFF2-40B4-BE49-F238E27FC236}">
              <a16:creationId xmlns:a16="http://schemas.microsoft.com/office/drawing/2014/main" id="{48EDFCED-2FF0-409D-8841-7ED600FCFA16}"/>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3" name="テキスト ボックス 152">
          <a:extLst>
            <a:ext uri="{FF2B5EF4-FFF2-40B4-BE49-F238E27FC236}">
              <a16:creationId xmlns:a16="http://schemas.microsoft.com/office/drawing/2014/main" id="{CB8E2D98-1D02-4864-A1EA-A6284E0FE907}"/>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4" name="テキスト ボックス 153">
          <a:extLst>
            <a:ext uri="{FF2B5EF4-FFF2-40B4-BE49-F238E27FC236}">
              <a16:creationId xmlns:a16="http://schemas.microsoft.com/office/drawing/2014/main" id="{AFCFF368-AAB1-47F8-A959-71DB0BF68E0F}"/>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5" name="テキスト ボックス 154">
          <a:extLst>
            <a:ext uri="{FF2B5EF4-FFF2-40B4-BE49-F238E27FC236}">
              <a16:creationId xmlns:a16="http://schemas.microsoft.com/office/drawing/2014/main" id="{54638ECF-3A81-4B42-8EF6-46E3FC074CF1}"/>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56" name="テキスト ボックス 155">
          <a:extLst>
            <a:ext uri="{FF2B5EF4-FFF2-40B4-BE49-F238E27FC236}">
              <a16:creationId xmlns:a16="http://schemas.microsoft.com/office/drawing/2014/main" id="{6D6DE49A-FC0C-45EE-ADBD-1CB456333505}"/>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165281</xdr:rowOff>
    </xdr:from>
    <xdr:to>
      <xdr:col>50</xdr:col>
      <xdr:colOff>165100</xdr:colOff>
      <xdr:row>84</xdr:row>
      <xdr:rowOff>95431</xdr:rowOff>
    </xdr:to>
    <xdr:sp macro="" textlink="">
      <xdr:nvSpPr>
        <xdr:cNvPr id="157" name="楕円 156">
          <a:extLst>
            <a:ext uri="{FF2B5EF4-FFF2-40B4-BE49-F238E27FC236}">
              <a16:creationId xmlns:a16="http://schemas.microsoft.com/office/drawing/2014/main" id="{FD5B47CD-9ED2-4660-844B-5F0E8D7279C9}"/>
            </a:ext>
          </a:extLst>
        </xdr:cNvPr>
        <xdr:cNvSpPr/>
      </xdr:nvSpPr>
      <xdr:spPr>
        <a:xfrm>
          <a:off x="8445500" y="140794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162342</xdr:rowOff>
    </xdr:from>
    <xdr:to>
      <xdr:col>46</xdr:col>
      <xdr:colOff>38100</xdr:colOff>
      <xdr:row>84</xdr:row>
      <xdr:rowOff>92492</xdr:rowOff>
    </xdr:to>
    <xdr:sp macro="" textlink="">
      <xdr:nvSpPr>
        <xdr:cNvPr id="158" name="楕円 157">
          <a:extLst>
            <a:ext uri="{FF2B5EF4-FFF2-40B4-BE49-F238E27FC236}">
              <a16:creationId xmlns:a16="http://schemas.microsoft.com/office/drawing/2014/main" id="{BD17F9D9-6C84-49A5-8668-F58384A6FED7}"/>
            </a:ext>
          </a:extLst>
        </xdr:cNvPr>
        <xdr:cNvSpPr/>
      </xdr:nvSpPr>
      <xdr:spPr>
        <a:xfrm>
          <a:off x="7670800" y="140764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41692</xdr:rowOff>
    </xdr:from>
    <xdr:to>
      <xdr:col>50</xdr:col>
      <xdr:colOff>114300</xdr:colOff>
      <xdr:row>84</xdr:row>
      <xdr:rowOff>44631</xdr:rowOff>
    </xdr:to>
    <xdr:cxnSp macro="">
      <xdr:nvCxnSpPr>
        <xdr:cNvPr id="159" name="直線コネクタ 158">
          <a:extLst>
            <a:ext uri="{FF2B5EF4-FFF2-40B4-BE49-F238E27FC236}">
              <a16:creationId xmlns:a16="http://schemas.microsoft.com/office/drawing/2014/main" id="{DF8C9595-C26E-48D5-901E-A985E807ACA9}"/>
            </a:ext>
          </a:extLst>
        </xdr:cNvPr>
        <xdr:cNvCxnSpPr/>
      </xdr:nvCxnSpPr>
      <xdr:spPr>
        <a:xfrm>
          <a:off x="7713980" y="14123452"/>
          <a:ext cx="78232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153198</xdr:rowOff>
    </xdr:from>
    <xdr:to>
      <xdr:col>41</xdr:col>
      <xdr:colOff>101600</xdr:colOff>
      <xdr:row>84</xdr:row>
      <xdr:rowOff>83348</xdr:rowOff>
    </xdr:to>
    <xdr:sp macro="" textlink="">
      <xdr:nvSpPr>
        <xdr:cNvPr id="160" name="楕円 159">
          <a:extLst>
            <a:ext uri="{FF2B5EF4-FFF2-40B4-BE49-F238E27FC236}">
              <a16:creationId xmlns:a16="http://schemas.microsoft.com/office/drawing/2014/main" id="{D3F377C9-FD03-4031-B328-473B5B210065}"/>
            </a:ext>
          </a:extLst>
        </xdr:cNvPr>
        <xdr:cNvSpPr/>
      </xdr:nvSpPr>
      <xdr:spPr>
        <a:xfrm>
          <a:off x="6873240" y="140673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32548</xdr:rowOff>
    </xdr:from>
    <xdr:to>
      <xdr:col>45</xdr:col>
      <xdr:colOff>177800</xdr:colOff>
      <xdr:row>84</xdr:row>
      <xdr:rowOff>41692</xdr:rowOff>
    </xdr:to>
    <xdr:cxnSp macro="">
      <xdr:nvCxnSpPr>
        <xdr:cNvPr id="161" name="直線コネクタ 160">
          <a:extLst>
            <a:ext uri="{FF2B5EF4-FFF2-40B4-BE49-F238E27FC236}">
              <a16:creationId xmlns:a16="http://schemas.microsoft.com/office/drawing/2014/main" id="{1862A099-D61F-4152-A58E-4649E0EDE05A}"/>
            </a:ext>
          </a:extLst>
        </xdr:cNvPr>
        <xdr:cNvCxnSpPr/>
      </xdr:nvCxnSpPr>
      <xdr:spPr>
        <a:xfrm>
          <a:off x="6924040" y="14114308"/>
          <a:ext cx="78994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164609</xdr:rowOff>
    </xdr:from>
    <xdr:ext cx="469744" cy="259045"/>
    <xdr:sp macro="" textlink="">
      <xdr:nvSpPr>
        <xdr:cNvPr id="162" name="n_1aveValue【福祉施設】&#10;一人当たり面積">
          <a:extLst>
            <a:ext uri="{FF2B5EF4-FFF2-40B4-BE49-F238E27FC236}">
              <a16:creationId xmlns:a16="http://schemas.microsoft.com/office/drawing/2014/main" id="{050D98B6-523E-4F71-A179-103CBCD40355}"/>
            </a:ext>
          </a:extLst>
        </xdr:cNvPr>
        <xdr:cNvSpPr txBox="1"/>
      </xdr:nvSpPr>
      <xdr:spPr>
        <a:xfrm>
          <a:off x="8271587" y="1441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163" name="n_2aveValue【福祉施設】&#10;一人当たり面積">
          <a:extLst>
            <a:ext uri="{FF2B5EF4-FFF2-40B4-BE49-F238E27FC236}">
              <a16:creationId xmlns:a16="http://schemas.microsoft.com/office/drawing/2014/main" id="{7DC7973A-3B63-40E6-B164-19438ACCAAF3}"/>
            </a:ext>
          </a:extLst>
        </xdr:cNvPr>
        <xdr:cNvSpPr txBox="1"/>
      </xdr:nvSpPr>
      <xdr:spPr>
        <a:xfrm>
          <a:off x="7509587" y="1443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13406</xdr:rowOff>
    </xdr:from>
    <xdr:ext cx="469744" cy="259045"/>
    <xdr:sp macro="" textlink="">
      <xdr:nvSpPr>
        <xdr:cNvPr id="164" name="n_3aveValue【福祉施設】&#10;一人当たり面積">
          <a:extLst>
            <a:ext uri="{FF2B5EF4-FFF2-40B4-BE49-F238E27FC236}">
              <a16:creationId xmlns:a16="http://schemas.microsoft.com/office/drawing/2014/main" id="{2197427C-28BD-496E-99E7-AB02C569DE7A}"/>
            </a:ext>
          </a:extLst>
        </xdr:cNvPr>
        <xdr:cNvSpPr txBox="1"/>
      </xdr:nvSpPr>
      <xdr:spPr>
        <a:xfrm>
          <a:off x="6712027" y="144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66564</xdr:rowOff>
    </xdr:from>
    <xdr:ext cx="469744" cy="259045"/>
    <xdr:sp macro="" textlink="">
      <xdr:nvSpPr>
        <xdr:cNvPr id="165" name="n_4aveValue【福祉施設】&#10;一人当たり面積">
          <a:extLst>
            <a:ext uri="{FF2B5EF4-FFF2-40B4-BE49-F238E27FC236}">
              <a16:creationId xmlns:a16="http://schemas.microsoft.com/office/drawing/2014/main" id="{E035A61F-9B9A-4428-81ED-64D4DE64BD0D}"/>
            </a:ext>
          </a:extLst>
        </xdr:cNvPr>
        <xdr:cNvSpPr txBox="1"/>
      </xdr:nvSpPr>
      <xdr:spPr>
        <a:xfrm>
          <a:off x="5937327" y="1398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111958</xdr:rowOff>
    </xdr:from>
    <xdr:ext cx="469744" cy="259045"/>
    <xdr:sp macro="" textlink="">
      <xdr:nvSpPr>
        <xdr:cNvPr id="166" name="n_1mainValue【福祉施設】&#10;一人当たり面積">
          <a:extLst>
            <a:ext uri="{FF2B5EF4-FFF2-40B4-BE49-F238E27FC236}">
              <a16:creationId xmlns:a16="http://schemas.microsoft.com/office/drawing/2014/main" id="{DC8E746A-C9C3-4FF5-A988-98484F0CCF31}"/>
            </a:ext>
          </a:extLst>
        </xdr:cNvPr>
        <xdr:cNvSpPr txBox="1"/>
      </xdr:nvSpPr>
      <xdr:spPr>
        <a:xfrm>
          <a:off x="8271587" y="1385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109019</xdr:rowOff>
    </xdr:from>
    <xdr:ext cx="469744" cy="259045"/>
    <xdr:sp macro="" textlink="">
      <xdr:nvSpPr>
        <xdr:cNvPr id="167" name="n_2mainValue【福祉施設】&#10;一人当たり面積">
          <a:extLst>
            <a:ext uri="{FF2B5EF4-FFF2-40B4-BE49-F238E27FC236}">
              <a16:creationId xmlns:a16="http://schemas.microsoft.com/office/drawing/2014/main" id="{76695E19-DAA4-4EA2-BA30-87EDC01D75A7}"/>
            </a:ext>
          </a:extLst>
        </xdr:cNvPr>
        <xdr:cNvSpPr txBox="1"/>
      </xdr:nvSpPr>
      <xdr:spPr>
        <a:xfrm>
          <a:off x="7509587" y="1385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99875</xdr:rowOff>
    </xdr:from>
    <xdr:ext cx="469744" cy="259045"/>
    <xdr:sp macro="" textlink="">
      <xdr:nvSpPr>
        <xdr:cNvPr id="168" name="n_3mainValue【福祉施設】&#10;一人当たり面積">
          <a:extLst>
            <a:ext uri="{FF2B5EF4-FFF2-40B4-BE49-F238E27FC236}">
              <a16:creationId xmlns:a16="http://schemas.microsoft.com/office/drawing/2014/main" id="{2037277A-7947-475E-8589-9C621C8720E0}"/>
            </a:ext>
          </a:extLst>
        </xdr:cNvPr>
        <xdr:cNvSpPr txBox="1"/>
      </xdr:nvSpPr>
      <xdr:spPr>
        <a:xfrm>
          <a:off x="6712027" y="138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69" name="正方形/長方形 168">
          <a:extLst>
            <a:ext uri="{FF2B5EF4-FFF2-40B4-BE49-F238E27FC236}">
              <a16:creationId xmlns:a16="http://schemas.microsoft.com/office/drawing/2014/main" id="{40D5BE02-51D4-4740-B284-CEC44D128689}"/>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0" name="正方形/長方形 169">
          <a:extLst>
            <a:ext uri="{FF2B5EF4-FFF2-40B4-BE49-F238E27FC236}">
              <a16:creationId xmlns:a16="http://schemas.microsoft.com/office/drawing/2014/main" id="{7F59C815-F1C0-4B4A-8AB6-58AE47934E7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1" name="正方形/長方形 170">
          <a:extLst>
            <a:ext uri="{FF2B5EF4-FFF2-40B4-BE49-F238E27FC236}">
              <a16:creationId xmlns:a16="http://schemas.microsoft.com/office/drawing/2014/main" id="{D94A3AD2-6F27-4630-A91A-736D6F1D25AA}"/>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2" name="正方形/長方形 171">
          <a:extLst>
            <a:ext uri="{FF2B5EF4-FFF2-40B4-BE49-F238E27FC236}">
              <a16:creationId xmlns:a16="http://schemas.microsoft.com/office/drawing/2014/main" id="{6D1A6C95-8D94-490C-BCE6-6AC9208A8B7F}"/>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3" name="正方形/長方形 172">
          <a:extLst>
            <a:ext uri="{FF2B5EF4-FFF2-40B4-BE49-F238E27FC236}">
              <a16:creationId xmlns:a16="http://schemas.microsoft.com/office/drawing/2014/main" id="{9122DEFF-4D8B-4CF8-98EE-6625388A06A9}"/>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4" name="正方形/長方形 173">
          <a:extLst>
            <a:ext uri="{FF2B5EF4-FFF2-40B4-BE49-F238E27FC236}">
              <a16:creationId xmlns:a16="http://schemas.microsoft.com/office/drawing/2014/main" id="{B9BF19CA-3DDA-4AA6-8337-CECF8C222E5E}"/>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5" name="正方形/長方形 174">
          <a:extLst>
            <a:ext uri="{FF2B5EF4-FFF2-40B4-BE49-F238E27FC236}">
              <a16:creationId xmlns:a16="http://schemas.microsoft.com/office/drawing/2014/main" id="{12131B92-3733-464A-88DB-7401F357DCD8}"/>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6" name="正方形/長方形 175">
          <a:extLst>
            <a:ext uri="{FF2B5EF4-FFF2-40B4-BE49-F238E27FC236}">
              <a16:creationId xmlns:a16="http://schemas.microsoft.com/office/drawing/2014/main" id="{74B4B18A-40EB-4932-9835-D8C84C41477F}"/>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7" name="正方形/長方形 176">
          <a:extLst>
            <a:ext uri="{FF2B5EF4-FFF2-40B4-BE49-F238E27FC236}">
              <a16:creationId xmlns:a16="http://schemas.microsoft.com/office/drawing/2014/main" id="{DB2C8AE3-F5BF-4F7A-853C-E8B927334E65}"/>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8" name="正方形/長方形 177">
          <a:extLst>
            <a:ext uri="{FF2B5EF4-FFF2-40B4-BE49-F238E27FC236}">
              <a16:creationId xmlns:a16="http://schemas.microsoft.com/office/drawing/2014/main" id="{4E80D629-A19F-4002-AF78-471B4A360DF2}"/>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9" name="正方形/長方形 178">
          <a:extLst>
            <a:ext uri="{FF2B5EF4-FFF2-40B4-BE49-F238E27FC236}">
              <a16:creationId xmlns:a16="http://schemas.microsoft.com/office/drawing/2014/main" id="{0994005A-5F85-47A1-ADED-A1386419CA2C}"/>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0" name="正方形/長方形 179">
          <a:extLst>
            <a:ext uri="{FF2B5EF4-FFF2-40B4-BE49-F238E27FC236}">
              <a16:creationId xmlns:a16="http://schemas.microsoft.com/office/drawing/2014/main" id="{C33F189C-FDFE-4844-B74F-8420B01F2624}"/>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1" name="正方形/長方形 180">
          <a:extLst>
            <a:ext uri="{FF2B5EF4-FFF2-40B4-BE49-F238E27FC236}">
              <a16:creationId xmlns:a16="http://schemas.microsoft.com/office/drawing/2014/main" id="{725E2806-474C-4892-A930-76E155624F59}"/>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2" name="正方形/長方形 181">
          <a:extLst>
            <a:ext uri="{FF2B5EF4-FFF2-40B4-BE49-F238E27FC236}">
              <a16:creationId xmlns:a16="http://schemas.microsoft.com/office/drawing/2014/main" id="{C86711A2-5DAD-4CA2-B752-4A68615630F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3" name="正方形/長方形 182">
          <a:extLst>
            <a:ext uri="{FF2B5EF4-FFF2-40B4-BE49-F238E27FC236}">
              <a16:creationId xmlns:a16="http://schemas.microsoft.com/office/drawing/2014/main" id="{00459582-B670-4CFD-9EC9-1307E79A3E7E}"/>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4" name="正方形/長方形 183">
          <a:extLst>
            <a:ext uri="{FF2B5EF4-FFF2-40B4-BE49-F238E27FC236}">
              <a16:creationId xmlns:a16="http://schemas.microsoft.com/office/drawing/2014/main" id="{1219233A-255C-46BD-B6FF-924347CC8942}"/>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5" name="正方形/長方形 184">
          <a:extLst>
            <a:ext uri="{FF2B5EF4-FFF2-40B4-BE49-F238E27FC236}">
              <a16:creationId xmlns:a16="http://schemas.microsoft.com/office/drawing/2014/main" id="{BB4B606A-596D-45FA-80A4-10EFCD11E2D2}"/>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6" name="正方形/長方形 185">
          <a:extLst>
            <a:ext uri="{FF2B5EF4-FFF2-40B4-BE49-F238E27FC236}">
              <a16:creationId xmlns:a16="http://schemas.microsoft.com/office/drawing/2014/main" id="{745E32C0-AA9B-4630-9471-563D1AFD8564}"/>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7" name="正方形/長方形 186">
          <a:extLst>
            <a:ext uri="{FF2B5EF4-FFF2-40B4-BE49-F238E27FC236}">
              <a16:creationId xmlns:a16="http://schemas.microsoft.com/office/drawing/2014/main" id="{2781B084-94BD-40BC-BC5F-357BD5AC9779}"/>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8" name="正方形/長方形 187">
          <a:extLst>
            <a:ext uri="{FF2B5EF4-FFF2-40B4-BE49-F238E27FC236}">
              <a16:creationId xmlns:a16="http://schemas.microsoft.com/office/drawing/2014/main" id="{98865C41-3A95-43CC-9516-A21086B23928}"/>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9" name="正方形/長方形 188">
          <a:extLst>
            <a:ext uri="{FF2B5EF4-FFF2-40B4-BE49-F238E27FC236}">
              <a16:creationId xmlns:a16="http://schemas.microsoft.com/office/drawing/2014/main" id="{3A2F9FE8-30ED-492D-811A-B6EB6D90645D}"/>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0" name="正方形/長方形 189">
          <a:extLst>
            <a:ext uri="{FF2B5EF4-FFF2-40B4-BE49-F238E27FC236}">
              <a16:creationId xmlns:a16="http://schemas.microsoft.com/office/drawing/2014/main" id="{F119F34A-A658-4C5E-926D-D518FC7BA998}"/>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1" name="正方形/長方形 190">
          <a:extLst>
            <a:ext uri="{FF2B5EF4-FFF2-40B4-BE49-F238E27FC236}">
              <a16:creationId xmlns:a16="http://schemas.microsoft.com/office/drawing/2014/main" id="{4740BD0C-056E-4440-B111-3FF2E029681F}"/>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2" name="正方形/長方形 191">
          <a:extLst>
            <a:ext uri="{FF2B5EF4-FFF2-40B4-BE49-F238E27FC236}">
              <a16:creationId xmlns:a16="http://schemas.microsoft.com/office/drawing/2014/main" id="{4AED0002-CD95-4326-82C5-C06168A3054F}"/>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93" name="テキスト ボックス 192">
          <a:extLst>
            <a:ext uri="{FF2B5EF4-FFF2-40B4-BE49-F238E27FC236}">
              <a16:creationId xmlns:a16="http://schemas.microsoft.com/office/drawing/2014/main" id="{D1440EF7-C5FF-499F-B3CA-9968EA5FA8C5}"/>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4" name="直線コネクタ 193">
          <a:extLst>
            <a:ext uri="{FF2B5EF4-FFF2-40B4-BE49-F238E27FC236}">
              <a16:creationId xmlns:a16="http://schemas.microsoft.com/office/drawing/2014/main" id="{455DEA20-3AED-4000-82AB-3E0D249142AA}"/>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95" name="テキスト ボックス 194">
          <a:extLst>
            <a:ext uri="{FF2B5EF4-FFF2-40B4-BE49-F238E27FC236}">
              <a16:creationId xmlns:a16="http://schemas.microsoft.com/office/drawing/2014/main" id="{FB1DB6E6-1122-40CC-95C9-7075FA866469}"/>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196" name="直線コネクタ 195">
          <a:extLst>
            <a:ext uri="{FF2B5EF4-FFF2-40B4-BE49-F238E27FC236}">
              <a16:creationId xmlns:a16="http://schemas.microsoft.com/office/drawing/2014/main" id="{ECC1D18D-432D-4B96-92AA-D21873756BCC}"/>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197" name="テキスト ボックス 196">
          <a:extLst>
            <a:ext uri="{FF2B5EF4-FFF2-40B4-BE49-F238E27FC236}">
              <a16:creationId xmlns:a16="http://schemas.microsoft.com/office/drawing/2014/main" id="{C4BD52A0-DE75-414B-82AF-9166C2FC612C}"/>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98" name="直線コネクタ 197">
          <a:extLst>
            <a:ext uri="{FF2B5EF4-FFF2-40B4-BE49-F238E27FC236}">
              <a16:creationId xmlns:a16="http://schemas.microsoft.com/office/drawing/2014/main" id="{B080BE15-A78E-4BA8-9DE3-9434C2DBB067}"/>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99" name="テキスト ボックス 198">
          <a:extLst>
            <a:ext uri="{FF2B5EF4-FFF2-40B4-BE49-F238E27FC236}">
              <a16:creationId xmlns:a16="http://schemas.microsoft.com/office/drawing/2014/main" id="{7F6C7005-79DF-4058-BA34-E8ECF2107E11}"/>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00" name="直線コネクタ 199">
          <a:extLst>
            <a:ext uri="{FF2B5EF4-FFF2-40B4-BE49-F238E27FC236}">
              <a16:creationId xmlns:a16="http://schemas.microsoft.com/office/drawing/2014/main" id="{A4CDFBD8-9A4F-457A-9AF0-6079BFC73BBC}"/>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01" name="テキスト ボックス 200">
          <a:extLst>
            <a:ext uri="{FF2B5EF4-FFF2-40B4-BE49-F238E27FC236}">
              <a16:creationId xmlns:a16="http://schemas.microsoft.com/office/drawing/2014/main" id="{9BD0DDAF-1BB8-44A5-A321-0E7CAE3A1F81}"/>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02" name="直線コネクタ 201">
          <a:extLst>
            <a:ext uri="{FF2B5EF4-FFF2-40B4-BE49-F238E27FC236}">
              <a16:creationId xmlns:a16="http://schemas.microsoft.com/office/drawing/2014/main" id="{578B1739-1037-4C53-B2BE-92E4E79AC6A3}"/>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03" name="テキスト ボックス 202">
          <a:extLst>
            <a:ext uri="{FF2B5EF4-FFF2-40B4-BE49-F238E27FC236}">
              <a16:creationId xmlns:a16="http://schemas.microsoft.com/office/drawing/2014/main" id="{D10B9E27-1C66-433D-A481-97987A30C844}"/>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04" name="直線コネクタ 203">
          <a:extLst>
            <a:ext uri="{FF2B5EF4-FFF2-40B4-BE49-F238E27FC236}">
              <a16:creationId xmlns:a16="http://schemas.microsoft.com/office/drawing/2014/main" id="{7739E674-8994-4DD0-95FB-042CBB6C645F}"/>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05" name="テキスト ボックス 204">
          <a:extLst>
            <a:ext uri="{FF2B5EF4-FFF2-40B4-BE49-F238E27FC236}">
              <a16:creationId xmlns:a16="http://schemas.microsoft.com/office/drawing/2014/main" id="{83A0CB8A-A26A-4241-A3B9-BDDE7FB1C0EF}"/>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06" name="直線コネクタ 205">
          <a:extLst>
            <a:ext uri="{FF2B5EF4-FFF2-40B4-BE49-F238E27FC236}">
              <a16:creationId xmlns:a16="http://schemas.microsoft.com/office/drawing/2014/main" id="{45231D78-CB1E-416C-962E-84754DA33F6A}"/>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07" name="テキスト ボックス 206">
          <a:extLst>
            <a:ext uri="{FF2B5EF4-FFF2-40B4-BE49-F238E27FC236}">
              <a16:creationId xmlns:a16="http://schemas.microsoft.com/office/drawing/2014/main" id="{18966E70-C8A7-4C60-B1ED-375CB7886056}"/>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8" name="直線コネクタ 207">
          <a:extLst>
            <a:ext uri="{FF2B5EF4-FFF2-40B4-BE49-F238E27FC236}">
              <a16:creationId xmlns:a16="http://schemas.microsoft.com/office/drawing/2014/main" id="{BE8EC275-4341-475B-B091-B56F1978AEE3}"/>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09" name="【一般廃棄物処理施設】&#10;有形固定資産減価償却率グラフ枠">
          <a:extLst>
            <a:ext uri="{FF2B5EF4-FFF2-40B4-BE49-F238E27FC236}">
              <a16:creationId xmlns:a16="http://schemas.microsoft.com/office/drawing/2014/main" id="{5F3E53C4-35F6-48DC-9F00-5935CD45A8A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210" name="直線コネクタ 209">
          <a:extLst>
            <a:ext uri="{FF2B5EF4-FFF2-40B4-BE49-F238E27FC236}">
              <a16:creationId xmlns:a16="http://schemas.microsoft.com/office/drawing/2014/main" id="{8EF67CA4-0C37-4B61-AEB5-054DFB864BC6}"/>
            </a:ext>
          </a:extLst>
        </xdr:cNvPr>
        <xdr:cNvCxnSpPr/>
      </xdr:nvCxnSpPr>
      <xdr:spPr>
        <a:xfrm flipV="1">
          <a:off x="14375764" y="5600156"/>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11" name="【一般廃棄物処理施設】&#10;有形固定資産減価償却率最小値テキスト">
          <a:extLst>
            <a:ext uri="{FF2B5EF4-FFF2-40B4-BE49-F238E27FC236}">
              <a16:creationId xmlns:a16="http://schemas.microsoft.com/office/drawing/2014/main" id="{1AA5EAE8-0D6A-4160-8F6B-D834454293E0}"/>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12" name="直線コネクタ 211">
          <a:extLst>
            <a:ext uri="{FF2B5EF4-FFF2-40B4-BE49-F238E27FC236}">
              <a16:creationId xmlns:a16="http://schemas.microsoft.com/office/drawing/2014/main" id="{2FFE0830-8870-4AB9-B580-66A0F9668E3D}"/>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213" name="【一般廃棄物処理施設】&#10;有形固定資産減価償却率最大値テキスト">
          <a:extLst>
            <a:ext uri="{FF2B5EF4-FFF2-40B4-BE49-F238E27FC236}">
              <a16:creationId xmlns:a16="http://schemas.microsoft.com/office/drawing/2014/main" id="{2E46F260-F6A3-4361-8BCC-232E897231D0}"/>
            </a:ext>
          </a:extLst>
        </xdr:cNvPr>
        <xdr:cNvSpPr txBox="1"/>
      </xdr:nvSpPr>
      <xdr:spPr>
        <a:xfrm>
          <a:off x="14414500" y="5379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214" name="直線コネクタ 213">
          <a:extLst>
            <a:ext uri="{FF2B5EF4-FFF2-40B4-BE49-F238E27FC236}">
              <a16:creationId xmlns:a16="http://schemas.microsoft.com/office/drawing/2014/main" id="{EB452AAA-0C32-4225-900A-39B127B6463C}"/>
            </a:ext>
          </a:extLst>
        </xdr:cNvPr>
        <xdr:cNvCxnSpPr/>
      </xdr:nvCxnSpPr>
      <xdr:spPr>
        <a:xfrm>
          <a:off x="14287500" y="56001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95267</xdr:rowOff>
    </xdr:from>
    <xdr:ext cx="405111" cy="259045"/>
    <xdr:sp macro="" textlink="">
      <xdr:nvSpPr>
        <xdr:cNvPr id="215" name="【一般廃棄物処理施設】&#10;有形固定資産減価償却率平均値テキスト">
          <a:extLst>
            <a:ext uri="{FF2B5EF4-FFF2-40B4-BE49-F238E27FC236}">
              <a16:creationId xmlns:a16="http://schemas.microsoft.com/office/drawing/2014/main" id="{076AA0D6-4BF5-4CA5-BC66-4EB54EFC7787}"/>
            </a:ext>
          </a:extLst>
        </xdr:cNvPr>
        <xdr:cNvSpPr txBox="1"/>
      </xdr:nvSpPr>
      <xdr:spPr>
        <a:xfrm>
          <a:off x="14414500" y="6297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216" name="フローチャート: 判断 215">
          <a:extLst>
            <a:ext uri="{FF2B5EF4-FFF2-40B4-BE49-F238E27FC236}">
              <a16:creationId xmlns:a16="http://schemas.microsoft.com/office/drawing/2014/main" id="{F701DB58-A0C6-44BD-BE81-7672736DB4F6}"/>
            </a:ext>
          </a:extLst>
        </xdr:cNvPr>
        <xdr:cNvSpPr/>
      </xdr:nvSpPr>
      <xdr:spPr>
        <a:xfrm>
          <a:off x="14325600" y="63195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217" name="フローチャート: 判断 216">
          <a:extLst>
            <a:ext uri="{FF2B5EF4-FFF2-40B4-BE49-F238E27FC236}">
              <a16:creationId xmlns:a16="http://schemas.microsoft.com/office/drawing/2014/main" id="{FFCFFA7B-4C35-4EA2-9487-5D6CE058D2DA}"/>
            </a:ext>
          </a:extLst>
        </xdr:cNvPr>
        <xdr:cNvSpPr/>
      </xdr:nvSpPr>
      <xdr:spPr>
        <a:xfrm>
          <a:off x="13578840" y="6330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12337</xdr:rowOff>
    </xdr:from>
    <xdr:to>
      <xdr:col>76</xdr:col>
      <xdr:colOff>165100</xdr:colOff>
      <xdr:row>39</xdr:row>
      <xdr:rowOff>113937</xdr:rowOff>
    </xdr:to>
    <xdr:sp macro="" textlink="">
      <xdr:nvSpPr>
        <xdr:cNvPr id="218" name="フローチャート: 判断 217">
          <a:extLst>
            <a:ext uri="{FF2B5EF4-FFF2-40B4-BE49-F238E27FC236}">
              <a16:creationId xmlns:a16="http://schemas.microsoft.com/office/drawing/2014/main" id="{91EC43CC-ECE2-436F-8D5C-8BCC2D9BCE53}"/>
            </a:ext>
          </a:extLst>
        </xdr:cNvPr>
        <xdr:cNvSpPr/>
      </xdr:nvSpPr>
      <xdr:spPr>
        <a:xfrm>
          <a:off x="1280414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92347</xdr:rowOff>
    </xdr:from>
    <xdr:to>
      <xdr:col>72</xdr:col>
      <xdr:colOff>38100</xdr:colOff>
      <xdr:row>40</xdr:row>
      <xdr:rowOff>22497</xdr:rowOff>
    </xdr:to>
    <xdr:sp macro="" textlink="">
      <xdr:nvSpPr>
        <xdr:cNvPr id="219" name="フローチャート: 判断 218">
          <a:extLst>
            <a:ext uri="{FF2B5EF4-FFF2-40B4-BE49-F238E27FC236}">
              <a16:creationId xmlns:a16="http://schemas.microsoft.com/office/drawing/2014/main" id="{C383B55F-C31B-443F-8C88-D78F84FBBDD6}"/>
            </a:ext>
          </a:extLst>
        </xdr:cNvPr>
        <xdr:cNvSpPr/>
      </xdr:nvSpPr>
      <xdr:spPr>
        <a:xfrm>
          <a:off x="12029440" y="66303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103777</xdr:rowOff>
    </xdr:from>
    <xdr:to>
      <xdr:col>67</xdr:col>
      <xdr:colOff>101600</xdr:colOff>
      <xdr:row>39</xdr:row>
      <xdr:rowOff>33927</xdr:rowOff>
    </xdr:to>
    <xdr:sp macro="" textlink="">
      <xdr:nvSpPr>
        <xdr:cNvPr id="220" name="フローチャート: 判断 219">
          <a:extLst>
            <a:ext uri="{FF2B5EF4-FFF2-40B4-BE49-F238E27FC236}">
              <a16:creationId xmlns:a16="http://schemas.microsoft.com/office/drawing/2014/main" id="{7233B3BA-F6AA-4FB0-B583-96836A54E004}"/>
            </a:ext>
          </a:extLst>
        </xdr:cNvPr>
        <xdr:cNvSpPr/>
      </xdr:nvSpPr>
      <xdr:spPr>
        <a:xfrm>
          <a:off x="11231880" y="64740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21" name="テキスト ボックス 220">
          <a:extLst>
            <a:ext uri="{FF2B5EF4-FFF2-40B4-BE49-F238E27FC236}">
              <a16:creationId xmlns:a16="http://schemas.microsoft.com/office/drawing/2014/main" id="{AC852B97-216A-4C8C-9F4F-E8C01D9D658B}"/>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22" name="テキスト ボックス 221">
          <a:extLst>
            <a:ext uri="{FF2B5EF4-FFF2-40B4-BE49-F238E27FC236}">
              <a16:creationId xmlns:a16="http://schemas.microsoft.com/office/drawing/2014/main" id="{FBDDE52B-3BAE-4F97-94F2-31CA5F7F30E6}"/>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23" name="テキスト ボックス 222">
          <a:extLst>
            <a:ext uri="{FF2B5EF4-FFF2-40B4-BE49-F238E27FC236}">
              <a16:creationId xmlns:a16="http://schemas.microsoft.com/office/drawing/2014/main" id="{3AE45275-C266-4935-9EEF-97DE451D75E1}"/>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4" name="テキスト ボックス 223">
          <a:extLst>
            <a:ext uri="{FF2B5EF4-FFF2-40B4-BE49-F238E27FC236}">
              <a16:creationId xmlns:a16="http://schemas.microsoft.com/office/drawing/2014/main" id="{445CED0E-BC24-46BA-8266-810C5825809C}"/>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5" name="テキスト ボックス 224">
          <a:extLst>
            <a:ext uri="{FF2B5EF4-FFF2-40B4-BE49-F238E27FC236}">
              <a16:creationId xmlns:a16="http://schemas.microsoft.com/office/drawing/2014/main" id="{314A3394-011E-4AEE-862B-CCC5E11F48F7}"/>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907</xdr:rowOff>
    </xdr:from>
    <xdr:to>
      <xdr:col>81</xdr:col>
      <xdr:colOff>101600</xdr:colOff>
      <xdr:row>38</xdr:row>
      <xdr:rowOff>102507</xdr:rowOff>
    </xdr:to>
    <xdr:sp macro="" textlink="">
      <xdr:nvSpPr>
        <xdr:cNvPr id="226" name="楕円 225">
          <a:extLst>
            <a:ext uri="{FF2B5EF4-FFF2-40B4-BE49-F238E27FC236}">
              <a16:creationId xmlns:a16="http://schemas.microsoft.com/office/drawing/2014/main" id="{D19F3E97-F678-4D32-9ED5-5BF85C859CE6}"/>
            </a:ext>
          </a:extLst>
        </xdr:cNvPr>
        <xdr:cNvSpPr/>
      </xdr:nvSpPr>
      <xdr:spPr>
        <a:xfrm>
          <a:off x="13578840" y="637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33565</xdr:rowOff>
    </xdr:from>
    <xdr:to>
      <xdr:col>76</xdr:col>
      <xdr:colOff>165100</xdr:colOff>
      <xdr:row>41</xdr:row>
      <xdr:rowOff>135165</xdr:rowOff>
    </xdr:to>
    <xdr:sp macro="" textlink="">
      <xdr:nvSpPr>
        <xdr:cNvPr id="227" name="楕円 226">
          <a:extLst>
            <a:ext uri="{FF2B5EF4-FFF2-40B4-BE49-F238E27FC236}">
              <a16:creationId xmlns:a16="http://schemas.microsoft.com/office/drawing/2014/main" id="{29FB4DBF-2D58-4780-BE70-169779C3EBD0}"/>
            </a:ext>
          </a:extLst>
        </xdr:cNvPr>
        <xdr:cNvSpPr/>
      </xdr:nvSpPr>
      <xdr:spPr>
        <a:xfrm>
          <a:off x="12804140" y="690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51707</xdr:rowOff>
    </xdr:from>
    <xdr:to>
      <xdr:col>81</xdr:col>
      <xdr:colOff>50800</xdr:colOff>
      <xdr:row>41</xdr:row>
      <xdr:rowOff>84365</xdr:rowOff>
    </xdr:to>
    <xdr:cxnSp macro="">
      <xdr:nvCxnSpPr>
        <xdr:cNvPr id="228" name="直線コネクタ 227">
          <a:extLst>
            <a:ext uri="{FF2B5EF4-FFF2-40B4-BE49-F238E27FC236}">
              <a16:creationId xmlns:a16="http://schemas.microsoft.com/office/drawing/2014/main" id="{8C2B916A-38FA-4139-8161-DA3669B1C653}"/>
            </a:ext>
          </a:extLst>
        </xdr:cNvPr>
        <xdr:cNvCxnSpPr/>
      </xdr:nvCxnSpPr>
      <xdr:spPr>
        <a:xfrm flipV="1">
          <a:off x="12854940" y="6422027"/>
          <a:ext cx="774700" cy="53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7438</xdr:rowOff>
    </xdr:from>
    <xdr:to>
      <xdr:col>72</xdr:col>
      <xdr:colOff>38100</xdr:colOff>
      <xdr:row>41</xdr:row>
      <xdr:rowOff>109038</xdr:rowOff>
    </xdr:to>
    <xdr:sp macro="" textlink="">
      <xdr:nvSpPr>
        <xdr:cNvPr id="229" name="楕円 228">
          <a:extLst>
            <a:ext uri="{FF2B5EF4-FFF2-40B4-BE49-F238E27FC236}">
              <a16:creationId xmlns:a16="http://schemas.microsoft.com/office/drawing/2014/main" id="{B79B2973-BCFB-4114-8583-637D17EEC0D8}"/>
            </a:ext>
          </a:extLst>
        </xdr:cNvPr>
        <xdr:cNvSpPr/>
      </xdr:nvSpPr>
      <xdr:spPr>
        <a:xfrm>
          <a:off x="12029440" y="68806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58238</xdr:rowOff>
    </xdr:from>
    <xdr:to>
      <xdr:col>76</xdr:col>
      <xdr:colOff>114300</xdr:colOff>
      <xdr:row>41</xdr:row>
      <xdr:rowOff>84365</xdr:rowOff>
    </xdr:to>
    <xdr:cxnSp macro="">
      <xdr:nvCxnSpPr>
        <xdr:cNvPr id="230" name="直線コネクタ 229">
          <a:extLst>
            <a:ext uri="{FF2B5EF4-FFF2-40B4-BE49-F238E27FC236}">
              <a16:creationId xmlns:a16="http://schemas.microsoft.com/office/drawing/2014/main" id="{F1024C53-DB3D-4B86-B6C0-AE7958AEACD3}"/>
            </a:ext>
          </a:extLst>
        </xdr:cNvPr>
        <xdr:cNvCxnSpPr/>
      </xdr:nvCxnSpPr>
      <xdr:spPr>
        <a:xfrm>
          <a:off x="12072620" y="6931478"/>
          <a:ext cx="78232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231" name="n_1aveValue【一般廃棄物処理施設】&#10;有形固定資産減価償却率">
          <a:extLst>
            <a:ext uri="{FF2B5EF4-FFF2-40B4-BE49-F238E27FC236}">
              <a16:creationId xmlns:a16="http://schemas.microsoft.com/office/drawing/2014/main" id="{BEEFC0BF-13B4-4252-86FD-94DD3D59DE86}"/>
            </a:ext>
          </a:extLst>
        </xdr:cNvPr>
        <xdr:cNvSpPr txBox="1"/>
      </xdr:nvSpPr>
      <xdr:spPr>
        <a:xfrm>
          <a:off x="134372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130464</xdr:rowOff>
    </xdr:from>
    <xdr:ext cx="405111" cy="259045"/>
    <xdr:sp macro="" textlink="">
      <xdr:nvSpPr>
        <xdr:cNvPr id="232" name="n_2aveValue【一般廃棄物処理施設】&#10;有形固定資産減価償却率">
          <a:extLst>
            <a:ext uri="{FF2B5EF4-FFF2-40B4-BE49-F238E27FC236}">
              <a16:creationId xmlns:a16="http://schemas.microsoft.com/office/drawing/2014/main" id="{E09F16BC-7021-4820-9B65-A3810F26DEB5}"/>
            </a:ext>
          </a:extLst>
        </xdr:cNvPr>
        <xdr:cNvSpPr txBox="1"/>
      </xdr:nvSpPr>
      <xdr:spPr>
        <a:xfrm>
          <a:off x="12675244" y="6333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39024</xdr:rowOff>
    </xdr:from>
    <xdr:ext cx="405111" cy="259045"/>
    <xdr:sp macro="" textlink="">
      <xdr:nvSpPr>
        <xdr:cNvPr id="233" name="n_3aveValue【一般廃棄物処理施設】&#10;有形固定資産減価償却率">
          <a:extLst>
            <a:ext uri="{FF2B5EF4-FFF2-40B4-BE49-F238E27FC236}">
              <a16:creationId xmlns:a16="http://schemas.microsoft.com/office/drawing/2014/main" id="{308ED7C0-D8D7-4B66-8620-130E8B3AE382}"/>
            </a:ext>
          </a:extLst>
        </xdr:cNvPr>
        <xdr:cNvSpPr txBox="1"/>
      </xdr:nvSpPr>
      <xdr:spPr>
        <a:xfrm>
          <a:off x="11900544" y="6409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50454</xdr:rowOff>
    </xdr:from>
    <xdr:ext cx="405111" cy="259045"/>
    <xdr:sp macro="" textlink="">
      <xdr:nvSpPr>
        <xdr:cNvPr id="234" name="n_4aveValue【一般廃棄物処理施設】&#10;有形固定資産減価償却率">
          <a:extLst>
            <a:ext uri="{FF2B5EF4-FFF2-40B4-BE49-F238E27FC236}">
              <a16:creationId xmlns:a16="http://schemas.microsoft.com/office/drawing/2014/main" id="{7F37A82A-EF95-4DD3-9A7B-520378997A60}"/>
            </a:ext>
          </a:extLst>
        </xdr:cNvPr>
        <xdr:cNvSpPr txBox="1"/>
      </xdr:nvSpPr>
      <xdr:spPr>
        <a:xfrm>
          <a:off x="11102984" y="6253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93634</xdr:rowOff>
    </xdr:from>
    <xdr:ext cx="405111" cy="259045"/>
    <xdr:sp macro="" textlink="">
      <xdr:nvSpPr>
        <xdr:cNvPr id="235" name="n_1mainValue【一般廃棄物処理施設】&#10;有形固定資産減価償却率">
          <a:extLst>
            <a:ext uri="{FF2B5EF4-FFF2-40B4-BE49-F238E27FC236}">
              <a16:creationId xmlns:a16="http://schemas.microsoft.com/office/drawing/2014/main" id="{BE7F40A3-5565-44CB-8D08-D52CAEC4B384}"/>
            </a:ext>
          </a:extLst>
        </xdr:cNvPr>
        <xdr:cNvSpPr txBox="1"/>
      </xdr:nvSpPr>
      <xdr:spPr>
        <a:xfrm>
          <a:off x="13437244" y="6463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126292</xdr:rowOff>
    </xdr:from>
    <xdr:ext cx="405111" cy="259045"/>
    <xdr:sp macro="" textlink="">
      <xdr:nvSpPr>
        <xdr:cNvPr id="236" name="n_2mainValue【一般廃棄物処理施設】&#10;有形固定資産減価償却率">
          <a:extLst>
            <a:ext uri="{FF2B5EF4-FFF2-40B4-BE49-F238E27FC236}">
              <a16:creationId xmlns:a16="http://schemas.microsoft.com/office/drawing/2014/main" id="{F3F40A54-D6E5-40D9-BD57-0DCE6774158F}"/>
            </a:ext>
          </a:extLst>
        </xdr:cNvPr>
        <xdr:cNvSpPr txBox="1"/>
      </xdr:nvSpPr>
      <xdr:spPr>
        <a:xfrm>
          <a:off x="12675244" y="69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100165</xdr:rowOff>
    </xdr:from>
    <xdr:ext cx="405111" cy="259045"/>
    <xdr:sp macro="" textlink="">
      <xdr:nvSpPr>
        <xdr:cNvPr id="237" name="n_3mainValue【一般廃棄物処理施設】&#10;有形固定資産減価償却率">
          <a:extLst>
            <a:ext uri="{FF2B5EF4-FFF2-40B4-BE49-F238E27FC236}">
              <a16:creationId xmlns:a16="http://schemas.microsoft.com/office/drawing/2014/main" id="{3F6E664D-D4BA-44F8-A658-F4E2BE0D9634}"/>
            </a:ext>
          </a:extLst>
        </xdr:cNvPr>
        <xdr:cNvSpPr txBox="1"/>
      </xdr:nvSpPr>
      <xdr:spPr>
        <a:xfrm>
          <a:off x="11900544" y="6973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38" name="正方形/長方形 237">
          <a:extLst>
            <a:ext uri="{FF2B5EF4-FFF2-40B4-BE49-F238E27FC236}">
              <a16:creationId xmlns:a16="http://schemas.microsoft.com/office/drawing/2014/main" id="{F46A0268-1A71-458C-BC94-58AE032EE779}"/>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9" name="正方形/長方形 238">
          <a:extLst>
            <a:ext uri="{FF2B5EF4-FFF2-40B4-BE49-F238E27FC236}">
              <a16:creationId xmlns:a16="http://schemas.microsoft.com/office/drawing/2014/main" id="{6037455B-CAB3-42AB-BCF7-B8742EF6D51A}"/>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40" name="正方形/長方形 239">
          <a:extLst>
            <a:ext uri="{FF2B5EF4-FFF2-40B4-BE49-F238E27FC236}">
              <a16:creationId xmlns:a16="http://schemas.microsoft.com/office/drawing/2014/main" id="{6CAE73F9-6941-477D-9B59-993BB4746D34}"/>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41" name="正方形/長方形 240">
          <a:extLst>
            <a:ext uri="{FF2B5EF4-FFF2-40B4-BE49-F238E27FC236}">
              <a16:creationId xmlns:a16="http://schemas.microsoft.com/office/drawing/2014/main" id="{8EB03BAD-4131-42FC-B423-920A054DD02E}"/>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42" name="正方形/長方形 241">
          <a:extLst>
            <a:ext uri="{FF2B5EF4-FFF2-40B4-BE49-F238E27FC236}">
              <a16:creationId xmlns:a16="http://schemas.microsoft.com/office/drawing/2014/main" id="{80864F3B-1130-4ADB-AE44-8DC36F085E24}"/>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43" name="正方形/長方形 242">
          <a:extLst>
            <a:ext uri="{FF2B5EF4-FFF2-40B4-BE49-F238E27FC236}">
              <a16:creationId xmlns:a16="http://schemas.microsoft.com/office/drawing/2014/main" id="{C3C1DCC0-C139-4A45-B0D9-AF4A9B4ED0C6}"/>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4" name="正方形/長方形 243">
          <a:extLst>
            <a:ext uri="{FF2B5EF4-FFF2-40B4-BE49-F238E27FC236}">
              <a16:creationId xmlns:a16="http://schemas.microsoft.com/office/drawing/2014/main" id="{4BF65BA7-F3C9-4AD0-A4F2-E48D0AE1ECE8}"/>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45" name="正方形/長方形 244">
          <a:extLst>
            <a:ext uri="{FF2B5EF4-FFF2-40B4-BE49-F238E27FC236}">
              <a16:creationId xmlns:a16="http://schemas.microsoft.com/office/drawing/2014/main" id="{CD7A11D2-2C05-4B69-80CB-286B3C9E5404}"/>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46" name="テキスト ボックス 245">
          <a:extLst>
            <a:ext uri="{FF2B5EF4-FFF2-40B4-BE49-F238E27FC236}">
              <a16:creationId xmlns:a16="http://schemas.microsoft.com/office/drawing/2014/main" id="{10008804-62C4-4767-8E33-B8AE20297101}"/>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47" name="直線コネクタ 246">
          <a:extLst>
            <a:ext uri="{FF2B5EF4-FFF2-40B4-BE49-F238E27FC236}">
              <a16:creationId xmlns:a16="http://schemas.microsoft.com/office/drawing/2014/main" id="{0119F563-4F1B-4E99-A4C5-DED932D7E63A}"/>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48" name="直線コネクタ 247">
          <a:extLst>
            <a:ext uri="{FF2B5EF4-FFF2-40B4-BE49-F238E27FC236}">
              <a16:creationId xmlns:a16="http://schemas.microsoft.com/office/drawing/2014/main" id="{C2F51B05-6613-411C-9976-0BA0C9D153D2}"/>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49" name="テキスト ボックス 248">
          <a:extLst>
            <a:ext uri="{FF2B5EF4-FFF2-40B4-BE49-F238E27FC236}">
              <a16:creationId xmlns:a16="http://schemas.microsoft.com/office/drawing/2014/main" id="{4EE2C178-681C-4ABA-ADC9-6ABC763A7D8A}"/>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50" name="直線コネクタ 249">
          <a:extLst>
            <a:ext uri="{FF2B5EF4-FFF2-40B4-BE49-F238E27FC236}">
              <a16:creationId xmlns:a16="http://schemas.microsoft.com/office/drawing/2014/main" id="{76190BD5-EF3F-4C1C-B8A3-C0329DC2B754}"/>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251" name="テキスト ボックス 250">
          <a:extLst>
            <a:ext uri="{FF2B5EF4-FFF2-40B4-BE49-F238E27FC236}">
              <a16:creationId xmlns:a16="http://schemas.microsoft.com/office/drawing/2014/main" id="{8B6E9748-EF41-41F7-B8F1-CC7B4156B194}"/>
            </a:ext>
          </a:extLst>
        </xdr:cNvPr>
        <xdr:cNvSpPr txBox="1"/>
      </xdr:nvSpPr>
      <xdr:spPr>
        <a:xfrm>
          <a:off x="15499308" y="64185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52" name="直線コネクタ 251">
          <a:extLst>
            <a:ext uri="{FF2B5EF4-FFF2-40B4-BE49-F238E27FC236}">
              <a16:creationId xmlns:a16="http://schemas.microsoft.com/office/drawing/2014/main" id="{756BE4BD-BB14-4F99-BCFE-3866E090261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253" name="テキスト ボックス 252">
          <a:extLst>
            <a:ext uri="{FF2B5EF4-FFF2-40B4-BE49-F238E27FC236}">
              <a16:creationId xmlns:a16="http://schemas.microsoft.com/office/drawing/2014/main" id="{61A9695B-91DB-4A11-8837-7A2FC31D0265}"/>
            </a:ext>
          </a:extLst>
        </xdr:cNvPr>
        <xdr:cNvSpPr txBox="1"/>
      </xdr:nvSpPr>
      <xdr:spPr>
        <a:xfrm>
          <a:off x="15499308" y="59728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54" name="直線コネクタ 253">
          <a:extLst>
            <a:ext uri="{FF2B5EF4-FFF2-40B4-BE49-F238E27FC236}">
              <a16:creationId xmlns:a16="http://schemas.microsoft.com/office/drawing/2014/main" id="{036FE5B8-95A7-4D90-877E-3FD8256F9D84}"/>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255" name="テキスト ボックス 254">
          <a:extLst>
            <a:ext uri="{FF2B5EF4-FFF2-40B4-BE49-F238E27FC236}">
              <a16:creationId xmlns:a16="http://schemas.microsoft.com/office/drawing/2014/main" id="{6F97F2CA-809F-424B-9BF7-9B28BA149ECC}"/>
            </a:ext>
          </a:extLst>
        </xdr:cNvPr>
        <xdr:cNvSpPr txBox="1"/>
      </xdr:nvSpPr>
      <xdr:spPr>
        <a:xfrm>
          <a:off x="15499308" y="55270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56" name="直線コネクタ 255">
          <a:extLst>
            <a:ext uri="{FF2B5EF4-FFF2-40B4-BE49-F238E27FC236}">
              <a16:creationId xmlns:a16="http://schemas.microsoft.com/office/drawing/2014/main" id="{AEB53FC3-4FE5-4C05-8DBC-7EB0726696EC}"/>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57" name="テキスト ボックス 256">
          <a:extLst>
            <a:ext uri="{FF2B5EF4-FFF2-40B4-BE49-F238E27FC236}">
              <a16:creationId xmlns:a16="http://schemas.microsoft.com/office/drawing/2014/main" id="{6BDEA8E3-EE2E-4130-8373-837393B1DBCC}"/>
            </a:ext>
          </a:extLst>
        </xdr:cNvPr>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58" name="【一般廃棄物処理施設】&#10;一人当たり有形固定資産（償却資産）額グラフ枠">
          <a:extLst>
            <a:ext uri="{FF2B5EF4-FFF2-40B4-BE49-F238E27FC236}">
              <a16:creationId xmlns:a16="http://schemas.microsoft.com/office/drawing/2014/main" id="{6E3FE5B0-01E8-4BD8-995F-73D4E44A9E97}"/>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37</xdr:row>
      <xdr:rowOff>148736</xdr:rowOff>
    </xdr:from>
    <xdr:to>
      <xdr:col>116</xdr:col>
      <xdr:colOff>62864</xdr:colOff>
      <xdr:row>41</xdr:row>
      <xdr:rowOff>130790</xdr:rowOff>
    </xdr:to>
    <xdr:cxnSp macro="">
      <xdr:nvCxnSpPr>
        <xdr:cNvPr id="259" name="直線コネクタ 258">
          <a:extLst>
            <a:ext uri="{FF2B5EF4-FFF2-40B4-BE49-F238E27FC236}">
              <a16:creationId xmlns:a16="http://schemas.microsoft.com/office/drawing/2014/main" id="{6811225C-0281-4D85-94ED-30BF44ABA745}"/>
            </a:ext>
          </a:extLst>
        </xdr:cNvPr>
        <xdr:cNvCxnSpPr/>
      </xdr:nvCxnSpPr>
      <xdr:spPr>
        <a:xfrm flipV="1">
          <a:off x="19509104" y="6351416"/>
          <a:ext cx="0" cy="65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134617</xdr:rowOff>
    </xdr:from>
    <xdr:ext cx="469744" cy="259045"/>
    <xdr:sp macro="" textlink="">
      <xdr:nvSpPr>
        <xdr:cNvPr id="260" name="【一般廃棄物処理施設】&#10;一人当たり有形固定資産（償却資産）額最小値テキスト">
          <a:extLst>
            <a:ext uri="{FF2B5EF4-FFF2-40B4-BE49-F238E27FC236}">
              <a16:creationId xmlns:a16="http://schemas.microsoft.com/office/drawing/2014/main" id="{4E069479-05EE-4F22-BD30-25E220CB9E05}"/>
            </a:ext>
          </a:extLst>
        </xdr:cNvPr>
        <xdr:cNvSpPr txBox="1"/>
      </xdr:nvSpPr>
      <xdr:spPr>
        <a:xfrm>
          <a:off x="19547840" y="700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130790</xdr:rowOff>
    </xdr:from>
    <xdr:to>
      <xdr:col>116</xdr:col>
      <xdr:colOff>152400</xdr:colOff>
      <xdr:row>41</xdr:row>
      <xdr:rowOff>130790</xdr:rowOff>
    </xdr:to>
    <xdr:cxnSp macro="">
      <xdr:nvCxnSpPr>
        <xdr:cNvPr id="261" name="直線コネクタ 260">
          <a:extLst>
            <a:ext uri="{FF2B5EF4-FFF2-40B4-BE49-F238E27FC236}">
              <a16:creationId xmlns:a16="http://schemas.microsoft.com/office/drawing/2014/main" id="{9D503010-F15F-425C-A211-58821A14203F}"/>
            </a:ext>
          </a:extLst>
        </xdr:cNvPr>
        <xdr:cNvCxnSpPr/>
      </xdr:nvCxnSpPr>
      <xdr:spPr>
        <a:xfrm>
          <a:off x="19443700" y="7004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95413</xdr:rowOff>
    </xdr:from>
    <xdr:ext cx="690189" cy="259045"/>
    <xdr:sp macro="" textlink="">
      <xdr:nvSpPr>
        <xdr:cNvPr id="262" name="【一般廃棄物処理施設】&#10;一人当たり有形固定資産（償却資産）額最大値テキスト">
          <a:extLst>
            <a:ext uri="{FF2B5EF4-FFF2-40B4-BE49-F238E27FC236}">
              <a16:creationId xmlns:a16="http://schemas.microsoft.com/office/drawing/2014/main" id="{A2686503-343A-464A-87BD-76103A1120D8}"/>
            </a:ext>
          </a:extLst>
        </xdr:cNvPr>
        <xdr:cNvSpPr txBox="1"/>
      </xdr:nvSpPr>
      <xdr:spPr>
        <a:xfrm>
          <a:off x="19547840" y="61304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148736</xdr:rowOff>
    </xdr:from>
    <xdr:to>
      <xdr:col>116</xdr:col>
      <xdr:colOff>152400</xdr:colOff>
      <xdr:row>37</xdr:row>
      <xdr:rowOff>148736</xdr:rowOff>
    </xdr:to>
    <xdr:cxnSp macro="">
      <xdr:nvCxnSpPr>
        <xdr:cNvPr id="263" name="直線コネクタ 262">
          <a:extLst>
            <a:ext uri="{FF2B5EF4-FFF2-40B4-BE49-F238E27FC236}">
              <a16:creationId xmlns:a16="http://schemas.microsoft.com/office/drawing/2014/main" id="{EB54A166-AFCB-4329-9DAA-D9DA6D05CB4F}"/>
            </a:ext>
          </a:extLst>
        </xdr:cNvPr>
        <xdr:cNvCxnSpPr/>
      </xdr:nvCxnSpPr>
      <xdr:spPr>
        <a:xfrm>
          <a:off x="19443700" y="63514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118680</xdr:rowOff>
    </xdr:from>
    <xdr:ext cx="599010" cy="259045"/>
    <xdr:sp macro="" textlink="">
      <xdr:nvSpPr>
        <xdr:cNvPr id="264" name="【一般廃棄物処理施設】&#10;一人当たり有形固定資産（償却資産）額平均値テキスト">
          <a:extLst>
            <a:ext uri="{FF2B5EF4-FFF2-40B4-BE49-F238E27FC236}">
              <a16:creationId xmlns:a16="http://schemas.microsoft.com/office/drawing/2014/main" id="{256CE771-92A5-43EA-BB1F-9601963E3185}"/>
            </a:ext>
          </a:extLst>
        </xdr:cNvPr>
        <xdr:cNvSpPr txBox="1"/>
      </xdr:nvSpPr>
      <xdr:spPr>
        <a:xfrm>
          <a:off x="19547840" y="6824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140253</xdr:rowOff>
    </xdr:from>
    <xdr:to>
      <xdr:col>116</xdr:col>
      <xdr:colOff>114300</xdr:colOff>
      <xdr:row>41</xdr:row>
      <xdr:rowOff>70403</xdr:rowOff>
    </xdr:to>
    <xdr:sp macro="" textlink="">
      <xdr:nvSpPr>
        <xdr:cNvPr id="265" name="フローチャート: 判断 264">
          <a:extLst>
            <a:ext uri="{FF2B5EF4-FFF2-40B4-BE49-F238E27FC236}">
              <a16:creationId xmlns:a16="http://schemas.microsoft.com/office/drawing/2014/main" id="{80DE07A2-E618-4587-AD6B-618CC741DE5B}"/>
            </a:ext>
          </a:extLst>
        </xdr:cNvPr>
        <xdr:cNvSpPr/>
      </xdr:nvSpPr>
      <xdr:spPr>
        <a:xfrm>
          <a:off x="19458940" y="68458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138861</xdr:rowOff>
    </xdr:from>
    <xdr:to>
      <xdr:col>112</xdr:col>
      <xdr:colOff>38100</xdr:colOff>
      <xdr:row>41</xdr:row>
      <xdr:rowOff>69011</xdr:rowOff>
    </xdr:to>
    <xdr:sp macro="" textlink="">
      <xdr:nvSpPr>
        <xdr:cNvPr id="266" name="フローチャート: 判断 265">
          <a:extLst>
            <a:ext uri="{FF2B5EF4-FFF2-40B4-BE49-F238E27FC236}">
              <a16:creationId xmlns:a16="http://schemas.microsoft.com/office/drawing/2014/main" id="{CE55E677-08DF-498C-B6BC-0DB3CDB7286D}"/>
            </a:ext>
          </a:extLst>
        </xdr:cNvPr>
        <xdr:cNvSpPr/>
      </xdr:nvSpPr>
      <xdr:spPr>
        <a:xfrm>
          <a:off x="18735040" y="68444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159770</xdr:rowOff>
    </xdr:from>
    <xdr:to>
      <xdr:col>107</xdr:col>
      <xdr:colOff>101600</xdr:colOff>
      <xdr:row>41</xdr:row>
      <xdr:rowOff>89920</xdr:rowOff>
    </xdr:to>
    <xdr:sp macro="" textlink="">
      <xdr:nvSpPr>
        <xdr:cNvPr id="267" name="フローチャート: 判断 266">
          <a:extLst>
            <a:ext uri="{FF2B5EF4-FFF2-40B4-BE49-F238E27FC236}">
              <a16:creationId xmlns:a16="http://schemas.microsoft.com/office/drawing/2014/main" id="{B2C9AB0C-449E-4C68-B3F7-1B8FC54E1661}"/>
            </a:ext>
          </a:extLst>
        </xdr:cNvPr>
        <xdr:cNvSpPr/>
      </xdr:nvSpPr>
      <xdr:spPr>
        <a:xfrm>
          <a:off x="17937480" y="6865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157993</xdr:rowOff>
    </xdr:from>
    <xdr:to>
      <xdr:col>102</xdr:col>
      <xdr:colOff>165100</xdr:colOff>
      <xdr:row>41</xdr:row>
      <xdr:rowOff>88143</xdr:rowOff>
    </xdr:to>
    <xdr:sp macro="" textlink="">
      <xdr:nvSpPr>
        <xdr:cNvPr id="268" name="フローチャート: 判断 267">
          <a:extLst>
            <a:ext uri="{FF2B5EF4-FFF2-40B4-BE49-F238E27FC236}">
              <a16:creationId xmlns:a16="http://schemas.microsoft.com/office/drawing/2014/main" id="{4D35C7FA-02D1-40D8-A2E3-82A89A5EA168}"/>
            </a:ext>
          </a:extLst>
        </xdr:cNvPr>
        <xdr:cNvSpPr/>
      </xdr:nvSpPr>
      <xdr:spPr>
        <a:xfrm>
          <a:off x="17162780" y="68635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163641</xdr:rowOff>
    </xdr:from>
    <xdr:to>
      <xdr:col>98</xdr:col>
      <xdr:colOff>38100</xdr:colOff>
      <xdr:row>41</xdr:row>
      <xdr:rowOff>93791</xdr:rowOff>
    </xdr:to>
    <xdr:sp macro="" textlink="">
      <xdr:nvSpPr>
        <xdr:cNvPr id="269" name="フローチャート: 判断 268">
          <a:extLst>
            <a:ext uri="{FF2B5EF4-FFF2-40B4-BE49-F238E27FC236}">
              <a16:creationId xmlns:a16="http://schemas.microsoft.com/office/drawing/2014/main" id="{E9A57423-C366-490E-B69B-9CBCF1943EF4}"/>
            </a:ext>
          </a:extLst>
        </xdr:cNvPr>
        <xdr:cNvSpPr/>
      </xdr:nvSpPr>
      <xdr:spPr>
        <a:xfrm>
          <a:off x="16388080" y="68692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70" name="テキスト ボックス 269">
          <a:extLst>
            <a:ext uri="{FF2B5EF4-FFF2-40B4-BE49-F238E27FC236}">
              <a16:creationId xmlns:a16="http://schemas.microsoft.com/office/drawing/2014/main" id="{D488F2E6-DEA2-44FF-BF21-31154EEC9B6E}"/>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71" name="テキスト ボックス 270">
          <a:extLst>
            <a:ext uri="{FF2B5EF4-FFF2-40B4-BE49-F238E27FC236}">
              <a16:creationId xmlns:a16="http://schemas.microsoft.com/office/drawing/2014/main" id="{03AFF547-65E9-404B-AD18-308D91C46532}"/>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72" name="テキスト ボックス 271">
          <a:extLst>
            <a:ext uri="{FF2B5EF4-FFF2-40B4-BE49-F238E27FC236}">
              <a16:creationId xmlns:a16="http://schemas.microsoft.com/office/drawing/2014/main" id="{425C733D-CCDF-44A2-893B-58C0F7F04FC8}"/>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73" name="テキスト ボックス 272">
          <a:extLst>
            <a:ext uri="{FF2B5EF4-FFF2-40B4-BE49-F238E27FC236}">
              <a16:creationId xmlns:a16="http://schemas.microsoft.com/office/drawing/2014/main" id="{4ED22BA8-3CA0-46C1-8C82-EEDA7662EEE2}"/>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74" name="テキスト ボックス 273">
          <a:extLst>
            <a:ext uri="{FF2B5EF4-FFF2-40B4-BE49-F238E27FC236}">
              <a16:creationId xmlns:a16="http://schemas.microsoft.com/office/drawing/2014/main" id="{B41CB603-A8A2-41AF-9343-083F6278BC97}"/>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90231</xdr:rowOff>
    </xdr:from>
    <xdr:to>
      <xdr:col>112</xdr:col>
      <xdr:colOff>38100</xdr:colOff>
      <xdr:row>34</xdr:row>
      <xdr:rowOff>20381</xdr:rowOff>
    </xdr:to>
    <xdr:sp macro="" textlink="">
      <xdr:nvSpPr>
        <xdr:cNvPr id="275" name="楕円 274">
          <a:extLst>
            <a:ext uri="{FF2B5EF4-FFF2-40B4-BE49-F238E27FC236}">
              <a16:creationId xmlns:a16="http://schemas.microsoft.com/office/drawing/2014/main" id="{B66765B1-0646-43C0-BACF-84439170BC7D}"/>
            </a:ext>
          </a:extLst>
        </xdr:cNvPr>
        <xdr:cNvSpPr/>
      </xdr:nvSpPr>
      <xdr:spPr>
        <a:xfrm>
          <a:off x="18735040" y="56223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123362</xdr:rowOff>
    </xdr:from>
    <xdr:to>
      <xdr:col>107</xdr:col>
      <xdr:colOff>101600</xdr:colOff>
      <xdr:row>37</xdr:row>
      <xdr:rowOff>53512</xdr:rowOff>
    </xdr:to>
    <xdr:sp macro="" textlink="">
      <xdr:nvSpPr>
        <xdr:cNvPr id="276" name="楕円 275">
          <a:extLst>
            <a:ext uri="{FF2B5EF4-FFF2-40B4-BE49-F238E27FC236}">
              <a16:creationId xmlns:a16="http://schemas.microsoft.com/office/drawing/2014/main" id="{45FDC719-BB55-4343-82EA-A463CDAB7A16}"/>
            </a:ext>
          </a:extLst>
        </xdr:cNvPr>
        <xdr:cNvSpPr/>
      </xdr:nvSpPr>
      <xdr:spPr>
        <a:xfrm>
          <a:off x="17937480" y="61584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141031</xdr:rowOff>
    </xdr:from>
    <xdr:to>
      <xdr:col>111</xdr:col>
      <xdr:colOff>177800</xdr:colOff>
      <xdr:row>37</xdr:row>
      <xdr:rowOff>2712</xdr:rowOff>
    </xdr:to>
    <xdr:cxnSp macro="">
      <xdr:nvCxnSpPr>
        <xdr:cNvPr id="277" name="直線コネクタ 276">
          <a:extLst>
            <a:ext uri="{FF2B5EF4-FFF2-40B4-BE49-F238E27FC236}">
              <a16:creationId xmlns:a16="http://schemas.microsoft.com/office/drawing/2014/main" id="{70B7E44D-5C26-4518-9755-73C4CAB295A4}"/>
            </a:ext>
          </a:extLst>
        </xdr:cNvPr>
        <xdr:cNvCxnSpPr/>
      </xdr:nvCxnSpPr>
      <xdr:spPr>
        <a:xfrm flipV="1">
          <a:off x="17988280" y="5673151"/>
          <a:ext cx="789940" cy="53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149690</xdr:rowOff>
    </xdr:from>
    <xdr:to>
      <xdr:col>102</xdr:col>
      <xdr:colOff>165100</xdr:colOff>
      <xdr:row>37</xdr:row>
      <xdr:rowOff>79840</xdr:rowOff>
    </xdr:to>
    <xdr:sp macro="" textlink="">
      <xdr:nvSpPr>
        <xdr:cNvPr id="278" name="楕円 277">
          <a:extLst>
            <a:ext uri="{FF2B5EF4-FFF2-40B4-BE49-F238E27FC236}">
              <a16:creationId xmlns:a16="http://schemas.microsoft.com/office/drawing/2014/main" id="{604994CE-007D-405E-8B13-A72C15516680}"/>
            </a:ext>
          </a:extLst>
        </xdr:cNvPr>
        <xdr:cNvSpPr/>
      </xdr:nvSpPr>
      <xdr:spPr>
        <a:xfrm>
          <a:off x="17162780" y="6184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2712</xdr:rowOff>
    </xdr:from>
    <xdr:to>
      <xdr:col>107</xdr:col>
      <xdr:colOff>50800</xdr:colOff>
      <xdr:row>37</xdr:row>
      <xdr:rowOff>29040</xdr:rowOff>
    </xdr:to>
    <xdr:cxnSp macro="">
      <xdr:nvCxnSpPr>
        <xdr:cNvPr id="279" name="直線コネクタ 278">
          <a:extLst>
            <a:ext uri="{FF2B5EF4-FFF2-40B4-BE49-F238E27FC236}">
              <a16:creationId xmlns:a16="http://schemas.microsoft.com/office/drawing/2014/main" id="{49673E98-90A3-482B-9323-E538AB354795}"/>
            </a:ext>
          </a:extLst>
        </xdr:cNvPr>
        <xdr:cNvCxnSpPr/>
      </xdr:nvCxnSpPr>
      <xdr:spPr>
        <a:xfrm flipV="1">
          <a:off x="17213580" y="6205392"/>
          <a:ext cx="774700" cy="2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60138</xdr:rowOff>
    </xdr:from>
    <xdr:ext cx="599010" cy="259045"/>
    <xdr:sp macro="" textlink="">
      <xdr:nvSpPr>
        <xdr:cNvPr id="280" name="n_1aveValue【一般廃棄物処理施設】&#10;一人当たり有形固定資産（償却資産）額">
          <a:extLst>
            <a:ext uri="{FF2B5EF4-FFF2-40B4-BE49-F238E27FC236}">
              <a16:creationId xmlns:a16="http://schemas.microsoft.com/office/drawing/2014/main" id="{9FBC8ED9-6654-4FF6-9530-78FA4BB470BD}"/>
            </a:ext>
          </a:extLst>
        </xdr:cNvPr>
        <xdr:cNvSpPr txBox="1"/>
      </xdr:nvSpPr>
      <xdr:spPr>
        <a:xfrm>
          <a:off x="18496495" y="693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81047</xdr:rowOff>
    </xdr:from>
    <xdr:ext cx="599010" cy="259045"/>
    <xdr:sp macro="" textlink="">
      <xdr:nvSpPr>
        <xdr:cNvPr id="281" name="n_2aveValue【一般廃棄物処理施設】&#10;一人当たり有形固定資産（償却資産）額">
          <a:extLst>
            <a:ext uri="{FF2B5EF4-FFF2-40B4-BE49-F238E27FC236}">
              <a16:creationId xmlns:a16="http://schemas.microsoft.com/office/drawing/2014/main" id="{CD62214F-9B7D-4794-9E3C-83A254CEF5AD}"/>
            </a:ext>
          </a:extLst>
        </xdr:cNvPr>
        <xdr:cNvSpPr txBox="1"/>
      </xdr:nvSpPr>
      <xdr:spPr>
        <a:xfrm>
          <a:off x="17734495" y="6954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79270</xdr:rowOff>
    </xdr:from>
    <xdr:ext cx="599010" cy="259045"/>
    <xdr:sp macro="" textlink="">
      <xdr:nvSpPr>
        <xdr:cNvPr id="282" name="n_3aveValue【一般廃棄物処理施設】&#10;一人当たり有形固定資産（償却資産）額">
          <a:extLst>
            <a:ext uri="{FF2B5EF4-FFF2-40B4-BE49-F238E27FC236}">
              <a16:creationId xmlns:a16="http://schemas.microsoft.com/office/drawing/2014/main" id="{FD9D97FD-2987-4DE8-B3BD-83E9CE215AE4}"/>
            </a:ext>
          </a:extLst>
        </xdr:cNvPr>
        <xdr:cNvSpPr txBox="1"/>
      </xdr:nvSpPr>
      <xdr:spPr>
        <a:xfrm>
          <a:off x="16936935" y="695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110318</xdr:rowOff>
    </xdr:from>
    <xdr:ext cx="599010" cy="259045"/>
    <xdr:sp macro="" textlink="">
      <xdr:nvSpPr>
        <xdr:cNvPr id="283" name="n_4aveValue【一般廃棄物処理施設】&#10;一人当たり有形固定資産（償却資産）額">
          <a:extLst>
            <a:ext uri="{FF2B5EF4-FFF2-40B4-BE49-F238E27FC236}">
              <a16:creationId xmlns:a16="http://schemas.microsoft.com/office/drawing/2014/main" id="{701B79F0-1C9D-4088-8E8F-EF97CC5154EF}"/>
            </a:ext>
          </a:extLst>
        </xdr:cNvPr>
        <xdr:cNvSpPr txBox="1"/>
      </xdr:nvSpPr>
      <xdr:spPr>
        <a:xfrm>
          <a:off x="16162235" y="6648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10505</xdr:colOff>
      <xdr:row>32</xdr:row>
      <xdr:rowOff>36908</xdr:rowOff>
    </xdr:from>
    <xdr:ext cx="690189" cy="259045"/>
    <xdr:sp macro="" textlink="">
      <xdr:nvSpPr>
        <xdr:cNvPr id="284" name="n_1mainValue【一般廃棄物処理施設】&#10;一人当たり有形固定資産（償却資産）額">
          <a:extLst>
            <a:ext uri="{FF2B5EF4-FFF2-40B4-BE49-F238E27FC236}">
              <a16:creationId xmlns:a16="http://schemas.microsoft.com/office/drawing/2014/main" id="{422112DB-1432-45E1-8AD4-4815FFA0C2BF}"/>
            </a:ext>
          </a:extLst>
        </xdr:cNvPr>
        <xdr:cNvSpPr txBox="1"/>
      </xdr:nvSpPr>
      <xdr:spPr>
        <a:xfrm>
          <a:off x="18450905" y="54013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86705</xdr:colOff>
      <xdr:row>35</xdr:row>
      <xdr:rowOff>70039</xdr:rowOff>
    </xdr:from>
    <xdr:ext cx="690189" cy="259045"/>
    <xdr:sp macro="" textlink="">
      <xdr:nvSpPr>
        <xdr:cNvPr id="285" name="n_2mainValue【一般廃棄物処理施設】&#10;一人当たり有形固定資産（償却資産）額">
          <a:extLst>
            <a:ext uri="{FF2B5EF4-FFF2-40B4-BE49-F238E27FC236}">
              <a16:creationId xmlns:a16="http://schemas.microsoft.com/office/drawing/2014/main" id="{3C1E1B42-CDE5-44B8-A585-E3BED6CE6F6F}"/>
            </a:ext>
          </a:extLst>
        </xdr:cNvPr>
        <xdr:cNvSpPr txBox="1"/>
      </xdr:nvSpPr>
      <xdr:spPr>
        <a:xfrm>
          <a:off x="17688905" y="59374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35</xdr:row>
      <xdr:rowOff>96367</xdr:rowOff>
    </xdr:from>
    <xdr:ext cx="690189" cy="259045"/>
    <xdr:sp macro="" textlink="">
      <xdr:nvSpPr>
        <xdr:cNvPr id="286" name="n_3mainValue【一般廃棄物処理施設】&#10;一人当たり有形固定資産（償却資産）額">
          <a:extLst>
            <a:ext uri="{FF2B5EF4-FFF2-40B4-BE49-F238E27FC236}">
              <a16:creationId xmlns:a16="http://schemas.microsoft.com/office/drawing/2014/main" id="{93D1B622-E247-482F-8364-5961AC1794E4}"/>
            </a:ext>
          </a:extLst>
        </xdr:cNvPr>
        <xdr:cNvSpPr txBox="1"/>
      </xdr:nvSpPr>
      <xdr:spPr>
        <a:xfrm>
          <a:off x="16914205" y="59637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87" name="正方形/長方形 286">
          <a:extLst>
            <a:ext uri="{FF2B5EF4-FFF2-40B4-BE49-F238E27FC236}">
              <a16:creationId xmlns:a16="http://schemas.microsoft.com/office/drawing/2014/main" id="{A2DBB150-1F30-42C5-8AEA-752716169B11}"/>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88" name="正方形/長方形 287">
          <a:extLst>
            <a:ext uri="{FF2B5EF4-FFF2-40B4-BE49-F238E27FC236}">
              <a16:creationId xmlns:a16="http://schemas.microsoft.com/office/drawing/2014/main" id="{1D48DB44-5EF4-4764-8934-859F48F103AF}"/>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9" name="正方形/長方形 288">
          <a:extLst>
            <a:ext uri="{FF2B5EF4-FFF2-40B4-BE49-F238E27FC236}">
              <a16:creationId xmlns:a16="http://schemas.microsoft.com/office/drawing/2014/main" id="{BECA757B-2015-40BB-9E47-9C61B0CD3D84}"/>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0" name="正方形/長方形 289">
          <a:extLst>
            <a:ext uri="{FF2B5EF4-FFF2-40B4-BE49-F238E27FC236}">
              <a16:creationId xmlns:a16="http://schemas.microsoft.com/office/drawing/2014/main" id="{F13035AF-ED6E-43F8-8C13-340DA1B30D25}"/>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1" name="正方形/長方形 290">
          <a:extLst>
            <a:ext uri="{FF2B5EF4-FFF2-40B4-BE49-F238E27FC236}">
              <a16:creationId xmlns:a16="http://schemas.microsoft.com/office/drawing/2014/main" id="{D8967EA7-9533-4F26-9C31-85FAC1F88CFD}"/>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2" name="正方形/長方形 291">
          <a:extLst>
            <a:ext uri="{FF2B5EF4-FFF2-40B4-BE49-F238E27FC236}">
              <a16:creationId xmlns:a16="http://schemas.microsoft.com/office/drawing/2014/main" id="{BD75BE79-6E4F-43FE-BEBC-143CA9A33BD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3" name="正方形/長方形 292">
          <a:extLst>
            <a:ext uri="{FF2B5EF4-FFF2-40B4-BE49-F238E27FC236}">
              <a16:creationId xmlns:a16="http://schemas.microsoft.com/office/drawing/2014/main" id="{466D29DD-D8DE-4644-88AA-19B33B7EAF0B}"/>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4" name="正方形/長方形 293">
          <a:extLst>
            <a:ext uri="{FF2B5EF4-FFF2-40B4-BE49-F238E27FC236}">
              <a16:creationId xmlns:a16="http://schemas.microsoft.com/office/drawing/2014/main" id="{0342178E-D694-4397-B7ED-64ED7B913499}"/>
            </a:ext>
          </a:extLst>
        </xdr:cNvPr>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95" name="正方形/長方形 294">
          <a:extLst>
            <a:ext uri="{FF2B5EF4-FFF2-40B4-BE49-F238E27FC236}">
              <a16:creationId xmlns:a16="http://schemas.microsoft.com/office/drawing/2014/main" id="{D3E5962E-0954-465E-BCA4-7591AA852B53}"/>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96" name="正方形/長方形 295">
          <a:extLst>
            <a:ext uri="{FF2B5EF4-FFF2-40B4-BE49-F238E27FC236}">
              <a16:creationId xmlns:a16="http://schemas.microsoft.com/office/drawing/2014/main" id="{F87C7B59-BF4D-4DF4-BAB8-FD054EAD61A4}"/>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97" name="正方形/長方形 296">
          <a:extLst>
            <a:ext uri="{FF2B5EF4-FFF2-40B4-BE49-F238E27FC236}">
              <a16:creationId xmlns:a16="http://schemas.microsoft.com/office/drawing/2014/main" id="{429C1772-17E0-45BD-A8B8-97A8DDFC9887}"/>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98" name="正方形/長方形 297">
          <a:extLst>
            <a:ext uri="{FF2B5EF4-FFF2-40B4-BE49-F238E27FC236}">
              <a16:creationId xmlns:a16="http://schemas.microsoft.com/office/drawing/2014/main" id="{FE7B3EF5-0B2E-44C3-A1EA-27ACF21E9B04}"/>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99" name="正方形/長方形 298">
          <a:extLst>
            <a:ext uri="{FF2B5EF4-FFF2-40B4-BE49-F238E27FC236}">
              <a16:creationId xmlns:a16="http://schemas.microsoft.com/office/drawing/2014/main" id="{19DE2960-4BC6-4956-9F6F-D985E844F7F5}"/>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0" name="正方形/長方形 299">
          <a:extLst>
            <a:ext uri="{FF2B5EF4-FFF2-40B4-BE49-F238E27FC236}">
              <a16:creationId xmlns:a16="http://schemas.microsoft.com/office/drawing/2014/main" id="{7E4F8C86-B6D8-4E3F-9C5F-3DCF480FEBED}"/>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1" name="正方形/長方形 300">
          <a:extLst>
            <a:ext uri="{FF2B5EF4-FFF2-40B4-BE49-F238E27FC236}">
              <a16:creationId xmlns:a16="http://schemas.microsoft.com/office/drawing/2014/main" id="{FA0F42DF-825F-4CA2-8009-3C13AE240912}"/>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02" name="正方形/長方形 301">
          <a:extLst>
            <a:ext uri="{FF2B5EF4-FFF2-40B4-BE49-F238E27FC236}">
              <a16:creationId xmlns:a16="http://schemas.microsoft.com/office/drawing/2014/main" id="{49D97431-23A4-43AD-8FE4-7FEC9536EF81}"/>
            </a:ext>
          </a:extLst>
        </xdr:cNvPr>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03" name="正方形/長方形 302">
          <a:extLst>
            <a:ext uri="{FF2B5EF4-FFF2-40B4-BE49-F238E27FC236}">
              <a16:creationId xmlns:a16="http://schemas.microsoft.com/office/drawing/2014/main" id="{41AF2C45-5821-4D3A-98BB-091B05B4EF64}"/>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04" name="正方形/長方形 303">
          <a:extLst>
            <a:ext uri="{FF2B5EF4-FFF2-40B4-BE49-F238E27FC236}">
              <a16:creationId xmlns:a16="http://schemas.microsoft.com/office/drawing/2014/main" id="{6431B664-DD3A-478A-A7C6-EDF71F70759C}"/>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05" name="正方形/長方形 304">
          <a:extLst>
            <a:ext uri="{FF2B5EF4-FFF2-40B4-BE49-F238E27FC236}">
              <a16:creationId xmlns:a16="http://schemas.microsoft.com/office/drawing/2014/main" id="{C01BE49A-1348-4556-BF72-4B89FDCEBA33}"/>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06" name="正方形/長方形 305">
          <a:extLst>
            <a:ext uri="{FF2B5EF4-FFF2-40B4-BE49-F238E27FC236}">
              <a16:creationId xmlns:a16="http://schemas.microsoft.com/office/drawing/2014/main" id="{8927985C-FB1A-4C07-92D5-602F6C074B6F}"/>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07" name="正方形/長方形 306">
          <a:extLst>
            <a:ext uri="{FF2B5EF4-FFF2-40B4-BE49-F238E27FC236}">
              <a16:creationId xmlns:a16="http://schemas.microsoft.com/office/drawing/2014/main" id="{2F77588C-2A40-4FBE-A465-F61712763213}"/>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08" name="正方形/長方形 307">
          <a:extLst>
            <a:ext uri="{FF2B5EF4-FFF2-40B4-BE49-F238E27FC236}">
              <a16:creationId xmlns:a16="http://schemas.microsoft.com/office/drawing/2014/main" id="{5253F44B-0353-4A7B-B583-EB524AEF7E4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09" name="正方形/長方形 308">
          <a:extLst>
            <a:ext uri="{FF2B5EF4-FFF2-40B4-BE49-F238E27FC236}">
              <a16:creationId xmlns:a16="http://schemas.microsoft.com/office/drawing/2014/main" id="{09A5FAA6-CAAA-4441-8D7F-F02779F2559D}"/>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10" name="正方形/長方形 309">
          <a:extLst>
            <a:ext uri="{FF2B5EF4-FFF2-40B4-BE49-F238E27FC236}">
              <a16:creationId xmlns:a16="http://schemas.microsoft.com/office/drawing/2014/main" id="{F476D895-6C11-4578-99AB-C3265CCDD85C}"/>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11" name="テキスト ボックス 310">
          <a:extLst>
            <a:ext uri="{FF2B5EF4-FFF2-40B4-BE49-F238E27FC236}">
              <a16:creationId xmlns:a16="http://schemas.microsoft.com/office/drawing/2014/main" id="{B70F9794-C6FE-491B-AA8D-E00FC706394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12" name="直線コネクタ 311">
          <a:extLst>
            <a:ext uri="{FF2B5EF4-FFF2-40B4-BE49-F238E27FC236}">
              <a16:creationId xmlns:a16="http://schemas.microsoft.com/office/drawing/2014/main" id="{12B5C766-77BB-4381-9F71-B65016F66924}"/>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13" name="テキスト ボックス 312">
          <a:extLst>
            <a:ext uri="{FF2B5EF4-FFF2-40B4-BE49-F238E27FC236}">
              <a16:creationId xmlns:a16="http://schemas.microsoft.com/office/drawing/2014/main" id="{6E715BD9-134D-4DA2-BC39-C6AB9FCDD014}"/>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14" name="直線コネクタ 313">
          <a:extLst>
            <a:ext uri="{FF2B5EF4-FFF2-40B4-BE49-F238E27FC236}">
              <a16:creationId xmlns:a16="http://schemas.microsoft.com/office/drawing/2014/main" id="{C64131AC-6084-43FB-8BBC-DE887D7A51E3}"/>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15" name="テキスト ボックス 314">
          <a:extLst>
            <a:ext uri="{FF2B5EF4-FFF2-40B4-BE49-F238E27FC236}">
              <a16:creationId xmlns:a16="http://schemas.microsoft.com/office/drawing/2014/main" id="{3DCE4AA9-63DA-42A8-982D-571418F3E25D}"/>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16" name="直線コネクタ 315">
          <a:extLst>
            <a:ext uri="{FF2B5EF4-FFF2-40B4-BE49-F238E27FC236}">
              <a16:creationId xmlns:a16="http://schemas.microsoft.com/office/drawing/2014/main" id="{3E60AFA0-0C0D-497F-91D2-87A6469768B2}"/>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17" name="テキスト ボックス 316">
          <a:extLst>
            <a:ext uri="{FF2B5EF4-FFF2-40B4-BE49-F238E27FC236}">
              <a16:creationId xmlns:a16="http://schemas.microsoft.com/office/drawing/2014/main" id="{B977F080-B147-4765-80A8-0A6325DCBC1B}"/>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18" name="直線コネクタ 317">
          <a:extLst>
            <a:ext uri="{FF2B5EF4-FFF2-40B4-BE49-F238E27FC236}">
              <a16:creationId xmlns:a16="http://schemas.microsoft.com/office/drawing/2014/main" id="{CBFC4966-6A3D-4002-82FF-7F49BDD4AC4D}"/>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19" name="テキスト ボックス 318">
          <a:extLst>
            <a:ext uri="{FF2B5EF4-FFF2-40B4-BE49-F238E27FC236}">
              <a16:creationId xmlns:a16="http://schemas.microsoft.com/office/drawing/2014/main" id="{0A005FE6-BF32-45CC-AEE6-85D77975B791}"/>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20" name="直線コネクタ 319">
          <a:extLst>
            <a:ext uri="{FF2B5EF4-FFF2-40B4-BE49-F238E27FC236}">
              <a16:creationId xmlns:a16="http://schemas.microsoft.com/office/drawing/2014/main" id="{56B61492-23B6-49EE-8436-CA2B8866E2F5}"/>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21" name="テキスト ボックス 320">
          <a:extLst>
            <a:ext uri="{FF2B5EF4-FFF2-40B4-BE49-F238E27FC236}">
              <a16:creationId xmlns:a16="http://schemas.microsoft.com/office/drawing/2014/main" id="{03EBE1EE-178E-48B5-8076-BACF617E8AA6}"/>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22" name="直線コネクタ 321">
          <a:extLst>
            <a:ext uri="{FF2B5EF4-FFF2-40B4-BE49-F238E27FC236}">
              <a16:creationId xmlns:a16="http://schemas.microsoft.com/office/drawing/2014/main" id="{653DB11A-206D-439D-92F2-1F2B49DDE0DF}"/>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23" name="テキスト ボックス 322">
          <a:extLst>
            <a:ext uri="{FF2B5EF4-FFF2-40B4-BE49-F238E27FC236}">
              <a16:creationId xmlns:a16="http://schemas.microsoft.com/office/drawing/2014/main" id="{20DC473D-86E2-4F5B-8EBF-E57DC21F0BDB}"/>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24" name="直線コネクタ 323">
          <a:extLst>
            <a:ext uri="{FF2B5EF4-FFF2-40B4-BE49-F238E27FC236}">
              <a16:creationId xmlns:a16="http://schemas.microsoft.com/office/drawing/2014/main" id="{FD5234EE-3806-42E3-9BB0-A830A3577394}"/>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25" name="テキスト ボックス 324">
          <a:extLst>
            <a:ext uri="{FF2B5EF4-FFF2-40B4-BE49-F238E27FC236}">
              <a16:creationId xmlns:a16="http://schemas.microsoft.com/office/drawing/2014/main" id="{BE6AF350-F94D-43CC-B69D-1B5CD2D97A4A}"/>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26" name="直線コネクタ 325">
          <a:extLst>
            <a:ext uri="{FF2B5EF4-FFF2-40B4-BE49-F238E27FC236}">
              <a16:creationId xmlns:a16="http://schemas.microsoft.com/office/drawing/2014/main" id="{F915467D-0343-4CF6-9DFC-BAD9764051EE}"/>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27" name="【消防施設】&#10;有形固定資産減価償却率グラフ枠">
          <a:extLst>
            <a:ext uri="{FF2B5EF4-FFF2-40B4-BE49-F238E27FC236}">
              <a16:creationId xmlns:a16="http://schemas.microsoft.com/office/drawing/2014/main" id="{95D8901C-0DB4-41F9-BCFB-58068E622AF4}"/>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105048</xdr:rowOff>
    </xdr:to>
    <xdr:cxnSp macro="">
      <xdr:nvCxnSpPr>
        <xdr:cNvPr id="328" name="直線コネクタ 327">
          <a:extLst>
            <a:ext uri="{FF2B5EF4-FFF2-40B4-BE49-F238E27FC236}">
              <a16:creationId xmlns:a16="http://schemas.microsoft.com/office/drawing/2014/main" id="{98705270-1E90-44AE-A974-A4D8C233A3C2}"/>
            </a:ext>
          </a:extLst>
        </xdr:cNvPr>
        <xdr:cNvCxnSpPr/>
      </xdr:nvCxnSpPr>
      <xdr:spPr>
        <a:xfrm flipV="1">
          <a:off x="14375764" y="13203827"/>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405111" cy="259045"/>
    <xdr:sp macro="" textlink="">
      <xdr:nvSpPr>
        <xdr:cNvPr id="329" name="【消防施設】&#10;有形固定資産減価償却率最小値テキスト">
          <a:extLst>
            <a:ext uri="{FF2B5EF4-FFF2-40B4-BE49-F238E27FC236}">
              <a16:creationId xmlns:a16="http://schemas.microsoft.com/office/drawing/2014/main" id="{A369DD3A-DD48-4B6C-AA02-8F0F3077C110}"/>
            </a:ext>
          </a:extLst>
        </xdr:cNvPr>
        <xdr:cNvSpPr txBox="1"/>
      </xdr:nvSpPr>
      <xdr:spPr>
        <a:xfrm>
          <a:off x="14414500" y="14525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330" name="直線コネクタ 329">
          <a:extLst>
            <a:ext uri="{FF2B5EF4-FFF2-40B4-BE49-F238E27FC236}">
              <a16:creationId xmlns:a16="http://schemas.microsoft.com/office/drawing/2014/main" id="{3676B235-0E4C-4712-88C8-2C541C9EC877}"/>
            </a:ext>
          </a:extLst>
        </xdr:cNvPr>
        <xdr:cNvCxnSpPr/>
      </xdr:nvCxnSpPr>
      <xdr:spPr>
        <a:xfrm>
          <a:off x="14287500" y="145220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331" name="【消防施設】&#10;有形固定資産減価償却率最大値テキスト">
          <a:extLst>
            <a:ext uri="{FF2B5EF4-FFF2-40B4-BE49-F238E27FC236}">
              <a16:creationId xmlns:a16="http://schemas.microsoft.com/office/drawing/2014/main" id="{6D9861FB-44C7-426E-9318-3C44F327C4B1}"/>
            </a:ext>
          </a:extLst>
        </xdr:cNvPr>
        <xdr:cNvSpPr txBox="1"/>
      </xdr:nvSpPr>
      <xdr:spPr>
        <a:xfrm>
          <a:off x="14414500" y="12982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332" name="直線コネクタ 331">
          <a:extLst>
            <a:ext uri="{FF2B5EF4-FFF2-40B4-BE49-F238E27FC236}">
              <a16:creationId xmlns:a16="http://schemas.microsoft.com/office/drawing/2014/main" id="{80318D6D-DA33-4758-8DC6-F1C34AACED4E}"/>
            </a:ext>
          </a:extLst>
        </xdr:cNvPr>
        <xdr:cNvCxnSpPr/>
      </xdr:nvCxnSpPr>
      <xdr:spPr>
        <a:xfrm>
          <a:off x="14287500" y="132038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114316</xdr:rowOff>
    </xdr:from>
    <xdr:ext cx="405111" cy="259045"/>
    <xdr:sp macro="" textlink="">
      <xdr:nvSpPr>
        <xdr:cNvPr id="333" name="【消防施設】&#10;有形固定資産減価償却率平均値テキスト">
          <a:extLst>
            <a:ext uri="{FF2B5EF4-FFF2-40B4-BE49-F238E27FC236}">
              <a16:creationId xmlns:a16="http://schemas.microsoft.com/office/drawing/2014/main" id="{C3F267BD-EFD7-4B9F-BFC2-E5C5FDF74B53}"/>
            </a:ext>
          </a:extLst>
        </xdr:cNvPr>
        <xdr:cNvSpPr txBox="1"/>
      </xdr:nvSpPr>
      <xdr:spPr>
        <a:xfrm>
          <a:off x="14414500" y="13860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334" name="フローチャート: 判断 333">
          <a:extLst>
            <a:ext uri="{FF2B5EF4-FFF2-40B4-BE49-F238E27FC236}">
              <a16:creationId xmlns:a16="http://schemas.microsoft.com/office/drawing/2014/main" id="{5C56F113-697B-4090-8434-E49B1374B9EF}"/>
            </a:ext>
          </a:extLst>
        </xdr:cNvPr>
        <xdr:cNvSpPr/>
      </xdr:nvSpPr>
      <xdr:spPr>
        <a:xfrm>
          <a:off x="14325600" y="1388236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10161</xdr:rowOff>
    </xdr:from>
    <xdr:to>
      <xdr:col>81</xdr:col>
      <xdr:colOff>101600</xdr:colOff>
      <xdr:row>83</xdr:row>
      <xdr:rowOff>111761</xdr:rowOff>
    </xdr:to>
    <xdr:sp macro="" textlink="">
      <xdr:nvSpPr>
        <xdr:cNvPr id="335" name="フローチャート: 判断 334">
          <a:extLst>
            <a:ext uri="{FF2B5EF4-FFF2-40B4-BE49-F238E27FC236}">
              <a16:creationId xmlns:a16="http://schemas.microsoft.com/office/drawing/2014/main" id="{26034067-CA00-44C7-9A82-11F1F6296522}"/>
            </a:ext>
          </a:extLst>
        </xdr:cNvPr>
        <xdr:cNvSpPr/>
      </xdr:nvSpPr>
      <xdr:spPr>
        <a:xfrm>
          <a:off x="13578840" y="1392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158750</xdr:rowOff>
    </xdr:from>
    <xdr:to>
      <xdr:col>76</xdr:col>
      <xdr:colOff>165100</xdr:colOff>
      <xdr:row>83</xdr:row>
      <xdr:rowOff>88900</xdr:rowOff>
    </xdr:to>
    <xdr:sp macro="" textlink="">
      <xdr:nvSpPr>
        <xdr:cNvPr id="336" name="フローチャート: 判断 335">
          <a:extLst>
            <a:ext uri="{FF2B5EF4-FFF2-40B4-BE49-F238E27FC236}">
              <a16:creationId xmlns:a16="http://schemas.microsoft.com/office/drawing/2014/main" id="{A3B043DE-F8B5-4121-9981-28396DDC669E}"/>
            </a:ext>
          </a:extLst>
        </xdr:cNvPr>
        <xdr:cNvSpPr/>
      </xdr:nvSpPr>
      <xdr:spPr>
        <a:xfrm>
          <a:off x="12804140" y="1390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73842</xdr:rowOff>
    </xdr:from>
    <xdr:to>
      <xdr:col>72</xdr:col>
      <xdr:colOff>38100</xdr:colOff>
      <xdr:row>83</xdr:row>
      <xdr:rowOff>3992</xdr:rowOff>
    </xdr:to>
    <xdr:sp macro="" textlink="">
      <xdr:nvSpPr>
        <xdr:cNvPr id="337" name="フローチャート: 判断 336">
          <a:extLst>
            <a:ext uri="{FF2B5EF4-FFF2-40B4-BE49-F238E27FC236}">
              <a16:creationId xmlns:a16="http://schemas.microsoft.com/office/drawing/2014/main" id="{9F7E2094-E7EF-4B25-8ED5-D282EF45057E}"/>
            </a:ext>
          </a:extLst>
        </xdr:cNvPr>
        <xdr:cNvSpPr/>
      </xdr:nvSpPr>
      <xdr:spPr>
        <a:xfrm>
          <a:off x="12029440" y="138203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338" name="フローチャート: 判断 337">
          <a:extLst>
            <a:ext uri="{FF2B5EF4-FFF2-40B4-BE49-F238E27FC236}">
              <a16:creationId xmlns:a16="http://schemas.microsoft.com/office/drawing/2014/main" id="{5551A0CD-19FD-4504-A247-ADEA31E7334E}"/>
            </a:ext>
          </a:extLst>
        </xdr:cNvPr>
        <xdr:cNvSpPr/>
      </xdr:nvSpPr>
      <xdr:spPr>
        <a:xfrm>
          <a:off x="1123188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7AF29195-2567-4C05-8963-2D821C9D8C2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493C2D31-E245-4DC5-82F1-DA73DB69137B}"/>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63BC899A-03A6-4066-848F-6E7B3DD1AB85}"/>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8E988947-05D3-4006-B3BB-BAB1E14B54BF}"/>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8F5C4E43-3E10-4114-9EB4-E92BA811C564}"/>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99968</xdr:rowOff>
    </xdr:from>
    <xdr:to>
      <xdr:col>81</xdr:col>
      <xdr:colOff>101600</xdr:colOff>
      <xdr:row>85</xdr:row>
      <xdr:rowOff>30118</xdr:rowOff>
    </xdr:to>
    <xdr:sp macro="" textlink="">
      <xdr:nvSpPr>
        <xdr:cNvPr id="344" name="楕円 343">
          <a:extLst>
            <a:ext uri="{FF2B5EF4-FFF2-40B4-BE49-F238E27FC236}">
              <a16:creationId xmlns:a16="http://schemas.microsoft.com/office/drawing/2014/main" id="{39760B02-23A6-425F-BF36-9BE1F4077570}"/>
            </a:ext>
          </a:extLst>
        </xdr:cNvPr>
        <xdr:cNvSpPr/>
      </xdr:nvSpPr>
      <xdr:spPr>
        <a:xfrm>
          <a:off x="13578840" y="141817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88537</xdr:rowOff>
    </xdr:from>
    <xdr:to>
      <xdr:col>76</xdr:col>
      <xdr:colOff>165100</xdr:colOff>
      <xdr:row>85</xdr:row>
      <xdr:rowOff>18687</xdr:rowOff>
    </xdr:to>
    <xdr:sp macro="" textlink="">
      <xdr:nvSpPr>
        <xdr:cNvPr id="345" name="楕円 344">
          <a:extLst>
            <a:ext uri="{FF2B5EF4-FFF2-40B4-BE49-F238E27FC236}">
              <a16:creationId xmlns:a16="http://schemas.microsoft.com/office/drawing/2014/main" id="{BB2606F3-EA7B-4D78-BD69-1CCCFE85F10E}"/>
            </a:ext>
          </a:extLst>
        </xdr:cNvPr>
        <xdr:cNvSpPr/>
      </xdr:nvSpPr>
      <xdr:spPr>
        <a:xfrm>
          <a:off x="12804140" y="141702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139337</xdr:rowOff>
    </xdr:from>
    <xdr:to>
      <xdr:col>81</xdr:col>
      <xdr:colOff>50800</xdr:colOff>
      <xdr:row>84</xdr:row>
      <xdr:rowOff>150768</xdr:rowOff>
    </xdr:to>
    <xdr:cxnSp macro="">
      <xdr:nvCxnSpPr>
        <xdr:cNvPr id="346" name="直線コネクタ 345">
          <a:extLst>
            <a:ext uri="{FF2B5EF4-FFF2-40B4-BE49-F238E27FC236}">
              <a16:creationId xmlns:a16="http://schemas.microsoft.com/office/drawing/2014/main" id="{3630698C-66CC-495F-A965-1B0FD5DB9F0F}"/>
            </a:ext>
          </a:extLst>
        </xdr:cNvPr>
        <xdr:cNvCxnSpPr/>
      </xdr:nvCxnSpPr>
      <xdr:spPr>
        <a:xfrm>
          <a:off x="12854940" y="14221097"/>
          <a:ext cx="7747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121194</xdr:rowOff>
    </xdr:from>
    <xdr:to>
      <xdr:col>72</xdr:col>
      <xdr:colOff>38100</xdr:colOff>
      <xdr:row>85</xdr:row>
      <xdr:rowOff>51344</xdr:rowOff>
    </xdr:to>
    <xdr:sp macro="" textlink="">
      <xdr:nvSpPr>
        <xdr:cNvPr id="347" name="楕円 346">
          <a:extLst>
            <a:ext uri="{FF2B5EF4-FFF2-40B4-BE49-F238E27FC236}">
              <a16:creationId xmlns:a16="http://schemas.microsoft.com/office/drawing/2014/main" id="{FD0B3B5B-F61B-485C-9451-42599CB58633}"/>
            </a:ext>
          </a:extLst>
        </xdr:cNvPr>
        <xdr:cNvSpPr/>
      </xdr:nvSpPr>
      <xdr:spPr>
        <a:xfrm>
          <a:off x="12029440" y="142029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139337</xdr:rowOff>
    </xdr:from>
    <xdr:to>
      <xdr:col>76</xdr:col>
      <xdr:colOff>114300</xdr:colOff>
      <xdr:row>85</xdr:row>
      <xdr:rowOff>544</xdr:rowOff>
    </xdr:to>
    <xdr:cxnSp macro="">
      <xdr:nvCxnSpPr>
        <xdr:cNvPr id="348" name="直線コネクタ 347">
          <a:extLst>
            <a:ext uri="{FF2B5EF4-FFF2-40B4-BE49-F238E27FC236}">
              <a16:creationId xmlns:a16="http://schemas.microsoft.com/office/drawing/2014/main" id="{62F68C2A-D731-4197-8F7C-D2C2438BDB8C}"/>
            </a:ext>
          </a:extLst>
        </xdr:cNvPr>
        <xdr:cNvCxnSpPr/>
      </xdr:nvCxnSpPr>
      <xdr:spPr>
        <a:xfrm flipV="1">
          <a:off x="12072620" y="14221097"/>
          <a:ext cx="7823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128288</xdr:rowOff>
    </xdr:from>
    <xdr:ext cx="405111" cy="259045"/>
    <xdr:sp macro="" textlink="">
      <xdr:nvSpPr>
        <xdr:cNvPr id="349" name="n_1aveValue【消防施設】&#10;有形固定資産減価償却率">
          <a:extLst>
            <a:ext uri="{FF2B5EF4-FFF2-40B4-BE49-F238E27FC236}">
              <a16:creationId xmlns:a16="http://schemas.microsoft.com/office/drawing/2014/main" id="{F06CB9B1-617B-46FA-98EA-C39382570D52}"/>
            </a:ext>
          </a:extLst>
        </xdr:cNvPr>
        <xdr:cNvSpPr txBox="1"/>
      </xdr:nvSpPr>
      <xdr:spPr>
        <a:xfrm>
          <a:off x="13437244" y="1370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105427</xdr:rowOff>
    </xdr:from>
    <xdr:ext cx="405111" cy="259045"/>
    <xdr:sp macro="" textlink="">
      <xdr:nvSpPr>
        <xdr:cNvPr id="350" name="n_2aveValue【消防施設】&#10;有形固定資産減価償却率">
          <a:extLst>
            <a:ext uri="{FF2B5EF4-FFF2-40B4-BE49-F238E27FC236}">
              <a16:creationId xmlns:a16="http://schemas.microsoft.com/office/drawing/2014/main" id="{A35721C8-1F03-46DB-BEE2-4A2204378983}"/>
            </a:ext>
          </a:extLst>
        </xdr:cNvPr>
        <xdr:cNvSpPr txBox="1"/>
      </xdr:nvSpPr>
      <xdr:spPr>
        <a:xfrm>
          <a:off x="12675244" y="1368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20519</xdr:rowOff>
    </xdr:from>
    <xdr:ext cx="405111" cy="259045"/>
    <xdr:sp macro="" textlink="">
      <xdr:nvSpPr>
        <xdr:cNvPr id="351" name="n_3aveValue【消防施設】&#10;有形固定資産減価償却率">
          <a:extLst>
            <a:ext uri="{FF2B5EF4-FFF2-40B4-BE49-F238E27FC236}">
              <a16:creationId xmlns:a16="http://schemas.microsoft.com/office/drawing/2014/main" id="{2E657383-3EC2-4A38-B286-D71D7AEE44BE}"/>
            </a:ext>
          </a:extLst>
        </xdr:cNvPr>
        <xdr:cNvSpPr txBox="1"/>
      </xdr:nvSpPr>
      <xdr:spPr>
        <a:xfrm>
          <a:off x="11900544" y="13599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352" name="n_4aveValue【消防施設】&#10;有形固定資産減価償却率">
          <a:extLst>
            <a:ext uri="{FF2B5EF4-FFF2-40B4-BE49-F238E27FC236}">
              <a16:creationId xmlns:a16="http://schemas.microsoft.com/office/drawing/2014/main" id="{430A3C1D-AFBE-48B1-87D9-E9CE13F4A1AE}"/>
            </a:ext>
          </a:extLst>
        </xdr:cNvPr>
        <xdr:cNvSpPr txBox="1"/>
      </xdr:nvSpPr>
      <xdr:spPr>
        <a:xfrm>
          <a:off x="11102984" y="1374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21245</xdr:rowOff>
    </xdr:from>
    <xdr:ext cx="405111" cy="259045"/>
    <xdr:sp macro="" textlink="">
      <xdr:nvSpPr>
        <xdr:cNvPr id="353" name="n_1mainValue【消防施設】&#10;有形固定資産減価償却率">
          <a:extLst>
            <a:ext uri="{FF2B5EF4-FFF2-40B4-BE49-F238E27FC236}">
              <a16:creationId xmlns:a16="http://schemas.microsoft.com/office/drawing/2014/main" id="{A462F2CD-5FED-4DF7-A061-80FE141E7F63}"/>
            </a:ext>
          </a:extLst>
        </xdr:cNvPr>
        <xdr:cNvSpPr txBox="1"/>
      </xdr:nvSpPr>
      <xdr:spPr>
        <a:xfrm>
          <a:off x="13437244" y="14270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9814</xdr:rowOff>
    </xdr:from>
    <xdr:ext cx="405111" cy="259045"/>
    <xdr:sp macro="" textlink="">
      <xdr:nvSpPr>
        <xdr:cNvPr id="354" name="n_2mainValue【消防施設】&#10;有形固定資産減価償却率">
          <a:extLst>
            <a:ext uri="{FF2B5EF4-FFF2-40B4-BE49-F238E27FC236}">
              <a16:creationId xmlns:a16="http://schemas.microsoft.com/office/drawing/2014/main" id="{AFCAE35F-0A02-429E-B7B0-F422FDC78852}"/>
            </a:ext>
          </a:extLst>
        </xdr:cNvPr>
        <xdr:cNvSpPr txBox="1"/>
      </xdr:nvSpPr>
      <xdr:spPr>
        <a:xfrm>
          <a:off x="12675244" y="14259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42471</xdr:rowOff>
    </xdr:from>
    <xdr:ext cx="405111" cy="259045"/>
    <xdr:sp macro="" textlink="">
      <xdr:nvSpPr>
        <xdr:cNvPr id="355" name="n_3mainValue【消防施設】&#10;有形固定資産減価償却率">
          <a:extLst>
            <a:ext uri="{FF2B5EF4-FFF2-40B4-BE49-F238E27FC236}">
              <a16:creationId xmlns:a16="http://schemas.microsoft.com/office/drawing/2014/main" id="{1DDECCC1-D122-4CDC-8F03-914DD2C6FE55}"/>
            </a:ext>
          </a:extLst>
        </xdr:cNvPr>
        <xdr:cNvSpPr txBox="1"/>
      </xdr:nvSpPr>
      <xdr:spPr>
        <a:xfrm>
          <a:off x="11900544" y="14291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56" name="正方形/長方形 355">
          <a:extLst>
            <a:ext uri="{FF2B5EF4-FFF2-40B4-BE49-F238E27FC236}">
              <a16:creationId xmlns:a16="http://schemas.microsoft.com/office/drawing/2014/main" id="{49A2FA5A-4A58-4ADA-8903-ED545C623824}"/>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57" name="正方形/長方形 356">
          <a:extLst>
            <a:ext uri="{FF2B5EF4-FFF2-40B4-BE49-F238E27FC236}">
              <a16:creationId xmlns:a16="http://schemas.microsoft.com/office/drawing/2014/main" id="{CCC066B9-B5C2-4C74-A328-02BF00E669F9}"/>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58" name="正方形/長方形 357">
          <a:extLst>
            <a:ext uri="{FF2B5EF4-FFF2-40B4-BE49-F238E27FC236}">
              <a16:creationId xmlns:a16="http://schemas.microsoft.com/office/drawing/2014/main" id="{ACC01B63-2A34-460B-94B0-5CDF38D17C9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59" name="正方形/長方形 358">
          <a:extLst>
            <a:ext uri="{FF2B5EF4-FFF2-40B4-BE49-F238E27FC236}">
              <a16:creationId xmlns:a16="http://schemas.microsoft.com/office/drawing/2014/main" id="{C983ECAD-1F64-4A68-9FF9-0647108C8C58}"/>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60" name="正方形/長方形 359">
          <a:extLst>
            <a:ext uri="{FF2B5EF4-FFF2-40B4-BE49-F238E27FC236}">
              <a16:creationId xmlns:a16="http://schemas.microsoft.com/office/drawing/2014/main" id="{1BAB1329-FE56-435E-8C34-59FDDADC2EC3}"/>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61" name="正方形/長方形 360">
          <a:extLst>
            <a:ext uri="{FF2B5EF4-FFF2-40B4-BE49-F238E27FC236}">
              <a16:creationId xmlns:a16="http://schemas.microsoft.com/office/drawing/2014/main" id="{5B84BE02-C336-4729-83A4-54C5AF87DE3B}"/>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62" name="正方形/長方形 361">
          <a:extLst>
            <a:ext uri="{FF2B5EF4-FFF2-40B4-BE49-F238E27FC236}">
              <a16:creationId xmlns:a16="http://schemas.microsoft.com/office/drawing/2014/main" id="{E9C561B2-923B-4C4A-B71A-F342C9C0D42E}"/>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63" name="正方形/長方形 362">
          <a:extLst>
            <a:ext uri="{FF2B5EF4-FFF2-40B4-BE49-F238E27FC236}">
              <a16:creationId xmlns:a16="http://schemas.microsoft.com/office/drawing/2014/main" id="{6D72823B-72E0-4B93-B255-EA3E3A3852D5}"/>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64" name="テキスト ボックス 363">
          <a:extLst>
            <a:ext uri="{FF2B5EF4-FFF2-40B4-BE49-F238E27FC236}">
              <a16:creationId xmlns:a16="http://schemas.microsoft.com/office/drawing/2014/main" id="{E92D9258-4637-4172-8D8F-3B7D07E6B7B8}"/>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65" name="直線コネクタ 364">
          <a:extLst>
            <a:ext uri="{FF2B5EF4-FFF2-40B4-BE49-F238E27FC236}">
              <a16:creationId xmlns:a16="http://schemas.microsoft.com/office/drawing/2014/main" id="{1C487A61-7814-4BD9-9644-273143D4845A}"/>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66" name="直線コネクタ 365">
          <a:extLst>
            <a:ext uri="{FF2B5EF4-FFF2-40B4-BE49-F238E27FC236}">
              <a16:creationId xmlns:a16="http://schemas.microsoft.com/office/drawing/2014/main" id="{4CC25558-F76F-44B7-8F59-14378B38E51D}"/>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67" name="テキスト ボックス 366">
          <a:extLst>
            <a:ext uri="{FF2B5EF4-FFF2-40B4-BE49-F238E27FC236}">
              <a16:creationId xmlns:a16="http://schemas.microsoft.com/office/drawing/2014/main" id="{AF0DE913-7147-4BEC-B54D-7B9A5BA80871}"/>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68" name="直線コネクタ 367">
          <a:extLst>
            <a:ext uri="{FF2B5EF4-FFF2-40B4-BE49-F238E27FC236}">
              <a16:creationId xmlns:a16="http://schemas.microsoft.com/office/drawing/2014/main" id="{8000398D-527C-4D0D-970D-6539E2F4E133}"/>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69" name="テキスト ボックス 368">
          <a:extLst>
            <a:ext uri="{FF2B5EF4-FFF2-40B4-BE49-F238E27FC236}">
              <a16:creationId xmlns:a16="http://schemas.microsoft.com/office/drawing/2014/main" id="{F69D9A20-3320-47B4-8A7C-95C82C312074}"/>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70" name="直線コネクタ 369">
          <a:extLst>
            <a:ext uri="{FF2B5EF4-FFF2-40B4-BE49-F238E27FC236}">
              <a16:creationId xmlns:a16="http://schemas.microsoft.com/office/drawing/2014/main" id="{8D63B6B6-DF40-41F2-ACFB-C5B3470A3B0B}"/>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71" name="テキスト ボックス 370">
          <a:extLst>
            <a:ext uri="{FF2B5EF4-FFF2-40B4-BE49-F238E27FC236}">
              <a16:creationId xmlns:a16="http://schemas.microsoft.com/office/drawing/2014/main" id="{863D264D-9043-40FC-8450-73FD0B33748E}"/>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72" name="直線コネクタ 371">
          <a:extLst>
            <a:ext uri="{FF2B5EF4-FFF2-40B4-BE49-F238E27FC236}">
              <a16:creationId xmlns:a16="http://schemas.microsoft.com/office/drawing/2014/main" id="{50897C63-5FDA-4F62-AE9C-92900D0DF35D}"/>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73" name="テキスト ボックス 372">
          <a:extLst>
            <a:ext uri="{FF2B5EF4-FFF2-40B4-BE49-F238E27FC236}">
              <a16:creationId xmlns:a16="http://schemas.microsoft.com/office/drawing/2014/main" id="{EAE1ACF4-5BDC-4D4A-8B22-A19FF283B88E}"/>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74" name="直線コネクタ 373">
          <a:extLst>
            <a:ext uri="{FF2B5EF4-FFF2-40B4-BE49-F238E27FC236}">
              <a16:creationId xmlns:a16="http://schemas.microsoft.com/office/drawing/2014/main" id="{A12A939A-6B37-4811-A2EB-99E96DDB3ABC}"/>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75" name="テキスト ボックス 374">
          <a:extLst>
            <a:ext uri="{FF2B5EF4-FFF2-40B4-BE49-F238E27FC236}">
              <a16:creationId xmlns:a16="http://schemas.microsoft.com/office/drawing/2014/main" id="{D04FC8CA-217D-4CC2-BDB1-EFF6EE77B0C4}"/>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76" name="【消防施設】&#10;一人当たり面積グラフ枠">
          <a:extLst>
            <a:ext uri="{FF2B5EF4-FFF2-40B4-BE49-F238E27FC236}">
              <a16:creationId xmlns:a16="http://schemas.microsoft.com/office/drawing/2014/main" id="{AE888C2D-E2AF-45D6-9821-E59A1657E4DB}"/>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149428</xdr:rowOff>
    </xdr:from>
    <xdr:to>
      <xdr:col>116</xdr:col>
      <xdr:colOff>62864</xdr:colOff>
      <xdr:row>86</xdr:row>
      <xdr:rowOff>24612</xdr:rowOff>
    </xdr:to>
    <xdr:cxnSp macro="">
      <xdr:nvCxnSpPr>
        <xdr:cNvPr id="377" name="直線コネクタ 376">
          <a:extLst>
            <a:ext uri="{FF2B5EF4-FFF2-40B4-BE49-F238E27FC236}">
              <a16:creationId xmlns:a16="http://schemas.microsoft.com/office/drawing/2014/main" id="{30554228-3BD5-45A6-9028-0E66E825F1A1}"/>
            </a:ext>
          </a:extLst>
        </xdr:cNvPr>
        <xdr:cNvCxnSpPr/>
      </xdr:nvCxnSpPr>
      <xdr:spPr>
        <a:xfrm flipV="1">
          <a:off x="19509104" y="13225348"/>
          <a:ext cx="0" cy="1216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378" name="【消防施設】&#10;一人当たり面積最小値テキスト">
          <a:extLst>
            <a:ext uri="{FF2B5EF4-FFF2-40B4-BE49-F238E27FC236}">
              <a16:creationId xmlns:a16="http://schemas.microsoft.com/office/drawing/2014/main" id="{5A16046C-3291-464B-9B6D-4B1F73E73AF1}"/>
            </a:ext>
          </a:extLst>
        </xdr:cNvPr>
        <xdr:cNvSpPr txBox="1"/>
      </xdr:nvSpPr>
      <xdr:spPr>
        <a:xfrm>
          <a:off x="19547840" y="144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379" name="直線コネクタ 378">
          <a:extLst>
            <a:ext uri="{FF2B5EF4-FFF2-40B4-BE49-F238E27FC236}">
              <a16:creationId xmlns:a16="http://schemas.microsoft.com/office/drawing/2014/main" id="{DFA99BD2-7E51-4E7C-A5C2-D1C810E97E1E}"/>
            </a:ext>
          </a:extLst>
        </xdr:cNvPr>
        <xdr:cNvCxnSpPr/>
      </xdr:nvCxnSpPr>
      <xdr:spPr>
        <a:xfrm>
          <a:off x="19443700" y="144416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96105</xdr:rowOff>
    </xdr:from>
    <xdr:ext cx="469744" cy="259045"/>
    <xdr:sp macro="" textlink="">
      <xdr:nvSpPr>
        <xdr:cNvPr id="380" name="【消防施設】&#10;一人当たり面積最大値テキスト">
          <a:extLst>
            <a:ext uri="{FF2B5EF4-FFF2-40B4-BE49-F238E27FC236}">
              <a16:creationId xmlns:a16="http://schemas.microsoft.com/office/drawing/2014/main" id="{3BCF0198-1E07-4070-BD8F-4A894E3164CD}"/>
            </a:ext>
          </a:extLst>
        </xdr:cNvPr>
        <xdr:cNvSpPr txBox="1"/>
      </xdr:nvSpPr>
      <xdr:spPr>
        <a:xfrm>
          <a:off x="19547840" y="1300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149428</xdr:rowOff>
    </xdr:from>
    <xdr:to>
      <xdr:col>116</xdr:col>
      <xdr:colOff>152400</xdr:colOff>
      <xdr:row>78</xdr:row>
      <xdr:rowOff>149428</xdr:rowOff>
    </xdr:to>
    <xdr:cxnSp macro="">
      <xdr:nvCxnSpPr>
        <xdr:cNvPr id="381" name="直線コネクタ 380">
          <a:extLst>
            <a:ext uri="{FF2B5EF4-FFF2-40B4-BE49-F238E27FC236}">
              <a16:creationId xmlns:a16="http://schemas.microsoft.com/office/drawing/2014/main" id="{6CE9FC45-9F03-4DDE-88DA-5F79951D92B0}"/>
            </a:ext>
          </a:extLst>
        </xdr:cNvPr>
        <xdr:cNvCxnSpPr/>
      </xdr:nvCxnSpPr>
      <xdr:spPr>
        <a:xfrm>
          <a:off x="19443700" y="132253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65854</xdr:rowOff>
    </xdr:from>
    <xdr:ext cx="469744" cy="259045"/>
    <xdr:sp macro="" textlink="">
      <xdr:nvSpPr>
        <xdr:cNvPr id="382" name="【消防施設】&#10;一人当たり面積平均値テキスト">
          <a:extLst>
            <a:ext uri="{FF2B5EF4-FFF2-40B4-BE49-F238E27FC236}">
              <a16:creationId xmlns:a16="http://schemas.microsoft.com/office/drawing/2014/main" id="{3D359BE8-52FA-48FF-A525-821B5B0F4CCC}"/>
            </a:ext>
          </a:extLst>
        </xdr:cNvPr>
        <xdr:cNvSpPr txBox="1"/>
      </xdr:nvSpPr>
      <xdr:spPr>
        <a:xfrm>
          <a:off x="19547840" y="14315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87427</xdr:rowOff>
    </xdr:from>
    <xdr:to>
      <xdr:col>116</xdr:col>
      <xdr:colOff>114300</xdr:colOff>
      <xdr:row>86</xdr:row>
      <xdr:rowOff>17577</xdr:rowOff>
    </xdr:to>
    <xdr:sp macro="" textlink="">
      <xdr:nvSpPr>
        <xdr:cNvPr id="383" name="フローチャート: 判断 382">
          <a:extLst>
            <a:ext uri="{FF2B5EF4-FFF2-40B4-BE49-F238E27FC236}">
              <a16:creationId xmlns:a16="http://schemas.microsoft.com/office/drawing/2014/main" id="{E9638BC3-9479-4448-99EB-A07E77C2F494}"/>
            </a:ext>
          </a:extLst>
        </xdr:cNvPr>
        <xdr:cNvSpPr/>
      </xdr:nvSpPr>
      <xdr:spPr>
        <a:xfrm>
          <a:off x="19458940" y="143368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83313</xdr:rowOff>
    </xdr:from>
    <xdr:to>
      <xdr:col>112</xdr:col>
      <xdr:colOff>38100</xdr:colOff>
      <xdr:row>86</xdr:row>
      <xdr:rowOff>13463</xdr:rowOff>
    </xdr:to>
    <xdr:sp macro="" textlink="">
      <xdr:nvSpPr>
        <xdr:cNvPr id="384" name="フローチャート: 判断 383">
          <a:extLst>
            <a:ext uri="{FF2B5EF4-FFF2-40B4-BE49-F238E27FC236}">
              <a16:creationId xmlns:a16="http://schemas.microsoft.com/office/drawing/2014/main" id="{5ADB9B9C-0E98-4C7D-BA62-20F8301F042D}"/>
            </a:ext>
          </a:extLst>
        </xdr:cNvPr>
        <xdr:cNvSpPr/>
      </xdr:nvSpPr>
      <xdr:spPr>
        <a:xfrm>
          <a:off x="18735040" y="143327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78054</xdr:rowOff>
    </xdr:from>
    <xdr:to>
      <xdr:col>107</xdr:col>
      <xdr:colOff>101600</xdr:colOff>
      <xdr:row>86</xdr:row>
      <xdr:rowOff>8204</xdr:rowOff>
    </xdr:to>
    <xdr:sp macro="" textlink="">
      <xdr:nvSpPr>
        <xdr:cNvPr id="385" name="フローチャート: 判断 384">
          <a:extLst>
            <a:ext uri="{FF2B5EF4-FFF2-40B4-BE49-F238E27FC236}">
              <a16:creationId xmlns:a16="http://schemas.microsoft.com/office/drawing/2014/main" id="{3D534F03-1399-42AD-BA4B-6CF3FB1ED29A}"/>
            </a:ext>
          </a:extLst>
        </xdr:cNvPr>
        <xdr:cNvSpPr/>
      </xdr:nvSpPr>
      <xdr:spPr>
        <a:xfrm>
          <a:off x="17937480" y="143274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386" name="フローチャート: 判断 385">
          <a:extLst>
            <a:ext uri="{FF2B5EF4-FFF2-40B4-BE49-F238E27FC236}">
              <a16:creationId xmlns:a16="http://schemas.microsoft.com/office/drawing/2014/main" id="{921CAF52-F2FC-4185-A6D3-47CFF19915F0}"/>
            </a:ext>
          </a:extLst>
        </xdr:cNvPr>
        <xdr:cNvSpPr/>
      </xdr:nvSpPr>
      <xdr:spPr>
        <a:xfrm>
          <a:off x="17162780" y="1428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387" name="フローチャート: 判断 386">
          <a:extLst>
            <a:ext uri="{FF2B5EF4-FFF2-40B4-BE49-F238E27FC236}">
              <a16:creationId xmlns:a16="http://schemas.microsoft.com/office/drawing/2014/main" id="{86D7B1B6-7E3F-4842-9D45-E9E256321C6C}"/>
            </a:ext>
          </a:extLst>
        </xdr:cNvPr>
        <xdr:cNvSpPr/>
      </xdr:nvSpPr>
      <xdr:spPr>
        <a:xfrm>
          <a:off x="16388080" y="143487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88" name="テキスト ボックス 387">
          <a:extLst>
            <a:ext uri="{FF2B5EF4-FFF2-40B4-BE49-F238E27FC236}">
              <a16:creationId xmlns:a16="http://schemas.microsoft.com/office/drawing/2014/main" id="{8EBEC366-3A6B-4BC8-B50A-20D3579C6F94}"/>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89" name="テキスト ボックス 388">
          <a:extLst>
            <a:ext uri="{FF2B5EF4-FFF2-40B4-BE49-F238E27FC236}">
              <a16:creationId xmlns:a16="http://schemas.microsoft.com/office/drawing/2014/main" id="{295569B0-9CF6-4E0F-A20C-17092D6FAAF2}"/>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90" name="テキスト ボックス 389">
          <a:extLst>
            <a:ext uri="{FF2B5EF4-FFF2-40B4-BE49-F238E27FC236}">
              <a16:creationId xmlns:a16="http://schemas.microsoft.com/office/drawing/2014/main" id="{AA5A20FC-82FD-4681-91CE-A3605FC56784}"/>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91" name="テキスト ボックス 390">
          <a:extLst>
            <a:ext uri="{FF2B5EF4-FFF2-40B4-BE49-F238E27FC236}">
              <a16:creationId xmlns:a16="http://schemas.microsoft.com/office/drawing/2014/main" id="{8E3269BA-6F2E-4401-98CE-C30582BA5B0D}"/>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92" name="テキスト ボックス 391">
          <a:extLst>
            <a:ext uri="{FF2B5EF4-FFF2-40B4-BE49-F238E27FC236}">
              <a16:creationId xmlns:a16="http://schemas.microsoft.com/office/drawing/2014/main" id="{0A6B6637-AA51-4D10-A38E-A7F3B8A8F47B}"/>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73710</xdr:rowOff>
    </xdr:from>
    <xdr:to>
      <xdr:col>112</xdr:col>
      <xdr:colOff>38100</xdr:colOff>
      <xdr:row>86</xdr:row>
      <xdr:rowOff>3860</xdr:rowOff>
    </xdr:to>
    <xdr:sp macro="" textlink="">
      <xdr:nvSpPr>
        <xdr:cNvPr id="393" name="楕円 392">
          <a:extLst>
            <a:ext uri="{FF2B5EF4-FFF2-40B4-BE49-F238E27FC236}">
              <a16:creationId xmlns:a16="http://schemas.microsoft.com/office/drawing/2014/main" id="{A418D5C5-447D-4DD3-8DD3-3C4F356BDCBD}"/>
            </a:ext>
          </a:extLst>
        </xdr:cNvPr>
        <xdr:cNvSpPr/>
      </xdr:nvSpPr>
      <xdr:spPr>
        <a:xfrm>
          <a:off x="18735040" y="143231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73253</xdr:rowOff>
    </xdr:from>
    <xdr:to>
      <xdr:col>107</xdr:col>
      <xdr:colOff>101600</xdr:colOff>
      <xdr:row>86</xdr:row>
      <xdr:rowOff>3403</xdr:rowOff>
    </xdr:to>
    <xdr:sp macro="" textlink="">
      <xdr:nvSpPr>
        <xdr:cNvPr id="394" name="楕円 393">
          <a:extLst>
            <a:ext uri="{FF2B5EF4-FFF2-40B4-BE49-F238E27FC236}">
              <a16:creationId xmlns:a16="http://schemas.microsoft.com/office/drawing/2014/main" id="{334A0611-966A-4DF6-87FE-042502284236}"/>
            </a:ext>
          </a:extLst>
        </xdr:cNvPr>
        <xdr:cNvSpPr/>
      </xdr:nvSpPr>
      <xdr:spPr>
        <a:xfrm>
          <a:off x="17937480" y="143226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124053</xdr:rowOff>
    </xdr:from>
    <xdr:to>
      <xdr:col>111</xdr:col>
      <xdr:colOff>177800</xdr:colOff>
      <xdr:row>85</xdr:row>
      <xdr:rowOff>124510</xdr:rowOff>
    </xdr:to>
    <xdr:cxnSp macro="">
      <xdr:nvCxnSpPr>
        <xdr:cNvPr id="395" name="直線コネクタ 394">
          <a:extLst>
            <a:ext uri="{FF2B5EF4-FFF2-40B4-BE49-F238E27FC236}">
              <a16:creationId xmlns:a16="http://schemas.microsoft.com/office/drawing/2014/main" id="{BAEEEA58-563C-4572-AA0A-6A1A8AEB24A0}"/>
            </a:ext>
          </a:extLst>
        </xdr:cNvPr>
        <xdr:cNvCxnSpPr/>
      </xdr:nvCxnSpPr>
      <xdr:spPr>
        <a:xfrm>
          <a:off x="17988280" y="14373453"/>
          <a:ext cx="78994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71653</xdr:rowOff>
    </xdr:from>
    <xdr:to>
      <xdr:col>102</xdr:col>
      <xdr:colOff>165100</xdr:colOff>
      <xdr:row>86</xdr:row>
      <xdr:rowOff>1803</xdr:rowOff>
    </xdr:to>
    <xdr:sp macro="" textlink="">
      <xdr:nvSpPr>
        <xdr:cNvPr id="396" name="楕円 395">
          <a:extLst>
            <a:ext uri="{FF2B5EF4-FFF2-40B4-BE49-F238E27FC236}">
              <a16:creationId xmlns:a16="http://schemas.microsoft.com/office/drawing/2014/main" id="{85378AD4-87D0-462E-9D1A-5BE32C1B323C}"/>
            </a:ext>
          </a:extLst>
        </xdr:cNvPr>
        <xdr:cNvSpPr/>
      </xdr:nvSpPr>
      <xdr:spPr>
        <a:xfrm>
          <a:off x="17162780" y="143210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122453</xdr:rowOff>
    </xdr:from>
    <xdr:to>
      <xdr:col>107</xdr:col>
      <xdr:colOff>50800</xdr:colOff>
      <xdr:row>85</xdr:row>
      <xdr:rowOff>124053</xdr:rowOff>
    </xdr:to>
    <xdr:cxnSp macro="">
      <xdr:nvCxnSpPr>
        <xdr:cNvPr id="397" name="直線コネクタ 396">
          <a:extLst>
            <a:ext uri="{FF2B5EF4-FFF2-40B4-BE49-F238E27FC236}">
              <a16:creationId xmlns:a16="http://schemas.microsoft.com/office/drawing/2014/main" id="{1C8D9F47-DCEB-4705-B7AC-07A1D0243058}"/>
            </a:ext>
          </a:extLst>
        </xdr:cNvPr>
        <xdr:cNvCxnSpPr/>
      </xdr:nvCxnSpPr>
      <xdr:spPr>
        <a:xfrm>
          <a:off x="17213580" y="14371853"/>
          <a:ext cx="7747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4590</xdr:rowOff>
    </xdr:from>
    <xdr:ext cx="469744" cy="259045"/>
    <xdr:sp macro="" textlink="">
      <xdr:nvSpPr>
        <xdr:cNvPr id="398" name="n_1aveValue【消防施設】&#10;一人当たり面積">
          <a:extLst>
            <a:ext uri="{FF2B5EF4-FFF2-40B4-BE49-F238E27FC236}">
              <a16:creationId xmlns:a16="http://schemas.microsoft.com/office/drawing/2014/main" id="{FF8D9E06-EA08-4919-8F8D-F6B207C607E0}"/>
            </a:ext>
          </a:extLst>
        </xdr:cNvPr>
        <xdr:cNvSpPr txBox="1"/>
      </xdr:nvSpPr>
      <xdr:spPr>
        <a:xfrm>
          <a:off x="18561127" y="1442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170781</xdr:rowOff>
    </xdr:from>
    <xdr:ext cx="469744" cy="259045"/>
    <xdr:sp macro="" textlink="">
      <xdr:nvSpPr>
        <xdr:cNvPr id="399" name="n_2aveValue【消防施設】&#10;一人当たり面積">
          <a:extLst>
            <a:ext uri="{FF2B5EF4-FFF2-40B4-BE49-F238E27FC236}">
              <a16:creationId xmlns:a16="http://schemas.microsoft.com/office/drawing/2014/main" id="{31C98CC7-96A9-4BA7-9588-75F7A34C7E3B}"/>
            </a:ext>
          </a:extLst>
        </xdr:cNvPr>
        <xdr:cNvSpPr txBox="1"/>
      </xdr:nvSpPr>
      <xdr:spPr>
        <a:xfrm>
          <a:off x="17776267" y="1442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153433</xdr:rowOff>
    </xdr:from>
    <xdr:ext cx="469744" cy="259045"/>
    <xdr:sp macro="" textlink="">
      <xdr:nvSpPr>
        <xdr:cNvPr id="400" name="n_3aveValue【消防施設】&#10;一人当たり面積">
          <a:extLst>
            <a:ext uri="{FF2B5EF4-FFF2-40B4-BE49-F238E27FC236}">
              <a16:creationId xmlns:a16="http://schemas.microsoft.com/office/drawing/2014/main" id="{F40A5492-2465-4CEC-A254-2AEFC39B5E32}"/>
            </a:ext>
          </a:extLst>
        </xdr:cNvPr>
        <xdr:cNvSpPr txBox="1"/>
      </xdr:nvSpPr>
      <xdr:spPr>
        <a:xfrm>
          <a:off x="17001567" y="1406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45990</xdr:rowOff>
    </xdr:from>
    <xdr:ext cx="469744" cy="259045"/>
    <xdr:sp macro="" textlink="">
      <xdr:nvSpPr>
        <xdr:cNvPr id="401" name="n_4aveValue【消防施設】&#10;一人当たり面積">
          <a:extLst>
            <a:ext uri="{FF2B5EF4-FFF2-40B4-BE49-F238E27FC236}">
              <a16:creationId xmlns:a16="http://schemas.microsoft.com/office/drawing/2014/main" id="{C255EB99-EE1B-4F84-84A4-E1C7D995F19D}"/>
            </a:ext>
          </a:extLst>
        </xdr:cNvPr>
        <xdr:cNvSpPr txBox="1"/>
      </xdr:nvSpPr>
      <xdr:spPr>
        <a:xfrm>
          <a:off x="16226867" y="141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20387</xdr:rowOff>
    </xdr:from>
    <xdr:ext cx="469744" cy="259045"/>
    <xdr:sp macro="" textlink="">
      <xdr:nvSpPr>
        <xdr:cNvPr id="402" name="n_1mainValue【消防施設】&#10;一人当たり面積">
          <a:extLst>
            <a:ext uri="{FF2B5EF4-FFF2-40B4-BE49-F238E27FC236}">
              <a16:creationId xmlns:a16="http://schemas.microsoft.com/office/drawing/2014/main" id="{7C35BD58-035D-4E33-BD88-46F84FB6124D}"/>
            </a:ext>
          </a:extLst>
        </xdr:cNvPr>
        <xdr:cNvSpPr txBox="1"/>
      </xdr:nvSpPr>
      <xdr:spPr>
        <a:xfrm>
          <a:off x="18561127" y="1410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19930</xdr:rowOff>
    </xdr:from>
    <xdr:ext cx="469744" cy="259045"/>
    <xdr:sp macro="" textlink="">
      <xdr:nvSpPr>
        <xdr:cNvPr id="403" name="n_2mainValue【消防施設】&#10;一人当たり面積">
          <a:extLst>
            <a:ext uri="{FF2B5EF4-FFF2-40B4-BE49-F238E27FC236}">
              <a16:creationId xmlns:a16="http://schemas.microsoft.com/office/drawing/2014/main" id="{6BDF73DA-9F22-401C-B924-73533A4F24F6}"/>
            </a:ext>
          </a:extLst>
        </xdr:cNvPr>
        <xdr:cNvSpPr txBox="1"/>
      </xdr:nvSpPr>
      <xdr:spPr>
        <a:xfrm>
          <a:off x="17776267" y="14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164380</xdr:rowOff>
    </xdr:from>
    <xdr:ext cx="469744" cy="259045"/>
    <xdr:sp macro="" textlink="">
      <xdr:nvSpPr>
        <xdr:cNvPr id="404" name="n_3mainValue【消防施設】&#10;一人当たり面積">
          <a:extLst>
            <a:ext uri="{FF2B5EF4-FFF2-40B4-BE49-F238E27FC236}">
              <a16:creationId xmlns:a16="http://schemas.microsoft.com/office/drawing/2014/main" id="{A867E260-0AFA-47C4-99FB-4663252FF8F4}"/>
            </a:ext>
          </a:extLst>
        </xdr:cNvPr>
        <xdr:cNvSpPr txBox="1"/>
      </xdr:nvSpPr>
      <xdr:spPr>
        <a:xfrm>
          <a:off x="17001567" y="144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05" name="正方形/長方形 404">
          <a:extLst>
            <a:ext uri="{FF2B5EF4-FFF2-40B4-BE49-F238E27FC236}">
              <a16:creationId xmlns:a16="http://schemas.microsoft.com/office/drawing/2014/main" id="{14B1D3FF-F412-4DF1-9709-41E0D677702A}"/>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06" name="正方形/長方形 405">
          <a:extLst>
            <a:ext uri="{FF2B5EF4-FFF2-40B4-BE49-F238E27FC236}">
              <a16:creationId xmlns:a16="http://schemas.microsoft.com/office/drawing/2014/main" id="{70E5AA75-5761-4AD0-857B-16E9F14BB71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07" name="正方形/長方形 406">
          <a:extLst>
            <a:ext uri="{FF2B5EF4-FFF2-40B4-BE49-F238E27FC236}">
              <a16:creationId xmlns:a16="http://schemas.microsoft.com/office/drawing/2014/main" id="{E76D0BD4-8B29-4CB8-BF72-05CF29AF018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08" name="正方形/長方形 407">
          <a:extLst>
            <a:ext uri="{FF2B5EF4-FFF2-40B4-BE49-F238E27FC236}">
              <a16:creationId xmlns:a16="http://schemas.microsoft.com/office/drawing/2014/main" id="{4810D1B8-A3D9-4D83-A0B9-0C653935DE94}"/>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09" name="正方形/長方形 408">
          <a:extLst>
            <a:ext uri="{FF2B5EF4-FFF2-40B4-BE49-F238E27FC236}">
              <a16:creationId xmlns:a16="http://schemas.microsoft.com/office/drawing/2014/main" id="{9083B633-5872-4D35-A305-E04E76A830F7}"/>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0" name="正方形/長方形 409">
          <a:extLst>
            <a:ext uri="{FF2B5EF4-FFF2-40B4-BE49-F238E27FC236}">
              <a16:creationId xmlns:a16="http://schemas.microsoft.com/office/drawing/2014/main" id="{6A4B63B6-6879-49C1-908D-997A58ED468A}"/>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1" name="正方形/長方形 410">
          <a:extLst>
            <a:ext uri="{FF2B5EF4-FFF2-40B4-BE49-F238E27FC236}">
              <a16:creationId xmlns:a16="http://schemas.microsoft.com/office/drawing/2014/main" id="{AEB173B2-FD99-468D-BCAE-E0E18985F2F1}"/>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2" name="正方形/長方形 411">
          <a:extLst>
            <a:ext uri="{FF2B5EF4-FFF2-40B4-BE49-F238E27FC236}">
              <a16:creationId xmlns:a16="http://schemas.microsoft.com/office/drawing/2014/main" id="{EF73F820-1FB2-40D9-87F0-BCE8DF8AD1C2}"/>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13" name="テキスト ボックス 412">
          <a:extLst>
            <a:ext uri="{FF2B5EF4-FFF2-40B4-BE49-F238E27FC236}">
              <a16:creationId xmlns:a16="http://schemas.microsoft.com/office/drawing/2014/main" id="{BA272DA7-0ED0-4890-ABBE-3B8F8AC9608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14" name="直線コネクタ 413">
          <a:extLst>
            <a:ext uri="{FF2B5EF4-FFF2-40B4-BE49-F238E27FC236}">
              <a16:creationId xmlns:a16="http://schemas.microsoft.com/office/drawing/2014/main" id="{5B5F3BC0-444B-4F62-B1EE-6B30806A803E}"/>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15" name="テキスト ボックス 414">
          <a:extLst>
            <a:ext uri="{FF2B5EF4-FFF2-40B4-BE49-F238E27FC236}">
              <a16:creationId xmlns:a16="http://schemas.microsoft.com/office/drawing/2014/main" id="{59DAAA7F-3F0F-4385-9471-5ED3BADF30C8}"/>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16" name="直線コネクタ 415">
          <a:extLst>
            <a:ext uri="{FF2B5EF4-FFF2-40B4-BE49-F238E27FC236}">
              <a16:creationId xmlns:a16="http://schemas.microsoft.com/office/drawing/2014/main" id="{898403AF-666F-441A-AAA9-70BFD95265D7}"/>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17" name="テキスト ボックス 416">
          <a:extLst>
            <a:ext uri="{FF2B5EF4-FFF2-40B4-BE49-F238E27FC236}">
              <a16:creationId xmlns:a16="http://schemas.microsoft.com/office/drawing/2014/main" id="{61E185EE-C443-4C53-91F0-39E406C576CB}"/>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18" name="直線コネクタ 417">
          <a:extLst>
            <a:ext uri="{FF2B5EF4-FFF2-40B4-BE49-F238E27FC236}">
              <a16:creationId xmlns:a16="http://schemas.microsoft.com/office/drawing/2014/main" id="{53F611CE-63F6-4057-AC48-E75DD0DA6008}"/>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19" name="テキスト ボックス 418">
          <a:extLst>
            <a:ext uri="{FF2B5EF4-FFF2-40B4-BE49-F238E27FC236}">
              <a16:creationId xmlns:a16="http://schemas.microsoft.com/office/drawing/2014/main" id="{FAAC7633-184F-4C84-9D3B-872A6FA01574}"/>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20" name="直線コネクタ 419">
          <a:extLst>
            <a:ext uri="{FF2B5EF4-FFF2-40B4-BE49-F238E27FC236}">
              <a16:creationId xmlns:a16="http://schemas.microsoft.com/office/drawing/2014/main" id="{F9051858-E729-41AA-8E52-5E7E6C31BA29}"/>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21" name="テキスト ボックス 420">
          <a:extLst>
            <a:ext uri="{FF2B5EF4-FFF2-40B4-BE49-F238E27FC236}">
              <a16:creationId xmlns:a16="http://schemas.microsoft.com/office/drawing/2014/main" id="{28748552-1826-474C-8D7F-A4A038EF43D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22" name="直線コネクタ 421">
          <a:extLst>
            <a:ext uri="{FF2B5EF4-FFF2-40B4-BE49-F238E27FC236}">
              <a16:creationId xmlns:a16="http://schemas.microsoft.com/office/drawing/2014/main" id="{676BDEE1-5DCA-4001-A4CA-446DC3FC4987}"/>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23" name="テキスト ボックス 422">
          <a:extLst>
            <a:ext uri="{FF2B5EF4-FFF2-40B4-BE49-F238E27FC236}">
              <a16:creationId xmlns:a16="http://schemas.microsoft.com/office/drawing/2014/main" id="{F233913A-D473-4705-9F7C-D327AAFC11BB}"/>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24" name="直線コネクタ 423">
          <a:extLst>
            <a:ext uri="{FF2B5EF4-FFF2-40B4-BE49-F238E27FC236}">
              <a16:creationId xmlns:a16="http://schemas.microsoft.com/office/drawing/2014/main" id="{E1D29289-2E9D-4A46-A79C-AD3D12E7BC22}"/>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25" name="テキスト ボックス 424">
          <a:extLst>
            <a:ext uri="{FF2B5EF4-FFF2-40B4-BE49-F238E27FC236}">
              <a16:creationId xmlns:a16="http://schemas.microsoft.com/office/drawing/2014/main" id="{D9C87DE8-2AA6-4494-B17F-75A0D21E9F78}"/>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26" name="直線コネクタ 425">
          <a:extLst>
            <a:ext uri="{FF2B5EF4-FFF2-40B4-BE49-F238E27FC236}">
              <a16:creationId xmlns:a16="http://schemas.microsoft.com/office/drawing/2014/main" id="{DE32BE50-8515-4E69-9CA4-FB5FDEEABFCB}"/>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27" name="テキスト ボックス 426">
          <a:extLst>
            <a:ext uri="{FF2B5EF4-FFF2-40B4-BE49-F238E27FC236}">
              <a16:creationId xmlns:a16="http://schemas.microsoft.com/office/drawing/2014/main" id="{56DC2610-A081-4EBC-94E4-59C577D44376}"/>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28" name="直線コネクタ 427">
          <a:extLst>
            <a:ext uri="{FF2B5EF4-FFF2-40B4-BE49-F238E27FC236}">
              <a16:creationId xmlns:a16="http://schemas.microsoft.com/office/drawing/2014/main" id="{71F54BB5-ED0C-437C-9F40-372B72229443}"/>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9" name="【庁舎】&#10;有形固定資産減価償却率グラフ枠">
          <a:extLst>
            <a:ext uri="{FF2B5EF4-FFF2-40B4-BE49-F238E27FC236}">
              <a16:creationId xmlns:a16="http://schemas.microsoft.com/office/drawing/2014/main" id="{9225796F-4EC9-4D7B-81F6-445C3D94063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109</xdr:row>
      <xdr:rowOff>35379</xdr:rowOff>
    </xdr:to>
    <xdr:cxnSp macro="">
      <xdr:nvCxnSpPr>
        <xdr:cNvPr id="430" name="直線コネクタ 429">
          <a:extLst>
            <a:ext uri="{FF2B5EF4-FFF2-40B4-BE49-F238E27FC236}">
              <a16:creationId xmlns:a16="http://schemas.microsoft.com/office/drawing/2014/main" id="{47CD680D-5114-436A-A978-1FC72016D55F}"/>
            </a:ext>
          </a:extLst>
        </xdr:cNvPr>
        <xdr:cNvCxnSpPr/>
      </xdr:nvCxnSpPr>
      <xdr:spPr>
        <a:xfrm flipV="1">
          <a:off x="14375764" y="16885920"/>
          <a:ext cx="0" cy="142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31" name="【庁舎】&#10;有形固定資産減価償却率最小値テキスト">
          <a:extLst>
            <a:ext uri="{FF2B5EF4-FFF2-40B4-BE49-F238E27FC236}">
              <a16:creationId xmlns:a16="http://schemas.microsoft.com/office/drawing/2014/main" id="{1D8BAE34-371E-44D8-A108-5D0D755C9C27}"/>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32" name="直線コネクタ 431">
          <a:extLst>
            <a:ext uri="{FF2B5EF4-FFF2-40B4-BE49-F238E27FC236}">
              <a16:creationId xmlns:a16="http://schemas.microsoft.com/office/drawing/2014/main" id="{86CBD275-6822-4A3B-B435-5B8870AEC8D4}"/>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433" name="【庁舎】&#10;有形固定資産減価償却率最大値テキスト">
          <a:extLst>
            <a:ext uri="{FF2B5EF4-FFF2-40B4-BE49-F238E27FC236}">
              <a16:creationId xmlns:a16="http://schemas.microsoft.com/office/drawing/2014/main" id="{A0B81574-7C0A-47C5-A438-818D39DF68B0}"/>
            </a:ext>
          </a:extLst>
        </xdr:cNvPr>
        <xdr:cNvSpPr txBox="1"/>
      </xdr:nvSpPr>
      <xdr:spPr>
        <a:xfrm>
          <a:off x="14414500" y="1666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434" name="直線コネクタ 433">
          <a:extLst>
            <a:ext uri="{FF2B5EF4-FFF2-40B4-BE49-F238E27FC236}">
              <a16:creationId xmlns:a16="http://schemas.microsoft.com/office/drawing/2014/main" id="{740B388C-6796-4D33-AE7A-702D91EDCA11}"/>
            </a:ext>
          </a:extLst>
        </xdr:cNvPr>
        <xdr:cNvCxnSpPr/>
      </xdr:nvCxnSpPr>
      <xdr:spPr>
        <a:xfrm>
          <a:off x="14287500" y="1688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23421</xdr:rowOff>
    </xdr:from>
    <xdr:ext cx="405111" cy="259045"/>
    <xdr:sp macro="" textlink="">
      <xdr:nvSpPr>
        <xdr:cNvPr id="435" name="【庁舎】&#10;有形固定資産減価償却率平均値テキスト">
          <a:extLst>
            <a:ext uri="{FF2B5EF4-FFF2-40B4-BE49-F238E27FC236}">
              <a16:creationId xmlns:a16="http://schemas.microsoft.com/office/drawing/2014/main" id="{7578CE59-A076-438F-AEBC-7F6E0AD5F45F}"/>
            </a:ext>
          </a:extLst>
        </xdr:cNvPr>
        <xdr:cNvSpPr txBox="1"/>
      </xdr:nvSpPr>
      <xdr:spPr>
        <a:xfrm>
          <a:off x="144145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436" name="フローチャート: 判断 435">
          <a:extLst>
            <a:ext uri="{FF2B5EF4-FFF2-40B4-BE49-F238E27FC236}">
              <a16:creationId xmlns:a16="http://schemas.microsoft.com/office/drawing/2014/main" id="{DC6ACA73-DB3E-4DAF-B5FA-E46DF8CDBD7A}"/>
            </a:ext>
          </a:extLst>
        </xdr:cNvPr>
        <xdr:cNvSpPr/>
      </xdr:nvSpPr>
      <xdr:spPr>
        <a:xfrm>
          <a:off x="14325600" y="1764719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66221</xdr:rowOff>
    </xdr:from>
    <xdr:to>
      <xdr:col>81</xdr:col>
      <xdr:colOff>101600</xdr:colOff>
      <xdr:row>105</xdr:row>
      <xdr:rowOff>167821</xdr:rowOff>
    </xdr:to>
    <xdr:sp macro="" textlink="">
      <xdr:nvSpPr>
        <xdr:cNvPr id="437" name="フローチャート: 判断 436">
          <a:extLst>
            <a:ext uri="{FF2B5EF4-FFF2-40B4-BE49-F238E27FC236}">
              <a16:creationId xmlns:a16="http://schemas.microsoft.com/office/drawing/2014/main" id="{8397D638-EE63-494A-99E7-046A59ADFE68}"/>
            </a:ext>
          </a:extLst>
        </xdr:cNvPr>
        <xdr:cNvSpPr/>
      </xdr:nvSpPr>
      <xdr:spPr>
        <a:xfrm>
          <a:off x="1357884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438" name="フローチャート: 判断 437">
          <a:extLst>
            <a:ext uri="{FF2B5EF4-FFF2-40B4-BE49-F238E27FC236}">
              <a16:creationId xmlns:a16="http://schemas.microsoft.com/office/drawing/2014/main" id="{5EE58D4F-8953-4A70-B72D-A76CFA9D3EFB}"/>
            </a:ext>
          </a:extLst>
        </xdr:cNvPr>
        <xdr:cNvSpPr/>
      </xdr:nvSpPr>
      <xdr:spPr>
        <a:xfrm>
          <a:off x="12804140" y="1765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439" name="フローチャート: 判断 438">
          <a:extLst>
            <a:ext uri="{FF2B5EF4-FFF2-40B4-BE49-F238E27FC236}">
              <a16:creationId xmlns:a16="http://schemas.microsoft.com/office/drawing/2014/main" id="{2123387D-BE88-421C-824D-AE9707E20E92}"/>
            </a:ext>
          </a:extLst>
        </xdr:cNvPr>
        <xdr:cNvSpPr/>
      </xdr:nvSpPr>
      <xdr:spPr>
        <a:xfrm>
          <a:off x="12029440" y="17585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131536</xdr:rowOff>
    </xdr:from>
    <xdr:to>
      <xdr:col>67</xdr:col>
      <xdr:colOff>101600</xdr:colOff>
      <xdr:row>105</xdr:row>
      <xdr:rowOff>61686</xdr:rowOff>
    </xdr:to>
    <xdr:sp macro="" textlink="">
      <xdr:nvSpPr>
        <xdr:cNvPr id="440" name="フローチャート: 判断 439">
          <a:extLst>
            <a:ext uri="{FF2B5EF4-FFF2-40B4-BE49-F238E27FC236}">
              <a16:creationId xmlns:a16="http://schemas.microsoft.com/office/drawing/2014/main" id="{57E4A696-FFA7-4BE8-8C0E-17B43A9D2246}"/>
            </a:ext>
          </a:extLst>
        </xdr:cNvPr>
        <xdr:cNvSpPr/>
      </xdr:nvSpPr>
      <xdr:spPr>
        <a:xfrm>
          <a:off x="11231880" y="175660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983C739D-3113-4C09-B33A-4E8F87E21A1A}"/>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65DFBF41-EBC1-4CD7-B830-077AF5C68556}"/>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6CBE7259-7613-40AF-A15F-D47D10CC65E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19A12F85-4568-4DD4-8FC9-A8206B5836A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A3487B94-5B37-4275-8434-6A62E019985D}"/>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128270</xdr:rowOff>
    </xdr:from>
    <xdr:to>
      <xdr:col>81</xdr:col>
      <xdr:colOff>101600</xdr:colOff>
      <xdr:row>107</xdr:row>
      <xdr:rowOff>58420</xdr:rowOff>
    </xdr:to>
    <xdr:sp macro="" textlink="">
      <xdr:nvSpPr>
        <xdr:cNvPr id="446" name="楕円 445">
          <a:extLst>
            <a:ext uri="{FF2B5EF4-FFF2-40B4-BE49-F238E27FC236}">
              <a16:creationId xmlns:a16="http://schemas.microsoft.com/office/drawing/2014/main" id="{51C07F03-0FA5-44A5-9EF4-FBB72B6BAFB0}"/>
            </a:ext>
          </a:extLst>
        </xdr:cNvPr>
        <xdr:cNvSpPr/>
      </xdr:nvSpPr>
      <xdr:spPr>
        <a:xfrm>
          <a:off x="13578840" y="17898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113574</xdr:rowOff>
    </xdr:from>
    <xdr:to>
      <xdr:col>76</xdr:col>
      <xdr:colOff>165100</xdr:colOff>
      <xdr:row>107</xdr:row>
      <xdr:rowOff>43724</xdr:rowOff>
    </xdr:to>
    <xdr:sp macro="" textlink="">
      <xdr:nvSpPr>
        <xdr:cNvPr id="447" name="楕円 446">
          <a:extLst>
            <a:ext uri="{FF2B5EF4-FFF2-40B4-BE49-F238E27FC236}">
              <a16:creationId xmlns:a16="http://schemas.microsoft.com/office/drawing/2014/main" id="{03408E02-B75C-4BE5-B6A6-947486CCCE64}"/>
            </a:ext>
          </a:extLst>
        </xdr:cNvPr>
        <xdr:cNvSpPr/>
      </xdr:nvSpPr>
      <xdr:spPr>
        <a:xfrm>
          <a:off x="12804140" y="178834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164374</xdr:rowOff>
    </xdr:from>
    <xdr:to>
      <xdr:col>81</xdr:col>
      <xdr:colOff>50800</xdr:colOff>
      <xdr:row>107</xdr:row>
      <xdr:rowOff>7620</xdr:rowOff>
    </xdr:to>
    <xdr:cxnSp macro="">
      <xdr:nvCxnSpPr>
        <xdr:cNvPr id="448" name="直線コネクタ 447">
          <a:extLst>
            <a:ext uri="{FF2B5EF4-FFF2-40B4-BE49-F238E27FC236}">
              <a16:creationId xmlns:a16="http://schemas.microsoft.com/office/drawing/2014/main" id="{6D193B5B-5892-4A99-B6F6-43AC33349F1E}"/>
            </a:ext>
          </a:extLst>
        </xdr:cNvPr>
        <xdr:cNvCxnSpPr/>
      </xdr:nvCxnSpPr>
      <xdr:spPr>
        <a:xfrm>
          <a:off x="12854940" y="17934214"/>
          <a:ext cx="7747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156029</xdr:rowOff>
    </xdr:from>
    <xdr:to>
      <xdr:col>72</xdr:col>
      <xdr:colOff>38100</xdr:colOff>
      <xdr:row>109</xdr:row>
      <xdr:rowOff>86179</xdr:rowOff>
    </xdr:to>
    <xdr:sp macro="" textlink="">
      <xdr:nvSpPr>
        <xdr:cNvPr id="449" name="楕円 448">
          <a:extLst>
            <a:ext uri="{FF2B5EF4-FFF2-40B4-BE49-F238E27FC236}">
              <a16:creationId xmlns:a16="http://schemas.microsoft.com/office/drawing/2014/main" id="{B8F99B6F-F26A-4D4A-93BF-9943E841D31D}"/>
            </a:ext>
          </a:extLst>
        </xdr:cNvPr>
        <xdr:cNvSpPr/>
      </xdr:nvSpPr>
      <xdr:spPr>
        <a:xfrm>
          <a:off x="12029440" y="182611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164374</xdr:rowOff>
    </xdr:from>
    <xdr:to>
      <xdr:col>76</xdr:col>
      <xdr:colOff>114300</xdr:colOff>
      <xdr:row>109</xdr:row>
      <xdr:rowOff>35379</xdr:rowOff>
    </xdr:to>
    <xdr:cxnSp macro="">
      <xdr:nvCxnSpPr>
        <xdr:cNvPr id="450" name="直線コネクタ 449">
          <a:extLst>
            <a:ext uri="{FF2B5EF4-FFF2-40B4-BE49-F238E27FC236}">
              <a16:creationId xmlns:a16="http://schemas.microsoft.com/office/drawing/2014/main" id="{47FFB162-86A5-402C-BB98-628209462E6B}"/>
            </a:ext>
          </a:extLst>
        </xdr:cNvPr>
        <xdr:cNvCxnSpPr/>
      </xdr:nvCxnSpPr>
      <xdr:spPr>
        <a:xfrm flipV="1">
          <a:off x="12072620" y="17934214"/>
          <a:ext cx="782320" cy="37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12898</xdr:rowOff>
    </xdr:from>
    <xdr:ext cx="405111" cy="259045"/>
    <xdr:sp macro="" textlink="">
      <xdr:nvSpPr>
        <xdr:cNvPr id="451" name="n_1aveValue【庁舎】&#10;有形固定資産減価償却率">
          <a:extLst>
            <a:ext uri="{FF2B5EF4-FFF2-40B4-BE49-F238E27FC236}">
              <a16:creationId xmlns:a16="http://schemas.microsoft.com/office/drawing/2014/main" id="{E674227B-C609-4776-9247-48593FD311D3}"/>
            </a:ext>
          </a:extLst>
        </xdr:cNvPr>
        <xdr:cNvSpPr txBox="1"/>
      </xdr:nvSpPr>
      <xdr:spPr>
        <a:xfrm>
          <a:off x="13437244" y="1744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452" name="n_2aveValue【庁舎】&#10;有形固定資産減価償却率">
          <a:extLst>
            <a:ext uri="{FF2B5EF4-FFF2-40B4-BE49-F238E27FC236}">
              <a16:creationId xmlns:a16="http://schemas.microsoft.com/office/drawing/2014/main" id="{4B0B530C-86C6-4DDE-BDAF-C4EDFC5768F9}"/>
            </a:ext>
          </a:extLst>
        </xdr:cNvPr>
        <xdr:cNvSpPr txBox="1"/>
      </xdr:nvSpPr>
      <xdr:spPr>
        <a:xfrm>
          <a:off x="12675244" y="1743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453" name="n_3aveValue【庁舎】&#10;有形固定資産減価償却率">
          <a:extLst>
            <a:ext uri="{FF2B5EF4-FFF2-40B4-BE49-F238E27FC236}">
              <a16:creationId xmlns:a16="http://schemas.microsoft.com/office/drawing/2014/main" id="{FA72663A-A263-47F6-BB12-09857DA34729}"/>
            </a:ext>
          </a:extLst>
        </xdr:cNvPr>
        <xdr:cNvSpPr txBox="1"/>
      </xdr:nvSpPr>
      <xdr:spPr>
        <a:xfrm>
          <a:off x="1190054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78213</xdr:rowOff>
    </xdr:from>
    <xdr:ext cx="405111" cy="259045"/>
    <xdr:sp macro="" textlink="">
      <xdr:nvSpPr>
        <xdr:cNvPr id="454" name="n_4aveValue【庁舎】&#10;有形固定資産減価償却率">
          <a:extLst>
            <a:ext uri="{FF2B5EF4-FFF2-40B4-BE49-F238E27FC236}">
              <a16:creationId xmlns:a16="http://schemas.microsoft.com/office/drawing/2014/main" id="{F248306F-E74E-4F7B-AB9C-22DA2CF69798}"/>
            </a:ext>
          </a:extLst>
        </xdr:cNvPr>
        <xdr:cNvSpPr txBox="1"/>
      </xdr:nvSpPr>
      <xdr:spPr>
        <a:xfrm>
          <a:off x="11102984" y="1734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49547</xdr:rowOff>
    </xdr:from>
    <xdr:ext cx="405111" cy="259045"/>
    <xdr:sp macro="" textlink="">
      <xdr:nvSpPr>
        <xdr:cNvPr id="455" name="n_1mainValue【庁舎】&#10;有形固定資産減価償却率">
          <a:extLst>
            <a:ext uri="{FF2B5EF4-FFF2-40B4-BE49-F238E27FC236}">
              <a16:creationId xmlns:a16="http://schemas.microsoft.com/office/drawing/2014/main" id="{1F52C4F6-E4C8-486B-BC46-C9821AA19C0E}"/>
            </a:ext>
          </a:extLst>
        </xdr:cNvPr>
        <xdr:cNvSpPr txBox="1"/>
      </xdr:nvSpPr>
      <xdr:spPr>
        <a:xfrm>
          <a:off x="134372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34851</xdr:rowOff>
    </xdr:from>
    <xdr:ext cx="405111" cy="259045"/>
    <xdr:sp macro="" textlink="">
      <xdr:nvSpPr>
        <xdr:cNvPr id="456" name="n_2mainValue【庁舎】&#10;有形固定資産減価償却率">
          <a:extLst>
            <a:ext uri="{FF2B5EF4-FFF2-40B4-BE49-F238E27FC236}">
              <a16:creationId xmlns:a16="http://schemas.microsoft.com/office/drawing/2014/main" id="{502A7645-017F-4BDE-8E6B-95F489EF59E9}"/>
            </a:ext>
          </a:extLst>
        </xdr:cNvPr>
        <xdr:cNvSpPr txBox="1"/>
      </xdr:nvSpPr>
      <xdr:spPr>
        <a:xfrm>
          <a:off x="12675244" y="1797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77306</xdr:rowOff>
    </xdr:from>
    <xdr:ext cx="469744" cy="259045"/>
    <xdr:sp macro="" textlink="">
      <xdr:nvSpPr>
        <xdr:cNvPr id="457" name="n_3mainValue【庁舎】&#10;有形固定資産減価償却率">
          <a:extLst>
            <a:ext uri="{FF2B5EF4-FFF2-40B4-BE49-F238E27FC236}">
              <a16:creationId xmlns:a16="http://schemas.microsoft.com/office/drawing/2014/main" id="{219DF013-D733-40AD-89B9-F89BA7939F7C}"/>
            </a:ext>
          </a:extLst>
        </xdr:cNvPr>
        <xdr:cNvSpPr txBox="1"/>
      </xdr:nvSpPr>
      <xdr:spPr>
        <a:xfrm>
          <a:off x="11868227" y="1835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58" name="正方形/長方形 457">
          <a:extLst>
            <a:ext uri="{FF2B5EF4-FFF2-40B4-BE49-F238E27FC236}">
              <a16:creationId xmlns:a16="http://schemas.microsoft.com/office/drawing/2014/main" id="{E6629EFA-8EE1-4105-9EA1-CE4AFC0AA9AB}"/>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9" name="正方形/長方形 458">
          <a:extLst>
            <a:ext uri="{FF2B5EF4-FFF2-40B4-BE49-F238E27FC236}">
              <a16:creationId xmlns:a16="http://schemas.microsoft.com/office/drawing/2014/main" id="{5D67E5CA-4B04-473B-B8C0-850BC6EDEB95}"/>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60" name="正方形/長方形 459">
          <a:extLst>
            <a:ext uri="{FF2B5EF4-FFF2-40B4-BE49-F238E27FC236}">
              <a16:creationId xmlns:a16="http://schemas.microsoft.com/office/drawing/2014/main" id="{97BAD91F-A370-4FF8-8645-C80B32FF52E6}"/>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61" name="正方形/長方形 460">
          <a:extLst>
            <a:ext uri="{FF2B5EF4-FFF2-40B4-BE49-F238E27FC236}">
              <a16:creationId xmlns:a16="http://schemas.microsoft.com/office/drawing/2014/main" id="{CB7D713F-92CF-4FC7-9A2B-47C17559EBAA}"/>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62" name="正方形/長方形 461">
          <a:extLst>
            <a:ext uri="{FF2B5EF4-FFF2-40B4-BE49-F238E27FC236}">
              <a16:creationId xmlns:a16="http://schemas.microsoft.com/office/drawing/2014/main" id="{F1DC3E67-19E5-4F9F-9AC8-4AB58291B85A}"/>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63" name="正方形/長方形 462">
          <a:extLst>
            <a:ext uri="{FF2B5EF4-FFF2-40B4-BE49-F238E27FC236}">
              <a16:creationId xmlns:a16="http://schemas.microsoft.com/office/drawing/2014/main" id="{6F017FAF-D226-467E-BAFF-B5987DE8485B}"/>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64" name="正方形/長方形 463">
          <a:extLst>
            <a:ext uri="{FF2B5EF4-FFF2-40B4-BE49-F238E27FC236}">
              <a16:creationId xmlns:a16="http://schemas.microsoft.com/office/drawing/2014/main" id="{F51A2FED-BDD1-4B0F-BF06-67A949B23FE3}"/>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5" name="正方形/長方形 464">
          <a:extLst>
            <a:ext uri="{FF2B5EF4-FFF2-40B4-BE49-F238E27FC236}">
              <a16:creationId xmlns:a16="http://schemas.microsoft.com/office/drawing/2014/main" id="{DDF901DC-9775-45E8-8608-61AA7754666C}"/>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66" name="テキスト ボックス 465">
          <a:extLst>
            <a:ext uri="{FF2B5EF4-FFF2-40B4-BE49-F238E27FC236}">
              <a16:creationId xmlns:a16="http://schemas.microsoft.com/office/drawing/2014/main" id="{C8B98219-47E4-4845-9F30-6BFF66639BF1}"/>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67" name="直線コネクタ 466">
          <a:extLst>
            <a:ext uri="{FF2B5EF4-FFF2-40B4-BE49-F238E27FC236}">
              <a16:creationId xmlns:a16="http://schemas.microsoft.com/office/drawing/2014/main" id="{DC39C84D-CA5B-48EF-8F4B-20781707827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68" name="直線コネクタ 467">
          <a:extLst>
            <a:ext uri="{FF2B5EF4-FFF2-40B4-BE49-F238E27FC236}">
              <a16:creationId xmlns:a16="http://schemas.microsoft.com/office/drawing/2014/main" id="{C5155EAD-E735-44A7-950C-0199A728012C}"/>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69" name="テキスト ボックス 468">
          <a:extLst>
            <a:ext uri="{FF2B5EF4-FFF2-40B4-BE49-F238E27FC236}">
              <a16:creationId xmlns:a16="http://schemas.microsoft.com/office/drawing/2014/main" id="{23096DE9-099C-46E8-9D07-F28BA30AAA62}"/>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70" name="直線コネクタ 469">
          <a:extLst>
            <a:ext uri="{FF2B5EF4-FFF2-40B4-BE49-F238E27FC236}">
              <a16:creationId xmlns:a16="http://schemas.microsoft.com/office/drawing/2014/main" id="{3F4EDC17-7D3E-48B8-89F1-BA3201DAF48C}"/>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71" name="テキスト ボックス 470">
          <a:extLst>
            <a:ext uri="{FF2B5EF4-FFF2-40B4-BE49-F238E27FC236}">
              <a16:creationId xmlns:a16="http://schemas.microsoft.com/office/drawing/2014/main" id="{CB0E7C53-4452-47C9-9758-F528ECE25042}"/>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72" name="直線コネクタ 471">
          <a:extLst>
            <a:ext uri="{FF2B5EF4-FFF2-40B4-BE49-F238E27FC236}">
              <a16:creationId xmlns:a16="http://schemas.microsoft.com/office/drawing/2014/main" id="{8C4D1E95-A161-4407-BDF5-92E0DA8348AF}"/>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73" name="テキスト ボックス 472">
          <a:extLst>
            <a:ext uri="{FF2B5EF4-FFF2-40B4-BE49-F238E27FC236}">
              <a16:creationId xmlns:a16="http://schemas.microsoft.com/office/drawing/2014/main" id="{AF3C9996-9F62-43C1-ACAB-F91DE2AC013A}"/>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74" name="直線コネクタ 473">
          <a:extLst>
            <a:ext uri="{FF2B5EF4-FFF2-40B4-BE49-F238E27FC236}">
              <a16:creationId xmlns:a16="http://schemas.microsoft.com/office/drawing/2014/main" id="{B893C76C-7663-41E5-9072-6FB10918FEF9}"/>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75" name="テキスト ボックス 474">
          <a:extLst>
            <a:ext uri="{FF2B5EF4-FFF2-40B4-BE49-F238E27FC236}">
              <a16:creationId xmlns:a16="http://schemas.microsoft.com/office/drawing/2014/main" id="{3EB76242-FE2D-46F6-BE15-CB37BAD57E16}"/>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76" name="直線コネクタ 475">
          <a:extLst>
            <a:ext uri="{FF2B5EF4-FFF2-40B4-BE49-F238E27FC236}">
              <a16:creationId xmlns:a16="http://schemas.microsoft.com/office/drawing/2014/main" id="{20A9CFC4-A505-4855-9D50-49F4E9CD69E3}"/>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477" name="テキスト ボックス 476">
          <a:extLst>
            <a:ext uri="{FF2B5EF4-FFF2-40B4-BE49-F238E27FC236}">
              <a16:creationId xmlns:a16="http://schemas.microsoft.com/office/drawing/2014/main" id="{08DBCDA4-C771-4DC1-A289-5DBB8DCDA0C5}"/>
            </a:ext>
          </a:extLst>
        </xdr:cNvPr>
        <xdr:cNvSpPr txBox="1"/>
      </xdr:nvSpPr>
      <xdr:spPr>
        <a:xfrm>
          <a:off x="15630721" y="16625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8" name="直線コネクタ 477">
          <a:extLst>
            <a:ext uri="{FF2B5EF4-FFF2-40B4-BE49-F238E27FC236}">
              <a16:creationId xmlns:a16="http://schemas.microsoft.com/office/drawing/2014/main" id="{08D490DE-BD1A-4567-8E15-B3D9CBCF757E}"/>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79" name="テキスト ボックス 478">
          <a:extLst>
            <a:ext uri="{FF2B5EF4-FFF2-40B4-BE49-F238E27FC236}">
              <a16:creationId xmlns:a16="http://schemas.microsoft.com/office/drawing/2014/main" id="{2816E528-BA49-4A67-9171-1266ACDD3BDE}"/>
            </a:ext>
          </a:extLst>
        </xdr:cNvPr>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80" name="【庁舎】&#10;一人当たり面積グラフ枠">
          <a:extLst>
            <a:ext uri="{FF2B5EF4-FFF2-40B4-BE49-F238E27FC236}">
              <a16:creationId xmlns:a16="http://schemas.microsoft.com/office/drawing/2014/main" id="{0A6E81D8-7086-42C3-BF9F-6B4B1D8AA998}"/>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481" name="直線コネクタ 480">
          <a:extLst>
            <a:ext uri="{FF2B5EF4-FFF2-40B4-BE49-F238E27FC236}">
              <a16:creationId xmlns:a16="http://schemas.microsoft.com/office/drawing/2014/main" id="{C5D2CDA2-6331-4F6B-A0FF-3C6CC5D6F7BF}"/>
            </a:ext>
          </a:extLst>
        </xdr:cNvPr>
        <xdr:cNvCxnSpPr/>
      </xdr:nvCxnSpPr>
      <xdr:spPr>
        <a:xfrm flipV="1">
          <a:off x="19509104" y="16970755"/>
          <a:ext cx="0" cy="125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482" name="【庁舎】&#10;一人当たり面積最小値テキスト">
          <a:extLst>
            <a:ext uri="{FF2B5EF4-FFF2-40B4-BE49-F238E27FC236}">
              <a16:creationId xmlns:a16="http://schemas.microsoft.com/office/drawing/2014/main" id="{F10D65D4-F322-4E37-BC38-158C2365B66C}"/>
            </a:ext>
          </a:extLst>
        </xdr:cNvPr>
        <xdr:cNvSpPr txBox="1"/>
      </xdr:nvSpPr>
      <xdr:spPr>
        <a:xfrm>
          <a:off x="19547840" y="1823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483" name="直線コネクタ 482">
          <a:extLst>
            <a:ext uri="{FF2B5EF4-FFF2-40B4-BE49-F238E27FC236}">
              <a16:creationId xmlns:a16="http://schemas.microsoft.com/office/drawing/2014/main" id="{08557D78-F273-4422-B34F-25AE26FD96F5}"/>
            </a:ext>
          </a:extLst>
        </xdr:cNvPr>
        <xdr:cNvCxnSpPr/>
      </xdr:nvCxnSpPr>
      <xdr:spPr>
        <a:xfrm>
          <a:off x="19443700" y="18227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484" name="【庁舎】&#10;一人当たり面積最大値テキスト">
          <a:extLst>
            <a:ext uri="{FF2B5EF4-FFF2-40B4-BE49-F238E27FC236}">
              <a16:creationId xmlns:a16="http://schemas.microsoft.com/office/drawing/2014/main" id="{42844950-D239-4F8D-B1C1-04D24C9FA155}"/>
            </a:ext>
          </a:extLst>
        </xdr:cNvPr>
        <xdr:cNvSpPr txBox="1"/>
      </xdr:nvSpPr>
      <xdr:spPr>
        <a:xfrm>
          <a:off x="19547840" y="1675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485" name="直線コネクタ 484">
          <a:extLst>
            <a:ext uri="{FF2B5EF4-FFF2-40B4-BE49-F238E27FC236}">
              <a16:creationId xmlns:a16="http://schemas.microsoft.com/office/drawing/2014/main" id="{D66A47E2-4120-47B7-BA2B-4153AA0D983B}"/>
            </a:ext>
          </a:extLst>
        </xdr:cNvPr>
        <xdr:cNvCxnSpPr/>
      </xdr:nvCxnSpPr>
      <xdr:spPr>
        <a:xfrm>
          <a:off x="19443700" y="169707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486" name="【庁舎】&#10;一人当たり面積平均値テキスト">
          <a:extLst>
            <a:ext uri="{FF2B5EF4-FFF2-40B4-BE49-F238E27FC236}">
              <a16:creationId xmlns:a16="http://schemas.microsoft.com/office/drawing/2014/main" id="{3BB773C0-0660-445B-B93E-23780CEE9F4C}"/>
            </a:ext>
          </a:extLst>
        </xdr:cNvPr>
        <xdr:cNvSpPr txBox="1"/>
      </xdr:nvSpPr>
      <xdr:spPr>
        <a:xfrm>
          <a:off x="1954784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487" name="フローチャート: 判断 486">
          <a:extLst>
            <a:ext uri="{FF2B5EF4-FFF2-40B4-BE49-F238E27FC236}">
              <a16:creationId xmlns:a16="http://schemas.microsoft.com/office/drawing/2014/main" id="{2964CDE5-CB9A-4140-A15F-B83EDFE991F9}"/>
            </a:ext>
          </a:extLst>
        </xdr:cNvPr>
        <xdr:cNvSpPr/>
      </xdr:nvSpPr>
      <xdr:spPr>
        <a:xfrm>
          <a:off x="19458940" y="18096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488" name="フローチャート: 判断 487">
          <a:extLst>
            <a:ext uri="{FF2B5EF4-FFF2-40B4-BE49-F238E27FC236}">
              <a16:creationId xmlns:a16="http://schemas.microsoft.com/office/drawing/2014/main" id="{61E5E78E-A376-43A7-9A11-4A8572B7C089}"/>
            </a:ext>
          </a:extLst>
        </xdr:cNvPr>
        <xdr:cNvSpPr/>
      </xdr:nvSpPr>
      <xdr:spPr>
        <a:xfrm>
          <a:off x="18735040" y="180953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489" name="フローチャート: 判断 488">
          <a:extLst>
            <a:ext uri="{FF2B5EF4-FFF2-40B4-BE49-F238E27FC236}">
              <a16:creationId xmlns:a16="http://schemas.microsoft.com/office/drawing/2014/main" id="{07DF17CA-0FD9-4729-9BA5-109EFB5E2447}"/>
            </a:ext>
          </a:extLst>
        </xdr:cNvPr>
        <xdr:cNvSpPr/>
      </xdr:nvSpPr>
      <xdr:spPr>
        <a:xfrm>
          <a:off x="17937480" y="180924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160782</xdr:rowOff>
    </xdr:from>
    <xdr:to>
      <xdr:col>102</xdr:col>
      <xdr:colOff>165100</xdr:colOff>
      <xdr:row>108</xdr:row>
      <xdr:rowOff>90932</xdr:rowOff>
    </xdr:to>
    <xdr:sp macro="" textlink="">
      <xdr:nvSpPr>
        <xdr:cNvPr id="490" name="フローチャート: 判断 489">
          <a:extLst>
            <a:ext uri="{FF2B5EF4-FFF2-40B4-BE49-F238E27FC236}">
              <a16:creationId xmlns:a16="http://schemas.microsoft.com/office/drawing/2014/main" id="{3DE25DDC-1D10-4DCF-B033-C795BFB409CF}"/>
            </a:ext>
          </a:extLst>
        </xdr:cNvPr>
        <xdr:cNvSpPr/>
      </xdr:nvSpPr>
      <xdr:spPr>
        <a:xfrm>
          <a:off x="17162780" y="180982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7493</xdr:rowOff>
    </xdr:from>
    <xdr:to>
      <xdr:col>98</xdr:col>
      <xdr:colOff>38100</xdr:colOff>
      <xdr:row>108</xdr:row>
      <xdr:rowOff>109093</xdr:rowOff>
    </xdr:to>
    <xdr:sp macro="" textlink="">
      <xdr:nvSpPr>
        <xdr:cNvPr id="491" name="フローチャート: 判断 490">
          <a:extLst>
            <a:ext uri="{FF2B5EF4-FFF2-40B4-BE49-F238E27FC236}">
              <a16:creationId xmlns:a16="http://schemas.microsoft.com/office/drawing/2014/main" id="{E8764900-256D-4269-9012-FB630CC7F913}"/>
            </a:ext>
          </a:extLst>
        </xdr:cNvPr>
        <xdr:cNvSpPr/>
      </xdr:nvSpPr>
      <xdr:spPr>
        <a:xfrm>
          <a:off x="16388080" y="1811261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92" name="テキスト ボックス 491">
          <a:extLst>
            <a:ext uri="{FF2B5EF4-FFF2-40B4-BE49-F238E27FC236}">
              <a16:creationId xmlns:a16="http://schemas.microsoft.com/office/drawing/2014/main" id="{F1BC2255-5AD6-4B7C-9895-E24758A09419}"/>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93" name="テキスト ボックス 492">
          <a:extLst>
            <a:ext uri="{FF2B5EF4-FFF2-40B4-BE49-F238E27FC236}">
              <a16:creationId xmlns:a16="http://schemas.microsoft.com/office/drawing/2014/main" id="{677AFDB4-0588-4D15-A8E9-D558124D4EC1}"/>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94" name="テキスト ボックス 493">
          <a:extLst>
            <a:ext uri="{FF2B5EF4-FFF2-40B4-BE49-F238E27FC236}">
              <a16:creationId xmlns:a16="http://schemas.microsoft.com/office/drawing/2014/main" id="{E0153101-206C-40A2-83F2-48FCC6A7C7CC}"/>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95" name="テキスト ボックス 494">
          <a:extLst>
            <a:ext uri="{FF2B5EF4-FFF2-40B4-BE49-F238E27FC236}">
              <a16:creationId xmlns:a16="http://schemas.microsoft.com/office/drawing/2014/main" id="{86F8B2D2-EDF1-40E5-B306-670B307ECD3D}"/>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96" name="テキスト ボックス 495">
          <a:extLst>
            <a:ext uri="{FF2B5EF4-FFF2-40B4-BE49-F238E27FC236}">
              <a16:creationId xmlns:a16="http://schemas.microsoft.com/office/drawing/2014/main" id="{98DDC1BB-CEF2-4F37-BC60-E5DCA294A4AC}"/>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38354</xdr:rowOff>
    </xdr:from>
    <xdr:to>
      <xdr:col>112</xdr:col>
      <xdr:colOff>38100</xdr:colOff>
      <xdr:row>107</xdr:row>
      <xdr:rowOff>139954</xdr:rowOff>
    </xdr:to>
    <xdr:sp macro="" textlink="">
      <xdr:nvSpPr>
        <xdr:cNvPr id="497" name="楕円 496">
          <a:extLst>
            <a:ext uri="{FF2B5EF4-FFF2-40B4-BE49-F238E27FC236}">
              <a16:creationId xmlns:a16="http://schemas.microsoft.com/office/drawing/2014/main" id="{C3BD77B1-9058-472E-9D22-3F0DAD0D517E}"/>
            </a:ext>
          </a:extLst>
        </xdr:cNvPr>
        <xdr:cNvSpPr/>
      </xdr:nvSpPr>
      <xdr:spPr>
        <a:xfrm>
          <a:off x="18735040" y="179758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36830</xdr:rowOff>
    </xdr:from>
    <xdr:to>
      <xdr:col>107</xdr:col>
      <xdr:colOff>101600</xdr:colOff>
      <xdr:row>107</xdr:row>
      <xdr:rowOff>138430</xdr:rowOff>
    </xdr:to>
    <xdr:sp macro="" textlink="">
      <xdr:nvSpPr>
        <xdr:cNvPr id="498" name="楕円 497">
          <a:extLst>
            <a:ext uri="{FF2B5EF4-FFF2-40B4-BE49-F238E27FC236}">
              <a16:creationId xmlns:a16="http://schemas.microsoft.com/office/drawing/2014/main" id="{F2B96E64-F8E4-49F9-853F-EADB6FBA67D4}"/>
            </a:ext>
          </a:extLst>
        </xdr:cNvPr>
        <xdr:cNvSpPr/>
      </xdr:nvSpPr>
      <xdr:spPr>
        <a:xfrm>
          <a:off x="17937480" y="1797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87630</xdr:rowOff>
    </xdr:from>
    <xdr:to>
      <xdr:col>111</xdr:col>
      <xdr:colOff>177800</xdr:colOff>
      <xdr:row>107</xdr:row>
      <xdr:rowOff>89154</xdr:rowOff>
    </xdr:to>
    <xdr:cxnSp macro="">
      <xdr:nvCxnSpPr>
        <xdr:cNvPr id="499" name="直線コネクタ 498">
          <a:extLst>
            <a:ext uri="{FF2B5EF4-FFF2-40B4-BE49-F238E27FC236}">
              <a16:creationId xmlns:a16="http://schemas.microsoft.com/office/drawing/2014/main" id="{905E80C7-911F-4F8C-A87A-5F34819EFEDD}"/>
            </a:ext>
          </a:extLst>
        </xdr:cNvPr>
        <xdr:cNvCxnSpPr/>
      </xdr:nvCxnSpPr>
      <xdr:spPr>
        <a:xfrm>
          <a:off x="17988280" y="18025110"/>
          <a:ext cx="78994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32386</xdr:rowOff>
    </xdr:from>
    <xdr:to>
      <xdr:col>102</xdr:col>
      <xdr:colOff>165100</xdr:colOff>
      <xdr:row>107</xdr:row>
      <xdr:rowOff>133986</xdr:rowOff>
    </xdr:to>
    <xdr:sp macro="" textlink="">
      <xdr:nvSpPr>
        <xdr:cNvPr id="500" name="楕円 499">
          <a:extLst>
            <a:ext uri="{FF2B5EF4-FFF2-40B4-BE49-F238E27FC236}">
              <a16:creationId xmlns:a16="http://schemas.microsoft.com/office/drawing/2014/main" id="{374AFDD5-3361-449E-86D8-1DF475C44F43}"/>
            </a:ext>
          </a:extLst>
        </xdr:cNvPr>
        <xdr:cNvSpPr/>
      </xdr:nvSpPr>
      <xdr:spPr>
        <a:xfrm>
          <a:off x="17162780" y="1796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83186</xdr:rowOff>
    </xdr:from>
    <xdr:to>
      <xdr:col>107</xdr:col>
      <xdr:colOff>50800</xdr:colOff>
      <xdr:row>107</xdr:row>
      <xdr:rowOff>87630</xdr:rowOff>
    </xdr:to>
    <xdr:cxnSp macro="">
      <xdr:nvCxnSpPr>
        <xdr:cNvPr id="501" name="直線コネクタ 500">
          <a:extLst>
            <a:ext uri="{FF2B5EF4-FFF2-40B4-BE49-F238E27FC236}">
              <a16:creationId xmlns:a16="http://schemas.microsoft.com/office/drawing/2014/main" id="{1E966AAF-DC4A-451F-89E8-3FF5E39568EF}"/>
            </a:ext>
          </a:extLst>
        </xdr:cNvPr>
        <xdr:cNvCxnSpPr/>
      </xdr:nvCxnSpPr>
      <xdr:spPr>
        <a:xfrm>
          <a:off x="17213580" y="18020666"/>
          <a:ext cx="774700" cy="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79139</xdr:rowOff>
    </xdr:from>
    <xdr:ext cx="469744" cy="259045"/>
    <xdr:sp macro="" textlink="">
      <xdr:nvSpPr>
        <xdr:cNvPr id="502" name="n_1aveValue【庁舎】&#10;一人当たり面積">
          <a:extLst>
            <a:ext uri="{FF2B5EF4-FFF2-40B4-BE49-F238E27FC236}">
              <a16:creationId xmlns:a16="http://schemas.microsoft.com/office/drawing/2014/main" id="{3576ACCE-5642-4938-B608-44AA87E761A3}"/>
            </a:ext>
          </a:extLst>
        </xdr:cNvPr>
        <xdr:cNvSpPr txBox="1"/>
      </xdr:nvSpPr>
      <xdr:spPr>
        <a:xfrm>
          <a:off x="18561127" y="1818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76216</xdr:rowOff>
    </xdr:from>
    <xdr:ext cx="469744" cy="259045"/>
    <xdr:sp macro="" textlink="">
      <xdr:nvSpPr>
        <xdr:cNvPr id="503" name="n_2aveValue【庁舎】&#10;一人当たり面積">
          <a:extLst>
            <a:ext uri="{FF2B5EF4-FFF2-40B4-BE49-F238E27FC236}">
              <a16:creationId xmlns:a16="http://schemas.microsoft.com/office/drawing/2014/main" id="{E0794211-B268-4890-827B-D3A7F0059E8E}"/>
            </a:ext>
          </a:extLst>
        </xdr:cNvPr>
        <xdr:cNvSpPr txBox="1"/>
      </xdr:nvSpPr>
      <xdr:spPr>
        <a:xfrm>
          <a:off x="17776267" y="1818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82059</xdr:rowOff>
    </xdr:from>
    <xdr:ext cx="469744" cy="259045"/>
    <xdr:sp macro="" textlink="">
      <xdr:nvSpPr>
        <xdr:cNvPr id="504" name="n_3aveValue【庁舎】&#10;一人当たり面積">
          <a:extLst>
            <a:ext uri="{FF2B5EF4-FFF2-40B4-BE49-F238E27FC236}">
              <a16:creationId xmlns:a16="http://schemas.microsoft.com/office/drawing/2014/main" id="{BAF346E4-9C94-421F-A59E-C1A781BF35D4}"/>
            </a:ext>
          </a:extLst>
        </xdr:cNvPr>
        <xdr:cNvSpPr txBox="1"/>
      </xdr:nvSpPr>
      <xdr:spPr>
        <a:xfrm>
          <a:off x="17001567" y="1818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125620</xdr:rowOff>
    </xdr:from>
    <xdr:ext cx="469744" cy="259045"/>
    <xdr:sp macro="" textlink="">
      <xdr:nvSpPr>
        <xdr:cNvPr id="505" name="n_4aveValue【庁舎】&#10;一人当たり面積">
          <a:extLst>
            <a:ext uri="{FF2B5EF4-FFF2-40B4-BE49-F238E27FC236}">
              <a16:creationId xmlns:a16="http://schemas.microsoft.com/office/drawing/2014/main" id="{7FB2221A-8049-41BD-81F9-F160D258C2FA}"/>
            </a:ext>
          </a:extLst>
        </xdr:cNvPr>
        <xdr:cNvSpPr txBox="1"/>
      </xdr:nvSpPr>
      <xdr:spPr>
        <a:xfrm>
          <a:off x="16226867" y="1789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156481</xdr:rowOff>
    </xdr:from>
    <xdr:ext cx="469744" cy="259045"/>
    <xdr:sp macro="" textlink="">
      <xdr:nvSpPr>
        <xdr:cNvPr id="506" name="n_1mainValue【庁舎】&#10;一人当たり面積">
          <a:extLst>
            <a:ext uri="{FF2B5EF4-FFF2-40B4-BE49-F238E27FC236}">
              <a16:creationId xmlns:a16="http://schemas.microsoft.com/office/drawing/2014/main" id="{29FA0546-20C9-4EA4-92B6-272480D43AD2}"/>
            </a:ext>
          </a:extLst>
        </xdr:cNvPr>
        <xdr:cNvSpPr txBox="1"/>
      </xdr:nvSpPr>
      <xdr:spPr>
        <a:xfrm>
          <a:off x="18561127" y="1775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154957</xdr:rowOff>
    </xdr:from>
    <xdr:ext cx="469744" cy="259045"/>
    <xdr:sp macro="" textlink="">
      <xdr:nvSpPr>
        <xdr:cNvPr id="507" name="n_2mainValue【庁舎】&#10;一人当たり面積">
          <a:extLst>
            <a:ext uri="{FF2B5EF4-FFF2-40B4-BE49-F238E27FC236}">
              <a16:creationId xmlns:a16="http://schemas.microsoft.com/office/drawing/2014/main" id="{1A777A18-1F3D-425C-94CE-160E42300359}"/>
            </a:ext>
          </a:extLst>
        </xdr:cNvPr>
        <xdr:cNvSpPr txBox="1"/>
      </xdr:nvSpPr>
      <xdr:spPr>
        <a:xfrm>
          <a:off x="1777626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150513</xdr:rowOff>
    </xdr:from>
    <xdr:ext cx="469744" cy="259045"/>
    <xdr:sp macro="" textlink="">
      <xdr:nvSpPr>
        <xdr:cNvPr id="508" name="n_3mainValue【庁舎】&#10;一人当たり面積">
          <a:extLst>
            <a:ext uri="{FF2B5EF4-FFF2-40B4-BE49-F238E27FC236}">
              <a16:creationId xmlns:a16="http://schemas.microsoft.com/office/drawing/2014/main" id="{AFE235A4-ADD5-40E7-86EE-8B7F3857FB94}"/>
            </a:ext>
          </a:extLst>
        </xdr:cNvPr>
        <xdr:cNvSpPr txBox="1"/>
      </xdr:nvSpPr>
      <xdr:spPr>
        <a:xfrm>
          <a:off x="17001567" y="1775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09" name="正方形/長方形 508">
          <a:extLst>
            <a:ext uri="{FF2B5EF4-FFF2-40B4-BE49-F238E27FC236}">
              <a16:creationId xmlns:a16="http://schemas.microsoft.com/office/drawing/2014/main" id="{B494F912-603D-42F0-AF98-96359CAEC7BD}"/>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10" name="正方形/長方形 509">
          <a:extLst>
            <a:ext uri="{FF2B5EF4-FFF2-40B4-BE49-F238E27FC236}">
              <a16:creationId xmlns:a16="http://schemas.microsoft.com/office/drawing/2014/main" id="{2B93C046-45F5-4AA1-BFC1-52190F569AF7}"/>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11" name="テキスト ボックス 510">
          <a:extLst>
            <a:ext uri="{FF2B5EF4-FFF2-40B4-BE49-F238E27FC236}">
              <a16:creationId xmlns:a16="http://schemas.microsoft.com/office/drawing/2014/main" id="{17EE5F78-FBF6-4694-ADEE-D66FE81A41E4}"/>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高齢者在宅サービスセンター、消防施設等、平成１けた台後半に整備された施設が老朽化してきている。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庁舎は昭和</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年度竣工で老朽化しているが、平成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年度に耐震改修を行ったため、減価償却率が下がった。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施設の複合化を含めた更新計画を策定し、計画的に施設更新を行っていく必要がある。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東京都利島村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
318
4.12
1,317,424
1,263,862
53,562
337,317
490,943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類似団体平均と比較して低い水準となっている。基準財政需要額・基準財政収入額の影響により、単年度では平成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0.126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0.143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0.135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0.137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0.142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0.135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0.138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0.138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0.151</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0.144</a:t>
          </a:r>
          <a:endParaRPr lang="ja-JP" altLang="ja-JP" sz="1400">
            <a:effectLst/>
          </a:endParaRPr>
        </a:p>
        <a:p>
          <a:r>
            <a:rPr kumimoji="1" lang="ja-JP" altLang="ja-JP" sz="1100">
              <a:solidFill>
                <a:schemeClr val="dk1"/>
              </a:solidFill>
              <a:effectLst/>
              <a:latin typeface="+mn-lt"/>
              <a:ea typeface="+mn-ea"/>
              <a:cs typeface="+mn-cs"/>
            </a:rPr>
            <a:t>と推移している。今後、基準財政収入額の大幅な増減は考えにくい。基準財政需要額の増減（高齢者・児童数の増に伴う増や、元利償還金の減に伴う減など）が要因となって指数が変動する可能性がある。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29972</xdr:rowOff>
    </xdr:from>
    <xdr:to>
      <xdr:col>23</xdr:col>
      <xdr:colOff>133350</xdr:colOff>
      <xdr:row>44</xdr:row>
      <xdr:rowOff>29972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573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29972</xdr:rowOff>
    </xdr:from>
    <xdr:to>
      <xdr:col>19</xdr:col>
      <xdr:colOff>133350</xdr:colOff>
      <xdr:row>44</xdr:row>
      <xdr:rowOff>29972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73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29972</xdr:rowOff>
    </xdr:from>
    <xdr:to>
      <xdr:col>15</xdr:col>
      <xdr:colOff>82550</xdr:colOff>
      <xdr:row>44</xdr:row>
      <xdr:rowOff>29972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573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29972</xdr:rowOff>
    </xdr:from>
    <xdr:to>
      <xdr:col>11</xdr:col>
      <xdr:colOff>31750</xdr:colOff>
      <xdr:row>44</xdr:row>
      <xdr:rowOff>29972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573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150622</xdr:rowOff>
    </xdr:from>
    <xdr:to>
      <xdr:col>23</xdr:col>
      <xdr:colOff>184150</xdr:colOff>
      <xdr:row>44</xdr:row>
      <xdr:rowOff>80772</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46499</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150622</xdr:rowOff>
    </xdr:from>
    <xdr:to>
      <xdr:col>19</xdr:col>
      <xdr:colOff>184150</xdr:colOff>
      <xdr:row>44</xdr:row>
      <xdr:rowOff>80772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65549</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0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150622</xdr:rowOff>
    </xdr:from>
    <xdr:to>
      <xdr:col>15</xdr:col>
      <xdr:colOff>133350</xdr:colOff>
      <xdr:row>44</xdr:row>
      <xdr:rowOff>80772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65549</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150622</xdr:rowOff>
    </xdr:from>
    <xdr:to>
      <xdr:col>11</xdr:col>
      <xdr:colOff>82550</xdr:colOff>
      <xdr:row>44</xdr:row>
      <xdr:rowOff>80772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65549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150622</xdr:rowOff>
    </xdr:from>
    <xdr:to>
      <xdr:col>7</xdr:col>
      <xdr:colOff>31750</xdr:colOff>
      <xdr:row>44</xdr:row>
      <xdr:rowOff>80772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65549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類似団体平均を上回ることができた。</a:t>
          </a:r>
          <a:endParaRPr lang="ja-JP" altLang="ja-JP" sz="1400">
            <a:effectLst/>
          </a:endParaRPr>
        </a:p>
        <a:p>
          <a:r>
            <a:rPr kumimoji="1" lang="ja-JP" altLang="ja-JP" sz="1100">
              <a:solidFill>
                <a:schemeClr val="dk1"/>
              </a:solidFill>
              <a:effectLst/>
              <a:latin typeface="+mn-lt"/>
              <a:ea typeface="+mn-ea"/>
              <a:cs typeface="+mn-cs"/>
            </a:rPr>
            <a:t>経常経費一般財源が約</a:t>
          </a:r>
          <a:r>
            <a:rPr kumimoji="1" lang="en-US" altLang="ja-JP" sz="1100">
              <a:solidFill>
                <a:schemeClr val="dk1"/>
              </a:solidFill>
              <a:effectLst/>
              <a:latin typeface="+mn-lt"/>
              <a:ea typeface="+mn-ea"/>
              <a:cs typeface="+mn-cs"/>
            </a:rPr>
            <a:t>338,000</a:t>
          </a:r>
          <a:r>
            <a:rPr kumimoji="1" lang="ja-JP" altLang="ja-JP" sz="1100">
              <a:solidFill>
                <a:schemeClr val="dk1"/>
              </a:solidFill>
              <a:effectLst/>
              <a:latin typeface="+mn-lt"/>
              <a:ea typeface="+mn-ea"/>
              <a:cs typeface="+mn-cs"/>
            </a:rPr>
            <a:t>千円（臨財債抜き）前後と財政規模が極小であるため歳出額が増加すると大きく悪化する。そのため、一般財源がより大きな比率を占める人件費・公債費、支出額の大きい物件費の抑制が必要となっているが、これ以上の住民へのサービス低下を避けるためには、抑制もなかなか厳しい。</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102764</xdr:rowOff>
    </xdr:from>
    <xdr:to>
      <xdr:col>23</xdr:col>
      <xdr:colOff>133350</xdr:colOff>
      <xdr:row>62</xdr:row>
      <xdr:rowOff>171132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732664"/>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51664</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5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102764</xdr:rowOff>
    </xdr:from>
    <xdr:to>
      <xdr:col>19</xdr:col>
      <xdr:colOff>133350</xdr:colOff>
      <xdr:row>62</xdr:row>
      <xdr:rowOff>138959</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732664"/>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22665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138959</xdr:rowOff>
    </xdr:from>
    <xdr:to>
      <xdr:col>15</xdr:col>
      <xdr:colOff>82550</xdr:colOff>
      <xdr:row>62</xdr:row>
      <xdr:rowOff>140970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76885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16633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8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34396</xdr:rowOff>
    </xdr:from>
    <xdr:to>
      <xdr:col>11</xdr:col>
      <xdr:colOff>31750</xdr:colOff>
      <xdr:row>62</xdr:row>
      <xdr:rowOff>140970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664296"/>
          <a:ext cx="889000" cy="10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131780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116311</xdr:rowOff>
    </xdr:from>
    <xdr:to>
      <xdr:col>7</xdr:col>
      <xdr:colOff>31750</xdr:colOff>
      <xdr:row>63</xdr:row>
      <xdr:rowOff>46461</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4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31238</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3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120332</xdr:rowOff>
    </xdr:from>
    <xdr:to>
      <xdr:col>23</xdr:col>
      <xdr:colOff>184150</xdr:colOff>
      <xdr:row>63</xdr:row>
      <xdr:rowOff>50482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136859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5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51964</xdr:rowOff>
    </xdr:from>
    <xdr:to>
      <xdr:col>19</xdr:col>
      <xdr:colOff>184150</xdr:colOff>
      <xdr:row>62</xdr:row>
      <xdr:rowOff>153564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68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163741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45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88159</xdr:rowOff>
    </xdr:from>
    <xdr:to>
      <xdr:col>15</xdr:col>
      <xdr:colOff>133350</xdr:colOff>
      <xdr:row>63</xdr:row>
      <xdr:rowOff>18309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1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28486</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48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90170</xdr:rowOff>
    </xdr:from>
    <xdr:to>
      <xdr:col>11</xdr:col>
      <xdr:colOff>82550</xdr:colOff>
      <xdr:row>63</xdr:row>
      <xdr:rowOff>20320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155046</xdr:rowOff>
    </xdr:from>
    <xdr:to>
      <xdr:col>7</xdr:col>
      <xdr:colOff>31750</xdr:colOff>
      <xdr:row>62</xdr:row>
      <xdr:rowOff>85196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61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95373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38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[1,925,050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類似団体内で最下位水準である。人口が約</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人の孤立小離島であるため、人口一人当たりにすると高くなってしまう。住民へのサービス提供の低下を防ぐためには、現在の職員を削減することは難しい。平成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の定年退職分を未補充としたが、児童数増加に伴う保育士の増員で職員数の減とはならなかった。物件費については、今後もシステム改修等委託費用が増加することが見込まれる。今後についても不必要な物品購入を削減することによる物件費の減、手当の支給率の見直しや職員の新陳代謝などにより抑制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150363</xdr:rowOff>
    </xdr:from>
    <xdr:to>
      <xdr:col>23</xdr:col>
      <xdr:colOff>133350</xdr:colOff>
      <xdr:row>86</xdr:row>
      <xdr:rowOff>65429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723613"/>
          <a:ext cx="838200" cy="8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29196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16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150363</xdr:rowOff>
    </xdr:from>
    <xdr:to>
      <xdr:col>19</xdr:col>
      <xdr:colOff>133350</xdr:colOff>
      <xdr:row>86</xdr:row>
      <xdr:rowOff>74662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3225800" y="14723613"/>
          <a:ext cx="889000" cy="9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124051</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4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52871</xdr:rowOff>
    </xdr:from>
    <xdr:to>
      <xdr:col>15</xdr:col>
      <xdr:colOff>82550</xdr:colOff>
      <xdr:row>86</xdr:row>
      <xdr:rowOff>74662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797571"/>
          <a:ext cx="889000" cy="2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126494</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145314</xdr:rowOff>
    </xdr:from>
    <xdr:to>
      <xdr:col>11</xdr:col>
      <xdr:colOff>31750</xdr:colOff>
      <xdr:row>86</xdr:row>
      <xdr:rowOff>52871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718564"/>
          <a:ext cx="889000" cy="7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121097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96095</xdr:rowOff>
    </xdr:from>
    <xdr:to>
      <xdr:col>7</xdr:col>
      <xdr:colOff>31750</xdr:colOff>
      <xdr:row>82</xdr:row>
      <xdr:rowOff>26245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398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36422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75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14629</xdr:rowOff>
    </xdr:from>
    <xdr:to>
      <xdr:col>23</xdr:col>
      <xdr:colOff>184150</xdr:colOff>
      <xdr:row>86</xdr:row>
      <xdr:rowOff>116229</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75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158156</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7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99563</xdr:rowOff>
    </xdr:from>
    <xdr:to>
      <xdr:col>19</xdr:col>
      <xdr:colOff>184150</xdr:colOff>
      <xdr:row>86</xdr:row>
      <xdr:rowOff>29713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67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14490</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759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23862</xdr:rowOff>
    </xdr:from>
    <xdr:to>
      <xdr:col>15</xdr:col>
      <xdr:colOff>133350</xdr:colOff>
      <xdr:row>86</xdr:row>
      <xdr:rowOff>125462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76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110239</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85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2071</xdr:rowOff>
    </xdr:from>
    <xdr:to>
      <xdr:col>11</xdr:col>
      <xdr:colOff>82550</xdr:colOff>
      <xdr:row>86</xdr:row>
      <xdr:rowOff>103671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74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88448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83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94514</xdr:rowOff>
    </xdr:from>
    <xdr:to>
      <xdr:col>7</xdr:col>
      <xdr:colOff>31750</xdr:colOff>
      <xdr:row>86</xdr:row>
      <xdr:rowOff>24664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66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9441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754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類似団体平均とほぼ同水準である。これは、国の給料表の下位の級を適用して給料表を作成していることや職員の退職・新規採用が頻繁であるので経験年数の少ない職員の割合が多いことによるものである。</a:t>
          </a:r>
          <a:endParaRPr lang="ja-JP" altLang="ja-JP" sz="1400">
            <a:effectLst/>
          </a:endParaRPr>
        </a:p>
        <a:p>
          <a:r>
            <a:rPr kumimoji="1" lang="ja-JP" altLang="ja-JP" sz="1100">
              <a:solidFill>
                <a:schemeClr val="dk1"/>
              </a:solidFill>
              <a:effectLst/>
              <a:latin typeface="+mn-lt"/>
              <a:ea typeface="+mn-ea"/>
              <a:cs typeface="+mn-cs"/>
            </a:rPr>
            <a:t>　今後においても人事院勧告などを基にして適正な給与水準を維持していく。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89663</xdr:rowOff>
    </xdr:from>
    <xdr:to>
      <xdr:col>81</xdr:col>
      <xdr:colOff>44450</xdr:colOff>
      <xdr:row>87</xdr:row>
      <xdr:rowOff>55626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662913"/>
          <a:ext cx="838200" cy="30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29990</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946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89663</xdr:rowOff>
    </xdr:from>
    <xdr:to>
      <xdr:col>77</xdr:col>
      <xdr:colOff>44450</xdr:colOff>
      <xdr:row>88</xdr:row>
      <xdr:rowOff>62737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4662913"/>
          <a:ext cx="889000" cy="48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144290</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5060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9652</xdr:rowOff>
    </xdr:from>
    <xdr:to>
      <xdr:col>72</xdr:col>
      <xdr:colOff>203200</xdr:colOff>
      <xdr:row>88</xdr:row>
      <xdr:rowOff>62737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5097252"/>
          <a:ext cx="889000" cy="5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12716</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55626</xdr:rowOff>
    </xdr:from>
    <xdr:to>
      <xdr:col>68</xdr:col>
      <xdr:colOff>152400</xdr:colOff>
      <xdr:row>88</xdr:row>
      <xdr:rowOff>9652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497177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22369</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7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115824</xdr:rowOff>
    </xdr:from>
    <xdr:to>
      <xdr:col>64</xdr:col>
      <xdr:colOff>152400</xdr:colOff>
      <xdr:row>88</xdr:row>
      <xdr:rowOff>45974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503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30751</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511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xdr:rowOff>
    </xdr:from>
    <xdr:to>
      <xdr:col>81</xdr:col>
      <xdr:colOff>95250</xdr:colOff>
      <xdr:row>87</xdr:row>
      <xdr:rowOff>106426</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9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21353</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76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38863</xdr:rowOff>
    </xdr:from>
    <xdr:to>
      <xdr:col>77</xdr:col>
      <xdr:colOff>95250</xdr:colOff>
      <xdr:row>85</xdr:row>
      <xdr:rowOff>140463</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6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150640</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380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11937</xdr:rowOff>
    </xdr:from>
    <xdr:to>
      <xdr:col>73</xdr:col>
      <xdr:colOff>44450</xdr:colOff>
      <xdr:row>88</xdr:row>
      <xdr:rowOff>113537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509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98314</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518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130302</xdr:rowOff>
    </xdr:from>
    <xdr:to>
      <xdr:col>68</xdr:col>
      <xdr:colOff>203200</xdr:colOff>
      <xdr:row>88</xdr:row>
      <xdr:rowOff>60452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50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45229</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51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4826</xdr:rowOff>
    </xdr:from>
    <xdr:to>
      <xdr:col>64</xdr:col>
      <xdr:colOff>152400</xdr:colOff>
      <xdr:row>87</xdr:row>
      <xdr:rowOff>106426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9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116603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68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類似団体内で最下位に近い水準である。人口が約</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人の孤立小離島であるが、住民への最低限のサービス提供を行うためには</a:t>
          </a:r>
          <a:r>
            <a:rPr kumimoji="1" lang="ja-JP" altLang="en-US" sz="1100">
              <a:solidFill>
                <a:schemeClr val="dk1"/>
              </a:solidFill>
              <a:effectLst/>
              <a:latin typeface="+mn-lt"/>
              <a:ea typeface="+mn-ea"/>
              <a:cs typeface="+mn-cs"/>
            </a:rPr>
            <a:t>最低でも</a:t>
          </a:r>
          <a:r>
            <a:rPr kumimoji="1" lang="ja-JP" altLang="ja-JP" sz="1100">
              <a:solidFill>
                <a:schemeClr val="dk1"/>
              </a:solidFill>
              <a:effectLst/>
              <a:latin typeface="+mn-lt"/>
              <a:ea typeface="+mn-ea"/>
              <a:cs typeface="+mn-cs"/>
            </a:rPr>
            <a:t>現状の職員数を維持せざるを得ない。業務の委託や常勤職員の必要のない会計年度任用職員化について実施している</a:t>
          </a:r>
          <a:r>
            <a:rPr kumimoji="1" lang="ja-JP" altLang="en-US" sz="1100">
              <a:solidFill>
                <a:schemeClr val="dk1"/>
              </a:solidFill>
              <a:effectLst/>
              <a:latin typeface="+mn-lt"/>
              <a:ea typeface="+mn-ea"/>
              <a:cs typeface="+mn-cs"/>
            </a:rPr>
            <a:t>が業務の多様化、住民高齢化により会計年度任用職員の採用が厳しい状況である</a:t>
          </a:r>
          <a:r>
            <a:rPr kumimoji="1" lang="ja-JP" altLang="ja-JP"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52723</xdr:rowOff>
    </xdr:from>
    <xdr:to>
      <xdr:col>81</xdr:col>
      <xdr:colOff>44450</xdr:colOff>
      <xdr:row>62</xdr:row>
      <xdr:rowOff>85930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6179800" y="10682623"/>
          <a:ext cx="838200" cy="3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75939</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02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19286</xdr:rowOff>
    </xdr:from>
    <xdr:to>
      <xdr:col>77</xdr:col>
      <xdr:colOff>44450</xdr:colOff>
      <xdr:row>62</xdr:row>
      <xdr:rowOff>85930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5290800" y="10649186"/>
          <a:ext cx="889000" cy="6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166592</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993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19286</xdr:rowOff>
    </xdr:from>
    <xdr:to>
      <xdr:col>72</xdr:col>
      <xdr:colOff>203200</xdr:colOff>
      <xdr:row>62</xdr:row>
      <xdr:rowOff>69384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4401800" y="10649186"/>
          <a:ext cx="889000" cy="5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170053</xdr:rowOff>
    </xdr:from>
    <xdr:to>
      <xdr:col>68</xdr:col>
      <xdr:colOff>152400</xdr:colOff>
      <xdr:row>62</xdr:row>
      <xdr:rowOff>69384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628503"/>
          <a:ext cx="889000" cy="7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162686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130894</xdr:rowOff>
    </xdr:from>
    <xdr:to>
      <xdr:col>64</xdr:col>
      <xdr:colOff>152400</xdr:colOff>
      <xdr:row>59</xdr:row>
      <xdr:rowOff>61044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71221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984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1923</xdr:rowOff>
    </xdr:from>
    <xdr:to>
      <xdr:col>81</xdr:col>
      <xdr:colOff>95250</xdr:colOff>
      <xdr:row>62</xdr:row>
      <xdr:rowOff>103523</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63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145450</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0603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35130</xdr:rowOff>
    </xdr:from>
    <xdr:to>
      <xdr:col>77</xdr:col>
      <xdr:colOff>95250</xdr:colOff>
      <xdr:row>62</xdr:row>
      <xdr:rowOff>136730</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6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121507</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751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139936</xdr:rowOff>
    </xdr:from>
    <xdr:to>
      <xdr:col>73</xdr:col>
      <xdr:colOff>44450</xdr:colOff>
      <xdr:row>62</xdr:row>
      <xdr:rowOff>70086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59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54863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068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18584</xdr:rowOff>
    </xdr:from>
    <xdr:to>
      <xdr:col>68</xdr:col>
      <xdr:colOff>203200</xdr:colOff>
      <xdr:row>62</xdr:row>
      <xdr:rowOff>120184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64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104961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734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119253</xdr:rowOff>
    </xdr:from>
    <xdr:to>
      <xdr:col>64</xdr:col>
      <xdr:colOff>152400</xdr:colOff>
      <xdr:row>62</xdr:row>
      <xdr:rowOff>49403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57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34180</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66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実質公債費比率は、類似団体平均を上回る水準となっている。平成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年度では</a:t>
          </a:r>
          <a:r>
            <a:rPr kumimoji="1" lang="en-US" altLang="ja-JP" sz="1100">
              <a:solidFill>
                <a:schemeClr val="dk1"/>
              </a:solidFill>
              <a:effectLst/>
              <a:latin typeface="+mn-lt"/>
              <a:ea typeface="+mn-ea"/>
              <a:cs typeface="+mn-cs"/>
            </a:rPr>
            <a:t>20.4%</a:t>
          </a:r>
          <a:r>
            <a:rPr kumimoji="1" lang="ja-JP" altLang="ja-JP" sz="1100">
              <a:solidFill>
                <a:schemeClr val="dk1"/>
              </a:solidFill>
              <a:effectLst/>
              <a:latin typeface="+mn-lt"/>
              <a:ea typeface="+mn-ea"/>
              <a:cs typeface="+mn-cs"/>
            </a:rPr>
            <a:t>となったが、一般会計・簡易水道事業特別会計で繰上償還を実施したことや、平成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年代中盤において起債を臨時財政対策債のみに制限していたことにより、平成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年度決算で</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と改善したが、平成</a:t>
          </a:r>
          <a:r>
            <a:rPr kumimoji="1" lang="en-US" altLang="ja-JP" sz="1100">
              <a:solidFill>
                <a:schemeClr val="dk1"/>
              </a:solidFill>
              <a:effectLst/>
              <a:latin typeface="+mn-lt"/>
              <a:ea typeface="+mn-ea"/>
              <a:cs typeface="+mn-cs"/>
            </a:rPr>
            <a:t>29,30</a:t>
          </a:r>
          <a:r>
            <a:rPr kumimoji="1" lang="ja-JP" altLang="ja-JP" sz="1100">
              <a:solidFill>
                <a:schemeClr val="dk1"/>
              </a:solidFill>
              <a:effectLst/>
              <a:latin typeface="+mn-lt"/>
              <a:ea typeface="+mn-ea"/>
              <a:cs typeface="+mn-cs"/>
            </a:rPr>
            <a:t>年度に辺地債・一廃債を、平成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年度に緊防債を起債したため</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となった平成</a:t>
          </a:r>
          <a:r>
            <a:rPr kumimoji="1" lang="en-US" altLang="ja-JP" sz="1100">
              <a:solidFill>
                <a:schemeClr val="dk1"/>
              </a:solidFill>
              <a:effectLst/>
              <a:latin typeface="+mn-lt"/>
              <a:ea typeface="+mn-ea"/>
              <a:cs typeface="+mn-cs"/>
            </a:rPr>
            <a:t>29,30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の起債の元金償還が開始した為、</a:t>
          </a:r>
          <a:r>
            <a:rPr kumimoji="1" lang="en-US" altLang="ja-JP" sz="1100">
              <a:solidFill>
                <a:schemeClr val="dk1"/>
              </a:solidFill>
              <a:effectLst/>
              <a:latin typeface="+mn-lt"/>
              <a:ea typeface="+mn-ea"/>
              <a:cs typeface="+mn-cs"/>
            </a:rPr>
            <a:t>4.0</a:t>
          </a:r>
          <a:r>
            <a:rPr kumimoji="1" lang="ja-JP" altLang="en-US" sz="1100">
              <a:solidFill>
                <a:schemeClr val="dk1"/>
              </a:solidFill>
              <a:effectLst/>
              <a:latin typeface="+mn-lt"/>
              <a:ea typeface="+mn-ea"/>
              <a:cs typeface="+mn-cs"/>
            </a:rPr>
            <a:t>％に悪化。</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辺地債、緊防債、臨財債起債により比率の悪化が見込まれる。</a:t>
          </a:r>
          <a:r>
            <a:rPr kumimoji="1" lang="ja-JP" altLang="ja-JP" sz="1100">
              <a:solidFill>
                <a:schemeClr val="dk1"/>
              </a:solidFill>
              <a:effectLst/>
              <a:latin typeface="+mn-lt"/>
              <a:ea typeface="+mn-ea"/>
              <a:cs typeface="+mn-cs"/>
            </a:rPr>
            <a:t>起債額を必要最小限にすることにより、公債費負担の軽減を図る。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121496</xdr:rowOff>
    </xdr:from>
    <xdr:to>
      <xdr:col>81</xdr:col>
      <xdr:colOff>44450</xdr:colOff>
      <xdr:row>40</xdr:row>
      <xdr:rowOff>46567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6808046"/>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121496</xdr:rowOff>
    </xdr:from>
    <xdr:to>
      <xdr:col>77</xdr:col>
      <xdr:colOff>44450</xdr:colOff>
      <xdr:row>39</xdr:row>
      <xdr:rowOff>121496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68080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113454</xdr:rowOff>
    </xdr:from>
    <xdr:to>
      <xdr:col>72</xdr:col>
      <xdr:colOff>203200</xdr:colOff>
      <xdr:row>39</xdr:row>
      <xdr:rowOff>121496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68000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113454</xdr:rowOff>
    </xdr:from>
    <xdr:to>
      <xdr:col>68</xdr:col>
      <xdr:colOff>152400</xdr:colOff>
      <xdr:row>40</xdr:row>
      <xdr:rowOff>6350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680000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12294</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70696</xdr:rowOff>
    </xdr:from>
    <xdr:to>
      <xdr:col>77</xdr:col>
      <xdr:colOff>95250</xdr:colOff>
      <xdr:row>40</xdr:row>
      <xdr:rowOff>846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11023</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52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70696</xdr:rowOff>
    </xdr:from>
    <xdr:to>
      <xdr:col>73</xdr:col>
      <xdr:colOff>44450</xdr:colOff>
      <xdr:row>40</xdr:row>
      <xdr:rowOff>846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11023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62654</xdr:rowOff>
    </xdr:from>
    <xdr:to>
      <xdr:col>68</xdr:col>
      <xdr:colOff>203200</xdr:colOff>
      <xdr:row>39</xdr:row>
      <xdr:rowOff>164254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2981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将来負担比率はマイナス値となっている。これは、平成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年代当初に基金積み増しを行ったからである。今後大型の事業が予定されており、悪化が見込まれるが、なるべく基金の積み増しを実施するとともに基金の取り崩しを避け、将来負担の軽減を図る。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東京都利島村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
318
4.12
1,317,424
1,263,862
53,562
337,317
490,943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類似団体内中、最下位水準となっている。支出額は、</a:t>
          </a:r>
          <a:r>
            <a:rPr kumimoji="1" lang="ja-JP" altLang="en-US" sz="1100">
              <a:solidFill>
                <a:schemeClr val="tx1"/>
              </a:solidFill>
              <a:effectLst/>
              <a:latin typeface="+mn-lt"/>
              <a:ea typeface="+mn-ea"/>
              <a:cs typeface="+mn-cs"/>
            </a:rPr>
            <a:t>職員の復職および超過勤務増</a:t>
          </a:r>
          <a:r>
            <a:rPr kumimoji="1" lang="ja-JP" altLang="ja-JP" sz="1100">
              <a:solidFill>
                <a:schemeClr val="tx1"/>
              </a:solidFill>
              <a:effectLst/>
              <a:latin typeface="+mn-lt"/>
              <a:ea typeface="+mn-ea"/>
              <a:cs typeface="+mn-cs"/>
            </a:rPr>
            <a:t>により前年度と比べ約</a:t>
          </a:r>
          <a:r>
            <a:rPr kumimoji="1" lang="en-US" altLang="ja-JP" sz="1100">
              <a:solidFill>
                <a:schemeClr val="tx1"/>
              </a:solidFill>
              <a:effectLst/>
              <a:latin typeface="+mn-lt"/>
              <a:ea typeface="+mn-ea"/>
              <a:cs typeface="+mn-cs"/>
            </a:rPr>
            <a:t>15,400</a:t>
          </a:r>
          <a:r>
            <a:rPr kumimoji="1" lang="ja-JP" altLang="ja-JP" sz="1100">
              <a:solidFill>
                <a:schemeClr val="tx1"/>
              </a:solidFill>
              <a:effectLst/>
              <a:latin typeface="+mn-lt"/>
              <a:ea typeface="+mn-ea"/>
              <a:cs typeface="+mn-cs"/>
            </a:rPr>
            <a:t>千円</a:t>
          </a:r>
          <a:r>
            <a:rPr kumimoji="1" lang="ja-JP" altLang="en-US" sz="1100">
              <a:solidFill>
                <a:schemeClr val="tx1"/>
              </a:solidFill>
              <a:effectLst/>
              <a:latin typeface="+mn-lt"/>
              <a:ea typeface="+mn-ea"/>
              <a:cs typeface="+mn-cs"/>
            </a:rPr>
            <a:t>増と</a:t>
          </a:r>
          <a:r>
            <a:rPr kumimoji="1" lang="ja-JP" altLang="ja-JP" sz="1100">
              <a:solidFill>
                <a:schemeClr val="tx1"/>
              </a:solidFill>
              <a:effectLst/>
              <a:latin typeface="+mn-lt"/>
              <a:ea typeface="+mn-ea"/>
              <a:cs typeface="+mn-cs"/>
            </a:rPr>
            <a:t>なった。</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また、ヘリコミューター地上業務など施設運営を外部委託することも検討したが、島内に受託事業者がいないことで断念</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職員数削減を進めることが難しい状況にある。今後、職員の新陳代謝や手当の支給率の見直し、人事院勧告に沿った給与改定などにより人件費抑制を図る。</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44133</xdr:rowOff>
    </xdr:from>
    <xdr:to>
      <xdr:col>24</xdr:col>
      <xdr:colOff>25400</xdr:colOff>
      <xdr:row>37</xdr:row>
      <xdr:rowOff>112713</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387783"/>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144162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5802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44133</xdr:rowOff>
    </xdr:from>
    <xdr:to>
      <xdr:col>19</xdr:col>
      <xdr:colOff>187325</xdr:colOff>
      <xdr:row>37</xdr:row>
      <xdr:rowOff>92710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6387783"/>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73677</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49847</xdr:rowOff>
    </xdr:from>
    <xdr:to>
      <xdr:col>15</xdr:col>
      <xdr:colOff>98425</xdr:colOff>
      <xdr:row>37</xdr:row>
      <xdr:rowOff>92710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6393497"/>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70819</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572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49847</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6367780"/>
          <a:ext cx="8890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24765</xdr:rowOff>
    </xdr:from>
    <xdr:to>
      <xdr:col>6</xdr:col>
      <xdr:colOff>171450</xdr:colOff>
      <xdr:row>34</xdr:row>
      <xdr:rowOff>126365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585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136542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562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61913</xdr:rowOff>
    </xdr:from>
    <xdr:to>
      <xdr:col>24</xdr:col>
      <xdr:colOff>76200</xdr:colOff>
      <xdr:row>37</xdr:row>
      <xdr:rowOff>163513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40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33990</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37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164783</xdr:rowOff>
    </xdr:from>
    <xdr:to>
      <xdr:col>20</xdr:col>
      <xdr:colOff>38100</xdr:colOff>
      <xdr:row>37</xdr:row>
      <xdr:rowOff>94933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79710</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423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170497</xdr:rowOff>
    </xdr:from>
    <xdr:to>
      <xdr:col>11</xdr:col>
      <xdr:colOff>60325</xdr:colOff>
      <xdr:row>37</xdr:row>
      <xdr:rowOff>100647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34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85424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429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物件費全体の支出は委託経費等の増大等により前年度と比べて約</a:t>
          </a:r>
          <a:r>
            <a:rPr kumimoji="1" lang="en-US" altLang="ja-JP" sz="1100">
              <a:solidFill>
                <a:schemeClr val="dk1"/>
              </a:solidFill>
              <a:effectLst/>
              <a:latin typeface="+mn-lt"/>
              <a:ea typeface="+mn-ea"/>
              <a:cs typeface="+mn-cs"/>
            </a:rPr>
            <a:t>32,000</a:t>
          </a:r>
          <a:r>
            <a:rPr kumimoji="1" lang="ja-JP" altLang="ja-JP" sz="1100">
              <a:solidFill>
                <a:schemeClr val="dk1"/>
              </a:solidFill>
              <a:effectLst/>
              <a:latin typeface="+mn-lt"/>
              <a:ea typeface="+mn-ea"/>
              <a:cs typeface="+mn-cs"/>
            </a:rPr>
            <a:t>千円増額となった。今後もシステム導入・改修費用等が増加することが見込まれる。今後について、システム調達方法の見直しを検討し、また、不必要な物品購入を削減することによる物件費の抑制を図る。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a:extLst>
            <a:ext uri="{FF2B5EF4-FFF2-40B4-BE49-F238E27FC236}">
              <a16:creationId xmlns:a16="http://schemas.microsoft.com/office/drawing/2014/main" id="{00000000-0008-0000-0400-00007A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a:extLst>
            <a:ext uri="{FF2B5EF4-FFF2-40B4-BE49-F238E27FC236}">
              <a16:creationId xmlns:a16="http://schemas.microsoft.com/office/drawing/2014/main" id="{00000000-0008-0000-0400-00007C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a:extLst>
            <a:ext uri="{FF2B5EF4-FFF2-40B4-BE49-F238E27FC236}">
              <a16:creationId xmlns:a16="http://schemas.microsoft.com/office/drawing/2014/main" id="{00000000-0008-0000-0400-00007E000000}"/>
            </a:ext>
          </a:extLst>
        </xdr:cNvPr>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154432</xdr:rowOff>
    </xdr:from>
    <xdr:to>
      <xdr:col>82</xdr:col>
      <xdr:colOff>107950</xdr:colOff>
      <xdr:row>17</xdr:row>
      <xdr:rowOff>5842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5671800" y="28976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4843</xdr:rowOff>
    </xdr:from>
    <xdr:ext cx="762000" cy="259045"/>
    <xdr:sp macro="" textlink="">
      <xdr:nvSpPr>
        <xdr:cNvPr id="129" name="物件費平均値テキスト">
          <a:extLst>
            <a:ext uri="{FF2B5EF4-FFF2-40B4-BE49-F238E27FC236}">
              <a16:creationId xmlns:a16="http://schemas.microsoft.com/office/drawing/2014/main" id="{00000000-0008-0000-0400-000081000000}"/>
            </a:ext>
          </a:extLst>
        </xdr:cNvPr>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5842</xdr:rowOff>
    </xdr:from>
    <xdr:to>
      <xdr:col>78</xdr:col>
      <xdr:colOff>69850</xdr:colOff>
      <xdr:row>17</xdr:row>
      <xdr:rowOff>33274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4782800" y="2920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33274</xdr:rowOff>
    </xdr:from>
    <xdr:to>
      <xdr:col>73</xdr:col>
      <xdr:colOff>180975</xdr:colOff>
      <xdr:row>17</xdr:row>
      <xdr:rowOff>92710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893800" y="29479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109999</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4401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92710</xdr:rowOff>
    </xdr:from>
    <xdr:to>
      <xdr:col>69</xdr:col>
      <xdr:colOff>92075</xdr:colOff>
      <xdr:row>18</xdr:row>
      <xdr:rowOff>8128</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004800" y="30073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34815</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623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64592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120159</xdr:rowOff>
    </xdr:from>
    <xdr:ext cx="762000" cy="259045"/>
    <xdr:sp macro="" textlink="">
      <xdr:nvSpPr>
        <xdr:cNvPr id="148" name="物件費該当値テキスト">
          <a:extLst>
            <a:ext uri="{FF2B5EF4-FFF2-40B4-BE49-F238E27FC236}">
              <a16:creationId xmlns:a16="http://schemas.microsoft.com/office/drawing/2014/main" id="{00000000-0008-0000-0400-000094000000}"/>
            </a:ext>
          </a:extLst>
        </xdr:cNvPr>
        <xdr:cNvSpPr txBox="1"/>
      </xdr:nvSpPr>
      <xdr:spPr>
        <a:xfrm>
          <a:off x="16598900" y="269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126492</xdr:rowOff>
    </xdr:from>
    <xdr:to>
      <xdr:col>78</xdr:col>
      <xdr:colOff>120650</xdr:colOff>
      <xdr:row>17</xdr:row>
      <xdr:rowOff>56642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5621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66819</xdr:rowOff>
    </xdr:from>
    <xdr:ext cx="7366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5290800" y="2638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153924</xdr:rowOff>
    </xdr:from>
    <xdr:to>
      <xdr:col>74</xdr:col>
      <xdr:colOff>31750</xdr:colOff>
      <xdr:row>17</xdr:row>
      <xdr:rowOff>84074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4732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94251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4401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41910</xdr:rowOff>
    </xdr:from>
    <xdr:to>
      <xdr:col>69</xdr:col>
      <xdr:colOff>142875</xdr:colOff>
      <xdr:row>17</xdr:row>
      <xdr:rowOff>143510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3843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128778</xdr:rowOff>
    </xdr:from>
    <xdr:to>
      <xdr:col>65</xdr:col>
      <xdr:colOff>53975</xdr:colOff>
      <xdr:row>18</xdr:row>
      <xdr:rowOff>58928</xdr:rowOff>
    </xdr:to>
    <xdr:sp macro="" textlink="">
      <xdr:nvSpPr>
        <xdr:cNvPr id="155" name="楕円 154">
          <a:extLst>
            <a:ext uri="{FF2B5EF4-FFF2-40B4-BE49-F238E27FC236}">
              <a16:creationId xmlns:a16="http://schemas.microsoft.com/office/drawing/2014/main" id="{00000000-0008-0000-0400-00009B000000}"/>
            </a:ext>
          </a:extLst>
        </xdr:cNvPr>
        <xdr:cNvSpPr/>
      </xdr:nvSpPr>
      <xdr:spPr>
        <a:xfrm>
          <a:off x="12954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43705</xdr:rowOff>
    </xdr:from>
    <xdr:ext cx="762000" cy="259045"/>
    <xdr:sp macro="" textlink="">
      <xdr:nvSpPr>
        <xdr:cNvPr id="156" name="テキスト ボックス 155">
          <a:extLst>
            <a:ext uri="{FF2B5EF4-FFF2-40B4-BE49-F238E27FC236}">
              <a16:creationId xmlns:a16="http://schemas.microsoft.com/office/drawing/2014/main" id="{00000000-0008-0000-0400-00009C000000}"/>
            </a:ext>
          </a:extLst>
        </xdr:cNvPr>
        <xdr:cNvSpPr txBox="1"/>
      </xdr:nvSpPr>
      <xdr:spPr>
        <a:xfrm>
          <a:off x="12623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ほぼ毎年、支出額の増加がみられないために比率の増減はほとんどないが、今後老人福祉での増が見込まれる。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165100</xdr:rowOff>
    </xdr:from>
    <xdr:to>
      <xdr:col>24</xdr:col>
      <xdr:colOff>25400</xdr:colOff>
      <xdr:row>54</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2519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31750</xdr:rowOff>
    </xdr:from>
    <xdr:to>
      <xdr:col>19</xdr:col>
      <xdr:colOff>187325</xdr:colOff>
      <xdr:row>54</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290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31750</xdr:rowOff>
    </xdr:from>
    <xdr:to>
      <xdr:col>15</xdr:col>
      <xdr:colOff>98425</xdr:colOff>
      <xdr:row>54</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50800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114300</xdr:rowOff>
    </xdr:from>
    <xdr:to>
      <xdr:col>24</xdr:col>
      <xdr:colOff>76200</xdr:colOff>
      <xdr:row>54</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130827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152400</xdr:rowOff>
    </xdr:from>
    <xdr:to>
      <xdr:col>20</xdr:col>
      <xdr:colOff>38100</xdr:colOff>
      <xdr:row>54</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92727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152400</xdr:rowOff>
    </xdr:from>
    <xdr:to>
      <xdr:col>15</xdr:col>
      <xdr:colOff>149225</xdr:colOff>
      <xdr:row>54</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92727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類似団体平均を上回っている。</a:t>
          </a:r>
          <a:endParaRPr lang="ja-JP" altLang="ja-JP" sz="1400">
            <a:effectLst/>
          </a:endParaRPr>
        </a:p>
        <a:p>
          <a:r>
            <a:rPr kumimoji="1" lang="ja-JP" altLang="ja-JP" sz="1100">
              <a:solidFill>
                <a:schemeClr val="dk1"/>
              </a:solidFill>
              <a:effectLst/>
              <a:latin typeface="+mn-lt"/>
              <a:ea typeface="+mn-ea"/>
              <a:cs typeface="+mn-cs"/>
            </a:rPr>
            <a:t>　特別会計繰出金の抑制が理由として挙げられる。今後、施設の老朽化による維持補修費の増、国民健康保険や介護保険の保険給付費増が予想される。公共施設等総合管理計画等の策定により大規模改修を計画的に実施することや基金の取り崩しなどによる一般会計から特別会計への繰出金の抑制などで支出額を抑制す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161290</xdr:rowOff>
    </xdr:from>
    <xdr:to>
      <xdr:col>82</xdr:col>
      <xdr:colOff>107950</xdr:colOff>
      <xdr:row>57</xdr:row>
      <xdr:rowOff>29845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76249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2557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75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98425</xdr:rowOff>
    </xdr:from>
    <xdr:to>
      <xdr:col>78</xdr:col>
      <xdr:colOff>69850</xdr:colOff>
      <xdr:row>56</xdr:row>
      <xdr:rowOff>161290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69962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156862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2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92710</xdr:rowOff>
    </xdr:from>
    <xdr:to>
      <xdr:col>73</xdr:col>
      <xdr:colOff>180975</xdr:colOff>
      <xdr:row>56</xdr:row>
      <xdr:rowOff>98425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6939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162577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35560</xdr:rowOff>
    </xdr:from>
    <xdr:to>
      <xdr:col>69</xdr:col>
      <xdr:colOff>92075</xdr:colOff>
      <xdr:row>56</xdr:row>
      <xdr:rowOff>92710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46531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150495</xdr:rowOff>
    </xdr:from>
    <xdr:to>
      <xdr:col>82</xdr:col>
      <xdr:colOff>158750</xdr:colOff>
      <xdr:row>57</xdr:row>
      <xdr:rowOff>80645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167022</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59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110490</xdr:rowOff>
    </xdr:from>
    <xdr:to>
      <xdr:col>78</xdr:col>
      <xdr:colOff>120650</xdr:colOff>
      <xdr:row>57</xdr:row>
      <xdr:rowOff>40640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7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50817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480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47625</xdr:rowOff>
    </xdr:from>
    <xdr:to>
      <xdr:col>74</xdr:col>
      <xdr:colOff>31750</xdr:colOff>
      <xdr:row>56</xdr:row>
      <xdr:rowOff>149225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159402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41910</xdr:rowOff>
    </xdr:from>
    <xdr:to>
      <xdr:col>69</xdr:col>
      <xdr:colOff>142875</xdr:colOff>
      <xdr:row>56</xdr:row>
      <xdr:rowOff>143510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64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153687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41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156210</xdr:rowOff>
    </xdr:from>
    <xdr:to>
      <xdr:col>65</xdr:col>
      <xdr:colOff>53975</xdr:colOff>
      <xdr:row>55</xdr:row>
      <xdr:rowOff>86360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41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96537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18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類似団体中比較的良い水準となっている。毎年ほぼ同程度の比率で推移している。公営企業が法非適のみで、繰出金となっていることも要因の一つと考えられる。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今後、補助項目・比率の見直しなどにより補助費等の歳出額の抑制を図る。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131572</xdr:rowOff>
    </xdr:from>
    <xdr:to>
      <xdr:col>82</xdr:col>
      <xdr:colOff>107950</xdr:colOff>
      <xdr:row>35</xdr:row>
      <xdr:rowOff>78994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596087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51562</xdr:rowOff>
    </xdr:from>
    <xdr:to>
      <xdr:col>78</xdr:col>
      <xdr:colOff>69850</xdr:colOff>
      <xdr:row>35</xdr:row>
      <xdr:rowOff>78994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0523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51562</xdr:rowOff>
    </xdr:from>
    <xdr:to>
      <xdr:col>73</xdr:col>
      <xdr:colOff>180975</xdr:colOff>
      <xdr:row>35</xdr:row>
      <xdr:rowOff>83566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0523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149860</xdr:rowOff>
    </xdr:from>
    <xdr:to>
      <xdr:col>69</xdr:col>
      <xdr:colOff>92075</xdr:colOff>
      <xdr:row>35</xdr:row>
      <xdr:rowOff>83566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597916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80772</xdr:rowOff>
    </xdr:from>
    <xdr:to>
      <xdr:col>82</xdr:col>
      <xdr:colOff>158750</xdr:colOff>
      <xdr:row>35</xdr:row>
      <xdr:rowOff>10922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97299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75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28194</xdr:rowOff>
    </xdr:from>
    <xdr:to>
      <xdr:col>78</xdr:col>
      <xdr:colOff>120650</xdr:colOff>
      <xdr:row>35</xdr:row>
      <xdr:rowOff>129794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139971</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79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762</xdr:rowOff>
    </xdr:from>
    <xdr:to>
      <xdr:col>74</xdr:col>
      <xdr:colOff>31750</xdr:colOff>
      <xdr:row>35</xdr:row>
      <xdr:rowOff>102362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112539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32766</xdr:rowOff>
    </xdr:from>
    <xdr:to>
      <xdr:col>69</xdr:col>
      <xdr:colOff>142875</xdr:colOff>
      <xdr:row>35</xdr:row>
      <xdr:rowOff>134366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144543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類似団体中良い水準となっている。これは平成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年度に繰上償還を実施したことや起債を臨時財政対策債のみに制限したことにより地方債残高が減少していることによるものである。平成</a:t>
          </a:r>
          <a:r>
            <a:rPr kumimoji="1" lang="en-US" altLang="ja-JP" sz="1100">
              <a:solidFill>
                <a:schemeClr val="dk1"/>
              </a:solidFill>
              <a:effectLst/>
              <a:latin typeface="+mn-lt"/>
              <a:ea typeface="+mn-ea"/>
              <a:cs typeface="+mn-cs"/>
            </a:rPr>
            <a:t>29,30</a:t>
          </a:r>
          <a:r>
            <a:rPr kumimoji="1" lang="ja-JP" altLang="ja-JP" sz="1100">
              <a:solidFill>
                <a:schemeClr val="dk1"/>
              </a:solidFill>
              <a:effectLst/>
              <a:latin typeface="+mn-lt"/>
              <a:ea typeface="+mn-ea"/>
              <a:cs typeface="+mn-cs"/>
            </a:rPr>
            <a:t>年度の起債の元金償還が開始した為</a:t>
          </a:r>
          <a:r>
            <a:rPr kumimoji="1" lang="ja-JP" altLang="en-US" sz="1100">
              <a:solidFill>
                <a:schemeClr val="dk1"/>
              </a:solidFill>
              <a:effectLst/>
              <a:latin typeface="+mn-lt"/>
              <a:ea typeface="+mn-ea"/>
              <a:cs typeface="+mn-cs"/>
            </a:rPr>
            <a:t>、悪化している。</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～令和４年度に大型の事業が予定されており、悪化が見込まれるが、起債を最小限度とすることにより公債費の増加を避ける。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161290</xdr:rowOff>
    </xdr:from>
    <xdr:to>
      <xdr:col>24</xdr:col>
      <xdr:colOff>25400</xdr:colOff>
      <xdr:row>74</xdr:row>
      <xdr:rowOff>107406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677140"/>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164209</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2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161290</xdr:rowOff>
    </xdr:from>
    <xdr:to>
      <xdr:col>19</xdr:col>
      <xdr:colOff>187325</xdr:colOff>
      <xdr:row>74</xdr:row>
      <xdr:rowOff>29028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67714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15966</xdr:rowOff>
    </xdr:from>
    <xdr:to>
      <xdr:col>15</xdr:col>
      <xdr:colOff>98425</xdr:colOff>
      <xdr:row>74</xdr:row>
      <xdr:rowOff>29028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270326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97263</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15966</xdr:rowOff>
    </xdr:from>
    <xdr:to>
      <xdr:col>11</xdr:col>
      <xdr:colOff>9525</xdr:colOff>
      <xdr:row>74</xdr:row>
      <xdr:rowOff>22497</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270326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58075</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84365</xdr:rowOff>
    </xdr:from>
    <xdr:to>
      <xdr:col>6</xdr:col>
      <xdr:colOff>171450</xdr:colOff>
      <xdr:row>76</xdr:row>
      <xdr:rowOff>14514</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29431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170741</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029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56606</xdr:rowOff>
    </xdr:from>
    <xdr:to>
      <xdr:col>24</xdr:col>
      <xdr:colOff>76200</xdr:colOff>
      <xdr:row>74</xdr:row>
      <xdr:rowOff>158206</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74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73133</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588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110490</xdr:rowOff>
    </xdr:from>
    <xdr:to>
      <xdr:col>20</xdr:col>
      <xdr:colOff>38100</xdr:colOff>
      <xdr:row>74</xdr:row>
      <xdr:rowOff>40640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50817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39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149678</xdr:rowOff>
    </xdr:from>
    <xdr:to>
      <xdr:col>15</xdr:col>
      <xdr:colOff>149225</xdr:colOff>
      <xdr:row>74</xdr:row>
      <xdr:rowOff>79828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6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90005</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43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136616</xdr:rowOff>
    </xdr:from>
    <xdr:to>
      <xdr:col>11</xdr:col>
      <xdr:colOff>60325</xdr:colOff>
      <xdr:row>74</xdr:row>
      <xdr:rowOff>66766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65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76943</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42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143147</xdr:rowOff>
    </xdr:from>
    <xdr:to>
      <xdr:col>6</xdr:col>
      <xdr:colOff>171450</xdr:colOff>
      <xdr:row>74</xdr:row>
      <xdr:rowOff>73297</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6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83474</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427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でほぼ</a:t>
          </a:r>
          <a:r>
            <a:rPr kumimoji="1" lang="ja-JP" altLang="ja-JP" sz="1100">
              <a:solidFill>
                <a:schemeClr val="dk1"/>
              </a:solidFill>
              <a:effectLst/>
              <a:latin typeface="+mn-lt"/>
              <a:ea typeface="+mn-ea"/>
              <a:cs typeface="+mn-cs"/>
            </a:rPr>
            <a:t>平均となっている。</a:t>
          </a:r>
          <a:endParaRPr lang="ja-JP" altLang="ja-JP" sz="1400">
            <a:effectLst/>
          </a:endParaRPr>
        </a:p>
        <a:p>
          <a:r>
            <a:rPr kumimoji="1" lang="ja-JP" altLang="ja-JP" sz="1100">
              <a:solidFill>
                <a:schemeClr val="dk1"/>
              </a:solidFill>
              <a:effectLst/>
              <a:latin typeface="+mn-lt"/>
              <a:ea typeface="+mn-ea"/>
              <a:cs typeface="+mn-cs"/>
            </a:rPr>
            <a:t>　経常経費比率中、公債費以外比率が占める割合は大きい。今後、経常経費の改善を行うため、比率の大きい人件費・物件費で経常経費充当一般財源を減ずることが必要となっている。人件費については、職員の新陳代謝や諸手当の見直し、人事院勧告に沿った給与水準の適正化を図る。物件費については、不用な物品購入の抑制により歳出額を抑制することで経常収支比率の改善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67563</xdr:rowOff>
    </xdr:from>
    <xdr:to>
      <xdr:col>82</xdr:col>
      <xdr:colOff>107950</xdr:colOff>
      <xdr:row>77</xdr:row>
      <xdr:rowOff>72137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26921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72137</xdr:rowOff>
    </xdr:from>
    <xdr:to>
      <xdr:col>78</xdr:col>
      <xdr:colOff>69850</xdr:colOff>
      <xdr:row>77</xdr:row>
      <xdr:rowOff>85852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27378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85852</xdr:rowOff>
    </xdr:from>
    <xdr:to>
      <xdr:col>73</xdr:col>
      <xdr:colOff>180975</xdr:colOff>
      <xdr:row>77</xdr:row>
      <xdr:rowOff>97282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28750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143002</xdr:rowOff>
    </xdr:from>
    <xdr:to>
      <xdr:col>69</xdr:col>
      <xdr:colOff>92075</xdr:colOff>
      <xdr:row>77</xdr:row>
      <xdr:rowOff>97282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173202"/>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16763</xdr:rowOff>
    </xdr:from>
    <xdr:to>
      <xdr:col>82</xdr:col>
      <xdr:colOff>158750</xdr:colOff>
      <xdr:row>77</xdr:row>
      <xdr:rowOff>118363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1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160290</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19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21337</xdr:rowOff>
    </xdr:from>
    <xdr:to>
      <xdr:col>78</xdr:col>
      <xdr:colOff>120650</xdr:colOff>
      <xdr:row>77</xdr:row>
      <xdr:rowOff>122937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2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107714</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309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35052</xdr:rowOff>
    </xdr:from>
    <xdr:to>
      <xdr:col>74</xdr:col>
      <xdr:colOff>31750</xdr:colOff>
      <xdr:row>77</xdr:row>
      <xdr:rowOff>136652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121429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23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46482</xdr:rowOff>
    </xdr:from>
    <xdr:to>
      <xdr:col>69</xdr:col>
      <xdr:colOff>142875</xdr:colOff>
      <xdr:row>77</xdr:row>
      <xdr:rowOff>148082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92202</xdr:rowOff>
    </xdr:from>
    <xdr:to>
      <xdr:col>65</xdr:col>
      <xdr:colOff>53975</xdr:colOff>
      <xdr:row>77</xdr:row>
      <xdr:rowOff>22352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2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7129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208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東京都利島村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32790</xdr:rowOff>
    </xdr:from>
    <xdr:to>
      <xdr:col>29</xdr:col>
      <xdr:colOff>127000</xdr:colOff>
      <xdr:row>14</xdr:row>
      <xdr:rowOff>124376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480715"/>
          <a:ext cx="647700" cy="91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126608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8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41601</xdr:rowOff>
    </xdr:from>
    <xdr:to>
      <xdr:col>26</xdr:col>
      <xdr:colOff>50800</xdr:colOff>
      <xdr:row>14</xdr:row>
      <xdr:rowOff>124376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2489526"/>
          <a:ext cx="698500" cy="82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75811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41601</xdr:rowOff>
    </xdr:from>
    <xdr:to>
      <xdr:col>22</xdr:col>
      <xdr:colOff>114300</xdr:colOff>
      <xdr:row>14</xdr:row>
      <xdr:rowOff>100944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489526"/>
          <a:ext cx="698500" cy="59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74211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100944</xdr:rowOff>
    </xdr:from>
    <xdr:to>
      <xdr:col>18</xdr:col>
      <xdr:colOff>177800</xdr:colOff>
      <xdr:row>14</xdr:row>
      <xdr:rowOff>119915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548869"/>
          <a:ext cx="698500" cy="18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82251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116493</xdr:rowOff>
    </xdr:from>
    <xdr:to>
      <xdr:col>15</xdr:col>
      <xdr:colOff>101600</xdr:colOff>
      <xdr:row>19</xdr:row>
      <xdr:rowOff>46644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25021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31421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33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153440</xdr:rowOff>
    </xdr:from>
    <xdr:to>
      <xdr:col>29</xdr:col>
      <xdr:colOff>177800</xdr:colOff>
      <xdr:row>14</xdr:row>
      <xdr:rowOff>83590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429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169967</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274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73576</xdr:rowOff>
    </xdr:from>
    <xdr:to>
      <xdr:col>26</xdr:col>
      <xdr:colOff>101600</xdr:colOff>
      <xdr:row>15</xdr:row>
      <xdr:rowOff>3726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521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13903</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290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162251</xdr:rowOff>
    </xdr:from>
    <xdr:to>
      <xdr:col>22</xdr:col>
      <xdr:colOff>165100</xdr:colOff>
      <xdr:row>14</xdr:row>
      <xdr:rowOff>92401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438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102578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20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50144</xdr:rowOff>
    </xdr:from>
    <xdr:to>
      <xdr:col>19</xdr:col>
      <xdr:colOff>38100</xdr:colOff>
      <xdr:row>14</xdr:row>
      <xdr:rowOff>151744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498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161921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26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69115</xdr:rowOff>
    </xdr:from>
    <xdr:to>
      <xdr:col>15</xdr:col>
      <xdr:colOff>101600</xdr:colOff>
      <xdr:row>14</xdr:row>
      <xdr:rowOff>170715</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517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9442</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28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73576</xdr:rowOff>
    </xdr:from>
    <xdr:to>
      <xdr:col>29</xdr:col>
      <xdr:colOff>127000</xdr:colOff>
      <xdr:row>37</xdr:row>
      <xdr:rowOff>109466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026826"/>
          <a:ext cx="647700" cy="207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69686</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22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58883</xdr:rowOff>
    </xdr:from>
    <xdr:to>
      <xdr:col>26</xdr:col>
      <xdr:colOff>50800</xdr:colOff>
      <xdr:row>37</xdr:row>
      <xdr:rowOff>109466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183583"/>
          <a:ext cx="698500" cy="50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214089</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24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58883</xdr:rowOff>
    </xdr:from>
    <xdr:to>
      <xdr:col>22</xdr:col>
      <xdr:colOff>114300</xdr:colOff>
      <xdr:row>37</xdr:row>
      <xdr:rowOff>81531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183583"/>
          <a:ext cx="698500" cy="22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211237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81531</xdr:rowOff>
    </xdr:from>
    <xdr:to>
      <xdr:col>18</xdr:col>
      <xdr:colOff>177800</xdr:colOff>
      <xdr:row>37</xdr:row>
      <xdr:rowOff>95041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206231"/>
          <a:ext cx="698500" cy="13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234325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3683</xdr:rowOff>
    </xdr:from>
    <xdr:to>
      <xdr:col>15</xdr:col>
      <xdr:colOff>101600</xdr:colOff>
      <xdr:row>37</xdr:row>
      <xdr:rowOff>105283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128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286910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97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22776</xdr:rowOff>
    </xdr:from>
    <xdr:to>
      <xdr:col>29</xdr:col>
      <xdr:colOff>177800</xdr:colOff>
      <xdr:row>36</xdr:row>
      <xdr:rowOff>124376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976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210753</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2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58666</xdr:rowOff>
    </xdr:from>
    <xdr:to>
      <xdr:col>26</xdr:col>
      <xdr:colOff>101600</xdr:colOff>
      <xdr:row>37</xdr:row>
      <xdr:rowOff>160266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83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145043</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269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8083</xdr:rowOff>
    </xdr:from>
    <xdr:to>
      <xdr:col>22</xdr:col>
      <xdr:colOff>165100</xdr:colOff>
      <xdr:row>37</xdr:row>
      <xdr:rowOff>109683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32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94460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1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30731</xdr:rowOff>
    </xdr:from>
    <xdr:to>
      <xdr:col>19</xdr:col>
      <xdr:colOff>38100</xdr:colOff>
      <xdr:row>37</xdr:row>
      <xdr:rowOff>132331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55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117108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4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44241</xdr:rowOff>
    </xdr:from>
    <xdr:to>
      <xdr:col>15</xdr:col>
      <xdr:colOff>101600</xdr:colOff>
      <xdr:row>37</xdr:row>
      <xdr:rowOff>145841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68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130618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5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東京都利島村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
318
4.12
1,317,424
1,263,862
53,562
337,317
490,943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40233</xdr:rowOff>
    </xdr:from>
    <xdr:to>
      <xdr:col>24</xdr:col>
      <xdr:colOff>63500</xdr:colOff>
      <xdr:row>33</xdr:row>
      <xdr:rowOff>121789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5698083"/>
          <a:ext cx="838200" cy="8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13141</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56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70514</xdr:rowOff>
    </xdr:from>
    <xdr:to>
      <xdr:col>19</xdr:col>
      <xdr:colOff>177800</xdr:colOff>
      <xdr:row>33</xdr:row>
      <xdr:rowOff>121789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908300" y="5728364"/>
          <a:ext cx="889000" cy="5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134969</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70514</xdr:rowOff>
    </xdr:from>
    <xdr:to>
      <xdr:col>15</xdr:col>
      <xdr:colOff>50800</xdr:colOff>
      <xdr:row>33</xdr:row>
      <xdr:rowOff>132520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5728364"/>
          <a:ext cx="889000" cy="6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129534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132520</xdr:rowOff>
    </xdr:from>
    <xdr:to>
      <xdr:col>10</xdr:col>
      <xdr:colOff>114300</xdr:colOff>
      <xdr:row>33</xdr:row>
      <xdr:rowOff>135846</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5790370"/>
          <a:ext cx="889000" cy="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132922</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147500</xdr:rowOff>
    </xdr:from>
    <xdr:to>
      <xdr:col>6</xdr:col>
      <xdr:colOff>38100</xdr:colOff>
      <xdr:row>38</xdr:row>
      <xdr:rowOff>77650</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9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68777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583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160883</xdr:rowOff>
    </xdr:from>
    <xdr:to>
      <xdr:col>24</xdr:col>
      <xdr:colOff>114300</xdr:colOff>
      <xdr:row>33</xdr:row>
      <xdr:rowOff>91033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564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12310</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49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70989</xdr:rowOff>
    </xdr:from>
    <xdr:to>
      <xdr:col>20</xdr:col>
      <xdr:colOff>38100</xdr:colOff>
      <xdr:row>34</xdr:row>
      <xdr:rowOff>1139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572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17666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50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19714</xdr:rowOff>
    </xdr:from>
    <xdr:to>
      <xdr:col>15</xdr:col>
      <xdr:colOff>101600</xdr:colOff>
      <xdr:row>33</xdr:row>
      <xdr:rowOff>121314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567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137841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452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81720</xdr:rowOff>
    </xdr:from>
    <xdr:to>
      <xdr:col>10</xdr:col>
      <xdr:colOff>165100</xdr:colOff>
      <xdr:row>34</xdr:row>
      <xdr:rowOff>11870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57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28397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514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85046</xdr:rowOff>
    </xdr:from>
    <xdr:to>
      <xdr:col>6</xdr:col>
      <xdr:colOff>38100</xdr:colOff>
      <xdr:row>34</xdr:row>
      <xdr:rowOff>15196</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574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31723</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51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35077</xdr:rowOff>
    </xdr:from>
    <xdr:to>
      <xdr:col>24</xdr:col>
      <xdr:colOff>63500</xdr:colOff>
      <xdr:row>54</xdr:row>
      <xdr:rowOff>114288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293377"/>
          <a:ext cx="838200" cy="7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105741</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8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29167</xdr:rowOff>
    </xdr:from>
    <xdr:to>
      <xdr:col>19</xdr:col>
      <xdr:colOff>177800</xdr:colOff>
      <xdr:row>54</xdr:row>
      <xdr:rowOff>114288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287467"/>
          <a:ext cx="889000" cy="8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47514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27139</xdr:rowOff>
    </xdr:from>
    <xdr:to>
      <xdr:col>15</xdr:col>
      <xdr:colOff>50800</xdr:colOff>
      <xdr:row>54</xdr:row>
      <xdr:rowOff>29167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285439"/>
          <a:ext cx="889000" cy="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44874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8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27139</xdr:rowOff>
    </xdr:from>
    <xdr:to>
      <xdr:col>10</xdr:col>
      <xdr:colOff>114300</xdr:colOff>
      <xdr:row>54</xdr:row>
      <xdr:rowOff>128848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285439"/>
          <a:ext cx="889000" cy="10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49917</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40038</xdr:rowOff>
    </xdr:from>
    <xdr:to>
      <xdr:col>6</xdr:col>
      <xdr:colOff>38100</xdr:colOff>
      <xdr:row>58</xdr:row>
      <xdr:rowOff>141638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132765</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7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155727</xdr:rowOff>
    </xdr:from>
    <xdr:to>
      <xdr:col>24</xdr:col>
      <xdr:colOff>114300</xdr:colOff>
      <xdr:row>54</xdr:row>
      <xdr:rowOff>85877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24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7154</xdr:rowOff>
    </xdr:from>
    <xdr:ext cx="690189"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0940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63488</xdr:rowOff>
    </xdr:from>
    <xdr:to>
      <xdr:col>20</xdr:col>
      <xdr:colOff>38100</xdr:colOff>
      <xdr:row>54</xdr:row>
      <xdr:rowOff>165088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32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53</xdr:row>
      <xdr:rowOff>10165</xdr:rowOff>
    </xdr:from>
    <xdr:ext cx="690189"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52205" y="90970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149817</xdr:rowOff>
    </xdr:from>
    <xdr:to>
      <xdr:col>15</xdr:col>
      <xdr:colOff>101600</xdr:colOff>
      <xdr:row>54</xdr:row>
      <xdr:rowOff>79967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23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52</xdr:row>
      <xdr:rowOff>96494</xdr:rowOff>
    </xdr:from>
    <xdr:ext cx="690189"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563205" y="90118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147789</xdr:rowOff>
    </xdr:from>
    <xdr:to>
      <xdr:col>10</xdr:col>
      <xdr:colOff>165100</xdr:colOff>
      <xdr:row>54</xdr:row>
      <xdr:rowOff>77939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23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52</xdr:row>
      <xdr:rowOff>94466</xdr:rowOff>
    </xdr:from>
    <xdr:ext cx="690189"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674205" y="90098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78048</xdr:rowOff>
    </xdr:from>
    <xdr:to>
      <xdr:col>6</xdr:col>
      <xdr:colOff>38100</xdr:colOff>
      <xdr:row>55</xdr:row>
      <xdr:rowOff>8198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33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53</xdr:row>
      <xdr:rowOff>24725</xdr:rowOff>
    </xdr:from>
    <xdr:ext cx="690189"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785205" y="91115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64276</xdr:rowOff>
    </xdr:from>
    <xdr:to>
      <xdr:col>24</xdr:col>
      <xdr:colOff>63500</xdr:colOff>
      <xdr:row>74</xdr:row>
      <xdr:rowOff>116159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2751576"/>
          <a:ext cx="838200" cy="5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144645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46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116433</xdr:rowOff>
    </xdr:from>
    <xdr:to>
      <xdr:col>19</xdr:col>
      <xdr:colOff>177800</xdr:colOff>
      <xdr:row>74</xdr:row>
      <xdr:rowOff>116159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2632283"/>
          <a:ext cx="889000" cy="17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71094</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116433</xdr:rowOff>
    </xdr:from>
    <xdr:to>
      <xdr:col>15</xdr:col>
      <xdr:colOff>50800</xdr:colOff>
      <xdr:row>73</xdr:row>
      <xdr:rowOff>136573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2632283"/>
          <a:ext cx="889000" cy="2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74880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136573</xdr:rowOff>
    </xdr:from>
    <xdr:to>
      <xdr:col>10</xdr:col>
      <xdr:colOff>114300</xdr:colOff>
      <xdr:row>74</xdr:row>
      <xdr:rowOff>96792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2652423"/>
          <a:ext cx="889000" cy="13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80142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5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17230</xdr:rowOff>
    </xdr:from>
    <xdr:to>
      <xdr:col>6</xdr:col>
      <xdr:colOff>38100</xdr:colOff>
      <xdr:row>78</xdr:row>
      <xdr:rowOff>118830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9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109957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8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13476</xdr:rowOff>
    </xdr:from>
    <xdr:to>
      <xdr:col>24</xdr:col>
      <xdr:colOff>114300</xdr:colOff>
      <xdr:row>74</xdr:row>
      <xdr:rowOff>115076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70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36353</xdr:rowOff>
    </xdr:from>
    <xdr:ext cx="599010"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552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65359</xdr:rowOff>
    </xdr:from>
    <xdr:to>
      <xdr:col>20</xdr:col>
      <xdr:colOff>38100</xdr:colOff>
      <xdr:row>74</xdr:row>
      <xdr:rowOff>166959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75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12036</xdr:rowOff>
    </xdr:from>
    <xdr:ext cx="59901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497795" y="12527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65633</xdr:rowOff>
    </xdr:from>
    <xdr:to>
      <xdr:col>15</xdr:col>
      <xdr:colOff>101600</xdr:colOff>
      <xdr:row>73</xdr:row>
      <xdr:rowOff>167233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58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12310</xdr:rowOff>
    </xdr:from>
    <xdr:ext cx="59901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08795" y="12356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85773</xdr:rowOff>
    </xdr:from>
    <xdr:to>
      <xdr:col>10</xdr:col>
      <xdr:colOff>165100</xdr:colOff>
      <xdr:row>74</xdr:row>
      <xdr:rowOff>15923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260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32450</xdr:rowOff>
    </xdr:from>
    <xdr:ext cx="59901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19795" y="1237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45992</xdr:rowOff>
    </xdr:from>
    <xdr:to>
      <xdr:col>6</xdr:col>
      <xdr:colOff>38100</xdr:colOff>
      <xdr:row>74</xdr:row>
      <xdr:rowOff>147592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273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164119</xdr:rowOff>
    </xdr:from>
    <xdr:ext cx="599010"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30795" y="1250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50546</xdr:rowOff>
    </xdr:from>
    <xdr:to>
      <xdr:col>24</xdr:col>
      <xdr:colOff>63500</xdr:colOff>
      <xdr:row>97</xdr:row>
      <xdr:rowOff>10040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509746"/>
          <a:ext cx="838200" cy="13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142398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8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38016</xdr:rowOff>
    </xdr:from>
    <xdr:to>
      <xdr:col>19</xdr:col>
      <xdr:colOff>177800</xdr:colOff>
      <xdr:row>96</xdr:row>
      <xdr:rowOff>50546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497216"/>
          <a:ext cx="889000" cy="1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83681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166337</xdr:rowOff>
    </xdr:from>
    <xdr:to>
      <xdr:col>15</xdr:col>
      <xdr:colOff>50800</xdr:colOff>
      <xdr:row>96</xdr:row>
      <xdr:rowOff>38016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454087"/>
          <a:ext cx="889000" cy="4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95187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166337</xdr:rowOff>
    </xdr:from>
    <xdr:to>
      <xdr:col>10</xdr:col>
      <xdr:colOff>114300</xdr:colOff>
      <xdr:row>96</xdr:row>
      <xdr:rowOff>102014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454087"/>
          <a:ext cx="889000" cy="10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82168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84829</xdr:rowOff>
    </xdr:from>
    <xdr:to>
      <xdr:col>6</xdr:col>
      <xdr:colOff>38100</xdr:colOff>
      <xdr:row>96</xdr:row>
      <xdr:rowOff>14979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31506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14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130690</xdr:rowOff>
    </xdr:from>
    <xdr:to>
      <xdr:col>24</xdr:col>
      <xdr:colOff>114300</xdr:colOff>
      <xdr:row>97</xdr:row>
      <xdr:rowOff>60840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8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109117</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6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171196</xdr:rowOff>
    </xdr:from>
    <xdr:to>
      <xdr:col>20</xdr:col>
      <xdr:colOff>38100</xdr:colOff>
      <xdr:row>96</xdr:row>
      <xdr:rowOff>101346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5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92473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55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158666</xdr:rowOff>
    </xdr:from>
    <xdr:to>
      <xdr:col>15</xdr:col>
      <xdr:colOff>101600</xdr:colOff>
      <xdr:row>96</xdr:row>
      <xdr:rowOff>88816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4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79943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53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115537</xdr:rowOff>
    </xdr:from>
    <xdr:to>
      <xdr:col>10</xdr:col>
      <xdr:colOff>165100</xdr:colOff>
      <xdr:row>96</xdr:row>
      <xdr:rowOff>45687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0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36814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49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51214</xdr:rowOff>
    </xdr:from>
    <xdr:to>
      <xdr:col>6</xdr:col>
      <xdr:colOff>38100</xdr:colOff>
      <xdr:row>96</xdr:row>
      <xdr:rowOff>152814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1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143941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60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77711</xdr:rowOff>
    </xdr:from>
    <xdr:to>
      <xdr:col>55</xdr:col>
      <xdr:colOff>0</xdr:colOff>
      <xdr:row>34</xdr:row>
      <xdr:rowOff>169909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907011"/>
          <a:ext cx="838200" cy="9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119200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91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169909</xdr:rowOff>
    </xdr:from>
    <xdr:to>
      <xdr:col>50</xdr:col>
      <xdr:colOff>114300</xdr:colOff>
      <xdr:row>36</xdr:row>
      <xdr:rowOff>19929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999209"/>
          <a:ext cx="889000" cy="19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57808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19929</xdr:rowOff>
    </xdr:from>
    <xdr:to>
      <xdr:col>45</xdr:col>
      <xdr:colOff>177800</xdr:colOff>
      <xdr:row>36</xdr:row>
      <xdr:rowOff>37242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192129"/>
          <a:ext cx="889000" cy="1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85118</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16675</xdr:rowOff>
    </xdr:from>
    <xdr:to>
      <xdr:col>41</xdr:col>
      <xdr:colOff>50800</xdr:colOff>
      <xdr:row>36</xdr:row>
      <xdr:rowOff>37242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5674525"/>
          <a:ext cx="889000" cy="53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88621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91331</xdr:rowOff>
    </xdr:from>
    <xdr:to>
      <xdr:col>36</xdr:col>
      <xdr:colOff>165100</xdr:colOff>
      <xdr:row>38</xdr:row>
      <xdr:rowOff>21481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3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12608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52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26911</xdr:rowOff>
    </xdr:from>
    <xdr:to>
      <xdr:col>55</xdr:col>
      <xdr:colOff>50800</xdr:colOff>
      <xdr:row>34</xdr:row>
      <xdr:rowOff>128511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85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49788</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70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119109</xdr:rowOff>
    </xdr:from>
    <xdr:to>
      <xdr:col>50</xdr:col>
      <xdr:colOff>165100</xdr:colOff>
      <xdr:row>35</xdr:row>
      <xdr:rowOff>49259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9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65786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723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140579</xdr:rowOff>
    </xdr:from>
    <xdr:to>
      <xdr:col>46</xdr:col>
      <xdr:colOff>38100</xdr:colOff>
      <xdr:row>36</xdr:row>
      <xdr:rowOff>70729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14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87256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91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157892</xdr:rowOff>
    </xdr:from>
    <xdr:to>
      <xdr:col>41</xdr:col>
      <xdr:colOff>101600</xdr:colOff>
      <xdr:row>36</xdr:row>
      <xdr:rowOff>88042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104569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933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137325</xdr:rowOff>
    </xdr:from>
    <xdr:to>
      <xdr:col>36</xdr:col>
      <xdr:colOff>165100</xdr:colOff>
      <xdr:row>33</xdr:row>
      <xdr:rowOff>67475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562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84002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398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159423</xdr:rowOff>
    </xdr:from>
    <xdr:to>
      <xdr:col>55</xdr:col>
      <xdr:colOff>0</xdr:colOff>
      <xdr:row>57</xdr:row>
      <xdr:rowOff>80176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246273"/>
          <a:ext cx="838200" cy="60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93873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66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159423</xdr:rowOff>
    </xdr:from>
    <xdr:to>
      <xdr:col>50</xdr:col>
      <xdr:colOff>114300</xdr:colOff>
      <xdr:row>55</xdr:row>
      <xdr:rowOff>137164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246273"/>
          <a:ext cx="889000" cy="32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49159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99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137164</xdr:rowOff>
    </xdr:from>
    <xdr:to>
      <xdr:col>45</xdr:col>
      <xdr:colOff>177800</xdr:colOff>
      <xdr:row>56</xdr:row>
      <xdr:rowOff>112701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566914"/>
          <a:ext cx="889000" cy="14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36549</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9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112701</xdr:rowOff>
    </xdr:from>
    <xdr:to>
      <xdr:col>41</xdr:col>
      <xdr:colOff>50800</xdr:colOff>
      <xdr:row>57</xdr:row>
      <xdr:rowOff>115075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713901"/>
          <a:ext cx="889000" cy="17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39758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98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148318</xdr:rowOff>
    </xdr:from>
    <xdr:to>
      <xdr:col>36</xdr:col>
      <xdr:colOff>165100</xdr:colOff>
      <xdr:row>58</xdr:row>
      <xdr:rowOff>78468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69595</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01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29376</xdr:rowOff>
    </xdr:from>
    <xdr:to>
      <xdr:col>55</xdr:col>
      <xdr:colOff>50800</xdr:colOff>
      <xdr:row>57</xdr:row>
      <xdr:rowOff>130976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0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52253</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653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108623</xdr:rowOff>
    </xdr:from>
    <xdr:to>
      <xdr:col>50</xdr:col>
      <xdr:colOff>165100</xdr:colOff>
      <xdr:row>54</xdr:row>
      <xdr:rowOff>38773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19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52</xdr:row>
      <xdr:rowOff>55300</xdr:rowOff>
    </xdr:from>
    <xdr:ext cx="690189"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294205" y="8970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86364</xdr:rowOff>
    </xdr:from>
    <xdr:to>
      <xdr:col>46</xdr:col>
      <xdr:colOff>38100</xdr:colOff>
      <xdr:row>56</xdr:row>
      <xdr:rowOff>16514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51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54</xdr:row>
      <xdr:rowOff>33041</xdr:rowOff>
    </xdr:from>
    <xdr:ext cx="690189"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05205" y="92913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61901</xdr:rowOff>
    </xdr:from>
    <xdr:to>
      <xdr:col>41</xdr:col>
      <xdr:colOff>101600</xdr:colOff>
      <xdr:row>56</xdr:row>
      <xdr:rowOff>163501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66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8578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4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64275</xdr:rowOff>
    </xdr:from>
    <xdr:to>
      <xdr:col>36</xdr:col>
      <xdr:colOff>165100</xdr:colOff>
      <xdr:row>57</xdr:row>
      <xdr:rowOff>165875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3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10952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61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28649</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544499"/>
          <a:ext cx="1270" cy="1098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146776</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3197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28649</xdr:rowOff>
    </xdr:from>
    <xdr:to>
      <xdr:col>55</xdr:col>
      <xdr:colOff>88900</xdr:colOff>
      <xdr:row>73</xdr:row>
      <xdr:rowOff>28649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54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30246</xdr:rowOff>
    </xdr:from>
    <xdr:to>
      <xdr:col>55</xdr:col>
      <xdr:colOff>0</xdr:colOff>
      <xdr:row>78</xdr:row>
      <xdr:rowOff>148983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2031746"/>
          <a:ext cx="838200" cy="149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109213</xdr:rowOff>
    </xdr:from>
    <xdr:ext cx="599010"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108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86336</xdr:rowOff>
    </xdr:from>
    <xdr:to>
      <xdr:col>55</xdr:col>
      <xdr:colOff>50800</xdr:colOff>
      <xdr:row>79</xdr:row>
      <xdr:rowOff>16486</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5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30246</xdr:rowOff>
    </xdr:from>
    <xdr:to>
      <xdr:col>50</xdr:col>
      <xdr:colOff>114300</xdr:colOff>
      <xdr:row>77</xdr:row>
      <xdr:rowOff>122104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2031746"/>
          <a:ext cx="889000" cy="129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96661</xdr:rowOff>
    </xdr:from>
    <xdr:to>
      <xdr:col>50</xdr:col>
      <xdr:colOff>165100</xdr:colOff>
      <xdr:row>79</xdr:row>
      <xdr:rowOff>26811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17938</xdr:rowOff>
    </xdr:from>
    <xdr:ext cx="59901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39795" y="13562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30225</xdr:rowOff>
    </xdr:from>
    <xdr:to>
      <xdr:col>45</xdr:col>
      <xdr:colOff>177800</xdr:colOff>
      <xdr:row>77</xdr:row>
      <xdr:rowOff>122104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2888975"/>
          <a:ext cx="889000" cy="43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85466</xdr:rowOff>
    </xdr:from>
    <xdr:to>
      <xdr:col>46</xdr:col>
      <xdr:colOff>38100</xdr:colOff>
      <xdr:row>79</xdr:row>
      <xdr:rowOff>15616</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6743</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50795" y="1355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30225</xdr:rowOff>
    </xdr:from>
    <xdr:to>
      <xdr:col>41</xdr:col>
      <xdr:colOff>50800</xdr:colOff>
      <xdr:row>77</xdr:row>
      <xdr:rowOff>144280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2888975"/>
          <a:ext cx="889000" cy="45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89219</xdr:rowOff>
    </xdr:from>
    <xdr:to>
      <xdr:col>41</xdr:col>
      <xdr:colOff>101600</xdr:colOff>
      <xdr:row>79</xdr:row>
      <xdr:rowOff>19369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10496</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106663</xdr:rowOff>
    </xdr:from>
    <xdr:to>
      <xdr:col>36</xdr:col>
      <xdr:colOff>165100</xdr:colOff>
      <xdr:row>79</xdr:row>
      <xdr:rowOff>36813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7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79</xdr:row>
      <xdr:rowOff>27940</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57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98183</xdr:rowOff>
    </xdr:from>
    <xdr:to>
      <xdr:col>55</xdr:col>
      <xdr:colOff>50800</xdr:colOff>
      <xdr:row>79</xdr:row>
      <xdr:rowOff>28333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7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64762</xdr:rowOff>
    </xdr:from>
    <xdr:ext cx="599010"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37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69</xdr:row>
      <xdr:rowOff>150896</xdr:rowOff>
    </xdr:from>
    <xdr:to>
      <xdr:col>50</xdr:col>
      <xdr:colOff>165100</xdr:colOff>
      <xdr:row>70</xdr:row>
      <xdr:rowOff>81046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198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68</xdr:row>
      <xdr:rowOff>97573</xdr:rowOff>
    </xdr:from>
    <xdr:ext cx="69018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294205" y="11756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71304</xdr:rowOff>
    </xdr:from>
    <xdr:to>
      <xdr:col>46</xdr:col>
      <xdr:colOff>38100</xdr:colOff>
      <xdr:row>78</xdr:row>
      <xdr:rowOff>1454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27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17981</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3048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150875</xdr:rowOff>
    </xdr:from>
    <xdr:to>
      <xdr:col>41</xdr:col>
      <xdr:colOff>101600</xdr:colOff>
      <xdr:row>75</xdr:row>
      <xdr:rowOff>81025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28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97552</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2613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93480</xdr:rowOff>
    </xdr:from>
    <xdr:to>
      <xdr:col>36</xdr:col>
      <xdr:colOff>165100</xdr:colOff>
      <xdr:row>78</xdr:row>
      <xdr:rowOff>23630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29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40157</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307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157035</xdr:rowOff>
    </xdr:from>
    <xdr:to>
      <xdr:col>55</xdr:col>
      <xdr:colOff>0</xdr:colOff>
      <xdr:row>98</xdr:row>
      <xdr:rowOff>84703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787685"/>
          <a:ext cx="838200" cy="9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161014</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91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145269</xdr:rowOff>
    </xdr:from>
    <xdr:to>
      <xdr:col>50</xdr:col>
      <xdr:colOff>114300</xdr:colOff>
      <xdr:row>98</xdr:row>
      <xdr:rowOff>84703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604469"/>
          <a:ext cx="889000" cy="28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136734</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145269</xdr:rowOff>
    </xdr:from>
    <xdr:to>
      <xdr:col>45</xdr:col>
      <xdr:colOff>177800</xdr:colOff>
      <xdr:row>98</xdr:row>
      <xdr:rowOff>99050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604469"/>
          <a:ext cx="889000" cy="29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105306</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68574</xdr:rowOff>
    </xdr:from>
    <xdr:to>
      <xdr:col>41</xdr:col>
      <xdr:colOff>50800</xdr:colOff>
      <xdr:row>98</xdr:row>
      <xdr:rowOff>99050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870674"/>
          <a:ext cx="889000" cy="3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134852</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41363</xdr:rowOff>
    </xdr:from>
    <xdr:to>
      <xdr:col>36</xdr:col>
      <xdr:colOff>165100</xdr:colOff>
      <xdr:row>98</xdr:row>
      <xdr:rowOff>142963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134090</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93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106235</xdr:rowOff>
    </xdr:from>
    <xdr:to>
      <xdr:col>55</xdr:col>
      <xdr:colOff>50800</xdr:colOff>
      <xdr:row>98</xdr:row>
      <xdr:rowOff>36385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3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129112</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88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33903</xdr:rowOff>
    </xdr:from>
    <xdr:to>
      <xdr:col>50</xdr:col>
      <xdr:colOff>165100</xdr:colOff>
      <xdr:row>98</xdr:row>
      <xdr:rowOff>135503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3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126630</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92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94469</xdr:rowOff>
    </xdr:from>
    <xdr:to>
      <xdr:col>46</xdr:col>
      <xdr:colOff>38100</xdr:colOff>
      <xdr:row>97</xdr:row>
      <xdr:rowOff>24619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55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41146</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32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48250</xdr:rowOff>
    </xdr:from>
    <xdr:to>
      <xdr:col>41</xdr:col>
      <xdr:colOff>101600</xdr:colOff>
      <xdr:row>98</xdr:row>
      <xdr:rowOff>149850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5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140977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4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17774</xdr:rowOff>
    </xdr:from>
    <xdr:to>
      <xdr:col>36</xdr:col>
      <xdr:colOff>165100</xdr:colOff>
      <xdr:row>98</xdr:row>
      <xdr:rowOff>119374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1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135901</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59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90636</xdr:rowOff>
    </xdr:from>
    <xdr:to>
      <xdr:col>85</xdr:col>
      <xdr:colOff>127000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434286"/>
          <a:ext cx="838200" cy="22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26755</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4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169646</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635</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10630</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35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61253</xdr:rowOff>
    </xdr:from>
    <xdr:to>
      <xdr:col>67</xdr:col>
      <xdr:colOff>101600</xdr:colOff>
      <xdr:row>38</xdr:row>
      <xdr:rowOff>162853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7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7930</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3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39836</xdr:rowOff>
    </xdr:from>
    <xdr:to>
      <xdr:col>85</xdr:col>
      <xdr:colOff>177800</xdr:colOff>
      <xdr:row>37</xdr:row>
      <xdr:rowOff>141436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38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62713</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2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140055</xdr:rowOff>
    </xdr:from>
    <xdr:to>
      <xdr:col>85</xdr:col>
      <xdr:colOff>127000</xdr:colOff>
      <xdr:row>78</xdr:row>
      <xdr:rowOff>33085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41705"/>
          <a:ext cx="838200" cy="6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43694</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73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167574</xdr:rowOff>
    </xdr:from>
    <xdr:to>
      <xdr:col>81</xdr:col>
      <xdr:colOff>50800</xdr:colOff>
      <xdr:row>78</xdr:row>
      <xdr:rowOff>33085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369224"/>
          <a:ext cx="889000" cy="3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161083</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156344</xdr:rowOff>
    </xdr:from>
    <xdr:to>
      <xdr:col>76</xdr:col>
      <xdr:colOff>114300</xdr:colOff>
      <xdr:row>77</xdr:row>
      <xdr:rowOff>167574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357994"/>
          <a:ext cx="889000" cy="1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150576</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149358</xdr:rowOff>
    </xdr:from>
    <xdr:to>
      <xdr:col>71</xdr:col>
      <xdr:colOff>177800</xdr:colOff>
      <xdr:row>77</xdr:row>
      <xdr:rowOff>156344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351008"/>
          <a:ext cx="889000" cy="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165078</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122913</xdr:rowOff>
    </xdr:from>
    <xdr:to>
      <xdr:col>67</xdr:col>
      <xdr:colOff>101600</xdr:colOff>
      <xdr:row>78</xdr:row>
      <xdr:rowOff>53063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44190</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41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89255</xdr:rowOff>
    </xdr:from>
    <xdr:to>
      <xdr:col>85</xdr:col>
      <xdr:colOff>177800</xdr:colOff>
      <xdr:row>78</xdr:row>
      <xdr:rowOff>19405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67682</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6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153735</xdr:rowOff>
    </xdr:from>
    <xdr:to>
      <xdr:col>81</xdr:col>
      <xdr:colOff>101600</xdr:colOff>
      <xdr:row>78</xdr:row>
      <xdr:rowOff>83885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75012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44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116774</xdr:rowOff>
    </xdr:from>
    <xdr:to>
      <xdr:col>76</xdr:col>
      <xdr:colOff>165100</xdr:colOff>
      <xdr:row>78</xdr:row>
      <xdr:rowOff>46924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1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38051</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41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105544</xdr:rowOff>
    </xdr:from>
    <xdr:to>
      <xdr:col>72</xdr:col>
      <xdr:colOff>38100</xdr:colOff>
      <xdr:row>78</xdr:row>
      <xdr:rowOff>35694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0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26821</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39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98558</xdr:rowOff>
    </xdr:from>
    <xdr:to>
      <xdr:col>67</xdr:col>
      <xdr:colOff>101600</xdr:colOff>
      <xdr:row>78</xdr:row>
      <xdr:rowOff>28708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45235</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07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23242</xdr:rowOff>
    </xdr:from>
    <xdr:to>
      <xdr:col>85</xdr:col>
      <xdr:colOff>126364</xdr:colOff>
      <xdr:row>99</xdr:row>
      <xdr:rowOff>44450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796642"/>
          <a:ext cx="1269" cy="1221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141369</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5718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23242</xdr:rowOff>
    </xdr:from>
    <xdr:to>
      <xdr:col>86</xdr:col>
      <xdr:colOff>25400</xdr:colOff>
      <xdr:row>92</xdr:row>
      <xdr:rowOff>23242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796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152546</xdr:rowOff>
    </xdr:from>
    <xdr:to>
      <xdr:col>85</xdr:col>
      <xdr:colOff>127000</xdr:colOff>
      <xdr:row>97</xdr:row>
      <xdr:rowOff>77219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611746"/>
          <a:ext cx="838200" cy="9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78016</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80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99589</xdr:rowOff>
    </xdr:from>
    <xdr:to>
      <xdr:col>85</xdr:col>
      <xdr:colOff>177800</xdr:colOff>
      <xdr:row>99</xdr:row>
      <xdr:rowOff>29739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40441</xdr:rowOff>
    </xdr:from>
    <xdr:to>
      <xdr:col>81</xdr:col>
      <xdr:colOff>50800</xdr:colOff>
      <xdr:row>96</xdr:row>
      <xdr:rowOff>152546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5642391"/>
          <a:ext cx="889000" cy="96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100044</xdr:rowOff>
    </xdr:from>
    <xdr:to>
      <xdr:col>81</xdr:col>
      <xdr:colOff>101600</xdr:colOff>
      <xdr:row>99</xdr:row>
      <xdr:rowOff>30194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21321</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40441</xdr:rowOff>
    </xdr:from>
    <xdr:to>
      <xdr:col>76</xdr:col>
      <xdr:colOff>114300</xdr:colOff>
      <xdr:row>98</xdr:row>
      <xdr:rowOff>127017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5642391"/>
          <a:ext cx="889000" cy="128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110576</xdr:rowOff>
    </xdr:from>
    <xdr:to>
      <xdr:col>76</xdr:col>
      <xdr:colOff>165100</xdr:colOff>
      <xdr:row>99</xdr:row>
      <xdr:rowOff>40726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31853</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127017</xdr:rowOff>
    </xdr:from>
    <xdr:to>
      <xdr:col>71</xdr:col>
      <xdr:colOff>177800</xdr:colOff>
      <xdr:row>98</xdr:row>
      <xdr:rowOff>158779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29117"/>
          <a:ext cx="889000" cy="3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98020</xdr:rowOff>
    </xdr:from>
    <xdr:to>
      <xdr:col>72</xdr:col>
      <xdr:colOff>38100</xdr:colOff>
      <xdr:row>99</xdr:row>
      <xdr:rowOff>28170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19297</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103496</xdr:rowOff>
    </xdr:from>
    <xdr:to>
      <xdr:col>67</xdr:col>
      <xdr:colOff>101600</xdr:colOff>
      <xdr:row>99</xdr:row>
      <xdr:rowOff>33646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0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50173</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8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26419</xdr:rowOff>
    </xdr:from>
    <xdr:to>
      <xdr:col>85</xdr:col>
      <xdr:colOff>177800</xdr:colOff>
      <xdr:row>97</xdr:row>
      <xdr:rowOff>128019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65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49296</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50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101746</xdr:rowOff>
    </xdr:from>
    <xdr:to>
      <xdr:col>81</xdr:col>
      <xdr:colOff>101600</xdr:colOff>
      <xdr:row>97</xdr:row>
      <xdr:rowOff>31896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56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48423</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181795" y="1633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161091</xdr:rowOff>
    </xdr:from>
    <xdr:to>
      <xdr:col>76</xdr:col>
      <xdr:colOff>165100</xdr:colOff>
      <xdr:row>91</xdr:row>
      <xdr:rowOff>91241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559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74</xdr:col>
      <xdr:colOff>150205</xdr:colOff>
      <xdr:row>89</xdr:row>
      <xdr:rowOff>107768</xdr:rowOff>
    </xdr:from>
    <xdr:ext cx="690189"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247205" y="15366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76217</xdr:rowOff>
    </xdr:from>
    <xdr:to>
      <xdr:col>72</xdr:col>
      <xdr:colOff>38100</xdr:colOff>
      <xdr:row>99</xdr:row>
      <xdr:rowOff>6367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7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22894</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03795" y="16653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107979</xdr:rowOff>
    </xdr:from>
    <xdr:to>
      <xdr:col>67</xdr:col>
      <xdr:colOff>101600</xdr:colOff>
      <xdr:row>99</xdr:row>
      <xdr:rowOff>38129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1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29256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0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20256</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706806"/>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20256</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8656300" y="6706806"/>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64679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75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147593</xdr:rowOff>
    </xdr:from>
    <xdr:to>
      <xdr:col>98</xdr:col>
      <xdr:colOff>38100</xdr:colOff>
      <xdr:row>39</xdr:row>
      <xdr:rowOff>77743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6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94270</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7017" y="6437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140906</xdr:rowOff>
    </xdr:from>
    <xdr:to>
      <xdr:col>102</xdr:col>
      <xdr:colOff>165100</xdr:colOff>
      <xdr:row>39</xdr:row>
      <xdr:rowOff>71056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5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87584</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43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151645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752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121302</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72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130057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73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75573</xdr:rowOff>
    </xdr:from>
    <xdr:to>
      <xdr:col>98</xdr:col>
      <xdr:colOff>38100</xdr:colOff>
      <xdr:row>58</xdr:row>
      <xdr:rowOff>5723</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84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22250</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62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157730</xdr:rowOff>
    </xdr:from>
    <xdr:to>
      <xdr:col>116</xdr:col>
      <xdr:colOff>62864</xdr:colOff>
      <xdr:row>78</xdr:row>
      <xdr:rowOff>39889</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330680"/>
          <a:ext cx="1269" cy="108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43716</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41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39889</xdr:rowOff>
    </xdr:from>
    <xdr:to>
      <xdr:col>116</xdr:col>
      <xdr:colOff>152400</xdr:colOff>
      <xdr:row>78</xdr:row>
      <xdr:rowOff>39889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41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104407</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2105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157730</xdr:rowOff>
    </xdr:from>
    <xdr:to>
      <xdr:col>116</xdr:col>
      <xdr:colOff>152400</xdr:colOff>
      <xdr:row>71</xdr:row>
      <xdr:rowOff>157730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33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37619</xdr:rowOff>
    </xdr:from>
    <xdr:to>
      <xdr:col>116</xdr:col>
      <xdr:colOff>63500</xdr:colOff>
      <xdr:row>74</xdr:row>
      <xdr:rowOff>156324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2724919"/>
          <a:ext cx="838200" cy="11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128466</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1586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150039</xdr:rowOff>
    </xdr:from>
    <xdr:to>
      <xdr:col>116</xdr:col>
      <xdr:colOff>114300</xdr:colOff>
      <xdr:row>77</xdr:row>
      <xdr:rowOff>80189</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8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156342</xdr:rowOff>
    </xdr:from>
    <xdr:to>
      <xdr:col>111</xdr:col>
      <xdr:colOff>177800</xdr:colOff>
      <xdr:row>74</xdr:row>
      <xdr:rowOff>156324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0434300" y="12329292"/>
          <a:ext cx="889000" cy="51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139990</xdr:rowOff>
    </xdr:from>
    <xdr:to>
      <xdr:col>112</xdr:col>
      <xdr:colOff>38100</xdr:colOff>
      <xdr:row>77</xdr:row>
      <xdr:rowOff>70140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17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61267</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3262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155492</xdr:rowOff>
    </xdr:from>
    <xdr:to>
      <xdr:col>107</xdr:col>
      <xdr:colOff>50800</xdr:colOff>
      <xdr:row>71</xdr:row>
      <xdr:rowOff>156342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9545300" y="12156992"/>
          <a:ext cx="889000" cy="17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159553</xdr:rowOff>
    </xdr:from>
    <xdr:to>
      <xdr:col>107</xdr:col>
      <xdr:colOff>101600</xdr:colOff>
      <xdr:row>77</xdr:row>
      <xdr:rowOff>89703</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80830</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3282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155492</xdr:rowOff>
    </xdr:from>
    <xdr:to>
      <xdr:col>102</xdr:col>
      <xdr:colOff>114300</xdr:colOff>
      <xdr:row>73</xdr:row>
      <xdr:rowOff>66671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2156992"/>
          <a:ext cx="889000" cy="42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156232</xdr:rowOff>
    </xdr:from>
    <xdr:to>
      <xdr:col>102</xdr:col>
      <xdr:colOff>165100</xdr:colOff>
      <xdr:row>77</xdr:row>
      <xdr:rowOff>86382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77509</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327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23230</xdr:rowOff>
    </xdr:from>
    <xdr:to>
      <xdr:col>98</xdr:col>
      <xdr:colOff>38100</xdr:colOff>
      <xdr:row>77</xdr:row>
      <xdr:rowOff>124830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115957</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331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158269</xdr:rowOff>
    </xdr:from>
    <xdr:to>
      <xdr:col>116</xdr:col>
      <xdr:colOff>114300</xdr:colOff>
      <xdr:row>74</xdr:row>
      <xdr:rowOff>88419</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267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9696</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52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105524</xdr:rowOff>
    </xdr:from>
    <xdr:to>
      <xdr:col>112</xdr:col>
      <xdr:colOff>38100</xdr:colOff>
      <xdr:row>75</xdr:row>
      <xdr:rowOff>35674</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79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52201</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256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105542</xdr:rowOff>
    </xdr:from>
    <xdr:to>
      <xdr:col>107</xdr:col>
      <xdr:colOff>101600</xdr:colOff>
      <xdr:row>72</xdr:row>
      <xdr:rowOff>35692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227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52219</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2053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104692</xdr:rowOff>
    </xdr:from>
    <xdr:to>
      <xdr:col>102</xdr:col>
      <xdr:colOff>165100</xdr:colOff>
      <xdr:row>71</xdr:row>
      <xdr:rowOff>34842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210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51369</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45795" y="1188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15871</xdr:rowOff>
    </xdr:from>
    <xdr:to>
      <xdr:col>98</xdr:col>
      <xdr:colOff>38100</xdr:colOff>
      <xdr:row>73</xdr:row>
      <xdr:rowOff>117471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253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133998</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56795" y="12306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人口が約</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人の孤立小離島であるため、人口一人当たりにすると高くなってしまう。人件費について、住民へのサービス提供の低下を防ぐためには、現在の職員を削減することは難</a:t>
          </a:r>
          <a:r>
            <a:rPr kumimoji="1" lang="ja-JP" altLang="en-US" sz="1100">
              <a:solidFill>
                <a:schemeClr val="dk1"/>
              </a:solidFill>
              <a:effectLst/>
              <a:latin typeface="+mn-lt"/>
              <a:ea typeface="+mn-ea"/>
              <a:cs typeface="+mn-cs"/>
            </a:rPr>
            <a:t>しく、むしろ業務の多種・多様化により職員数を増加しなければ職員への負担が増加する一方であるのが現状である。</a:t>
          </a:r>
          <a:r>
            <a:rPr kumimoji="1" lang="ja-JP" altLang="ja-JP" sz="1100">
              <a:solidFill>
                <a:schemeClr val="dk1"/>
              </a:solidFill>
              <a:effectLst/>
              <a:latin typeface="+mn-lt"/>
              <a:ea typeface="+mn-ea"/>
              <a:cs typeface="+mn-cs"/>
            </a:rPr>
            <a:t>ヘリコミューター地上業務など施設運営を外部委託することも検討したが、島内に受託事業者がいないことで断念し</a:t>
          </a:r>
          <a:r>
            <a:rPr kumimoji="1" lang="ja-JP" altLang="en-US" sz="1100">
              <a:solidFill>
                <a:schemeClr val="dk1"/>
              </a:solidFill>
              <a:effectLst/>
              <a:latin typeface="+mn-lt"/>
              <a:ea typeface="+mn-ea"/>
              <a:cs typeface="+mn-cs"/>
            </a:rPr>
            <a:t>ている。シルバー人材の活用について検討を行っているが、活用可能な業務が限られてしまい、島内で行政のニーズに合った会計年度任用職員を採用する事が困難な状況で、</a:t>
          </a:r>
          <a:r>
            <a:rPr kumimoji="1" lang="ja-JP" altLang="ja-JP" sz="1100">
              <a:solidFill>
                <a:schemeClr val="dk1"/>
              </a:solidFill>
              <a:effectLst/>
              <a:latin typeface="+mn-lt"/>
              <a:ea typeface="+mn-ea"/>
              <a:cs typeface="+mn-cs"/>
            </a:rPr>
            <a:t>職員数削減を進めることが難しい状況にある。扶助費はほぼ毎年、支出額の増加がみられないために比率の増減はほとんどない。物件費は今後もシステム改修費用等が増加することが見込まれる。今後についても不必要な物品購入を削減することによる物件費の抑制を図る。補助費等は比率としては毎年同程度推移だが、</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年度に大型の施設整備の補助があったため数字が跳ね上がっている。維持補修費は、施設修繕の先延ばしにより費用をおさえている。積立金は、平成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残り少なくなった基金を効果的に運用するために特定目的基金を廃止し財政調整基金に同額を積替えたものであり、以降については積立を実施したいが、経常的な収入増が見込めず、歳出が増減しており積み増しが厳しい。</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東京都利島村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
318
4.12
1,317,424
1,263,862
53,562
337,317
490,943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154089</xdr:rowOff>
    </xdr:from>
    <xdr:to>
      <xdr:col>24</xdr:col>
      <xdr:colOff>63500</xdr:colOff>
      <xdr:row>35</xdr:row>
      <xdr:rowOff>41377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5983389"/>
          <a:ext cx="838200" cy="5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60888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4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132575</xdr:rowOff>
    </xdr:from>
    <xdr:to>
      <xdr:col>19</xdr:col>
      <xdr:colOff>177800</xdr:colOff>
      <xdr:row>34</xdr:row>
      <xdr:rowOff>154089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5961875"/>
          <a:ext cx="889000" cy="2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8462</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2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106642</xdr:rowOff>
    </xdr:from>
    <xdr:to>
      <xdr:col>15</xdr:col>
      <xdr:colOff>50800</xdr:colOff>
      <xdr:row>34</xdr:row>
      <xdr:rowOff>132575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5935942"/>
          <a:ext cx="889000" cy="2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766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18605</xdr:rowOff>
    </xdr:from>
    <xdr:to>
      <xdr:col>10</xdr:col>
      <xdr:colOff>114300</xdr:colOff>
      <xdr:row>34</xdr:row>
      <xdr:rowOff>106642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5847905"/>
          <a:ext cx="889000" cy="8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168533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131813</xdr:rowOff>
    </xdr:from>
    <xdr:to>
      <xdr:col>6</xdr:col>
      <xdr:colOff>38100</xdr:colOff>
      <xdr:row>38</xdr:row>
      <xdr:rowOff>61964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7546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53091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6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162027</xdr:rowOff>
    </xdr:from>
    <xdr:to>
      <xdr:col>24</xdr:col>
      <xdr:colOff>114300</xdr:colOff>
      <xdr:row>35</xdr:row>
      <xdr:rowOff>92177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99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13454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84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103289</xdr:rowOff>
    </xdr:from>
    <xdr:to>
      <xdr:col>20</xdr:col>
      <xdr:colOff>38100</xdr:colOff>
      <xdr:row>35</xdr:row>
      <xdr:rowOff>33439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93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49966</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70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81775</xdr:rowOff>
    </xdr:from>
    <xdr:to>
      <xdr:col>15</xdr:col>
      <xdr:colOff>101600</xdr:colOff>
      <xdr:row>35</xdr:row>
      <xdr:rowOff>11925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91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28452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68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55842</xdr:rowOff>
    </xdr:from>
    <xdr:to>
      <xdr:col>10</xdr:col>
      <xdr:colOff>165100</xdr:colOff>
      <xdr:row>34</xdr:row>
      <xdr:rowOff>157442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88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2519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66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139255</xdr:rowOff>
    </xdr:from>
    <xdr:to>
      <xdr:col>6</xdr:col>
      <xdr:colOff>38100</xdr:colOff>
      <xdr:row>34</xdr:row>
      <xdr:rowOff>69405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79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85932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57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80686</xdr:rowOff>
    </xdr:from>
    <xdr:to>
      <xdr:col>24</xdr:col>
      <xdr:colOff>63500</xdr:colOff>
      <xdr:row>55</xdr:row>
      <xdr:rowOff>159104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338986"/>
          <a:ext cx="838200" cy="2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87278</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59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76871</xdr:rowOff>
    </xdr:from>
    <xdr:to>
      <xdr:col>19</xdr:col>
      <xdr:colOff>177800</xdr:colOff>
      <xdr:row>54</xdr:row>
      <xdr:rowOff>80686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8820821"/>
          <a:ext cx="889000" cy="51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26429</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76871</xdr:rowOff>
    </xdr:from>
    <xdr:to>
      <xdr:col>15</xdr:col>
      <xdr:colOff>50800</xdr:colOff>
      <xdr:row>56</xdr:row>
      <xdr:rowOff>103590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8820821"/>
          <a:ext cx="889000" cy="88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26681</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103590</xdr:rowOff>
    </xdr:from>
    <xdr:to>
      <xdr:col>10</xdr:col>
      <xdr:colOff>114300</xdr:colOff>
      <xdr:row>56</xdr:row>
      <xdr:rowOff>146670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704790"/>
          <a:ext cx="889000" cy="4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17127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6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156169</xdr:rowOff>
    </xdr:from>
    <xdr:to>
      <xdr:col>6</xdr:col>
      <xdr:colOff>38100</xdr:colOff>
      <xdr:row>58</xdr:row>
      <xdr:rowOff>86319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77446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2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108304</xdr:rowOff>
    </xdr:from>
    <xdr:to>
      <xdr:col>24</xdr:col>
      <xdr:colOff>114300</xdr:colOff>
      <xdr:row>56</xdr:row>
      <xdr:rowOff>38454</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53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131181</xdr:rowOff>
    </xdr:from>
    <xdr:ext cx="690189"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3894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29886</xdr:rowOff>
    </xdr:from>
    <xdr:to>
      <xdr:col>20</xdr:col>
      <xdr:colOff>38100</xdr:colOff>
      <xdr:row>54</xdr:row>
      <xdr:rowOff>131486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2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52</xdr:row>
      <xdr:rowOff>148013</xdr:rowOff>
    </xdr:from>
    <xdr:ext cx="690189"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52205" y="906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26071</xdr:rowOff>
    </xdr:from>
    <xdr:to>
      <xdr:col>15</xdr:col>
      <xdr:colOff>101600</xdr:colOff>
      <xdr:row>51</xdr:row>
      <xdr:rowOff>127671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877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49</xdr:row>
      <xdr:rowOff>144198</xdr:rowOff>
    </xdr:from>
    <xdr:ext cx="690189"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563205" y="85452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52790</xdr:rowOff>
    </xdr:from>
    <xdr:to>
      <xdr:col>10</xdr:col>
      <xdr:colOff>165100</xdr:colOff>
      <xdr:row>56</xdr:row>
      <xdr:rowOff>154390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65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170917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42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95870</xdr:rowOff>
    </xdr:from>
    <xdr:to>
      <xdr:col>6</xdr:col>
      <xdr:colOff>38100</xdr:colOff>
      <xdr:row>57</xdr:row>
      <xdr:rowOff>26020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69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42547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47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149326</xdr:rowOff>
    </xdr:from>
    <xdr:to>
      <xdr:col>24</xdr:col>
      <xdr:colOff>63500</xdr:colOff>
      <xdr:row>74</xdr:row>
      <xdr:rowOff>21213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2665176"/>
          <a:ext cx="838200" cy="4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38185</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144632</xdr:rowOff>
    </xdr:from>
    <xdr:to>
      <xdr:col>19</xdr:col>
      <xdr:colOff>177800</xdr:colOff>
      <xdr:row>74</xdr:row>
      <xdr:rowOff>21213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2660482"/>
          <a:ext cx="889000" cy="4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148756</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17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144632</xdr:rowOff>
    </xdr:from>
    <xdr:to>
      <xdr:col>15</xdr:col>
      <xdr:colOff>50800</xdr:colOff>
      <xdr:row>73</xdr:row>
      <xdr:rowOff>159354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2660482"/>
          <a:ext cx="889000" cy="1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159202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159354</xdr:rowOff>
    </xdr:from>
    <xdr:to>
      <xdr:col>10</xdr:col>
      <xdr:colOff>114300</xdr:colOff>
      <xdr:row>74</xdr:row>
      <xdr:rowOff>20904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2675204"/>
          <a:ext cx="889000" cy="3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5256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158159</xdr:rowOff>
    </xdr:from>
    <xdr:to>
      <xdr:col>6</xdr:col>
      <xdr:colOff>38100</xdr:colOff>
      <xdr:row>77</xdr:row>
      <xdr:rowOff>88309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8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79436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281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98526</xdr:rowOff>
    </xdr:from>
    <xdr:to>
      <xdr:col>24</xdr:col>
      <xdr:colOff>114300</xdr:colOff>
      <xdr:row>74</xdr:row>
      <xdr:rowOff>28676</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6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121403</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465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141863</xdr:rowOff>
    </xdr:from>
    <xdr:to>
      <xdr:col>20</xdr:col>
      <xdr:colOff>38100</xdr:colOff>
      <xdr:row>74</xdr:row>
      <xdr:rowOff>72013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65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88540</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43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93832</xdr:rowOff>
    </xdr:from>
    <xdr:to>
      <xdr:col>15</xdr:col>
      <xdr:colOff>101600</xdr:colOff>
      <xdr:row>74</xdr:row>
      <xdr:rowOff>23982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260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40509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384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108554</xdr:rowOff>
    </xdr:from>
    <xdr:to>
      <xdr:col>10</xdr:col>
      <xdr:colOff>165100</xdr:colOff>
      <xdr:row>74</xdr:row>
      <xdr:rowOff>38704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26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55231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39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141554</xdr:rowOff>
    </xdr:from>
    <xdr:to>
      <xdr:col>6</xdr:col>
      <xdr:colOff>38100</xdr:colOff>
      <xdr:row>74</xdr:row>
      <xdr:rowOff>71704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265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88231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43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95</xdr:row>
      <xdr:rowOff>93326</xdr:rowOff>
    </xdr:from>
    <xdr:to>
      <xdr:col>24</xdr:col>
      <xdr:colOff>62865</xdr:colOff>
      <xdr:row>99</xdr:row>
      <xdr:rowOff>70720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6381076"/>
          <a:ext cx="1270" cy="663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74547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704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70720</xdr:rowOff>
    </xdr:from>
    <xdr:to>
      <xdr:col>24</xdr:col>
      <xdr:colOff>152400</xdr:colOff>
      <xdr:row>99</xdr:row>
      <xdr:rowOff>70720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704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40003</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6156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95</xdr:row>
      <xdr:rowOff>93326</xdr:rowOff>
    </xdr:from>
    <xdr:to>
      <xdr:col>24</xdr:col>
      <xdr:colOff>152400</xdr:colOff>
      <xdr:row>95</xdr:row>
      <xdr:rowOff>93326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381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134672</xdr:rowOff>
    </xdr:from>
    <xdr:to>
      <xdr:col>24</xdr:col>
      <xdr:colOff>63500</xdr:colOff>
      <xdr:row>96</xdr:row>
      <xdr:rowOff>33189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5565172"/>
          <a:ext cx="838200" cy="92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49933</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852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71506</xdr:rowOff>
    </xdr:from>
    <xdr:to>
      <xdr:col>24</xdr:col>
      <xdr:colOff>114300</xdr:colOff>
      <xdr:row>99</xdr:row>
      <xdr:rowOff>1656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8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134672</xdr:rowOff>
    </xdr:from>
    <xdr:to>
      <xdr:col>19</xdr:col>
      <xdr:colOff>177800</xdr:colOff>
      <xdr:row>94</xdr:row>
      <xdr:rowOff>124786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5565172"/>
          <a:ext cx="889000" cy="67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57266</xdr:rowOff>
    </xdr:from>
    <xdr:to>
      <xdr:col>20</xdr:col>
      <xdr:colOff>38100</xdr:colOff>
      <xdr:row>98</xdr:row>
      <xdr:rowOff>158866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149993</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95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124786</xdr:rowOff>
    </xdr:from>
    <xdr:to>
      <xdr:col>15</xdr:col>
      <xdr:colOff>50800</xdr:colOff>
      <xdr:row>95</xdr:row>
      <xdr:rowOff>64843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241086"/>
          <a:ext cx="889000" cy="11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52268</xdr:rowOff>
    </xdr:from>
    <xdr:to>
      <xdr:col>15</xdr:col>
      <xdr:colOff>101600</xdr:colOff>
      <xdr:row>98</xdr:row>
      <xdr:rowOff>153868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144995</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08795" y="169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64843</xdr:rowOff>
    </xdr:from>
    <xdr:to>
      <xdr:col>10</xdr:col>
      <xdr:colOff>114300</xdr:colOff>
      <xdr:row>96</xdr:row>
      <xdr:rowOff>160452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352593"/>
          <a:ext cx="889000" cy="26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62520</xdr:rowOff>
    </xdr:from>
    <xdr:to>
      <xdr:col>10</xdr:col>
      <xdr:colOff>165100</xdr:colOff>
      <xdr:row>98</xdr:row>
      <xdr:rowOff>164120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155247</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19795" y="1695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128312</xdr:rowOff>
    </xdr:from>
    <xdr:to>
      <xdr:col>6</xdr:col>
      <xdr:colOff>38100</xdr:colOff>
      <xdr:row>99</xdr:row>
      <xdr:rowOff>58462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9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49589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702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153839</xdr:rowOff>
    </xdr:from>
    <xdr:to>
      <xdr:col>24</xdr:col>
      <xdr:colOff>114300</xdr:colOff>
      <xdr:row>96</xdr:row>
      <xdr:rowOff>83989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4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68766</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3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83872</xdr:rowOff>
    </xdr:from>
    <xdr:to>
      <xdr:col>20</xdr:col>
      <xdr:colOff>38100</xdr:colOff>
      <xdr:row>91</xdr:row>
      <xdr:rowOff>14022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551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89</xdr:row>
      <xdr:rowOff>30549</xdr:rowOff>
    </xdr:from>
    <xdr:ext cx="690189"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52205" y="152895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73986</xdr:rowOff>
    </xdr:from>
    <xdr:to>
      <xdr:col>15</xdr:col>
      <xdr:colOff>101600</xdr:colOff>
      <xdr:row>95</xdr:row>
      <xdr:rowOff>4136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19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20663</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596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14043</xdr:rowOff>
    </xdr:from>
    <xdr:to>
      <xdr:col>10</xdr:col>
      <xdr:colOff>165100</xdr:colOff>
      <xdr:row>95</xdr:row>
      <xdr:rowOff>115643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30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132170</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6077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109652</xdr:rowOff>
    </xdr:from>
    <xdr:to>
      <xdr:col>6</xdr:col>
      <xdr:colOff>38100</xdr:colOff>
      <xdr:row>97</xdr:row>
      <xdr:rowOff>39802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6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56329</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634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101994</xdr:rowOff>
    </xdr:from>
    <xdr:to>
      <xdr:col>55</xdr:col>
      <xdr:colOff>0</xdr:colOff>
      <xdr:row>32</xdr:row>
      <xdr:rowOff>85204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5416944"/>
          <a:ext cx="838200" cy="15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99445</xdr:rowOff>
    </xdr:from>
    <xdr:ext cx="469744"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61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39370</xdr:rowOff>
    </xdr:from>
    <xdr:to>
      <xdr:col>50</xdr:col>
      <xdr:colOff>114300</xdr:colOff>
      <xdr:row>32</xdr:row>
      <xdr:rowOff>85204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5525770"/>
          <a:ext cx="889000" cy="4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51211</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04428" y="673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39370</xdr:rowOff>
    </xdr:from>
    <xdr:to>
      <xdr:col>45</xdr:col>
      <xdr:colOff>177800</xdr:colOff>
      <xdr:row>32</xdr:row>
      <xdr:rowOff>120586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5525770"/>
          <a:ext cx="889000" cy="8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63822</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7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87236</xdr:rowOff>
    </xdr:from>
    <xdr:to>
      <xdr:col>41</xdr:col>
      <xdr:colOff>50800</xdr:colOff>
      <xdr:row>32</xdr:row>
      <xdr:rowOff>120586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5573636"/>
          <a:ext cx="889000" cy="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59885</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26428" y="67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131838</xdr:rowOff>
    </xdr:from>
    <xdr:to>
      <xdr:col>36</xdr:col>
      <xdr:colOff>165100</xdr:colOff>
      <xdr:row>39</xdr:row>
      <xdr:rowOff>61988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53115</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73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51194</xdr:rowOff>
    </xdr:from>
    <xdr:to>
      <xdr:col>55</xdr:col>
      <xdr:colOff>50800</xdr:colOff>
      <xdr:row>31</xdr:row>
      <xdr:rowOff>152794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53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4221</xdr:rowOff>
    </xdr:from>
    <xdr:ext cx="599010"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531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34404</xdr:rowOff>
    </xdr:from>
    <xdr:to>
      <xdr:col>50</xdr:col>
      <xdr:colOff>165100</xdr:colOff>
      <xdr:row>32</xdr:row>
      <xdr:rowOff>136004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552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152531</xdr:rowOff>
    </xdr:from>
    <xdr:ext cx="534377"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372111" y="529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160020</xdr:rowOff>
    </xdr:from>
    <xdr:to>
      <xdr:col>46</xdr:col>
      <xdr:colOff>38100</xdr:colOff>
      <xdr:row>32</xdr:row>
      <xdr:rowOff>90170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547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106697</xdr:rowOff>
    </xdr:from>
    <xdr:ext cx="534377"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483111" y="525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69786</xdr:rowOff>
    </xdr:from>
    <xdr:to>
      <xdr:col>41</xdr:col>
      <xdr:colOff>101600</xdr:colOff>
      <xdr:row>32</xdr:row>
      <xdr:rowOff>171386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555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16463</xdr:rowOff>
    </xdr:from>
    <xdr:ext cx="534377"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594111" y="533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36436</xdr:rowOff>
    </xdr:from>
    <xdr:to>
      <xdr:col>36</xdr:col>
      <xdr:colOff>165100</xdr:colOff>
      <xdr:row>32</xdr:row>
      <xdr:rowOff>138036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552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154563</xdr:rowOff>
    </xdr:from>
    <xdr:ext cx="534377"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05111" y="529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41845</xdr:rowOff>
    </xdr:from>
    <xdr:to>
      <xdr:col>55</xdr:col>
      <xdr:colOff>0</xdr:colOff>
      <xdr:row>56</xdr:row>
      <xdr:rowOff>49529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300145"/>
          <a:ext cx="838200" cy="35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8972</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53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133539</xdr:rowOff>
    </xdr:from>
    <xdr:to>
      <xdr:col>50</xdr:col>
      <xdr:colOff>114300</xdr:colOff>
      <xdr:row>56</xdr:row>
      <xdr:rowOff>49529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8877489"/>
          <a:ext cx="889000" cy="77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132630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1007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133539</xdr:rowOff>
    </xdr:from>
    <xdr:to>
      <xdr:col>45</xdr:col>
      <xdr:colOff>177800</xdr:colOff>
      <xdr:row>56</xdr:row>
      <xdr:rowOff>93229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8877489"/>
          <a:ext cx="889000" cy="81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134052</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1007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148193</xdr:rowOff>
    </xdr:from>
    <xdr:to>
      <xdr:col>41</xdr:col>
      <xdr:colOff>50800</xdr:colOff>
      <xdr:row>56</xdr:row>
      <xdr:rowOff>93229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235043"/>
          <a:ext cx="889000" cy="45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157026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10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54030</xdr:rowOff>
    </xdr:from>
    <xdr:to>
      <xdr:col>36</xdr:col>
      <xdr:colOff>165100</xdr:colOff>
      <xdr:row>58</xdr:row>
      <xdr:rowOff>155630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9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146757</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1009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162495</xdr:rowOff>
    </xdr:from>
    <xdr:to>
      <xdr:col>55</xdr:col>
      <xdr:colOff>50800</xdr:colOff>
      <xdr:row>54</xdr:row>
      <xdr:rowOff>92645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2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13922</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100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170179</xdr:rowOff>
    </xdr:from>
    <xdr:to>
      <xdr:col>50</xdr:col>
      <xdr:colOff>165100</xdr:colOff>
      <xdr:row>56</xdr:row>
      <xdr:rowOff>100329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59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116856</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375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82739</xdr:rowOff>
    </xdr:from>
    <xdr:to>
      <xdr:col>46</xdr:col>
      <xdr:colOff>38100</xdr:colOff>
      <xdr:row>52</xdr:row>
      <xdr:rowOff>12889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882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29416</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8601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42429</xdr:rowOff>
    </xdr:from>
    <xdr:to>
      <xdr:col>41</xdr:col>
      <xdr:colOff>101600</xdr:colOff>
      <xdr:row>56</xdr:row>
      <xdr:rowOff>144029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6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160556</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418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97393</xdr:rowOff>
    </xdr:from>
    <xdr:to>
      <xdr:col>36</xdr:col>
      <xdr:colOff>165100</xdr:colOff>
      <xdr:row>54</xdr:row>
      <xdr:rowOff>27543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18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44070</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895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83005</xdr:rowOff>
    </xdr:from>
    <xdr:to>
      <xdr:col>55</xdr:col>
      <xdr:colOff>0</xdr:colOff>
      <xdr:row>74</xdr:row>
      <xdr:rowOff>111427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598855"/>
          <a:ext cx="838200" cy="19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54120</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255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165843</xdr:rowOff>
    </xdr:from>
    <xdr:to>
      <xdr:col>50</xdr:col>
      <xdr:colOff>114300</xdr:colOff>
      <xdr:row>74</xdr:row>
      <xdr:rowOff>111427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2681693"/>
          <a:ext cx="889000" cy="11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5701</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3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95242</xdr:rowOff>
    </xdr:from>
    <xdr:to>
      <xdr:col>45</xdr:col>
      <xdr:colOff>177800</xdr:colOff>
      <xdr:row>73</xdr:row>
      <xdr:rowOff>165843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2268192"/>
          <a:ext cx="889000" cy="41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14219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38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95242</xdr:rowOff>
    </xdr:from>
    <xdr:to>
      <xdr:col>41</xdr:col>
      <xdr:colOff>50800</xdr:colOff>
      <xdr:row>73</xdr:row>
      <xdr:rowOff>44707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2268192"/>
          <a:ext cx="889000" cy="29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168457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37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165033</xdr:rowOff>
    </xdr:from>
    <xdr:to>
      <xdr:col>36</xdr:col>
      <xdr:colOff>165100</xdr:colOff>
      <xdr:row>78</xdr:row>
      <xdr:rowOff>95183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86310</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45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32205</xdr:rowOff>
    </xdr:from>
    <xdr:to>
      <xdr:col>55</xdr:col>
      <xdr:colOff>50800</xdr:colOff>
      <xdr:row>73</xdr:row>
      <xdr:rowOff>133805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5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55082</xdr:rowOff>
    </xdr:from>
    <xdr:ext cx="599010"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399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60627</xdr:rowOff>
    </xdr:from>
    <xdr:to>
      <xdr:col>50</xdr:col>
      <xdr:colOff>165100</xdr:colOff>
      <xdr:row>74</xdr:row>
      <xdr:rowOff>162227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74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7304</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39795" y="12523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115043</xdr:rowOff>
    </xdr:from>
    <xdr:to>
      <xdr:col>46</xdr:col>
      <xdr:colOff>38100</xdr:colOff>
      <xdr:row>74</xdr:row>
      <xdr:rowOff>45193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63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61720</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50795" y="1240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44442</xdr:rowOff>
    </xdr:from>
    <xdr:to>
      <xdr:col>41</xdr:col>
      <xdr:colOff>101600</xdr:colOff>
      <xdr:row>71</xdr:row>
      <xdr:rowOff>146042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21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162569</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61795" y="11992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165357</xdr:rowOff>
    </xdr:from>
    <xdr:to>
      <xdr:col>36</xdr:col>
      <xdr:colOff>165100</xdr:colOff>
      <xdr:row>73</xdr:row>
      <xdr:rowOff>95507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50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71</xdr:row>
      <xdr:rowOff>112034</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672795" y="1228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57375</xdr:rowOff>
    </xdr:from>
    <xdr:to>
      <xdr:col>55</xdr:col>
      <xdr:colOff>0</xdr:colOff>
      <xdr:row>98</xdr:row>
      <xdr:rowOff>112154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859475"/>
          <a:ext cx="838200" cy="5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147401</xdr:rowOff>
    </xdr:from>
    <xdr:ext cx="599010"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606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89193</xdr:rowOff>
    </xdr:from>
    <xdr:to>
      <xdr:col>50</xdr:col>
      <xdr:colOff>114300</xdr:colOff>
      <xdr:row>98</xdr:row>
      <xdr:rowOff>112154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891293"/>
          <a:ext cx="889000" cy="2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78529</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39795" y="1653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29525</xdr:rowOff>
    </xdr:from>
    <xdr:to>
      <xdr:col>45</xdr:col>
      <xdr:colOff>177800</xdr:colOff>
      <xdr:row>98</xdr:row>
      <xdr:rowOff>89193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317275"/>
          <a:ext cx="889000" cy="57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77636</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50795" y="1653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29525</xdr:rowOff>
    </xdr:from>
    <xdr:to>
      <xdr:col>41</xdr:col>
      <xdr:colOff>50800</xdr:colOff>
      <xdr:row>98</xdr:row>
      <xdr:rowOff>59379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317275"/>
          <a:ext cx="889000" cy="54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61366</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61795" y="1686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158679</xdr:rowOff>
    </xdr:from>
    <xdr:to>
      <xdr:col>36</xdr:col>
      <xdr:colOff>165100</xdr:colOff>
      <xdr:row>98</xdr:row>
      <xdr:rowOff>88829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78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105356</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672795" y="1656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6575</xdr:rowOff>
    </xdr:from>
    <xdr:to>
      <xdr:col>55</xdr:col>
      <xdr:colOff>50800</xdr:colOff>
      <xdr:row>98</xdr:row>
      <xdr:rowOff>108175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80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156452</xdr:rowOff>
    </xdr:from>
    <xdr:ext cx="599010"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787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61354</xdr:rowOff>
    </xdr:from>
    <xdr:to>
      <xdr:col>50</xdr:col>
      <xdr:colOff>165100</xdr:colOff>
      <xdr:row>98</xdr:row>
      <xdr:rowOff>162954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86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154081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95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38393</xdr:rowOff>
    </xdr:from>
    <xdr:to>
      <xdr:col>46</xdr:col>
      <xdr:colOff>38100</xdr:colOff>
      <xdr:row>98</xdr:row>
      <xdr:rowOff>139993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84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131120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9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150175</xdr:rowOff>
    </xdr:from>
    <xdr:to>
      <xdr:col>41</xdr:col>
      <xdr:colOff>101600</xdr:colOff>
      <xdr:row>95</xdr:row>
      <xdr:rowOff>80325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2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96852</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61795" y="1604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8579</xdr:rowOff>
    </xdr:from>
    <xdr:to>
      <xdr:col>36</xdr:col>
      <xdr:colOff>165100</xdr:colOff>
      <xdr:row>98</xdr:row>
      <xdr:rowOff>110179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81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101306</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672795" y="16903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39119</xdr:rowOff>
    </xdr:from>
    <xdr:to>
      <xdr:col>85</xdr:col>
      <xdr:colOff>127000</xdr:colOff>
      <xdr:row>38</xdr:row>
      <xdr:rowOff>75663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5868419"/>
          <a:ext cx="838200" cy="72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164796</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33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39119</xdr:rowOff>
    </xdr:from>
    <xdr:to>
      <xdr:col>81</xdr:col>
      <xdr:colOff>50800</xdr:colOff>
      <xdr:row>38</xdr:row>
      <xdr:rowOff>80022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5868419"/>
          <a:ext cx="889000" cy="72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97348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61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80022</xdr:rowOff>
    </xdr:from>
    <xdr:to>
      <xdr:col>76</xdr:col>
      <xdr:colOff>114300</xdr:colOff>
      <xdr:row>38</xdr:row>
      <xdr:rowOff>105994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595122"/>
          <a:ext cx="889000" cy="2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134531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3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85535</xdr:rowOff>
    </xdr:from>
    <xdr:to>
      <xdr:col>71</xdr:col>
      <xdr:colOff>177800</xdr:colOff>
      <xdr:row>38</xdr:row>
      <xdr:rowOff>105994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086285"/>
          <a:ext cx="889000" cy="53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121302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29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16571</xdr:rowOff>
    </xdr:from>
    <xdr:to>
      <xdr:col>67</xdr:col>
      <xdr:colOff>101600</xdr:colOff>
      <xdr:row>38</xdr:row>
      <xdr:rowOff>118171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5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109298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62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24863</xdr:rowOff>
    </xdr:from>
    <xdr:to>
      <xdr:col>85</xdr:col>
      <xdr:colOff>177800</xdr:colOff>
      <xdr:row>38</xdr:row>
      <xdr:rowOff>126463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53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3290</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51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159769</xdr:rowOff>
    </xdr:from>
    <xdr:to>
      <xdr:col>81</xdr:col>
      <xdr:colOff>101600</xdr:colOff>
      <xdr:row>34</xdr:row>
      <xdr:rowOff>89919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81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32</xdr:row>
      <xdr:rowOff>106446</xdr:rowOff>
    </xdr:from>
    <xdr:ext cx="59901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181795" y="5592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29222</xdr:rowOff>
    </xdr:from>
    <xdr:to>
      <xdr:col>76</xdr:col>
      <xdr:colOff>165100</xdr:colOff>
      <xdr:row>38</xdr:row>
      <xdr:rowOff>130822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54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121949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6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55194</xdr:rowOff>
    </xdr:from>
    <xdr:to>
      <xdr:col>72</xdr:col>
      <xdr:colOff>38100</xdr:colOff>
      <xdr:row>38</xdr:row>
      <xdr:rowOff>156794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5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147921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66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34735</xdr:rowOff>
    </xdr:from>
    <xdr:to>
      <xdr:col>67</xdr:col>
      <xdr:colOff>101600</xdr:colOff>
      <xdr:row>35</xdr:row>
      <xdr:rowOff>136335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03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33</xdr:row>
      <xdr:rowOff>152862</xdr:rowOff>
    </xdr:from>
    <xdr:ext cx="59901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14795" y="581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129026</xdr:rowOff>
    </xdr:from>
    <xdr:to>
      <xdr:col>85</xdr:col>
      <xdr:colOff>127000</xdr:colOff>
      <xdr:row>57</xdr:row>
      <xdr:rowOff>30465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730226"/>
          <a:ext cx="838200" cy="7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131823</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904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9259</xdr:rowOff>
    </xdr:from>
    <xdr:to>
      <xdr:col>81</xdr:col>
      <xdr:colOff>50800</xdr:colOff>
      <xdr:row>57</xdr:row>
      <xdr:rowOff>30465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781909"/>
          <a:ext cx="889000" cy="2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118970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9259</xdr:rowOff>
    </xdr:from>
    <xdr:to>
      <xdr:col>76</xdr:col>
      <xdr:colOff>114300</xdr:colOff>
      <xdr:row>57</xdr:row>
      <xdr:rowOff>98998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781909"/>
          <a:ext cx="889000" cy="8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107787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1005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98998</xdr:rowOff>
    </xdr:from>
    <xdr:to>
      <xdr:col>71</xdr:col>
      <xdr:colOff>177800</xdr:colOff>
      <xdr:row>57</xdr:row>
      <xdr:rowOff>170896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871648"/>
          <a:ext cx="889000" cy="7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76888</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1002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62081</xdr:rowOff>
    </xdr:from>
    <xdr:to>
      <xdr:col>67</xdr:col>
      <xdr:colOff>101600</xdr:colOff>
      <xdr:row>58</xdr:row>
      <xdr:rowOff>163681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100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154808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100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78226</xdr:rowOff>
    </xdr:from>
    <xdr:to>
      <xdr:col>85</xdr:col>
      <xdr:colOff>177800</xdr:colOff>
      <xdr:row>57</xdr:row>
      <xdr:rowOff>8376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7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101103</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53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151115</xdr:rowOff>
    </xdr:from>
    <xdr:to>
      <xdr:col>81</xdr:col>
      <xdr:colOff>101600</xdr:colOff>
      <xdr:row>57</xdr:row>
      <xdr:rowOff>81265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5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97792</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9527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129909</xdr:rowOff>
    </xdr:from>
    <xdr:to>
      <xdr:col>76</xdr:col>
      <xdr:colOff>165100</xdr:colOff>
      <xdr:row>57</xdr:row>
      <xdr:rowOff>60059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3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76586</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9506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48198</xdr:rowOff>
    </xdr:from>
    <xdr:to>
      <xdr:col>72</xdr:col>
      <xdr:colOff>38100</xdr:colOff>
      <xdr:row>57</xdr:row>
      <xdr:rowOff>149798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2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166325</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9596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120096</xdr:rowOff>
    </xdr:from>
    <xdr:to>
      <xdr:col>67</xdr:col>
      <xdr:colOff>101600</xdr:colOff>
      <xdr:row>58</xdr:row>
      <xdr:rowOff>50246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9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66773</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966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90636</xdr:rowOff>
    </xdr:from>
    <xdr:to>
      <xdr:col>85</xdr:col>
      <xdr:colOff>127000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292286"/>
          <a:ext cx="838200" cy="22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26756</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9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169632</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10620</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2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61254</xdr:rowOff>
    </xdr:from>
    <xdr:to>
      <xdr:col>67</xdr:col>
      <xdr:colOff>101600</xdr:colOff>
      <xdr:row>78</xdr:row>
      <xdr:rowOff>162854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43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7931</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2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39836</xdr:rowOff>
    </xdr:from>
    <xdr:to>
      <xdr:col>85</xdr:col>
      <xdr:colOff>177800</xdr:colOff>
      <xdr:row>77</xdr:row>
      <xdr:rowOff>141436</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24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62713</xdr:rowOff>
    </xdr:from>
    <xdr:ext cx="534377"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09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140055</xdr:rowOff>
    </xdr:from>
    <xdr:to>
      <xdr:col>85</xdr:col>
      <xdr:colOff>127000</xdr:colOff>
      <xdr:row>98</xdr:row>
      <xdr:rowOff>33085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770705"/>
          <a:ext cx="838200" cy="6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43595</xdr:rowOff>
    </xdr:from>
    <xdr:ext cx="599010"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502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167574</xdr:rowOff>
    </xdr:from>
    <xdr:to>
      <xdr:col>81</xdr:col>
      <xdr:colOff>50800</xdr:colOff>
      <xdr:row>98</xdr:row>
      <xdr:rowOff>33085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798224"/>
          <a:ext cx="889000" cy="3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161083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181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156344</xdr:rowOff>
    </xdr:from>
    <xdr:to>
      <xdr:col>76</xdr:col>
      <xdr:colOff>114300</xdr:colOff>
      <xdr:row>97</xdr:row>
      <xdr:rowOff>167574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786994"/>
          <a:ext cx="889000" cy="1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150466</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292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149358</xdr:rowOff>
    </xdr:from>
    <xdr:to>
      <xdr:col>71</xdr:col>
      <xdr:colOff>177800</xdr:colOff>
      <xdr:row>97</xdr:row>
      <xdr:rowOff>156344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780008"/>
          <a:ext cx="889000" cy="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165078</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03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122913</xdr:rowOff>
    </xdr:from>
    <xdr:to>
      <xdr:col>67</xdr:col>
      <xdr:colOff>101600</xdr:colOff>
      <xdr:row>98</xdr:row>
      <xdr:rowOff>53063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44190</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14795" y="1684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89255</xdr:rowOff>
    </xdr:from>
    <xdr:to>
      <xdr:col>85</xdr:col>
      <xdr:colOff>177800</xdr:colOff>
      <xdr:row>98</xdr:row>
      <xdr:rowOff>19405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71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67682</xdr:rowOff>
    </xdr:from>
    <xdr:ext cx="599010"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698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153735</xdr:rowOff>
    </xdr:from>
    <xdr:to>
      <xdr:col>81</xdr:col>
      <xdr:colOff>101600</xdr:colOff>
      <xdr:row>98</xdr:row>
      <xdr:rowOff>83885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78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75012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87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116774</xdr:rowOff>
    </xdr:from>
    <xdr:to>
      <xdr:col>76</xdr:col>
      <xdr:colOff>165100</xdr:colOff>
      <xdr:row>98</xdr:row>
      <xdr:rowOff>46924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74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38051</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292795" y="1684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105544</xdr:rowOff>
    </xdr:from>
    <xdr:to>
      <xdr:col>72</xdr:col>
      <xdr:colOff>38100</xdr:colOff>
      <xdr:row>98</xdr:row>
      <xdr:rowOff>35694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73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26821</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03795" y="1682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98558</xdr:rowOff>
    </xdr:from>
    <xdr:to>
      <xdr:col>67</xdr:col>
      <xdr:colOff>101600</xdr:colOff>
      <xdr:row>98</xdr:row>
      <xdr:rowOff>28708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72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45235</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14795" y="16504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163208</xdr:rowOff>
    </xdr:from>
    <xdr:to>
      <xdr:col>98</xdr:col>
      <xdr:colOff>38100</xdr:colOff>
      <xdr:row>39</xdr:row>
      <xdr:rowOff>93358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7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109885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5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人口が約</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人の孤立小離島であるため、人口一人当たりにすると高くなってしまう。</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年度の消防費の増は、場外離着陸場拡張整備の実施設計を開始したための増である。</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年度の衛生費の増は、し尿処理施設（汚泥再生処理センター）整備に関する委託料及びごみ焼却施設の老朽化に伴う光熱水費・燃料費・維持補修費の増である。平成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年度の土木費増は、久保里山住宅（定住促進住宅）の建築に伴う増である。平成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年度商工費の増は貨物船の荷役に必要なラフテレーンクレーン購入に伴う増である。平成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年度の総務費の増は再生可能エネルギー整備事業及び村内情報通信基盤網整備事業による増、農林水産業の増は築いそ整備工事による増である。</a:t>
          </a:r>
          <a:r>
            <a:rPr kumimoji="1" lang="ja-JP" altLang="en-US" sz="1100">
              <a:solidFill>
                <a:schemeClr val="dk1"/>
              </a:solidFill>
              <a:effectLst/>
              <a:latin typeface="+mn-lt"/>
              <a:ea typeface="+mn-ea"/>
              <a:cs typeface="+mn-cs"/>
            </a:rPr>
            <a:t>令和元年の農林水産費の増は、製油センター施設工事による増である。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東京都利島村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財政調整基金残高について、平成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年度に三千万円の取り崩しを行った。平成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年度に、少ない基金をより効果的に運用するため、その他特目基金を廃止し、財政調整基金への一本化を図った。また、財源不足には特別会計の基金取り崩し等により対応していく。実質収支が毎年</a:t>
          </a:r>
          <a:r>
            <a:rPr kumimoji="1" lang="en-US" altLang="ja-JP" sz="1100">
              <a:solidFill>
                <a:schemeClr val="dk1"/>
              </a:solidFill>
              <a:effectLst/>
              <a:latin typeface="+mn-lt"/>
              <a:ea typeface="+mn-ea"/>
              <a:cs typeface="+mn-cs"/>
            </a:rPr>
            <a:t>15,000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25,000</a:t>
          </a:r>
          <a:r>
            <a:rPr kumimoji="1" lang="ja-JP" altLang="ja-JP" sz="1100">
              <a:solidFill>
                <a:schemeClr val="dk1"/>
              </a:solidFill>
              <a:effectLst/>
              <a:latin typeface="+mn-lt"/>
              <a:ea typeface="+mn-ea"/>
              <a:cs typeface="+mn-cs"/>
            </a:rPr>
            <a:t>千円の範囲で推移しているが、</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年度は地方交付税の増等により約</a:t>
          </a:r>
          <a:r>
            <a:rPr kumimoji="1" lang="en-US" altLang="ja-JP" sz="1100">
              <a:solidFill>
                <a:schemeClr val="dk1"/>
              </a:solidFill>
              <a:effectLst/>
              <a:latin typeface="+mn-lt"/>
              <a:ea typeface="+mn-ea"/>
              <a:cs typeface="+mn-cs"/>
            </a:rPr>
            <a:t>68,000</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年度は約</a:t>
          </a:r>
          <a:r>
            <a:rPr kumimoji="1" lang="en-US" altLang="ja-JP" sz="1100">
              <a:solidFill>
                <a:schemeClr val="dk1"/>
              </a:solidFill>
              <a:effectLst/>
              <a:latin typeface="+mn-lt"/>
              <a:ea typeface="+mn-ea"/>
              <a:cs typeface="+mn-cs"/>
            </a:rPr>
            <a:t>60,000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、令和元年は</a:t>
          </a:r>
          <a:r>
            <a:rPr kumimoji="1" lang="en-US" altLang="ja-JP" sz="1100">
              <a:solidFill>
                <a:schemeClr val="dk1"/>
              </a:solidFill>
              <a:effectLst/>
              <a:latin typeface="+mn-lt"/>
              <a:ea typeface="+mn-ea"/>
              <a:cs typeface="+mn-cs"/>
            </a:rPr>
            <a:t>54,000</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となった。しかし、標準財政規模が小さいため、実質収支比率</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分が約</a:t>
          </a:r>
          <a:r>
            <a:rPr kumimoji="1" lang="en-US" altLang="ja-JP" sz="1100">
              <a:solidFill>
                <a:schemeClr val="dk1"/>
              </a:solidFill>
              <a:effectLst/>
              <a:latin typeface="+mn-lt"/>
              <a:ea typeface="+mn-ea"/>
              <a:cs typeface="+mn-cs"/>
            </a:rPr>
            <a:t>3,000</a:t>
          </a:r>
          <a:r>
            <a:rPr kumimoji="1" lang="ja-JP" altLang="ja-JP" sz="1100">
              <a:solidFill>
                <a:schemeClr val="dk1"/>
              </a:solidFill>
              <a:effectLst/>
              <a:latin typeface="+mn-lt"/>
              <a:ea typeface="+mn-ea"/>
              <a:cs typeface="+mn-cs"/>
            </a:rPr>
            <a:t>千円となるため年度により</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台と変化している。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東京都利島村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すべての会計で赤字を回避している。しかし、特別会計の歳入には多額の一般会計繰入金が含まれている状況であり、今後においても経費増大に対応する財源はほぼ一般会計繰入金に頼らざるを得ない状況になっている。保険料（税）・使用料の改定も難しい。</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19"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48" t="s">
        <v>
82</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
83</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
84</v>
      </c>
      <c r="C3" s="650"/>
      <c r="D3" s="650"/>
      <c r="E3" s="651"/>
      <c r="F3" s="651"/>
      <c r="G3" s="651"/>
      <c r="H3" s="651"/>
      <c r="I3" s="651"/>
      <c r="J3" s="651"/>
      <c r="K3" s="651"/>
      <c r="L3" s="651" t="s">
        <v>
85</v>
      </c>
      <c r="M3" s="651"/>
      <c r="N3" s="651"/>
      <c r="O3" s="651"/>
      <c r="P3" s="651"/>
      <c r="Q3" s="651"/>
      <c r="R3" s="654"/>
      <c r="S3" s="654"/>
      <c r="T3" s="654"/>
      <c r="U3" s="654"/>
      <c r="V3" s="655"/>
      <c r="W3" s="545" t="s">
        <v>
86</v>
      </c>
      <c r="X3" s="546"/>
      <c r="Y3" s="546"/>
      <c r="Z3" s="546"/>
      <c r="AA3" s="546"/>
      <c r="AB3" s="650"/>
      <c r="AC3" s="654" t="s">
        <v>
87</v>
      </c>
      <c r="AD3" s="546"/>
      <c r="AE3" s="546"/>
      <c r="AF3" s="546"/>
      <c r="AG3" s="546"/>
      <c r="AH3" s="546"/>
      <c r="AI3" s="546"/>
      <c r="AJ3" s="546"/>
      <c r="AK3" s="546"/>
      <c r="AL3" s="616"/>
      <c r="AM3" s="545" t="s">
        <v>
88</v>
      </c>
      <c r="AN3" s="546"/>
      <c r="AO3" s="546"/>
      <c r="AP3" s="546"/>
      <c r="AQ3" s="546"/>
      <c r="AR3" s="546"/>
      <c r="AS3" s="546"/>
      <c r="AT3" s="546"/>
      <c r="AU3" s="546"/>
      <c r="AV3" s="546"/>
      <c r="AW3" s="546"/>
      <c r="AX3" s="616"/>
      <c r="AY3" s="608" t="s">
        <v>
1</v>
      </c>
      <c r="AZ3" s="609"/>
      <c r="BA3" s="609"/>
      <c r="BB3" s="609"/>
      <c r="BC3" s="609"/>
      <c r="BD3" s="609"/>
      <c r="BE3" s="609"/>
      <c r="BF3" s="609"/>
      <c r="BG3" s="609"/>
      <c r="BH3" s="609"/>
      <c r="BI3" s="609"/>
      <c r="BJ3" s="609"/>
      <c r="BK3" s="609"/>
      <c r="BL3" s="609"/>
      <c r="BM3" s="658"/>
      <c r="BN3" s="545" t="s">
        <v>
89</v>
      </c>
      <c r="BO3" s="546"/>
      <c r="BP3" s="546"/>
      <c r="BQ3" s="546"/>
      <c r="BR3" s="546"/>
      <c r="BS3" s="546"/>
      <c r="BT3" s="546"/>
      <c r="BU3" s="616"/>
      <c r="BV3" s="545" t="s">
        <v>
90</v>
      </c>
      <c r="BW3" s="546"/>
      <c r="BX3" s="546"/>
      <c r="BY3" s="546"/>
      <c r="BZ3" s="546"/>
      <c r="CA3" s="546"/>
      <c r="CB3" s="546"/>
      <c r="CC3" s="616"/>
      <c r="CD3" s="608" t="s">
        <v>
1</v>
      </c>
      <c r="CE3" s="609"/>
      <c r="CF3" s="609"/>
      <c r="CG3" s="609"/>
      <c r="CH3" s="609"/>
      <c r="CI3" s="609"/>
      <c r="CJ3" s="609"/>
      <c r="CK3" s="609"/>
      <c r="CL3" s="609"/>
      <c r="CM3" s="609"/>
      <c r="CN3" s="609"/>
      <c r="CO3" s="609"/>
      <c r="CP3" s="609"/>
      <c r="CQ3" s="609"/>
      <c r="CR3" s="609"/>
      <c r="CS3" s="658"/>
      <c r="CT3" s="545" t="s">
        <v>
91</v>
      </c>
      <c r="CU3" s="546"/>
      <c r="CV3" s="546"/>
      <c r="CW3" s="546"/>
      <c r="CX3" s="546"/>
      <c r="CY3" s="546"/>
      <c r="CZ3" s="546"/>
      <c r="DA3" s="616"/>
      <c r="DB3" s="545" t="s">
        <v>
92</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
93</v>
      </c>
      <c r="AZ4" s="459"/>
      <c r="BA4" s="459"/>
      <c r="BB4" s="459"/>
      <c r="BC4" s="459"/>
      <c r="BD4" s="459"/>
      <c r="BE4" s="459"/>
      <c r="BF4" s="459"/>
      <c r="BG4" s="459"/>
      <c r="BH4" s="459"/>
      <c r="BI4" s="459"/>
      <c r="BJ4" s="459"/>
      <c r="BK4" s="459"/>
      <c r="BL4" s="459"/>
      <c r="BM4" s="460"/>
      <c r="BN4" s="461">
        <v>
1317424</v>
      </c>
      <c r="BO4" s="462"/>
      <c r="BP4" s="462"/>
      <c r="BQ4" s="462"/>
      <c r="BR4" s="462"/>
      <c r="BS4" s="462"/>
      <c r="BT4" s="462"/>
      <c r="BU4" s="463"/>
      <c r="BV4" s="461">
        <v>
1673071</v>
      </c>
      <c r="BW4" s="462"/>
      <c r="BX4" s="462"/>
      <c r="BY4" s="462"/>
      <c r="BZ4" s="462"/>
      <c r="CA4" s="462"/>
      <c r="CB4" s="462"/>
      <c r="CC4" s="463"/>
      <c r="CD4" s="642" t="s">
        <v>
94</v>
      </c>
      <c r="CE4" s="643"/>
      <c r="CF4" s="643"/>
      <c r="CG4" s="643"/>
      <c r="CH4" s="643"/>
      <c r="CI4" s="643"/>
      <c r="CJ4" s="643"/>
      <c r="CK4" s="643"/>
      <c r="CL4" s="643"/>
      <c r="CM4" s="643"/>
      <c r="CN4" s="643"/>
      <c r="CO4" s="643"/>
      <c r="CP4" s="643"/>
      <c r="CQ4" s="643"/>
      <c r="CR4" s="643"/>
      <c r="CS4" s="644"/>
      <c r="CT4" s="645">
        <v>
15.9</v>
      </c>
      <c r="CU4" s="646"/>
      <c r="CV4" s="646"/>
      <c r="CW4" s="646"/>
      <c r="CX4" s="646"/>
      <c r="CY4" s="646"/>
      <c r="CZ4" s="646"/>
      <c r="DA4" s="647"/>
      <c r="DB4" s="645">
        <v>
17.7</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
95</v>
      </c>
      <c r="AN5" s="440"/>
      <c r="AO5" s="440"/>
      <c r="AP5" s="440"/>
      <c r="AQ5" s="440"/>
      <c r="AR5" s="440"/>
      <c r="AS5" s="440"/>
      <c r="AT5" s="441"/>
      <c r="AU5" s="523" t="s">
        <v>
96</v>
      </c>
      <c r="AV5" s="524"/>
      <c r="AW5" s="524"/>
      <c r="AX5" s="524"/>
      <c r="AY5" s="446" t="s">
        <v>
97</v>
      </c>
      <c r="AZ5" s="447"/>
      <c r="BA5" s="447"/>
      <c r="BB5" s="447"/>
      <c r="BC5" s="447"/>
      <c r="BD5" s="447"/>
      <c r="BE5" s="447"/>
      <c r="BF5" s="447"/>
      <c r="BG5" s="447"/>
      <c r="BH5" s="447"/>
      <c r="BI5" s="447"/>
      <c r="BJ5" s="447"/>
      <c r="BK5" s="447"/>
      <c r="BL5" s="447"/>
      <c r="BM5" s="448"/>
      <c r="BN5" s="466">
        <v>
1263862</v>
      </c>
      <c r="BO5" s="467"/>
      <c r="BP5" s="467"/>
      <c r="BQ5" s="467"/>
      <c r="BR5" s="467"/>
      <c r="BS5" s="467"/>
      <c r="BT5" s="467"/>
      <c r="BU5" s="468"/>
      <c r="BV5" s="466">
        <v>
1613061</v>
      </c>
      <c r="BW5" s="467"/>
      <c r="BX5" s="467"/>
      <c r="BY5" s="467"/>
      <c r="BZ5" s="467"/>
      <c r="CA5" s="467"/>
      <c r="CB5" s="467"/>
      <c r="CC5" s="468"/>
      <c r="CD5" s="475" t="s">
        <v>
98</v>
      </c>
      <c r="CE5" s="476"/>
      <c r="CF5" s="476"/>
      <c r="CG5" s="476"/>
      <c r="CH5" s="476"/>
      <c r="CI5" s="476"/>
      <c r="CJ5" s="476"/>
      <c r="CK5" s="476"/>
      <c r="CL5" s="476"/>
      <c r="CM5" s="476"/>
      <c r="CN5" s="476"/>
      <c r="CO5" s="476"/>
      <c r="CP5" s="476"/>
      <c r="CQ5" s="476"/>
      <c r="CR5" s="476"/>
      <c r="CS5" s="477"/>
      <c r="CT5" s="436">
        <v>
80.3</v>
      </c>
      <c r="CU5" s="437"/>
      <c r="CV5" s="437"/>
      <c r="CW5" s="437"/>
      <c r="CX5" s="437"/>
      <c r="CY5" s="437"/>
      <c r="CZ5" s="437"/>
      <c r="DA5" s="438"/>
      <c r="DB5" s="436">
        <v>
76.900000000000006</v>
      </c>
      <c r="DC5" s="437"/>
      <c r="DD5" s="437"/>
      <c r="DE5" s="437"/>
      <c r="DF5" s="437"/>
      <c r="DG5" s="437"/>
      <c r="DH5" s="437"/>
      <c r="DI5" s="438"/>
      <c r="DJ5" s="186"/>
      <c r="DK5" s="186"/>
      <c r="DL5" s="186"/>
      <c r="DM5" s="186"/>
      <c r="DN5" s="186"/>
      <c r="DO5" s="186"/>
    </row>
    <row r="6" spans="1:119" ht="18.75" customHeight="1" x14ac:dyDescent="0.2">
      <c r="A6" s="187"/>
      <c r="B6" s="622" t="s">
        <v>
99</v>
      </c>
      <c r="C6" s="480"/>
      <c r="D6" s="480"/>
      <c r="E6" s="623"/>
      <c r="F6" s="623"/>
      <c r="G6" s="623"/>
      <c r="H6" s="623"/>
      <c r="I6" s="623"/>
      <c r="J6" s="623"/>
      <c r="K6" s="623"/>
      <c r="L6" s="623" t="s">
        <v>
100</v>
      </c>
      <c r="M6" s="623"/>
      <c r="N6" s="623"/>
      <c r="O6" s="623"/>
      <c r="P6" s="623"/>
      <c r="Q6" s="623"/>
      <c r="R6" s="504"/>
      <c r="S6" s="504"/>
      <c r="T6" s="504"/>
      <c r="U6" s="504"/>
      <c r="V6" s="629"/>
      <c r="W6" s="557" t="s">
        <v>
101</v>
      </c>
      <c r="X6" s="479"/>
      <c r="Y6" s="479"/>
      <c r="Z6" s="479"/>
      <c r="AA6" s="479"/>
      <c r="AB6" s="480"/>
      <c r="AC6" s="634" t="s">
        <v>
102</v>
      </c>
      <c r="AD6" s="635"/>
      <c r="AE6" s="635"/>
      <c r="AF6" s="635"/>
      <c r="AG6" s="635"/>
      <c r="AH6" s="635"/>
      <c r="AI6" s="635"/>
      <c r="AJ6" s="635"/>
      <c r="AK6" s="635"/>
      <c r="AL6" s="636"/>
      <c r="AM6" s="535" t="s">
        <v>
103</v>
      </c>
      <c r="AN6" s="440"/>
      <c r="AO6" s="440"/>
      <c r="AP6" s="440"/>
      <c r="AQ6" s="440"/>
      <c r="AR6" s="440"/>
      <c r="AS6" s="440"/>
      <c r="AT6" s="441"/>
      <c r="AU6" s="523" t="s">
        <v>
96</v>
      </c>
      <c r="AV6" s="524"/>
      <c r="AW6" s="524"/>
      <c r="AX6" s="524"/>
      <c r="AY6" s="446" t="s">
        <v>
104</v>
      </c>
      <c r="AZ6" s="447"/>
      <c r="BA6" s="447"/>
      <c r="BB6" s="447"/>
      <c r="BC6" s="447"/>
      <c r="BD6" s="447"/>
      <c r="BE6" s="447"/>
      <c r="BF6" s="447"/>
      <c r="BG6" s="447"/>
      <c r="BH6" s="447"/>
      <c r="BI6" s="447"/>
      <c r="BJ6" s="447"/>
      <c r="BK6" s="447"/>
      <c r="BL6" s="447"/>
      <c r="BM6" s="448"/>
      <c r="BN6" s="466">
        <v>
53562</v>
      </c>
      <c r="BO6" s="467"/>
      <c r="BP6" s="467"/>
      <c r="BQ6" s="467"/>
      <c r="BR6" s="467"/>
      <c r="BS6" s="467"/>
      <c r="BT6" s="467"/>
      <c r="BU6" s="468"/>
      <c r="BV6" s="466">
        <v>
60010</v>
      </c>
      <c r="BW6" s="467"/>
      <c r="BX6" s="467"/>
      <c r="BY6" s="467"/>
      <c r="BZ6" s="467"/>
      <c r="CA6" s="467"/>
      <c r="CB6" s="467"/>
      <c r="CC6" s="468"/>
      <c r="CD6" s="475" t="s">
        <v>
105</v>
      </c>
      <c r="CE6" s="476"/>
      <c r="CF6" s="476"/>
      <c r="CG6" s="476"/>
      <c r="CH6" s="476"/>
      <c r="CI6" s="476"/>
      <c r="CJ6" s="476"/>
      <c r="CK6" s="476"/>
      <c r="CL6" s="476"/>
      <c r="CM6" s="476"/>
      <c r="CN6" s="476"/>
      <c r="CO6" s="476"/>
      <c r="CP6" s="476"/>
      <c r="CQ6" s="476"/>
      <c r="CR6" s="476"/>
      <c r="CS6" s="477"/>
      <c r="CT6" s="619">
        <v>
82.4</v>
      </c>
      <c r="CU6" s="620"/>
      <c r="CV6" s="620"/>
      <c r="CW6" s="620"/>
      <c r="CX6" s="620"/>
      <c r="CY6" s="620"/>
      <c r="CZ6" s="620"/>
      <c r="DA6" s="621"/>
      <c r="DB6" s="619">
        <v>
79.7</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
106</v>
      </c>
      <c r="AN7" s="440"/>
      <c r="AO7" s="440"/>
      <c r="AP7" s="440"/>
      <c r="AQ7" s="440"/>
      <c r="AR7" s="440"/>
      <c r="AS7" s="440"/>
      <c r="AT7" s="441"/>
      <c r="AU7" s="523" t="s">
        <v>
107</v>
      </c>
      <c r="AV7" s="524"/>
      <c r="AW7" s="524"/>
      <c r="AX7" s="524"/>
      <c r="AY7" s="446" t="s">
        <v>
108</v>
      </c>
      <c r="AZ7" s="447"/>
      <c r="BA7" s="447"/>
      <c r="BB7" s="447"/>
      <c r="BC7" s="447"/>
      <c r="BD7" s="447"/>
      <c r="BE7" s="447"/>
      <c r="BF7" s="447"/>
      <c r="BG7" s="447"/>
      <c r="BH7" s="447"/>
      <c r="BI7" s="447"/>
      <c r="BJ7" s="447"/>
      <c r="BK7" s="447"/>
      <c r="BL7" s="447"/>
      <c r="BM7" s="448"/>
      <c r="BN7" s="466">
        <v>
0</v>
      </c>
      <c r="BO7" s="467"/>
      <c r="BP7" s="467"/>
      <c r="BQ7" s="467"/>
      <c r="BR7" s="467"/>
      <c r="BS7" s="467"/>
      <c r="BT7" s="467"/>
      <c r="BU7" s="468"/>
      <c r="BV7" s="466">
        <v>
0</v>
      </c>
      <c r="BW7" s="467"/>
      <c r="BX7" s="467"/>
      <c r="BY7" s="467"/>
      <c r="BZ7" s="467"/>
      <c r="CA7" s="467"/>
      <c r="CB7" s="467"/>
      <c r="CC7" s="468"/>
      <c r="CD7" s="475" t="s">
        <v>
109</v>
      </c>
      <c r="CE7" s="476"/>
      <c r="CF7" s="476"/>
      <c r="CG7" s="476"/>
      <c r="CH7" s="476"/>
      <c r="CI7" s="476"/>
      <c r="CJ7" s="476"/>
      <c r="CK7" s="476"/>
      <c r="CL7" s="476"/>
      <c r="CM7" s="476"/>
      <c r="CN7" s="476"/>
      <c r="CO7" s="476"/>
      <c r="CP7" s="476"/>
      <c r="CQ7" s="476"/>
      <c r="CR7" s="476"/>
      <c r="CS7" s="477"/>
      <c r="CT7" s="466">
        <v>
337317</v>
      </c>
      <c r="CU7" s="467"/>
      <c r="CV7" s="467"/>
      <c r="CW7" s="467"/>
      <c r="CX7" s="467"/>
      <c r="CY7" s="467"/>
      <c r="CZ7" s="467"/>
      <c r="DA7" s="468"/>
      <c r="DB7" s="466">
        <v>
339925</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
110</v>
      </c>
      <c r="AN8" s="440"/>
      <c r="AO8" s="440"/>
      <c r="AP8" s="440"/>
      <c r="AQ8" s="440"/>
      <c r="AR8" s="440"/>
      <c r="AS8" s="440"/>
      <c r="AT8" s="441"/>
      <c r="AU8" s="523" t="s">
        <v>
111</v>
      </c>
      <c r="AV8" s="524"/>
      <c r="AW8" s="524"/>
      <c r="AX8" s="524"/>
      <c r="AY8" s="446" t="s">
        <v>
112</v>
      </c>
      <c r="AZ8" s="447"/>
      <c r="BA8" s="447"/>
      <c r="BB8" s="447"/>
      <c r="BC8" s="447"/>
      <c r="BD8" s="447"/>
      <c r="BE8" s="447"/>
      <c r="BF8" s="447"/>
      <c r="BG8" s="447"/>
      <c r="BH8" s="447"/>
      <c r="BI8" s="447"/>
      <c r="BJ8" s="447"/>
      <c r="BK8" s="447"/>
      <c r="BL8" s="447"/>
      <c r="BM8" s="448"/>
      <c r="BN8" s="466">
        <v>
53562</v>
      </c>
      <c r="BO8" s="467"/>
      <c r="BP8" s="467"/>
      <c r="BQ8" s="467"/>
      <c r="BR8" s="467"/>
      <c r="BS8" s="467"/>
      <c r="BT8" s="467"/>
      <c r="BU8" s="468"/>
      <c r="BV8" s="466">
        <v>
60010</v>
      </c>
      <c r="BW8" s="467"/>
      <c r="BX8" s="467"/>
      <c r="BY8" s="467"/>
      <c r="BZ8" s="467"/>
      <c r="CA8" s="467"/>
      <c r="CB8" s="467"/>
      <c r="CC8" s="468"/>
      <c r="CD8" s="475" t="s">
        <v>
113</v>
      </c>
      <c r="CE8" s="476"/>
      <c r="CF8" s="476"/>
      <c r="CG8" s="476"/>
      <c r="CH8" s="476"/>
      <c r="CI8" s="476"/>
      <c r="CJ8" s="476"/>
      <c r="CK8" s="476"/>
      <c r="CL8" s="476"/>
      <c r="CM8" s="476"/>
      <c r="CN8" s="476"/>
      <c r="CO8" s="476"/>
      <c r="CP8" s="476"/>
      <c r="CQ8" s="476"/>
      <c r="CR8" s="476"/>
      <c r="CS8" s="477"/>
      <c r="CT8" s="579">
        <v>
0.14000000000000001</v>
      </c>
      <c r="CU8" s="580"/>
      <c r="CV8" s="580"/>
      <c r="CW8" s="580"/>
      <c r="CX8" s="580"/>
      <c r="CY8" s="580"/>
      <c r="CZ8" s="580"/>
      <c r="DA8" s="581"/>
      <c r="DB8" s="579">
        <v>
0.14000000000000001</v>
      </c>
      <c r="DC8" s="580"/>
      <c r="DD8" s="580"/>
      <c r="DE8" s="580"/>
      <c r="DF8" s="580"/>
      <c r="DG8" s="580"/>
      <c r="DH8" s="580"/>
      <c r="DI8" s="581"/>
      <c r="DJ8" s="186"/>
      <c r="DK8" s="186"/>
      <c r="DL8" s="186"/>
      <c r="DM8" s="186"/>
      <c r="DN8" s="186"/>
      <c r="DO8" s="186"/>
    </row>
    <row r="9" spans="1:119" ht="18.75" customHeight="1" thickBot="1" x14ac:dyDescent="0.25">
      <c r="A9" s="187"/>
      <c r="B9" s="608" t="s">
        <v>
114</v>
      </c>
      <c r="C9" s="609"/>
      <c r="D9" s="609"/>
      <c r="E9" s="609"/>
      <c r="F9" s="609"/>
      <c r="G9" s="609"/>
      <c r="H9" s="609"/>
      <c r="I9" s="609"/>
      <c r="J9" s="609"/>
      <c r="K9" s="529"/>
      <c r="L9" s="610" t="s">
        <v>
115</v>
      </c>
      <c r="M9" s="611"/>
      <c r="N9" s="611"/>
      <c r="O9" s="611"/>
      <c r="P9" s="611"/>
      <c r="Q9" s="612"/>
      <c r="R9" s="613">
        <v>
337</v>
      </c>
      <c r="S9" s="614"/>
      <c r="T9" s="614"/>
      <c r="U9" s="614"/>
      <c r="V9" s="615"/>
      <c r="W9" s="545" t="s">
        <v>
116</v>
      </c>
      <c r="X9" s="546"/>
      <c r="Y9" s="546"/>
      <c r="Z9" s="546"/>
      <c r="AA9" s="546"/>
      <c r="AB9" s="546"/>
      <c r="AC9" s="546"/>
      <c r="AD9" s="546"/>
      <c r="AE9" s="546"/>
      <c r="AF9" s="546"/>
      <c r="AG9" s="546"/>
      <c r="AH9" s="546"/>
      <c r="AI9" s="546"/>
      <c r="AJ9" s="546"/>
      <c r="AK9" s="546"/>
      <c r="AL9" s="616"/>
      <c r="AM9" s="535" t="s">
        <v>
117</v>
      </c>
      <c r="AN9" s="440"/>
      <c r="AO9" s="440"/>
      <c r="AP9" s="440"/>
      <c r="AQ9" s="440"/>
      <c r="AR9" s="440"/>
      <c r="AS9" s="440"/>
      <c r="AT9" s="441"/>
      <c r="AU9" s="523" t="s">
        <v>
96</v>
      </c>
      <c r="AV9" s="524"/>
      <c r="AW9" s="524"/>
      <c r="AX9" s="524"/>
      <c r="AY9" s="446" t="s">
        <v>
118</v>
      </c>
      <c r="AZ9" s="447"/>
      <c r="BA9" s="447"/>
      <c r="BB9" s="447"/>
      <c r="BC9" s="447"/>
      <c r="BD9" s="447"/>
      <c r="BE9" s="447"/>
      <c r="BF9" s="447"/>
      <c r="BG9" s="447"/>
      <c r="BH9" s="447"/>
      <c r="BI9" s="447"/>
      <c r="BJ9" s="447"/>
      <c r="BK9" s="447"/>
      <c r="BL9" s="447"/>
      <c r="BM9" s="448"/>
      <c r="BN9" s="466">
        <v>
-6448</v>
      </c>
      <c r="BO9" s="467"/>
      <c r="BP9" s="467"/>
      <c r="BQ9" s="467"/>
      <c r="BR9" s="467"/>
      <c r="BS9" s="467"/>
      <c r="BT9" s="467"/>
      <c r="BU9" s="468"/>
      <c r="BV9" s="466">
        <v>
29695</v>
      </c>
      <c r="BW9" s="467"/>
      <c r="BX9" s="467"/>
      <c r="BY9" s="467"/>
      <c r="BZ9" s="467"/>
      <c r="CA9" s="467"/>
      <c r="CB9" s="467"/>
      <c r="CC9" s="468"/>
      <c r="CD9" s="475" t="s">
        <v>
119</v>
      </c>
      <c r="CE9" s="476"/>
      <c r="CF9" s="476"/>
      <c r="CG9" s="476"/>
      <c r="CH9" s="476"/>
      <c r="CI9" s="476"/>
      <c r="CJ9" s="476"/>
      <c r="CK9" s="476"/>
      <c r="CL9" s="476"/>
      <c r="CM9" s="476"/>
      <c r="CN9" s="476"/>
      <c r="CO9" s="476"/>
      <c r="CP9" s="476"/>
      <c r="CQ9" s="476"/>
      <c r="CR9" s="476"/>
      <c r="CS9" s="477"/>
      <c r="CT9" s="436">
        <v>
7.1</v>
      </c>
      <c r="CU9" s="437"/>
      <c r="CV9" s="437"/>
      <c r="CW9" s="437"/>
      <c r="CX9" s="437"/>
      <c r="CY9" s="437"/>
      <c r="CZ9" s="437"/>
      <c r="DA9" s="438"/>
      <c r="DB9" s="436">
        <v>
3.9</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
120</v>
      </c>
      <c r="M10" s="440"/>
      <c r="N10" s="440"/>
      <c r="O10" s="440"/>
      <c r="P10" s="440"/>
      <c r="Q10" s="441"/>
      <c r="R10" s="442">
        <v>
341</v>
      </c>
      <c r="S10" s="443"/>
      <c r="T10" s="443"/>
      <c r="U10" s="443"/>
      <c r="V10" s="445"/>
      <c r="W10" s="617"/>
      <c r="X10" s="428"/>
      <c r="Y10" s="428"/>
      <c r="Z10" s="428"/>
      <c r="AA10" s="428"/>
      <c r="AB10" s="428"/>
      <c r="AC10" s="428"/>
      <c r="AD10" s="428"/>
      <c r="AE10" s="428"/>
      <c r="AF10" s="428"/>
      <c r="AG10" s="428"/>
      <c r="AH10" s="428"/>
      <c r="AI10" s="428"/>
      <c r="AJ10" s="428"/>
      <c r="AK10" s="428"/>
      <c r="AL10" s="618"/>
      <c r="AM10" s="535" t="s">
        <v>
121</v>
      </c>
      <c r="AN10" s="440"/>
      <c r="AO10" s="440"/>
      <c r="AP10" s="440"/>
      <c r="AQ10" s="440"/>
      <c r="AR10" s="440"/>
      <c r="AS10" s="440"/>
      <c r="AT10" s="441"/>
      <c r="AU10" s="523" t="s">
        <v>
96</v>
      </c>
      <c r="AV10" s="524"/>
      <c r="AW10" s="524"/>
      <c r="AX10" s="524"/>
      <c r="AY10" s="446" t="s">
        <v>
122</v>
      </c>
      <c r="AZ10" s="447"/>
      <c r="BA10" s="447"/>
      <c r="BB10" s="447"/>
      <c r="BC10" s="447"/>
      <c r="BD10" s="447"/>
      <c r="BE10" s="447"/>
      <c r="BF10" s="447"/>
      <c r="BG10" s="447"/>
      <c r="BH10" s="447"/>
      <c r="BI10" s="447"/>
      <c r="BJ10" s="447"/>
      <c r="BK10" s="447"/>
      <c r="BL10" s="447"/>
      <c r="BM10" s="448"/>
      <c r="BN10" s="466">
        <v>
94196</v>
      </c>
      <c r="BO10" s="467"/>
      <c r="BP10" s="467"/>
      <c r="BQ10" s="467"/>
      <c r="BR10" s="467"/>
      <c r="BS10" s="467"/>
      <c r="BT10" s="467"/>
      <c r="BU10" s="468"/>
      <c r="BV10" s="466">
        <v>
156916</v>
      </c>
      <c r="BW10" s="467"/>
      <c r="BX10" s="467"/>
      <c r="BY10" s="467"/>
      <c r="BZ10" s="467"/>
      <c r="CA10" s="467"/>
      <c r="CB10" s="467"/>
      <c r="CC10" s="468"/>
      <c r="CD10" s="191" t="s">
        <v>
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
124</v>
      </c>
      <c r="M11" s="513"/>
      <c r="N11" s="513"/>
      <c r="O11" s="513"/>
      <c r="P11" s="513"/>
      <c r="Q11" s="514"/>
      <c r="R11" s="605" t="s">
        <v>
125</v>
      </c>
      <c r="S11" s="606"/>
      <c r="T11" s="606"/>
      <c r="U11" s="606"/>
      <c r="V11" s="607"/>
      <c r="W11" s="617"/>
      <c r="X11" s="428"/>
      <c r="Y11" s="428"/>
      <c r="Z11" s="428"/>
      <c r="AA11" s="428"/>
      <c r="AB11" s="428"/>
      <c r="AC11" s="428"/>
      <c r="AD11" s="428"/>
      <c r="AE11" s="428"/>
      <c r="AF11" s="428"/>
      <c r="AG11" s="428"/>
      <c r="AH11" s="428"/>
      <c r="AI11" s="428"/>
      <c r="AJ11" s="428"/>
      <c r="AK11" s="428"/>
      <c r="AL11" s="618"/>
      <c r="AM11" s="535" t="s">
        <v>
126</v>
      </c>
      <c r="AN11" s="440"/>
      <c r="AO11" s="440"/>
      <c r="AP11" s="440"/>
      <c r="AQ11" s="440"/>
      <c r="AR11" s="440"/>
      <c r="AS11" s="440"/>
      <c r="AT11" s="441"/>
      <c r="AU11" s="523" t="s">
        <v>
96</v>
      </c>
      <c r="AV11" s="524"/>
      <c r="AW11" s="524"/>
      <c r="AX11" s="524"/>
      <c r="AY11" s="446" t="s">
        <v>
127</v>
      </c>
      <c r="AZ11" s="447"/>
      <c r="BA11" s="447"/>
      <c r="BB11" s="447"/>
      <c r="BC11" s="447"/>
      <c r="BD11" s="447"/>
      <c r="BE11" s="447"/>
      <c r="BF11" s="447"/>
      <c r="BG11" s="447"/>
      <c r="BH11" s="447"/>
      <c r="BI11" s="447"/>
      <c r="BJ11" s="447"/>
      <c r="BK11" s="447"/>
      <c r="BL11" s="447"/>
      <c r="BM11" s="448"/>
      <c r="BN11" s="466">
        <v>
0</v>
      </c>
      <c r="BO11" s="467"/>
      <c r="BP11" s="467"/>
      <c r="BQ11" s="467"/>
      <c r="BR11" s="467"/>
      <c r="BS11" s="467"/>
      <c r="BT11" s="467"/>
      <c r="BU11" s="468"/>
      <c r="BV11" s="466">
        <v>
0</v>
      </c>
      <c r="BW11" s="467"/>
      <c r="BX11" s="467"/>
      <c r="BY11" s="467"/>
      <c r="BZ11" s="467"/>
      <c r="CA11" s="467"/>
      <c r="CB11" s="467"/>
      <c r="CC11" s="468"/>
      <c r="CD11" s="475" t="s">
        <v>
128</v>
      </c>
      <c r="CE11" s="476"/>
      <c r="CF11" s="476"/>
      <c r="CG11" s="476"/>
      <c r="CH11" s="476"/>
      <c r="CI11" s="476"/>
      <c r="CJ11" s="476"/>
      <c r="CK11" s="476"/>
      <c r="CL11" s="476"/>
      <c r="CM11" s="476"/>
      <c r="CN11" s="476"/>
      <c r="CO11" s="476"/>
      <c r="CP11" s="476"/>
      <c r="CQ11" s="476"/>
      <c r="CR11" s="476"/>
      <c r="CS11" s="477"/>
      <c r="CT11" s="579" t="s">
        <v>
129</v>
      </c>
      <c r="CU11" s="580"/>
      <c r="CV11" s="580"/>
      <c r="CW11" s="580"/>
      <c r="CX11" s="580"/>
      <c r="CY11" s="580"/>
      <c r="CZ11" s="580"/>
      <c r="DA11" s="581"/>
      <c r="DB11" s="579" t="s">
        <v>
130</v>
      </c>
      <c r="DC11" s="580"/>
      <c r="DD11" s="580"/>
      <c r="DE11" s="580"/>
      <c r="DF11" s="580"/>
      <c r="DG11" s="580"/>
      <c r="DH11" s="580"/>
      <c r="DI11" s="581"/>
      <c r="DJ11" s="186"/>
      <c r="DK11" s="186"/>
      <c r="DL11" s="186"/>
      <c r="DM11" s="186"/>
      <c r="DN11" s="186"/>
      <c r="DO11" s="186"/>
    </row>
    <row r="12" spans="1:119" ht="18.75" customHeight="1" x14ac:dyDescent="0.2">
      <c r="A12" s="187"/>
      <c r="B12" s="582" t="s">
        <v>
131</v>
      </c>
      <c r="C12" s="583"/>
      <c r="D12" s="583"/>
      <c r="E12" s="583"/>
      <c r="F12" s="583"/>
      <c r="G12" s="583"/>
      <c r="H12" s="583"/>
      <c r="I12" s="583"/>
      <c r="J12" s="583"/>
      <c r="K12" s="584"/>
      <c r="L12" s="591" t="s">
        <v>
132</v>
      </c>
      <c r="M12" s="592"/>
      <c r="N12" s="592"/>
      <c r="O12" s="592"/>
      <c r="P12" s="592"/>
      <c r="Q12" s="593"/>
      <c r="R12" s="594">
        <v>
322</v>
      </c>
      <c r="S12" s="595"/>
      <c r="T12" s="595"/>
      <c r="U12" s="595"/>
      <c r="V12" s="596"/>
      <c r="W12" s="597" t="s">
        <v>
1</v>
      </c>
      <c r="X12" s="524"/>
      <c r="Y12" s="524"/>
      <c r="Z12" s="524"/>
      <c r="AA12" s="524"/>
      <c r="AB12" s="598"/>
      <c r="AC12" s="599" t="s">
        <v>
133</v>
      </c>
      <c r="AD12" s="600"/>
      <c r="AE12" s="600"/>
      <c r="AF12" s="600"/>
      <c r="AG12" s="601"/>
      <c r="AH12" s="599" t="s">
        <v>
134</v>
      </c>
      <c r="AI12" s="600"/>
      <c r="AJ12" s="600"/>
      <c r="AK12" s="600"/>
      <c r="AL12" s="602"/>
      <c r="AM12" s="535" t="s">
        <v>
135</v>
      </c>
      <c r="AN12" s="440"/>
      <c r="AO12" s="440"/>
      <c r="AP12" s="440"/>
      <c r="AQ12" s="440"/>
      <c r="AR12" s="440"/>
      <c r="AS12" s="440"/>
      <c r="AT12" s="441"/>
      <c r="AU12" s="523" t="s">
        <v>
136</v>
      </c>
      <c r="AV12" s="524"/>
      <c r="AW12" s="524"/>
      <c r="AX12" s="524"/>
      <c r="AY12" s="446" t="s">
        <v>
137</v>
      </c>
      <c r="AZ12" s="447"/>
      <c r="BA12" s="447"/>
      <c r="BB12" s="447"/>
      <c r="BC12" s="447"/>
      <c r="BD12" s="447"/>
      <c r="BE12" s="447"/>
      <c r="BF12" s="447"/>
      <c r="BG12" s="447"/>
      <c r="BH12" s="447"/>
      <c r="BI12" s="447"/>
      <c r="BJ12" s="447"/>
      <c r="BK12" s="447"/>
      <c r="BL12" s="447"/>
      <c r="BM12" s="448"/>
      <c r="BN12" s="466">
        <v>
0</v>
      </c>
      <c r="BO12" s="467"/>
      <c r="BP12" s="467"/>
      <c r="BQ12" s="467"/>
      <c r="BR12" s="467"/>
      <c r="BS12" s="467"/>
      <c r="BT12" s="467"/>
      <c r="BU12" s="468"/>
      <c r="BV12" s="466">
        <v>
74627</v>
      </c>
      <c r="BW12" s="467"/>
      <c r="BX12" s="467"/>
      <c r="BY12" s="467"/>
      <c r="BZ12" s="467"/>
      <c r="CA12" s="467"/>
      <c r="CB12" s="467"/>
      <c r="CC12" s="468"/>
      <c r="CD12" s="475" t="s">
        <v>
138</v>
      </c>
      <c r="CE12" s="476"/>
      <c r="CF12" s="476"/>
      <c r="CG12" s="476"/>
      <c r="CH12" s="476"/>
      <c r="CI12" s="476"/>
      <c r="CJ12" s="476"/>
      <c r="CK12" s="476"/>
      <c r="CL12" s="476"/>
      <c r="CM12" s="476"/>
      <c r="CN12" s="476"/>
      <c r="CO12" s="476"/>
      <c r="CP12" s="476"/>
      <c r="CQ12" s="476"/>
      <c r="CR12" s="476"/>
      <c r="CS12" s="477"/>
      <c r="CT12" s="579" t="s">
        <v>
139</v>
      </c>
      <c r="CU12" s="580"/>
      <c r="CV12" s="580"/>
      <c r="CW12" s="580"/>
      <c r="CX12" s="580"/>
      <c r="CY12" s="580"/>
      <c r="CZ12" s="580"/>
      <c r="DA12" s="581"/>
      <c r="DB12" s="579" t="s">
        <v>
129</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
140</v>
      </c>
      <c r="N13" s="567"/>
      <c r="O13" s="567"/>
      <c r="P13" s="567"/>
      <c r="Q13" s="568"/>
      <c r="R13" s="569">
        <v>
318</v>
      </c>
      <c r="S13" s="570"/>
      <c r="T13" s="570"/>
      <c r="U13" s="570"/>
      <c r="V13" s="571"/>
      <c r="W13" s="557" t="s">
        <v>
141</v>
      </c>
      <c r="X13" s="479"/>
      <c r="Y13" s="479"/>
      <c r="Z13" s="479"/>
      <c r="AA13" s="479"/>
      <c r="AB13" s="480"/>
      <c r="AC13" s="442">
        <v>
42</v>
      </c>
      <c r="AD13" s="443"/>
      <c r="AE13" s="443"/>
      <c r="AF13" s="443"/>
      <c r="AG13" s="444"/>
      <c r="AH13" s="442">
        <v>
43</v>
      </c>
      <c r="AI13" s="443"/>
      <c r="AJ13" s="443"/>
      <c r="AK13" s="443"/>
      <c r="AL13" s="445"/>
      <c r="AM13" s="535" t="s">
        <v>
142</v>
      </c>
      <c r="AN13" s="440"/>
      <c r="AO13" s="440"/>
      <c r="AP13" s="440"/>
      <c r="AQ13" s="440"/>
      <c r="AR13" s="440"/>
      <c r="AS13" s="440"/>
      <c r="AT13" s="441"/>
      <c r="AU13" s="523" t="s">
        <v>
143</v>
      </c>
      <c r="AV13" s="524"/>
      <c r="AW13" s="524"/>
      <c r="AX13" s="524"/>
      <c r="AY13" s="446" t="s">
        <v>
144</v>
      </c>
      <c r="AZ13" s="447"/>
      <c r="BA13" s="447"/>
      <c r="BB13" s="447"/>
      <c r="BC13" s="447"/>
      <c r="BD13" s="447"/>
      <c r="BE13" s="447"/>
      <c r="BF13" s="447"/>
      <c r="BG13" s="447"/>
      <c r="BH13" s="447"/>
      <c r="BI13" s="447"/>
      <c r="BJ13" s="447"/>
      <c r="BK13" s="447"/>
      <c r="BL13" s="447"/>
      <c r="BM13" s="448"/>
      <c r="BN13" s="466">
        <v>
87748</v>
      </c>
      <c r="BO13" s="467"/>
      <c r="BP13" s="467"/>
      <c r="BQ13" s="467"/>
      <c r="BR13" s="467"/>
      <c r="BS13" s="467"/>
      <c r="BT13" s="467"/>
      <c r="BU13" s="468"/>
      <c r="BV13" s="466">
        <v>
111984</v>
      </c>
      <c r="BW13" s="467"/>
      <c r="BX13" s="467"/>
      <c r="BY13" s="467"/>
      <c r="BZ13" s="467"/>
      <c r="CA13" s="467"/>
      <c r="CB13" s="467"/>
      <c r="CC13" s="468"/>
      <c r="CD13" s="475" t="s">
        <v>
145</v>
      </c>
      <c r="CE13" s="476"/>
      <c r="CF13" s="476"/>
      <c r="CG13" s="476"/>
      <c r="CH13" s="476"/>
      <c r="CI13" s="476"/>
      <c r="CJ13" s="476"/>
      <c r="CK13" s="476"/>
      <c r="CL13" s="476"/>
      <c r="CM13" s="476"/>
      <c r="CN13" s="476"/>
      <c r="CO13" s="476"/>
      <c r="CP13" s="476"/>
      <c r="CQ13" s="476"/>
      <c r="CR13" s="476"/>
      <c r="CS13" s="477"/>
      <c r="CT13" s="436">
        <v>
4</v>
      </c>
      <c r="CU13" s="437"/>
      <c r="CV13" s="437"/>
      <c r="CW13" s="437"/>
      <c r="CX13" s="437"/>
      <c r="CY13" s="437"/>
      <c r="CZ13" s="437"/>
      <c r="DA13" s="438"/>
      <c r="DB13" s="436">
        <v>
2.8</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
146</v>
      </c>
      <c r="M14" s="603"/>
      <c r="N14" s="603"/>
      <c r="O14" s="603"/>
      <c r="P14" s="603"/>
      <c r="Q14" s="604"/>
      <c r="R14" s="569">
        <v>
323</v>
      </c>
      <c r="S14" s="570"/>
      <c r="T14" s="570"/>
      <c r="U14" s="570"/>
      <c r="V14" s="571"/>
      <c r="W14" s="572"/>
      <c r="X14" s="482"/>
      <c r="Y14" s="482"/>
      <c r="Z14" s="482"/>
      <c r="AA14" s="482"/>
      <c r="AB14" s="483"/>
      <c r="AC14" s="562">
        <v>
17.600000000000001</v>
      </c>
      <c r="AD14" s="563"/>
      <c r="AE14" s="563"/>
      <c r="AF14" s="563"/>
      <c r="AG14" s="564"/>
      <c r="AH14" s="562">
        <v>
17.600000000000001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
147</v>
      </c>
      <c r="CE14" s="473"/>
      <c r="CF14" s="473"/>
      <c r="CG14" s="473"/>
      <c r="CH14" s="473"/>
      <c r="CI14" s="473"/>
      <c r="CJ14" s="473"/>
      <c r="CK14" s="473"/>
      <c r="CL14" s="473"/>
      <c r="CM14" s="473"/>
      <c r="CN14" s="473"/>
      <c r="CO14" s="473"/>
      <c r="CP14" s="473"/>
      <c r="CQ14" s="473"/>
      <c r="CR14" s="473"/>
      <c r="CS14" s="474"/>
      <c r="CT14" s="573" t="s">
        <v>
129</v>
      </c>
      <c r="CU14" s="574"/>
      <c r="CV14" s="574"/>
      <c r="CW14" s="574"/>
      <c r="CX14" s="574"/>
      <c r="CY14" s="574"/>
      <c r="CZ14" s="574"/>
      <c r="DA14" s="575"/>
      <c r="DB14" s="573" t="s">
        <v>
148</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
149</v>
      </c>
      <c r="N15" s="567"/>
      <c r="O15" s="567"/>
      <c r="P15" s="567"/>
      <c r="Q15" s="568"/>
      <c r="R15" s="569">
        <v>
322</v>
      </c>
      <c r="S15" s="570"/>
      <c r="T15" s="570"/>
      <c r="U15" s="570"/>
      <c r="V15" s="571"/>
      <c r="W15" s="557" t="s">
        <v>
150</v>
      </c>
      <c r="X15" s="479"/>
      <c r="Y15" s="479"/>
      <c r="Z15" s="479"/>
      <c r="AA15" s="479"/>
      <c r="AB15" s="480"/>
      <c r="AC15" s="442">
        <v>
43</v>
      </c>
      <c r="AD15" s="443"/>
      <c r="AE15" s="443"/>
      <c r="AF15" s="443"/>
      <c r="AG15" s="444"/>
      <c r="AH15" s="442">
        <v>
64</v>
      </c>
      <c r="AI15" s="443"/>
      <c r="AJ15" s="443"/>
      <c r="AK15" s="443"/>
      <c r="AL15" s="445"/>
      <c r="AM15" s="535"/>
      <c r="AN15" s="440"/>
      <c r="AO15" s="440"/>
      <c r="AP15" s="440"/>
      <c r="AQ15" s="440"/>
      <c r="AR15" s="440"/>
      <c r="AS15" s="440"/>
      <c r="AT15" s="441"/>
      <c r="AU15" s="523"/>
      <c r="AV15" s="524"/>
      <c r="AW15" s="524"/>
      <c r="AX15" s="524"/>
      <c r="AY15" s="458" t="s">
        <v>
151</v>
      </c>
      <c r="AZ15" s="459"/>
      <c r="BA15" s="459"/>
      <c r="BB15" s="459"/>
      <c r="BC15" s="459"/>
      <c r="BD15" s="459"/>
      <c r="BE15" s="459"/>
      <c r="BF15" s="459"/>
      <c r="BG15" s="459"/>
      <c r="BH15" s="459"/>
      <c r="BI15" s="459"/>
      <c r="BJ15" s="459"/>
      <c r="BK15" s="459"/>
      <c r="BL15" s="459"/>
      <c r="BM15" s="460"/>
      <c r="BN15" s="461">
        <v>
45691</v>
      </c>
      <c r="BO15" s="462"/>
      <c r="BP15" s="462"/>
      <c r="BQ15" s="462"/>
      <c r="BR15" s="462"/>
      <c r="BS15" s="462"/>
      <c r="BT15" s="462"/>
      <c r="BU15" s="463"/>
      <c r="BV15" s="461">
        <v>
47243</v>
      </c>
      <c r="BW15" s="462"/>
      <c r="BX15" s="462"/>
      <c r="BY15" s="462"/>
      <c r="BZ15" s="462"/>
      <c r="CA15" s="462"/>
      <c r="CB15" s="462"/>
      <c r="CC15" s="463"/>
      <c r="CD15" s="576" t="s">
        <v>
152</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
153</v>
      </c>
      <c r="M16" s="560"/>
      <c r="N16" s="560"/>
      <c r="O16" s="560"/>
      <c r="P16" s="560"/>
      <c r="Q16" s="561"/>
      <c r="R16" s="554" t="s">
        <v>
154</v>
      </c>
      <c r="S16" s="555"/>
      <c r="T16" s="555"/>
      <c r="U16" s="555"/>
      <c r="V16" s="556"/>
      <c r="W16" s="572"/>
      <c r="X16" s="482"/>
      <c r="Y16" s="482"/>
      <c r="Z16" s="482"/>
      <c r="AA16" s="482"/>
      <c r="AB16" s="483"/>
      <c r="AC16" s="562">
        <v>
18</v>
      </c>
      <c r="AD16" s="563"/>
      <c r="AE16" s="563"/>
      <c r="AF16" s="563"/>
      <c r="AG16" s="564"/>
      <c r="AH16" s="562">
        <v>
26.2</v>
      </c>
      <c r="AI16" s="563"/>
      <c r="AJ16" s="563"/>
      <c r="AK16" s="563"/>
      <c r="AL16" s="565"/>
      <c r="AM16" s="535"/>
      <c r="AN16" s="440"/>
      <c r="AO16" s="440"/>
      <c r="AP16" s="440"/>
      <c r="AQ16" s="440"/>
      <c r="AR16" s="440"/>
      <c r="AS16" s="440"/>
      <c r="AT16" s="441"/>
      <c r="AU16" s="523"/>
      <c r="AV16" s="524"/>
      <c r="AW16" s="524"/>
      <c r="AX16" s="524"/>
      <c r="AY16" s="446" t="s">
        <v>
155</v>
      </c>
      <c r="AZ16" s="447"/>
      <c r="BA16" s="447"/>
      <c r="BB16" s="447"/>
      <c r="BC16" s="447"/>
      <c r="BD16" s="447"/>
      <c r="BE16" s="447"/>
      <c r="BF16" s="447"/>
      <c r="BG16" s="447"/>
      <c r="BH16" s="447"/>
      <c r="BI16" s="447"/>
      <c r="BJ16" s="447"/>
      <c r="BK16" s="447"/>
      <c r="BL16" s="447"/>
      <c r="BM16" s="448"/>
      <c r="BN16" s="466">
        <v>
316916</v>
      </c>
      <c r="BO16" s="467"/>
      <c r="BP16" s="467"/>
      <c r="BQ16" s="467"/>
      <c r="BR16" s="467"/>
      <c r="BS16" s="467"/>
      <c r="BT16" s="467"/>
      <c r="BU16" s="468"/>
      <c r="BV16" s="466">
        <v>
313874</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
156</v>
      </c>
      <c r="N17" s="552"/>
      <c r="O17" s="552"/>
      <c r="P17" s="552"/>
      <c r="Q17" s="553"/>
      <c r="R17" s="554" t="s">
        <v>
157</v>
      </c>
      <c r="S17" s="555"/>
      <c r="T17" s="555"/>
      <c r="U17" s="555"/>
      <c r="V17" s="556"/>
      <c r="W17" s="557" t="s">
        <v>
158</v>
      </c>
      <c r="X17" s="479"/>
      <c r="Y17" s="479"/>
      <c r="Z17" s="479"/>
      <c r="AA17" s="479"/>
      <c r="AB17" s="480"/>
      <c r="AC17" s="442">
        <v>
154</v>
      </c>
      <c r="AD17" s="443"/>
      <c r="AE17" s="443"/>
      <c r="AF17" s="443"/>
      <c r="AG17" s="444"/>
      <c r="AH17" s="442">
        <v>
137</v>
      </c>
      <c r="AI17" s="443"/>
      <c r="AJ17" s="443"/>
      <c r="AK17" s="443"/>
      <c r="AL17" s="445"/>
      <c r="AM17" s="535"/>
      <c r="AN17" s="440"/>
      <c r="AO17" s="440"/>
      <c r="AP17" s="440"/>
      <c r="AQ17" s="440"/>
      <c r="AR17" s="440"/>
      <c r="AS17" s="440"/>
      <c r="AT17" s="441"/>
      <c r="AU17" s="523"/>
      <c r="AV17" s="524"/>
      <c r="AW17" s="524"/>
      <c r="AX17" s="524"/>
      <c r="AY17" s="446" t="s">
        <v>
159</v>
      </c>
      <c r="AZ17" s="447"/>
      <c r="BA17" s="447"/>
      <c r="BB17" s="447"/>
      <c r="BC17" s="447"/>
      <c r="BD17" s="447"/>
      <c r="BE17" s="447"/>
      <c r="BF17" s="447"/>
      <c r="BG17" s="447"/>
      <c r="BH17" s="447"/>
      <c r="BI17" s="447"/>
      <c r="BJ17" s="447"/>
      <c r="BK17" s="447"/>
      <c r="BL17" s="447"/>
      <c r="BM17" s="448"/>
      <c r="BN17" s="466">
        <v>
57362</v>
      </c>
      <c r="BO17" s="467"/>
      <c r="BP17" s="467"/>
      <c r="BQ17" s="467"/>
      <c r="BR17" s="467"/>
      <c r="BS17" s="467"/>
      <c r="BT17" s="467"/>
      <c r="BU17" s="468"/>
      <c r="BV17" s="466">
        <v>
60199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
160</v>
      </c>
      <c r="C18" s="529"/>
      <c r="D18" s="529"/>
      <c r="E18" s="530"/>
      <c r="F18" s="530"/>
      <c r="G18" s="530"/>
      <c r="H18" s="530"/>
      <c r="I18" s="530"/>
      <c r="J18" s="530"/>
      <c r="K18" s="530"/>
      <c r="L18" s="531">
        <v>
4.12</v>
      </c>
      <c r="M18" s="531"/>
      <c r="N18" s="531"/>
      <c r="O18" s="531"/>
      <c r="P18" s="531"/>
      <c r="Q18" s="531"/>
      <c r="R18" s="532"/>
      <c r="S18" s="532"/>
      <c r="T18" s="532"/>
      <c r="U18" s="532"/>
      <c r="V18" s="533"/>
      <c r="W18" s="547"/>
      <c r="X18" s="548"/>
      <c r="Y18" s="548"/>
      <c r="Z18" s="548"/>
      <c r="AA18" s="548"/>
      <c r="AB18" s="558"/>
      <c r="AC18" s="430">
        <v>
64.400000000000006</v>
      </c>
      <c r="AD18" s="431"/>
      <c r="AE18" s="431"/>
      <c r="AF18" s="431"/>
      <c r="AG18" s="534"/>
      <c r="AH18" s="430">
        <v>
56.1</v>
      </c>
      <c r="AI18" s="431"/>
      <c r="AJ18" s="431"/>
      <c r="AK18" s="431"/>
      <c r="AL18" s="432"/>
      <c r="AM18" s="535"/>
      <c r="AN18" s="440"/>
      <c r="AO18" s="440"/>
      <c r="AP18" s="440"/>
      <c r="AQ18" s="440"/>
      <c r="AR18" s="440"/>
      <c r="AS18" s="440"/>
      <c r="AT18" s="441"/>
      <c r="AU18" s="523"/>
      <c r="AV18" s="524"/>
      <c r="AW18" s="524"/>
      <c r="AX18" s="524"/>
      <c r="AY18" s="446" t="s">
        <v>
161</v>
      </c>
      <c r="AZ18" s="447"/>
      <c r="BA18" s="447"/>
      <c r="BB18" s="447"/>
      <c r="BC18" s="447"/>
      <c r="BD18" s="447"/>
      <c r="BE18" s="447"/>
      <c r="BF18" s="447"/>
      <c r="BG18" s="447"/>
      <c r="BH18" s="447"/>
      <c r="BI18" s="447"/>
      <c r="BJ18" s="447"/>
      <c r="BK18" s="447"/>
      <c r="BL18" s="447"/>
      <c r="BM18" s="448"/>
      <c r="BN18" s="466">
        <v>
278906</v>
      </c>
      <c r="BO18" s="467"/>
      <c r="BP18" s="467"/>
      <c r="BQ18" s="467"/>
      <c r="BR18" s="467"/>
      <c r="BS18" s="467"/>
      <c r="BT18" s="467"/>
      <c r="BU18" s="468"/>
      <c r="BV18" s="466">
        <v>
269025</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
162</v>
      </c>
      <c r="C19" s="529"/>
      <c r="D19" s="529"/>
      <c r="E19" s="530"/>
      <c r="F19" s="530"/>
      <c r="G19" s="530"/>
      <c r="H19" s="530"/>
      <c r="I19" s="530"/>
      <c r="J19" s="530"/>
      <c r="K19" s="530"/>
      <c r="L19" s="536">
        <v>
82</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
163</v>
      </c>
      <c r="AZ19" s="447"/>
      <c r="BA19" s="447"/>
      <c r="BB19" s="447"/>
      <c r="BC19" s="447"/>
      <c r="BD19" s="447"/>
      <c r="BE19" s="447"/>
      <c r="BF19" s="447"/>
      <c r="BG19" s="447"/>
      <c r="BH19" s="447"/>
      <c r="BI19" s="447"/>
      <c r="BJ19" s="447"/>
      <c r="BK19" s="447"/>
      <c r="BL19" s="447"/>
      <c r="BM19" s="448"/>
      <c r="BN19" s="466">
        <v>
505907</v>
      </c>
      <c r="BO19" s="467"/>
      <c r="BP19" s="467"/>
      <c r="BQ19" s="467"/>
      <c r="BR19" s="467"/>
      <c r="BS19" s="467"/>
      <c r="BT19" s="467"/>
      <c r="BU19" s="468"/>
      <c r="BV19" s="466">
        <v>
612681</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
164</v>
      </c>
      <c r="C20" s="529"/>
      <c r="D20" s="529"/>
      <c r="E20" s="530"/>
      <c r="F20" s="530"/>
      <c r="G20" s="530"/>
      <c r="H20" s="530"/>
      <c r="I20" s="530"/>
      <c r="J20" s="530"/>
      <c r="K20" s="530"/>
      <c r="L20" s="536">
        <v>
194</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
165</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
166</v>
      </c>
      <c r="C22" s="496"/>
      <c r="D22" s="497"/>
      <c r="E22" s="504" t="s">
        <v>
1</v>
      </c>
      <c r="F22" s="479"/>
      <c r="G22" s="479"/>
      <c r="H22" s="479"/>
      <c r="I22" s="479"/>
      <c r="J22" s="479"/>
      <c r="K22" s="480"/>
      <c r="L22" s="504" t="s">
        <v>
167</v>
      </c>
      <c r="M22" s="479"/>
      <c r="N22" s="479"/>
      <c r="O22" s="479"/>
      <c r="P22" s="480"/>
      <c r="Q22" s="489" t="s">
        <v>
168</v>
      </c>
      <c r="R22" s="490"/>
      <c r="S22" s="490"/>
      <c r="T22" s="490"/>
      <c r="U22" s="490"/>
      <c r="V22" s="505"/>
      <c r="W22" s="507" t="s">
        <v>
169</v>
      </c>
      <c r="X22" s="496"/>
      <c r="Y22" s="497"/>
      <c r="Z22" s="504" t="s">
        <v>
1</v>
      </c>
      <c r="AA22" s="479"/>
      <c r="AB22" s="479"/>
      <c r="AC22" s="479"/>
      <c r="AD22" s="479"/>
      <c r="AE22" s="479"/>
      <c r="AF22" s="479"/>
      <c r="AG22" s="480"/>
      <c r="AH22" s="478" t="s">
        <v>
170</v>
      </c>
      <c r="AI22" s="479"/>
      <c r="AJ22" s="479"/>
      <c r="AK22" s="479"/>
      <c r="AL22" s="480"/>
      <c r="AM22" s="478" t="s">
        <v>
171</v>
      </c>
      <c r="AN22" s="484"/>
      <c r="AO22" s="484"/>
      <c r="AP22" s="484"/>
      <c r="AQ22" s="484"/>
      <c r="AR22" s="485"/>
      <c r="AS22" s="489" t="s">
        <v>
168</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
172</v>
      </c>
      <c r="AZ23" s="459"/>
      <c r="BA23" s="459"/>
      <c r="BB23" s="459"/>
      <c r="BC23" s="459"/>
      <c r="BD23" s="459"/>
      <c r="BE23" s="459"/>
      <c r="BF23" s="459"/>
      <c r="BG23" s="459"/>
      <c r="BH23" s="459"/>
      <c r="BI23" s="459"/>
      <c r="BJ23" s="459"/>
      <c r="BK23" s="459"/>
      <c r="BL23" s="459"/>
      <c r="BM23" s="460"/>
      <c r="BN23" s="466">
        <v>
490943</v>
      </c>
      <c r="BO23" s="467"/>
      <c r="BP23" s="467"/>
      <c r="BQ23" s="467"/>
      <c r="BR23" s="467"/>
      <c r="BS23" s="467"/>
      <c r="BT23" s="467"/>
      <c r="BU23" s="468"/>
      <c r="BV23" s="466">
        <v>
522144</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
173</v>
      </c>
      <c r="F24" s="440"/>
      <c r="G24" s="440"/>
      <c r="H24" s="440"/>
      <c r="I24" s="440"/>
      <c r="J24" s="440"/>
      <c r="K24" s="441"/>
      <c r="L24" s="442">
        <v>
1</v>
      </c>
      <c r="M24" s="443"/>
      <c r="N24" s="443"/>
      <c r="O24" s="443"/>
      <c r="P24" s="444"/>
      <c r="Q24" s="442">
        <v>
6200</v>
      </c>
      <c r="R24" s="443"/>
      <c r="S24" s="443"/>
      <c r="T24" s="443"/>
      <c r="U24" s="443"/>
      <c r="V24" s="444"/>
      <c r="W24" s="508"/>
      <c r="X24" s="499"/>
      <c r="Y24" s="500"/>
      <c r="Z24" s="439" t="s">
        <v>
174</v>
      </c>
      <c r="AA24" s="440"/>
      <c r="AB24" s="440"/>
      <c r="AC24" s="440"/>
      <c r="AD24" s="440"/>
      <c r="AE24" s="440"/>
      <c r="AF24" s="440"/>
      <c r="AG24" s="441"/>
      <c r="AH24" s="442">
        <v>
21</v>
      </c>
      <c r="AI24" s="443"/>
      <c r="AJ24" s="443"/>
      <c r="AK24" s="443"/>
      <c r="AL24" s="444"/>
      <c r="AM24" s="442">
        <v>
57099</v>
      </c>
      <c r="AN24" s="443"/>
      <c r="AO24" s="443"/>
      <c r="AP24" s="443"/>
      <c r="AQ24" s="443"/>
      <c r="AR24" s="444"/>
      <c r="AS24" s="442">
        <v>
2719</v>
      </c>
      <c r="AT24" s="443"/>
      <c r="AU24" s="443"/>
      <c r="AV24" s="443"/>
      <c r="AW24" s="443"/>
      <c r="AX24" s="445"/>
      <c r="AY24" s="433" t="s">
        <v>
175</v>
      </c>
      <c r="AZ24" s="434"/>
      <c r="BA24" s="434"/>
      <c r="BB24" s="434"/>
      <c r="BC24" s="434"/>
      <c r="BD24" s="434"/>
      <c r="BE24" s="434"/>
      <c r="BF24" s="434"/>
      <c r="BG24" s="434"/>
      <c r="BH24" s="434"/>
      <c r="BI24" s="434"/>
      <c r="BJ24" s="434"/>
      <c r="BK24" s="434"/>
      <c r="BL24" s="434"/>
      <c r="BM24" s="435"/>
      <c r="BN24" s="466">
        <v>
464729</v>
      </c>
      <c r="BO24" s="467"/>
      <c r="BP24" s="467"/>
      <c r="BQ24" s="467"/>
      <c r="BR24" s="467"/>
      <c r="BS24" s="467"/>
      <c r="BT24" s="467"/>
      <c r="BU24" s="468"/>
      <c r="BV24" s="466">
        <v>
490532</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
176</v>
      </c>
      <c r="F25" s="440"/>
      <c r="G25" s="440"/>
      <c r="H25" s="440"/>
      <c r="I25" s="440"/>
      <c r="J25" s="440"/>
      <c r="K25" s="441"/>
      <c r="L25" s="442">
        <v>
1</v>
      </c>
      <c r="M25" s="443"/>
      <c r="N25" s="443"/>
      <c r="O25" s="443"/>
      <c r="P25" s="444"/>
      <c r="Q25" s="442">
        <v>
5350</v>
      </c>
      <c r="R25" s="443"/>
      <c r="S25" s="443"/>
      <c r="T25" s="443"/>
      <c r="U25" s="443"/>
      <c r="V25" s="444"/>
      <c r="W25" s="508"/>
      <c r="X25" s="499"/>
      <c r="Y25" s="500"/>
      <c r="Z25" s="439" t="s">
        <v>
177</v>
      </c>
      <c r="AA25" s="440"/>
      <c r="AB25" s="440"/>
      <c r="AC25" s="440"/>
      <c r="AD25" s="440"/>
      <c r="AE25" s="440"/>
      <c r="AF25" s="440"/>
      <c r="AG25" s="441"/>
      <c r="AH25" s="442" t="s">
        <v>
148</v>
      </c>
      <c r="AI25" s="443"/>
      <c r="AJ25" s="443"/>
      <c r="AK25" s="443"/>
      <c r="AL25" s="444"/>
      <c r="AM25" s="442" t="s">
        <v>
148</v>
      </c>
      <c r="AN25" s="443"/>
      <c r="AO25" s="443"/>
      <c r="AP25" s="443"/>
      <c r="AQ25" s="443"/>
      <c r="AR25" s="444"/>
      <c r="AS25" s="442" t="s">
        <v>
178</v>
      </c>
      <c r="AT25" s="443"/>
      <c r="AU25" s="443"/>
      <c r="AV25" s="443"/>
      <c r="AW25" s="443"/>
      <c r="AX25" s="445"/>
      <c r="AY25" s="458" t="s">
        <v>
179</v>
      </c>
      <c r="AZ25" s="459"/>
      <c r="BA25" s="459"/>
      <c r="BB25" s="459"/>
      <c r="BC25" s="459"/>
      <c r="BD25" s="459"/>
      <c r="BE25" s="459"/>
      <c r="BF25" s="459"/>
      <c r="BG25" s="459"/>
      <c r="BH25" s="459"/>
      <c r="BI25" s="459"/>
      <c r="BJ25" s="459"/>
      <c r="BK25" s="459"/>
      <c r="BL25" s="459"/>
      <c r="BM25" s="460"/>
      <c r="BN25" s="461" t="s">
        <v>
148</v>
      </c>
      <c r="BO25" s="462"/>
      <c r="BP25" s="462"/>
      <c r="BQ25" s="462"/>
      <c r="BR25" s="462"/>
      <c r="BS25" s="462"/>
      <c r="BT25" s="462"/>
      <c r="BU25" s="463"/>
      <c r="BV25" s="461" t="s">
        <v>
148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
180</v>
      </c>
      <c r="F26" s="440"/>
      <c r="G26" s="440"/>
      <c r="H26" s="440"/>
      <c r="I26" s="440"/>
      <c r="J26" s="440"/>
      <c r="K26" s="441"/>
      <c r="L26" s="442">
        <v>
1</v>
      </c>
      <c r="M26" s="443"/>
      <c r="N26" s="443"/>
      <c r="O26" s="443"/>
      <c r="P26" s="444"/>
      <c r="Q26" s="442">
        <v>
5150</v>
      </c>
      <c r="R26" s="443"/>
      <c r="S26" s="443"/>
      <c r="T26" s="443"/>
      <c r="U26" s="443"/>
      <c r="V26" s="444"/>
      <c r="W26" s="508"/>
      <c r="X26" s="499"/>
      <c r="Y26" s="500"/>
      <c r="Z26" s="439" t="s">
        <v>
181</v>
      </c>
      <c r="AA26" s="521"/>
      <c r="AB26" s="521"/>
      <c r="AC26" s="521"/>
      <c r="AD26" s="521"/>
      <c r="AE26" s="521"/>
      <c r="AF26" s="521"/>
      <c r="AG26" s="522"/>
      <c r="AH26" s="442" t="s">
        <v>
148</v>
      </c>
      <c r="AI26" s="443"/>
      <c r="AJ26" s="443"/>
      <c r="AK26" s="443"/>
      <c r="AL26" s="444"/>
      <c r="AM26" s="442" t="s">
        <v>
129</v>
      </c>
      <c r="AN26" s="443"/>
      <c r="AO26" s="443"/>
      <c r="AP26" s="443"/>
      <c r="AQ26" s="443"/>
      <c r="AR26" s="444"/>
      <c r="AS26" s="442" t="s">
        <v>
139</v>
      </c>
      <c r="AT26" s="443"/>
      <c r="AU26" s="443"/>
      <c r="AV26" s="443"/>
      <c r="AW26" s="443"/>
      <c r="AX26" s="445"/>
      <c r="AY26" s="475" t="s">
        <v>
182</v>
      </c>
      <c r="AZ26" s="476"/>
      <c r="BA26" s="476"/>
      <c r="BB26" s="476"/>
      <c r="BC26" s="476"/>
      <c r="BD26" s="476"/>
      <c r="BE26" s="476"/>
      <c r="BF26" s="476"/>
      <c r="BG26" s="476"/>
      <c r="BH26" s="476"/>
      <c r="BI26" s="476"/>
      <c r="BJ26" s="476"/>
      <c r="BK26" s="476"/>
      <c r="BL26" s="476"/>
      <c r="BM26" s="477"/>
      <c r="BN26" s="466" t="s">
        <v>
178</v>
      </c>
      <c r="BO26" s="467"/>
      <c r="BP26" s="467"/>
      <c r="BQ26" s="467"/>
      <c r="BR26" s="467"/>
      <c r="BS26" s="467"/>
      <c r="BT26" s="467"/>
      <c r="BU26" s="468"/>
      <c r="BV26" s="466" t="s">
        <v>
148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
183</v>
      </c>
      <c r="F27" s="440"/>
      <c r="G27" s="440"/>
      <c r="H27" s="440"/>
      <c r="I27" s="440"/>
      <c r="J27" s="440"/>
      <c r="K27" s="441"/>
      <c r="L27" s="442">
        <v>
1</v>
      </c>
      <c r="M27" s="443"/>
      <c r="N27" s="443"/>
      <c r="O27" s="443"/>
      <c r="P27" s="444"/>
      <c r="Q27" s="442">
        <v>
1800</v>
      </c>
      <c r="R27" s="443"/>
      <c r="S27" s="443"/>
      <c r="T27" s="443"/>
      <c r="U27" s="443"/>
      <c r="V27" s="444"/>
      <c r="W27" s="508"/>
      <c r="X27" s="499"/>
      <c r="Y27" s="500"/>
      <c r="Z27" s="439" t="s">
        <v>
184</v>
      </c>
      <c r="AA27" s="440"/>
      <c r="AB27" s="440"/>
      <c r="AC27" s="440"/>
      <c r="AD27" s="440"/>
      <c r="AE27" s="440"/>
      <c r="AF27" s="440"/>
      <c r="AG27" s="441"/>
      <c r="AH27" s="442" t="s">
        <v>
178</v>
      </c>
      <c r="AI27" s="443"/>
      <c r="AJ27" s="443"/>
      <c r="AK27" s="443"/>
      <c r="AL27" s="444"/>
      <c r="AM27" s="442" t="s">
        <v>
148</v>
      </c>
      <c r="AN27" s="443"/>
      <c r="AO27" s="443"/>
      <c r="AP27" s="443"/>
      <c r="AQ27" s="443"/>
      <c r="AR27" s="444"/>
      <c r="AS27" s="442" t="s">
        <v>
178</v>
      </c>
      <c r="AT27" s="443"/>
      <c r="AU27" s="443"/>
      <c r="AV27" s="443"/>
      <c r="AW27" s="443"/>
      <c r="AX27" s="445"/>
      <c r="AY27" s="472" t="s">
        <v>
185</v>
      </c>
      <c r="AZ27" s="473"/>
      <c r="BA27" s="473"/>
      <c r="BB27" s="473"/>
      <c r="BC27" s="473"/>
      <c r="BD27" s="473"/>
      <c r="BE27" s="473"/>
      <c r="BF27" s="473"/>
      <c r="BG27" s="473"/>
      <c r="BH27" s="473"/>
      <c r="BI27" s="473"/>
      <c r="BJ27" s="473"/>
      <c r="BK27" s="473"/>
      <c r="BL27" s="473"/>
      <c r="BM27" s="474"/>
      <c r="BN27" s="469">
        <v>
44911</v>
      </c>
      <c r="BO27" s="470"/>
      <c r="BP27" s="470"/>
      <c r="BQ27" s="470"/>
      <c r="BR27" s="470"/>
      <c r="BS27" s="470"/>
      <c r="BT27" s="470"/>
      <c r="BU27" s="471"/>
      <c r="BV27" s="469">
        <v>
44899</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
186</v>
      </c>
      <c r="F28" s="440"/>
      <c r="G28" s="440"/>
      <c r="H28" s="440"/>
      <c r="I28" s="440"/>
      <c r="J28" s="440"/>
      <c r="K28" s="441"/>
      <c r="L28" s="442">
        <v>
1</v>
      </c>
      <c r="M28" s="443"/>
      <c r="N28" s="443"/>
      <c r="O28" s="443"/>
      <c r="P28" s="444"/>
      <c r="Q28" s="442">
        <v>
1300</v>
      </c>
      <c r="R28" s="443"/>
      <c r="S28" s="443"/>
      <c r="T28" s="443"/>
      <c r="U28" s="443"/>
      <c r="V28" s="444"/>
      <c r="W28" s="508"/>
      <c r="X28" s="499"/>
      <c r="Y28" s="500"/>
      <c r="Z28" s="439" t="s">
        <v>
187</v>
      </c>
      <c r="AA28" s="440"/>
      <c r="AB28" s="440"/>
      <c r="AC28" s="440"/>
      <c r="AD28" s="440"/>
      <c r="AE28" s="440"/>
      <c r="AF28" s="440"/>
      <c r="AG28" s="441"/>
      <c r="AH28" s="442" t="s">
        <v>
178</v>
      </c>
      <c r="AI28" s="443"/>
      <c r="AJ28" s="443"/>
      <c r="AK28" s="443"/>
      <c r="AL28" s="444"/>
      <c r="AM28" s="442" t="s">
        <v>
129</v>
      </c>
      <c r="AN28" s="443"/>
      <c r="AO28" s="443"/>
      <c r="AP28" s="443"/>
      <c r="AQ28" s="443"/>
      <c r="AR28" s="444"/>
      <c r="AS28" s="442" t="s">
        <v>
148</v>
      </c>
      <c r="AT28" s="443"/>
      <c r="AU28" s="443"/>
      <c r="AV28" s="443"/>
      <c r="AW28" s="443"/>
      <c r="AX28" s="445"/>
      <c r="AY28" s="449" t="s">
        <v>
188</v>
      </c>
      <c r="AZ28" s="450"/>
      <c r="BA28" s="450"/>
      <c r="BB28" s="451"/>
      <c r="BC28" s="458" t="s">
        <v>
48</v>
      </c>
      <c r="BD28" s="459"/>
      <c r="BE28" s="459"/>
      <c r="BF28" s="459"/>
      <c r="BG28" s="459"/>
      <c r="BH28" s="459"/>
      <c r="BI28" s="459"/>
      <c r="BJ28" s="459"/>
      <c r="BK28" s="459"/>
      <c r="BL28" s="459"/>
      <c r="BM28" s="460"/>
      <c r="BN28" s="461">
        <v>
844889</v>
      </c>
      <c r="BO28" s="462"/>
      <c r="BP28" s="462"/>
      <c r="BQ28" s="462"/>
      <c r="BR28" s="462"/>
      <c r="BS28" s="462"/>
      <c r="BT28" s="462"/>
      <c r="BU28" s="463"/>
      <c r="BV28" s="461">
        <v>
750693</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
189</v>
      </c>
      <c r="F29" s="440"/>
      <c r="G29" s="440"/>
      <c r="H29" s="440"/>
      <c r="I29" s="440"/>
      <c r="J29" s="440"/>
      <c r="K29" s="441"/>
      <c r="L29" s="442">
        <v>
4</v>
      </c>
      <c r="M29" s="443"/>
      <c r="N29" s="443"/>
      <c r="O29" s="443"/>
      <c r="P29" s="444"/>
      <c r="Q29" s="442">
        <v>
1150</v>
      </c>
      <c r="R29" s="443"/>
      <c r="S29" s="443"/>
      <c r="T29" s="443"/>
      <c r="U29" s="443"/>
      <c r="V29" s="444"/>
      <c r="W29" s="509"/>
      <c r="X29" s="510"/>
      <c r="Y29" s="511"/>
      <c r="Z29" s="439" t="s">
        <v>
190</v>
      </c>
      <c r="AA29" s="440"/>
      <c r="AB29" s="440"/>
      <c r="AC29" s="440"/>
      <c r="AD29" s="440"/>
      <c r="AE29" s="440"/>
      <c r="AF29" s="440"/>
      <c r="AG29" s="441"/>
      <c r="AH29" s="442">
        <v>
21</v>
      </c>
      <c r="AI29" s="443"/>
      <c r="AJ29" s="443"/>
      <c r="AK29" s="443"/>
      <c r="AL29" s="444"/>
      <c r="AM29" s="442">
        <v>
57099</v>
      </c>
      <c r="AN29" s="443"/>
      <c r="AO29" s="443"/>
      <c r="AP29" s="443"/>
      <c r="AQ29" s="443"/>
      <c r="AR29" s="444"/>
      <c r="AS29" s="442">
        <v>
2719</v>
      </c>
      <c r="AT29" s="443"/>
      <c r="AU29" s="443"/>
      <c r="AV29" s="443"/>
      <c r="AW29" s="443"/>
      <c r="AX29" s="445"/>
      <c r="AY29" s="452"/>
      <c r="AZ29" s="453"/>
      <c r="BA29" s="453"/>
      <c r="BB29" s="454"/>
      <c r="BC29" s="446" t="s">
        <v>
191</v>
      </c>
      <c r="BD29" s="447"/>
      <c r="BE29" s="447"/>
      <c r="BF29" s="447"/>
      <c r="BG29" s="447"/>
      <c r="BH29" s="447"/>
      <c r="BI29" s="447"/>
      <c r="BJ29" s="447"/>
      <c r="BK29" s="447"/>
      <c r="BL29" s="447"/>
      <c r="BM29" s="448"/>
      <c r="BN29" s="466">
        <v>
95132</v>
      </c>
      <c r="BO29" s="467"/>
      <c r="BP29" s="467"/>
      <c r="BQ29" s="467"/>
      <c r="BR29" s="467"/>
      <c r="BS29" s="467"/>
      <c r="BT29" s="467"/>
      <c r="BU29" s="468"/>
      <c r="BV29" s="466">
        <v>
95118</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
192</v>
      </c>
      <c r="X30" s="519"/>
      <c r="Y30" s="519"/>
      <c r="Z30" s="519"/>
      <c r="AA30" s="519"/>
      <c r="AB30" s="519"/>
      <c r="AC30" s="519"/>
      <c r="AD30" s="519"/>
      <c r="AE30" s="519"/>
      <c r="AF30" s="519"/>
      <c r="AG30" s="520"/>
      <c r="AH30" s="430">
        <v>
92.6</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
50</v>
      </c>
      <c r="BD30" s="434"/>
      <c r="BE30" s="434"/>
      <c r="BF30" s="434"/>
      <c r="BG30" s="434"/>
      <c r="BH30" s="434"/>
      <c r="BI30" s="434"/>
      <c r="BJ30" s="434"/>
      <c r="BK30" s="434"/>
      <c r="BL30" s="434"/>
      <c r="BM30" s="435"/>
      <c r="BN30" s="469">
        <v>
116574</v>
      </c>
      <c r="BO30" s="470"/>
      <c r="BP30" s="470"/>
      <c r="BQ30" s="470"/>
      <c r="BR30" s="470"/>
      <c r="BS30" s="470"/>
      <c r="BT30" s="470"/>
      <c r="BU30" s="471"/>
      <c r="BV30" s="469">
        <v>
79731</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
193</v>
      </c>
      <c r="D32" s="214"/>
      <c r="E32" s="214"/>
      <c r="F32" s="211"/>
      <c r="G32" s="211"/>
      <c r="H32" s="211"/>
      <c r="I32" s="211"/>
      <c r="J32" s="211"/>
      <c r="K32" s="211"/>
      <c r="L32" s="211"/>
      <c r="M32" s="211"/>
      <c r="N32" s="211"/>
      <c r="O32" s="211"/>
      <c r="P32" s="211"/>
      <c r="Q32" s="211"/>
      <c r="R32" s="211"/>
      <c r="S32" s="211"/>
      <c r="T32" s="211"/>
      <c r="U32" s="211" t="s">
        <v>
194</v>
      </c>
      <c r="V32" s="211"/>
      <c r="W32" s="211"/>
      <c r="X32" s="211"/>
      <c r="Y32" s="211"/>
      <c r="Z32" s="211"/>
      <c r="AA32" s="211"/>
      <c r="AB32" s="211"/>
      <c r="AC32" s="211"/>
      <c r="AD32" s="211"/>
      <c r="AE32" s="211"/>
      <c r="AF32" s="211"/>
      <c r="AG32" s="211"/>
      <c r="AH32" s="211"/>
      <c r="AI32" s="211"/>
      <c r="AJ32" s="211"/>
      <c r="AK32" s="211"/>
      <c r="AL32" s="211"/>
      <c r="AM32" s="215" t="s">
        <v>
195</v>
      </c>
      <c r="AN32" s="211"/>
      <c r="AO32" s="211"/>
      <c r="AP32" s="211"/>
      <c r="AQ32" s="211"/>
      <c r="AR32" s="211"/>
      <c r="AS32" s="215"/>
      <c r="AT32" s="215"/>
      <c r="AU32" s="215"/>
      <c r="AV32" s="215"/>
      <c r="AW32" s="215"/>
      <c r="AX32" s="215"/>
      <c r="AY32" s="215"/>
      <c r="AZ32" s="215"/>
      <c r="BA32" s="215"/>
      <c r="BB32" s="211"/>
      <c r="BC32" s="215"/>
      <c r="BD32" s="211"/>
      <c r="BE32" s="215" t="s">
        <v>
196</v>
      </c>
      <c r="BF32" s="211"/>
      <c r="BG32" s="211"/>
      <c r="BH32" s="211"/>
      <c r="BI32" s="211"/>
      <c r="BJ32" s="215"/>
      <c r="BK32" s="215"/>
      <c r="BL32" s="215"/>
      <c r="BM32" s="215"/>
      <c r="BN32" s="215"/>
      <c r="BO32" s="215"/>
      <c r="BP32" s="215"/>
      <c r="BQ32" s="215"/>
      <c r="BR32" s="211"/>
      <c r="BS32" s="211"/>
      <c r="BT32" s="211"/>
      <c r="BU32" s="211"/>
      <c r="BV32" s="211"/>
      <c r="BW32" s="211" t="s">
        <v>
197</v>
      </c>
      <c r="BX32" s="211"/>
      <c r="BY32" s="211"/>
      <c r="BZ32" s="211"/>
      <c r="CA32" s="211"/>
      <c r="CB32" s="215"/>
      <c r="CC32" s="215"/>
      <c r="CD32" s="215"/>
      <c r="CE32" s="215"/>
      <c r="CF32" s="215"/>
      <c r="CG32" s="215"/>
      <c r="CH32" s="215"/>
      <c r="CI32" s="215"/>
      <c r="CJ32" s="215"/>
      <c r="CK32" s="215"/>
      <c r="CL32" s="215"/>
      <c r="CM32" s="215"/>
      <c r="CN32" s="215"/>
      <c r="CO32" s="215" t="s">
        <v>
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
199</v>
      </c>
      <c r="D33" s="429"/>
      <c r="E33" s="428" t="s">
        <v>
200</v>
      </c>
      <c r="F33" s="428"/>
      <c r="G33" s="428"/>
      <c r="H33" s="428"/>
      <c r="I33" s="428"/>
      <c r="J33" s="428"/>
      <c r="K33" s="428"/>
      <c r="L33" s="428"/>
      <c r="M33" s="428"/>
      <c r="N33" s="428"/>
      <c r="O33" s="428"/>
      <c r="P33" s="428"/>
      <c r="Q33" s="428"/>
      <c r="R33" s="428"/>
      <c r="S33" s="428"/>
      <c r="T33" s="216"/>
      <c r="U33" s="429" t="s">
        <v>
201</v>
      </c>
      <c r="V33" s="429"/>
      <c r="W33" s="428" t="s">
        <v>
202</v>
      </c>
      <c r="X33" s="428"/>
      <c r="Y33" s="428"/>
      <c r="Z33" s="428"/>
      <c r="AA33" s="428"/>
      <c r="AB33" s="428"/>
      <c r="AC33" s="428"/>
      <c r="AD33" s="428"/>
      <c r="AE33" s="428"/>
      <c r="AF33" s="428"/>
      <c r="AG33" s="428"/>
      <c r="AH33" s="428"/>
      <c r="AI33" s="428"/>
      <c r="AJ33" s="428"/>
      <c r="AK33" s="428"/>
      <c r="AL33" s="216"/>
      <c r="AM33" s="429" t="s">
        <v>
203</v>
      </c>
      <c r="AN33" s="429"/>
      <c r="AO33" s="428" t="s">
        <v>
202</v>
      </c>
      <c r="AP33" s="428"/>
      <c r="AQ33" s="428"/>
      <c r="AR33" s="428"/>
      <c r="AS33" s="428"/>
      <c r="AT33" s="428"/>
      <c r="AU33" s="428"/>
      <c r="AV33" s="428"/>
      <c r="AW33" s="428"/>
      <c r="AX33" s="428"/>
      <c r="AY33" s="428"/>
      <c r="AZ33" s="428"/>
      <c r="BA33" s="428"/>
      <c r="BB33" s="428"/>
      <c r="BC33" s="428"/>
      <c r="BD33" s="217"/>
      <c r="BE33" s="428" t="s">
        <v>
204</v>
      </c>
      <c r="BF33" s="428"/>
      <c r="BG33" s="428" t="s">
        <v>
205</v>
      </c>
      <c r="BH33" s="428"/>
      <c r="BI33" s="428"/>
      <c r="BJ33" s="428"/>
      <c r="BK33" s="428"/>
      <c r="BL33" s="428"/>
      <c r="BM33" s="428"/>
      <c r="BN33" s="428"/>
      <c r="BO33" s="428"/>
      <c r="BP33" s="428"/>
      <c r="BQ33" s="428"/>
      <c r="BR33" s="428"/>
      <c r="BS33" s="428"/>
      <c r="BT33" s="428"/>
      <c r="BU33" s="428"/>
      <c r="BV33" s="217"/>
      <c r="BW33" s="429" t="s">
        <v>
204</v>
      </c>
      <c r="BX33" s="429"/>
      <c r="BY33" s="428" t="s">
        <v>
206</v>
      </c>
      <c r="BZ33" s="428"/>
      <c r="CA33" s="428"/>
      <c r="CB33" s="428"/>
      <c r="CC33" s="428"/>
      <c r="CD33" s="428"/>
      <c r="CE33" s="428"/>
      <c r="CF33" s="428"/>
      <c r="CG33" s="428"/>
      <c r="CH33" s="428"/>
      <c r="CI33" s="428"/>
      <c r="CJ33" s="428"/>
      <c r="CK33" s="428"/>
      <c r="CL33" s="428"/>
      <c r="CM33" s="428"/>
      <c r="CN33" s="216"/>
      <c r="CO33" s="429" t="s">
        <v>
201</v>
      </c>
      <c r="CP33" s="429"/>
      <c r="CQ33" s="428" t="s">
        <v>
207</v>
      </c>
      <c r="CR33" s="428"/>
      <c r="CS33" s="428"/>
      <c r="CT33" s="428"/>
      <c r="CU33" s="428"/>
      <c r="CV33" s="428"/>
      <c r="CW33" s="428"/>
      <c r="CX33" s="428"/>
      <c r="CY33" s="428"/>
      <c r="CZ33" s="428"/>
      <c r="DA33" s="428"/>
      <c r="DB33" s="428"/>
      <c r="DC33" s="428"/>
      <c r="DD33" s="428"/>
      <c r="DE33" s="428"/>
      <c r="DF33" s="216"/>
      <c r="DG33" s="427" t="s">
        <v>
208</v>
      </c>
      <c r="DH33" s="427"/>
      <c r="DI33" s="218"/>
      <c r="DJ33" s="186"/>
      <c r="DK33" s="186"/>
      <c r="DL33" s="186"/>
      <c r="DM33" s="186"/>
      <c r="DN33" s="186"/>
      <c r="DO33" s="186"/>
    </row>
    <row r="34" spans="1:119" ht="32.25" customHeight="1" x14ac:dyDescent="0.2">
      <c r="A34" s="187"/>
      <c r="B34" s="213"/>
      <c r="C34" s="425">
        <f>
IF(E34="","",1)</f>
        <v>
1</v>
      </c>
      <c r="D34" s="425"/>
      <c r="E34" s="424" t="str">
        <f>
IF('各会計、関係団体の財政状況及び健全化判断比率'!B7="","",'各会計、関係団体の財政状況及び健全化判断比率'!B7)</f>
        <v>
一般会計</v>
      </c>
      <c r="F34" s="424"/>
      <c r="G34" s="424"/>
      <c r="H34" s="424"/>
      <c r="I34" s="424"/>
      <c r="J34" s="424"/>
      <c r="K34" s="424"/>
      <c r="L34" s="424"/>
      <c r="M34" s="424"/>
      <c r="N34" s="424"/>
      <c r="O34" s="424"/>
      <c r="P34" s="424"/>
      <c r="Q34" s="424"/>
      <c r="R34" s="424"/>
      <c r="S34" s="424"/>
      <c r="T34" s="214"/>
      <c r="U34" s="425">
        <f>
IF(W34="","",MAX(C34:D43)+1)</f>
        <v>
2</v>
      </c>
      <c r="V34" s="425"/>
      <c r="W34" s="424" t="str">
        <f>
IF('各会計、関係団体の財政状況及び健全化判断比率'!B28="","",'各会計、関係団体の財政状況及び健全化判断比率'!B28)</f>
        <v>
国民健康保険事業特別会計（事業勘定）</v>
      </c>
      <c r="X34" s="424"/>
      <c r="Y34" s="424"/>
      <c r="Z34" s="424"/>
      <c r="AA34" s="424"/>
      <c r="AB34" s="424"/>
      <c r="AC34" s="424"/>
      <c r="AD34" s="424"/>
      <c r="AE34" s="424"/>
      <c r="AF34" s="424"/>
      <c r="AG34" s="424"/>
      <c r="AH34" s="424"/>
      <c r="AI34" s="424"/>
      <c r="AJ34" s="424"/>
      <c r="AK34" s="424"/>
      <c r="AL34" s="214"/>
      <c r="AM34" s="425" t="str">
        <f>
IF(AO34="","",MAX(C34:D43,U34:V43)+1)</f>
        <v/>
      </c>
      <c r="AN34" s="425"/>
      <c r="AO34" s="424"/>
      <c r="AP34" s="424"/>
      <c r="AQ34" s="424"/>
      <c r="AR34" s="424"/>
      <c r="AS34" s="424"/>
      <c r="AT34" s="424"/>
      <c r="AU34" s="424"/>
      <c r="AV34" s="424"/>
      <c r="AW34" s="424"/>
      <c r="AX34" s="424"/>
      <c r="AY34" s="424"/>
      <c r="AZ34" s="424"/>
      <c r="BA34" s="424"/>
      <c r="BB34" s="424"/>
      <c r="BC34" s="424"/>
      <c r="BD34" s="214"/>
      <c r="BE34" s="425">
        <f>
IF(BG34="","",MAX(C34:D43,U34:V43,AM34:AN43)+1)</f>
        <v>
6</v>
      </c>
      <c r="BF34" s="425"/>
      <c r="BG34" s="424" t="str">
        <f>
IF('各会計、関係団体の財政状況及び健全化判断比率'!B32="","",'各会計、関係団体の財政状況及び健全化判断比率'!B32)</f>
        <v>
簡易水道事業特別会計</v>
      </c>
      <c r="BH34" s="424"/>
      <c r="BI34" s="424"/>
      <c r="BJ34" s="424"/>
      <c r="BK34" s="424"/>
      <c r="BL34" s="424"/>
      <c r="BM34" s="424"/>
      <c r="BN34" s="424"/>
      <c r="BO34" s="424"/>
      <c r="BP34" s="424"/>
      <c r="BQ34" s="424"/>
      <c r="BR34" s="424"/>
      <c r="BS34" s="424"/>
      <c r="BT34" s="424"/>
      <c r="BU34" s="424"/>
      <c r="BV34" s="214"/>
      <c r="BW34" s="425">
        <f>
IF(BY34="","",MAX(C34:D43,U34:V43,AM34:AN43,BE34:BF43)+1)</f>
        <v>
8</v>
      </c>
      <c r="BX34" s="425"/>
      <c r="BY34" s="424" t="str">
        <f>
IF('各会計、関係団体の財政状況及び健全化判断比率'!B68="","",'各会計、関係団体の財政状況及び健全化判断比率'!B68)</f>
        <v>
東京都後期高齢者医療広域連合（一般会計）</v>
      </c>
      <c r="BZ34" s="424"/>
      <c r="CA34" s="424"/>
      <c r="CB34" s="424"/>
      <c r="CC34" s="424"/>
      <c r="CD34" s="424"/>
      <c r="CE34" s="424"/>
      <c r="CF34" s="424"/>
      <c r="CG34" s="424"/>
      <c r="CH34" s="424"/>
      <c r="CI34" s="424"/>
      <c r="CJ34" s="424"/>
      <c r="CK34" s="424"/>
      <c r="CL34" s="424"/>
      <c r="CM34" s="424"/>
      <c r="CN34" s="214"/>
      <c r="CO34" s="425">
        <f>
IF(CQ34="","",MAX(C34:D43,U34:V43,AM34:AN43,BE34:BF43,BW34:BX43)+1)</f>
        <v>
15</v>
      </c>
      <c r="CP34" s="425"/>
      <c r="CQ34" s="424" t="str">
        <f>
IF('各会計、関係団体の財政状況及び健全化判断比率'!BS7="","",'各会計、関係団体の財政状況及び健全化判断比率'!BS7)</f>
        <v>
株式会社TOSHIMA</v>
      </c>
      <c r="CR34" s="424"/>
      <c r="CS34" s="424"/>
      <c r="CT34" s="424"/>
      <c r="CU34" s="424"/>
      <c r="CV34" s="424"/>
      <c r="CW34" s="424"/>
      <c r="CX34" s="424"/>
      <c r="CY34" s="424"/>
      <c r="CZ34" s="424"/>
      <c r="DA34" s="424"/>
      <c r="DB34" s="424"/>
      <c r="DC34" s="424"/>
      <c r="DD34" s="424"/>
      <c r="DE34" s="424"/>
      <c r="DF34" s="211"/>
      <c r="DG34" s="426" t="str">
        <f>
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2">
      <c r="A35" s="187"/>
      <c r="B35" s="213"/>
      <c r="C35" s="425" t="str">
        <f>
IF(E35="","",C34+1)</f>
        <v/>
      </c>
      <c r="D35" s="425"/>
      <c r="E35" s="424" t="str">
        <f>
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
IF(W35="","",U34+1)</f>
        <v>
3</v>
      </c>
      <c r="V35" s="425"/>
      <c r="W35" s="424" t="str">
        <f>
IF('各会計、関係団体の財政状況及び健全化判断比率'!B29="","",'各会計、関係団体の財政状況及び健全化判断比率'!B29)</f>
        <v>
国民健康保険事業特別会計（直診勘定）</v>
      </c>
      <c r="X35" s="424"/>
      <c r="Y35" s="424"/>
      <c r="Z35" s="424"/>
      <c r="AA35" s="424"/>
      <c r="AB35" s="424"/>
      <c r="AC35" s="424"/>
      <c r="AD35" s="424"/>
      <c r="AE35" s="424"/>
      <c r="AF35" s="424"/>
      <c r="AG35" s="424"/>
      <c r="AH35" s="424"/>
      <c r="AI35" s="424"/>
      <c r="AJ35" s="424"/>
      <c r="AK35" s="424"/>
      <c r="AL35" s="214"/>
      <c r="AM35" s="425" t="str">
        <f t="shared" ref="AM35:AM43" si="0">
IF(AO35="","",AM34+1)</f>
        <v/>
      </c>
      <c r="AN35" s="425"/>
      <c r="AO35" s="424"/>
      <c r="AP35" s="424"/>
      <c r="AQ35" s="424"/>
      <c r="AR35" s="424"/>
      <c r="AS35" s="424"/>
      <c r="AT35" s="424"/>
      <c r="AU35" s="424"/>
      <c r="AV35" s="424"/>
      <c r="AW35" s="424"/>
      <c r="AX35" s="424"/>
      <c r="AY35" s="424"/>
      <c r="AZ35" s="424"/>
      <c r="BA35" s="424"/>
      <c r="BB35" s="424"/>
      <c r="BC35" s="424"/>
      <c r="BD35" s="214"/>
      <c r="BE35" s="425">
        <f t="shared" ref="BE35:BE43" si="1">
IF(BG35="","",BE34+1)</f>
        <v>
7</v>
      </c>
      <c r="BF35" s="425"/>
      <c r="BG35" s="424" t="str">
        <f>
IF('各会計、関係団体の財政状況及び健全化判断比率'!B33="","",'各会計、関係団体の財政状況及び健全化判断比率'!B33)</f>
        <v>
合併処理浄化槽事業特別会計</v>
      </c>
      <c r="BH35" s="424"/>
      <c r="BI35" s="424"/>
      <c r="BJ35" s="424"/>
      <c r="BK35" s="424"/>
      <c r="BL35" s="424"/>
      <c r="BM35" s="424"/>
      <c r="BN35" s="424"/>
      <c r="BO35" s="424"/>
      <c r="BP35" s="424"/>
      <c r="BQ35" s="424"/>
      <c r="BR35" s="424"/>
      <c r="BS35" s="424"/>
      <c r="BT35" s="424"/>
      <c r="BU35" s="424"/>
      <c r="BV35" s="214"/>
      <c r="BW35" s="425">
        <f t="shared" ref="BW35:BW43" si="2">
IF(BY35="","",BW34+1)</f>
        <v>
9</v>
      </c>
      <c r="BX35" s="425"/>
      <c r="BY35" s="424" t="str">
        <f>
IF('各会計、関係団体の財政状況及び健全化判断比率'!B69="","",'各会計、関係団体の財政状況及び健全化判断比率'!B69)</f>
        <v>
東京都後期高齢者医療広域連合（後期高齢者医療特別会計）</v>
      </c>
      <c r="BZ35" s="424"/>
      <c r="CA35" s="424"/>
      <c r="CB35" s="424"/>
      <c r="CC35" s="424"/>
      <c r="CD35" s="424"/>
      <c r="CE35" s="424"/>
      <c r="CF35" s="424"/>
      <c r="CG35" s="424"/>
      <c r="CH35" s="424"/>
      <c r="CI35" s="424"/>
      <c r="CJ35" s="424"/>
      <c r="CK35" s="424"/>
      <c r="CL35" s="424"/>
      <c r="CM35" s="424"/>
      <c r="CN35" s="214"/>
      <c r="CO35" s="425" t="str">
        <f t="shared" ref="CO35:CO43" si="3">
IF(CQ35="","",CO34+1)</f>
        <v/>
      </c>
      <c r="CP35" s="425"/>
      <c r="CQ35" s="424" t="str">
        <f>
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
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t="str">
        <f>
IF(E36="","",C35+1)</f>
        <v/>
      </c>
      <c r="D36" s="425"/>
      <c r="E36" s="424" t="str">
        <f>
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
IF(W36="","",U35+1)</f>
        <v>
4</v>
      </c>
      <c r="V36" s="425"/>
      <c r="W36" s="424" t="str">
        <f>
IF('各会計、関係団体の財政状況及び健全化判断比率'!B30="","",'各会計、関係団体の財政状況及び健全化判断比率'!B30)</f>
        <v>
介護保険事業特別会計（事業勘定）</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
10</v>
      </c>
      <c r="BX36" s="425"/>
      <c r="BY36" s="424" t="str">
        <f>
IF('各会計、関係団体の財政状況及び健全化判断比率'!B70="","",'各会計、関係団体の財政状況及び健全化判断比率'!B70)</f>
        <v>
東京都島嶼町村一部事務組合</v>
      </c>
      <c r="BZ36" s="424"/>
      <c r="CA36" s="424"/>
      <c r="CB36" s="424"/>
      <c r="CC36" s="424"/>
      <c r="CD36" s="424"/>
      <c r="CE36" s="424"/>
      <c r="CF36" s="424"/>
      <c r="CG36" s="424"/>
      <c r="CH36" s="424"/>
      <c r="CI36" s="424"/>
      <c r="CJ36" s="424"/>
      <c r="CK36" s="424"/>
      <c r="CL36" s="424"/>
      <c r="CM36" s="424"/>
      <c r="CN36" s="214"/>
      <c r="CO36" s="425" t="str">
        <f t="shared" si="3"/>
        <v/>
      </c>
      <c r="CP36" s="425"/>
      <c r="CQ36" s="424" t="str">
        <f>
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
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t="str">
        <f>
IF(E37="","",C36+1)</f>
        <v/>
      </c>
      <c r="D37" s="425"/>
      <c r="E37" s="424" t="str">
        <f>
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
5</v>
      </c>
      <c r="V37" s="425"/>
      <c r="W37" s="424" t="str">
        <f>
IF('各会計、関係団体の財政状況及び健全化判断比率'!B31="","",'各会計、関係団体の財政状況及び健全化判断比率'!B31)</f>
        <v>
後期高齢者医療事業特別会計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
11</v>
      </c>
      <c r="BX37" s="425"/>
      <c r="BY37" s="424" t="str">
        <f>
IF('各会計、関係団体の財政状況及び健全化判断比率'!B71="","",'各会計、関係団体の財政状況及び健全化判断比率'!B71)</f>
        <v>
東京市町村総合事務組合（一般会計）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
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
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t="str">
        <f t="shared" ref="C38:C43" si="5">
IF(E38="","",C37+1)</f>
        <v/>
      </c>
      <c r="D38" s="425"/>
      <c r="E38" s="424" t="str">
        <f>
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
12</v>
      </c>
      <c r="BX38" s="425"/>
      <c r="BY38" s="424" t="str">
        <f>
IF('各会計、関係団体の財政状況及び健全化判断比率'!B72="","",'各会計、関係団体の財政状況及び健全化判断比率'!B72)</f>
        <v>
東京市町村総合事務組合（東京都市町村民交通災害共済事業特別会計）</v>
      </c>
      <c r="BZ38" s="424"/>
      <c r="CA38" s="424"/>
      <c r="CB38" s="424"/>
      <c r="CC38" s="424"/>
      <c r="CD38" s="424"/>
      <c r="CE38" s="424"/>
      <c r="CF38" s="424"/>
      <c r="CG38" s="424"/>
      <c r="CH38" s="424"/>
      <c r="CI38" s="424"/>
      <c r="CJ38" s="424"/>
      <c r="CK38" s="424"/>
      <c r="CL38" s="424"/>
      <c r="CM38" s="424"/>
      <c r="CN38" s="214"/>
      <c r="CO38" s="425" t="str">
        <f t="shared" si="3"/>
        <v/>
      </c>
      <c r="CP38" s="425"/>
      <c r="CQ38" s="424" t="str">
        <f>
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
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
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
13</v>
      </c>
      <c r="BX39" s="425"/>
      <c r="BY39" s="424" t="str">
        <f>
IF('各会計、関係団体の財政状況及び健全化判断比率'!B73="","",'各会計、関係団体の財政状況及び健全化判断比率'!B73)</f>
        <v>
東京都町村議会議員公務災害補償組合</v>
      </c>
      <c r="BZ39" s="424"/>
      <c r="CA39" s="424"/>
      <c r="CB39" s="424"/>
      <c r="CC39" s="424"/>
      <c r="CD39" s="424"/>
      <c r="CE39" s="424"/>
      <c r="CF39" s="424"/>
      <c r="CG39" s="424"/>
      <c r="CH39" s="424"/>
      <c r="CI39" s="424"/>
      <c r="CJ39" s="424"/>
      <c r="CK39" s="424"/>
      <c r="CL39" s="424"/>
      <c r="CM39" s="424"/>
      <c r="CN39" s="214"/>
      <c r="CO39" s="425" t="str">
        <f t="shared" si="3"/>
        <v/>
      </c>
      <c r="CP39" s="425"/>
      <c r="CQ39" s="424" t="str">
        <f>
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
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
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
14</v>
      </c>
      <c r="BX40" s="425"/>
      <c r="BY40" s="424" t="str">
        <f>
IF('各会計、関係団体の財政状況及び健全化判断比率'!B74="","",'各会計、関係団体の財政状況及び健全化判断比率'!B74)</f>
        <v>
東京都市町村職員退職手当組合</v>
      </c>
      <c r="BZ40" s="424"/>
      <c r="CA40" s="424"/>
      <c r="CB40" s="424"/>
      <c r="CC40" s="424"/>
      <c r="CD40" s="424"/>
      <c r="CE40" s="424"/>
      <c r="CF40" s="424"/>
      <c r="CG40" s="424"/>
      <c r="CH40" s="424"/>
      <c r="CI40" s="424"/>
      <c r="CJ40" s="424"/>
      <c r="CK40" s="424"/>
      <c r="CL40" s="424"/>
      <c r="CM40" s="424"/>
      <c r="CN40" s="214"/>
      <c r="CO40" s="425" t="str">
        <f t="shared" si="3"/>
        <v/>
      </c>
      <c r="CP40" s="425"/>
      <c r="CQ40" s="424" t="str">
        <f>
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
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
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
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
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
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
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
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
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
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
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
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
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
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
209</v>
      </c>
      <c r="C46" s="186"/>
      <c r="D46" s="186"/>
      <c r="E46" s="186" t="s">
        <v>
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
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
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
213</v>
      </c>
    </row>
    <row r="50" spans="5:5" x14ac:dyDescent="0.2">
      <c r="E50" s="188" t="s">
        <v>
214</v>
      </c>
    </row>
    <row r="51" spans="5:5" x14ac:dyDescent="0.2">
      <c r="E51" s="188" t="s">
        <v>
215</v>
      </c>
    </row>
    <row r="52" spans="5:5" x14ac:dyDescent="0.2">
      <c r="E52" s="188" t="s">
        <v>
216</v>
      </c>
    </row>
    <row r="53" spans="5:5" x14ac:dyDescent="0.2"/>
    <row r="54" spans="5:5" x14ac:dyDescent="0.2"/>
    <row r="55" spans="5:5" x14ac:dyDescent="0.2"/>
    <row r="56" spans="5:5" x14ac:dyDescent="0.2"/>
  </sheetData>
  <sheetProtection algorithmName="SHA-512" hashValue="A8LTeu4pzXcHt+GfbcgkxvoFGwiLBpgBKkR1FgG4A4rw7/B4Ai2/uheRFAmBGG/H35ps+RsydmYnySVRNMNj+g==" saltValue="KYyRTQVddjZ77sUv8MHf/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551</v>
      </c>
      <c r="G33" s="29" t="s">
        <v>
552</v>
      </c>
      <c r="H33" s="29" t="s">
        <v>
553</v>
      </c>
      <c r="I33" s="29" t="s">
        <v>
554</v>
      </c>
      <c r="J33" s="30" t="s">
        <v>
555</v>
      </c>
      <c r="K33" s="22"/>
      <c r="L33" s="22"/>
      <c r="M33" s="22"/>
      <c r="N33" s="22"/>
      <c r="O33" s="22"/>
      <c r="P33" s="22"/>
    </row>
    <row r="34" spans="1:16" ht="39" customHeight="1" x14ac:dyDescent="0.2">
      <c r="A34" s="22"/>
      <c r="B34" s="31"/>
      <c r="C34" s="1248" t="s">
        <v>
557</v>
      </c>
      <c r="D34" s="1248"/>
      <c r="E34" s="1249"/>
      <c r="F34" s="32">
        <v>
19.46</v>
      </c>
      <c r="G34" s="33">
        <v>
4.2</v>
      </c>
      <c r="H34" s="33">
        <v>
8.73</v>
      </c>
      <c r="I34" s="33">
        <v>
17.649999999999999</v>
      </c>
      <c r="J34" s="34">
        <v>
15.87</v>
      </c>
      <c r="K34" s="22"/>
      <c r="L34" s="22"/>
      <c r="M34" s="22"/>
      <c r="N34" s="22"/>
      <c r="O34" s="22"/>
      <c r="P34" s="22"/>
    </row>
    <row r="35" spans="1:16" ht="39" customHeight="1" x14ac:dyDescent="0.2">
      <c r="A35" s="22"/>
      <c r="B35" s="35"/>
      <c r="C35" s="1242" t="s">
        <v>
558</v>
      </c>
      <c r="D35" s="1243"/>
      <c r="E35" s="1244"/>
      <c r="F35" s="36">
        <v>
2.83</v>
      </c>
      <c r="G35" s="37">
        <v>
2.36</v>
      </c>
      <c r="H35" s="37">
        <v>
2.17</v>
      </c>
      <c r="I35" s="37">
        <v>
2.98</v>
      </c>
      <c r="J35" s="38">
        <v>
1.59</v>
      </c>
      <c r="K35" s="22"/>
      <c r="L35" s="22"/>
      <c r="M35" s="22"/>
      <c r="N35" s="22"/>
      <c r="O35" s="22"/>
      <c r="P35" s="22"/>
    </row>
    <row r="36" spans="1:16" ht="39" customHeight="1" x14ac:dyDescent="0.2">
      <c r="A36" s="22"/>
      <c r="B36" s="35"/>
      <c r="C36" s="1242" t="s">
        <v>
559</v>
      </c>
      <c r="D36" s="1243"/>
      <c r="E36" s="1244"/>
      <c r="F36" s="36">
        <v>
0</v>
      </c>
      <c r="G36" s="37">
        <v>
0</v>
      </c>
      <c r="H36" s="37">
        <v>
0</v>
      </c>
      <c r="I36" s="37">
        <v>
0.06</v>
      </c>
      <c r="J36" s="38">
        <v>
1.39</v>
      </c>
      <c r="K36" s="22"/>
      <c r="L36" s="22"/>
      <c r="M36" s="22"/>
      <c r="N36" s="22"/>
      <c r="O36" s="22"/>
      <c r="P36" s="22"/>
    </row>
    <row r="37" spans="1:16" ht="39" customHeight="1" x14ac:dyDescent="0.2">
      <c r="A37" s="22"/>
      <c r="B37" s="35"/>
      <c r="C37" s="1242" t="s">
        <v>
560</v>
      </c>
      <c r="D37" s="1243"/>
      <c r="E37" s="1244"/>
      <c r="F37" s="36">
        <v>
0.35</v>
      </c>
      <c r="G37" s="37">
        <v>
0</v>
      </c>
      <c r="H37" s="37">
        <v>
0.02</v>
      </c>
      <c r="I37" s="37">
        <v>
0.53</v>
      </c>
      <c r="J37" s="38">
        <v>
0.3</v>
      </c>
      <c r="K37" s="22"/>
      <c r="L37" s="22"/>
      <c r="M37" s="22"/>
      <c r="N37" s="22"/>
      <c r="O37" s="22"/>
      <c r="P37" s="22"/>
    </row>
    <row r="38" spans="1:16" ht="39" customHeight="1" x14ac:dyDescent="0.2">
      <c r="A38" s="22"/>
      <c r="B38" s="35"/>
      <c r="C38" s="1242" t="s">
        <v>
561</v>
      </c>
      <c r="D38" s="1243"/>
      <c r="E38" s="1244"/>
      <c r="F38" s="36">
        <v>
0</v>
      </c>
      <c r="G38" s="37">
        <v>
0</v>
      </c>
      <c r="H38" s="37">
        <v>
0.02</v>
      </c>
      <c r="I38" s="37">
        <v>
0.18</v>
      </c>
      <c r="J38" s="38">
        <v>
0.28000000000000003</v>
      </c>
      <c r="K38" s="22"/>
      <c r="L38" s="22"/>
      <c r="M38" s="22"/>
      <c r="N38" s="22"/>
      <c r="O38" s="22"/>
      <c r="P38" s="22"/>
    </row>
    <row r="39" spans="1:16" ht="39" customHeight="1" x14ac:dyDescent="0.2">
      <c r="A39" s="22"/>
      <c r="B39" s="35"/>
      <c r="C39" s="1242" t="s">
        <v>
562</v>
      </c>
      <c r="D39" s="1243"/>
      <c r="E39" s="1244"/>
      <c r="F39" s="36">
        <v>
0.28000000000000003</v>
      </c>
      <c r="G39" s="37">
        <v>
0.35</v>
      </c>
      <c r="H39" s="37">
        <v>
0.06</v>
      </c>
      <c r="I39" s="37">
        <v>
0.41</v>
      </c>
      <c r="J39" s="38">
        <v>
0.2</v>
      </c>
      <c r="K39" s="22"/>
      <c r="L39" s="22"/>
      <c r="M39" s="22"/>
      <c r="N39" s="22"/>
      <c r="O39" s="22"/>
      <c r="P39" s="22"/>
    </row>
    <row r="40" spans="1:16" ht="39" customHeight="1" x14ac:dyDescent="0.2">
      <c r="A40" s="22"/>
      <c r="B40" s="35"/>
      <c r="C40" s="1242" t="s">
        <v>
563</v>
      </c>
      <c r="D40" s="1243"/>
      <c r="E40" s="1244"/>
      <c r="F40" s="36">
        <v>
0.09</v>
      </c>
      <c r="G40" s="37">
        <v>
0.08</v>
      </c>
      <c r="H40" s="37">
        <v>
0</v>
      </c>
      <c r="I40" s="37">
        <v>
0.04</v>
      </c>
      <c r="J40" s="38">
        <v>
0.01</v>
      </c>
      <c r="K40" s="22"/>
      <c r="L40" s="22"/>
      <c r="M40" s="22"/>
      <c r="N40" s="22"/>
      <c r="O40" s="22"/>
      <c r="P40" s="22"/>
    </row>
    <row r="41" spans="1:16" ht="39" customHeight="1" x14ac:dyDescent="0.2">
      <c r="A41" s="22"/>
      <c r="B41" s="35"/>
      <c r="C41" s="1242"/>
      <c r="D41" s="1243"/>
      <c r="E41" s="1244"/>
      <c r="F41" s="36"/>
      <c r="G41" s="37"/>
      <c r="H41" s="37"/>
      <c r="I41" s="37"/>
      <c r="J41" s="38"/>
      <c r="K41" s="22"/>
      <c r="L41" s="22"/>
      <c r="M41" s="22"/>
      <c r="N41" s="22"/>
      <c r="O41" s="22"/>
      <c r="P41" s="22"/>
    </row>
    <row r="42" spans="1:16" ht="39" customHeight="1" x14ac:dyDescent="0.2">
      <c r="A42" s="22"/>
      <c r="B42" s="39"/>
      <c r="C42" s="1242" t="s">
        <v>
564</v>
      </c>
      <c r="D42" s="1243"/>
      <c r="E42" s="1244"/>
      <c r="F42" s="36" t="s">
        <v>
509</v>
      </c>
      <c r="G42" s="37" t="s">
        <v>
509</v>
      </c>
      <c r="H42" s="37" t="s">
        <v>
509</v>
      </c>
      <c r="I42" s="37" t="s">
        <v>
509</v>
      </c>
      <c r="J42" s="38" t="s">
        <v>
509</v>
      </c>
      <c r="K42" s="22"/>
      <c r="L42" s="22"/>
      <c r="M42" s="22"/>
      <c r="N42" s="22"/>
      <c r="O42" s="22"/>
      <c r="P42" s="22"/>
    </row>
    <row r="43" spans="1:16" ht="39" customHeight="1" thickBot="1" x14ac:dyDescent="0.25">
      <c r="A43" s="22"/>
      <c r="B43" s="40"/>
      <c r="C43" s="1245" t="s">
        <v>
565</v>
      </c>
      <c r="D43" s="1246"/>
      <c r="E43" s="1247"/>
      <c r="F43" s="41">
        <v>
0</v>
      </c>
      <c r="G43" s="42">
        <v>
0</v>
      </c>
      <c r="H43" s="42">
        <v>
0</v>
      </c>
      <c r="I43" s="42" t="s">
        <v>
509</v>
      </c>
      <c r="J43" s="43" t="s">
        <v>
509</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aSsNcGyseINz7oGT12WOyoZ3o2YH0Bz2tbAE/PSZnBEr/EbxP4GSxyle2jbuJeQcamMpQiiPK5L6SP0dJuGz8Q==" saltValue="JTZBvOx9ujsT8re3xYnZ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551</v>
      </c>
      <c r="L44" s="56" t="s">
        <v>
552</v>
      </c>
      <c r="M44" s="56" t="s">
        <v>
553</v>
      </c>
      <c r="N44" s="56" t="s">
        <v>
554</v>
      </c>
      <c r="O44" s="57" t="s">
        <v>
555</v>
      </c>
      <c r="P44" s="48"/>
      <c r="Q44" s="48"/>
      <c r="R44" s="48"/>
      <c r="S44" s="48"/>
      <c r="T44" s="48"/>
      <c r="U44" s="48"/>
    </row>
    <row r="45" spans="1:21" ht="30.75" customHeight="1" x14ac:dyDescent="0.2">
      <c r="A45" s="48"/>
      <c r="B45" s="1268" t="s">
        <v>
11</v>
      </c>
      <c r="C45" s="1269"/>
      <c r="D45" s="58"/>
      <c r="E45" s="1274" t="s">
        <v>
12</v>
      </c>
      <c r="F45" s="1274"/>
      <c r="G45" s="1274"/>
      <c r="H45" s="1274"/>
      <c r="I45" s="1274"/>
      <c r="J45" s="1275"/>
      <c r="K45" s="59">
        <v>
39</v>
      </c>
      <c r="L45" s="60">
        <v>
38</v>
      </c>
      <c r="M45" s="60">
        <v>
37</v>
      </c>
      <c r="N45" s="60">
        <v>
31</v>
      </c>
      <c r="O45" s="61">
        <v>
42</v>
      </c>
      <c r="P45" s="48"/>
      <c r="Q45" s="48"/>
      <c r="R45" s="48"/>
      <c r="S45" s="48"/>
      <c r="T45" s="48"/>
      <c r="U45" s="48"/>
    </row>
    <row r="46" spans="1:21" ht="30.75" customHeight="1" x14ac:dyDescent="0.2">
      <c r="A46" s="48"/>
      <c r="B46" s="1270"/>
      <c r="C46" s="1271"/>
      <c r="D46" s="62"/>
      <c r="E46" s="1252" t="s">
        <v>
13</v>
      </c>
      <c r="F46" s="1252"/>
      <c r="G46" s="1252"/>
      <c r="H46" s="1252"/>
      <c r="I46" s="1252"/>
      <c r="J46" s="1253"/>
      <c r="K46" s="63" t="s">
        <v>
509</v>
      </c>
      <c r="L46" s="64" t="s">
        <v>
509</v>
      </c>
      <c r="M46" s="64" t="s">
        <v>
509</v>
      </c>
      <c r="N46" s="64" t="s">
        <v>
509</v>
      </c>
      <c r="O46" s="65" t="s">
        <v>
509</v>
      </c>
      <c r="P46" s="48"/>
      <c r="Q46" s="48"/>
      <c r="R46" s="48"/>
      <c r="S46" s="48"/>
      <c r="T46" s="48"/>
      <c r="U46" s="48"/>
    </row>
    <row r="47" spans="1:21" ht="30.75" customHeight="1" x14ac:dyDescent="0.2">
      <c r="A47" s="48"/>
      <c r="B47" s="1270"/>
      <c r="C47" s="1271"/>
      <c r="D47" s="62"/>
      <c r="E47" s="1252" t="s">
        <v>
14</v>
      </c>
      <c r="F47" s="1252"/>
      <c r="G47" s="1252"/>
      <c r="H47" s="1252"/>
      <c r="I47" s="1252"/>
      <c r="J47" s="1253"/>
      <c r="K47" s="63" t="s">
        <v>
509</v>
      </c>
      <c r="L47" s="64" t="s">
        <v>
509</v>
      </c>
      <c r="M47" s="64" t="s">
        <v>
509</v>
      </c>
      <c r="N47" s="64" t="s">
        <v>
509</v>
      </c>
      <c r="O47" s="65" t="s">
        <v>
509</v>
      </c>
      <c r="P47" s="48"/>
      <c r="Q47" s="48"/>
      <c r="R47" s="48"/>
      <c r="S47" s="48"/>
      <c r="T47" s="48"/>
      <c r="U47" s="48"/>
    </row>
    <row r="48" spans="1:21" ht="30.75" customHeight="1" x14ac:dyDescent="0.2">
      <c r="A48" s="48"/>
      <c r="B48" s="1270"/>
      <c r="C48" s="1271"/>
      <c r="D48" s="62"/>
      <c r="E48" s="1252" t="s">
        <v>
15</v>
      </c>
      <c r="F48" s="1252"/>
      <c r="G48" s="1252"/>
      <c r="H48" s="1252"/>
      <c r="I48" s="1252"/>
      <c r="J48" s="1253"/>
      <c r="K48" s="63">
        <v>
10</v>
      </c>
      <c r="L48" s="64">
        <v>
10</v>
      </c>
      <c r="M48" s="64">
        <v>
9</v>
      </c>
      <c r="N48" s="64">
        <v>
9</v>
      </c>
      <c r="O48" s="65">
        <v>
10</v>
      </c>
      <c r="P48" s="48"/>
      <c r="Q48" s="48"/>
      <c r="R48" s="48"/>
      <c r="S48" s="48"/>
      <c r="T48" s="48"/>
      <c r="U48" s="48"/>
    </row>
    <row r="49" spans="1:21" ht="30.75" customHeight="1" x14ac:dyDescent="0.2">
      <c r="A49" s="48"/>
      <c r="B49" s="1270"/>
      <c r="C49" s="1271"/>
      <c r="D49" s="62"/>
      <c r="E49" s="1252" t="s">
        <v>
16</v>
      </c>
      <c r="F49" s="1252"/>
      <c r="G49" s="1252"/>
      <c r="H49" s="1252"/>
      <c r="I49" s="1252"/>
      <c r="J49" s="1253"/>
      <c r="K49" s="63">
        <v>
6</v>
      </c>
      <c r="L49" s="64">
        <v>
7</v>
      </c>
      <c r="M49" s="64">
        <v>
7</v>
      </c>
      <c r="N49" s="64">
        <v>
7</v>
      </c>
      <c r="O49" s="65">
        <v>
7</v>
      </c>
      <c r="P49" s="48"/>
      <c r="Q49" s="48"/>
      <c r="R49" s="48"/>
      <c r="S49" s="48"/>
      <c r="T49" s="48"/>
      <c r="U49" s="48"/>
    </row>
    <row r="50" spans="1:21" ht="30.75" customHeight="1" x14ac:dyDescent="0.2">
      <c r="A50" s="48"/>
      <c r="B50" s="1270"/>
      <c r="C50" s="1271"/>
      <c r="D50" s="62"/>
      <c r="E50" s="1252" t="s">
        <v>
17</v>
      </c>
      <c r="F50" s="1252"/>
      <c r="G50" s="1252"/>
      <c r="H50" s="1252"/>
      <c r="I50" s="1252"/>
      <c r="J50" s="1253"/>
      <c r="K50" s="63" t="s">
        <v>
509</v>
      </c>
      <c r="L50" s="64" t="s">
        <v>
509</v>
      </c>
      <c r="M50" s="64" t="s">
        <v>
509</v>
      </c>
      <c r="N50" s="64" t="s">
        <v>
509</v>
      </c>
      <c r="O50" s="65" t="s">
        <v>
509</v>
      </c>
      <c r="P50" s="48"/>
      <c r="Q50" s="48"/>
      <c r="R50" s="48"/>
      <c r="S50" s="48"/>
      <c r="T50" s="48"/>
      <c r="U50" s="48"/>
    </row>
    <row r="51" spans="1:21" ht="30.75" customHeight="1" x14ac:dyDescent="0.2">
      <c r="A51" s="48"/>
      <c r="B51" s="1272"/>
      <c r="C51" s="1273"/>
      <c r="D51" s="66"/>
      <c r="E51" s="1252" t="s">
        <v>
18</v>
      </c>
      <c r="F51" s="1252"/>
      <c r="G51" s="1252"/>
      <c r="H51" s="1252"/>
      <c r="I51" s="1252"/>
      <c r="J51" s="1253"/>
      <c r="K51" s="63" t="s">
        <v>
509</v>
      </c>
      <c r="L51" s="64" t="s">
        <v>
509</v>
      </c>
      <c r="M51" s="64" t="s">
        <v>
509</v>
      </c>
      <c r="N51" s="64" t="s">
        <v>
509</v>
      </c>
      <c r="O51" s="65" t="s">
        <v>
509</v>
      </c>
      <c r="P51" s="48"/>
      <c r="Q51" s="48"/>
      <c r="R51" s="48"/>
      <c r="S51" s="48"/>
      <c r="T51" s="48"/>
      <c r="U51" s="48"/>
    </row>
    <row r="52" spans="1:21" ht="30.75" customHeight="1" x14ac:dyDescent="0.2">
      <c r="A52" s="48"/>
      <c r="B52" s="1250" t="s">
        <v>
19</v>
      </c>
      <c r="C52" s="1251"/>
      <c r="D52" s="66"/>
      <c r="E52" s="1252" t="s">
        <v>
20</v>
      </c>
      <c r="F52" s="1252"/>
      <c r="G52" s="1252"/>
      <c r="H52" s="1252"/>
      <c r="I52" s="1252"/>
      <c r="J52" s="1253"/>
      <c r="K52" s="63">
        <v>
47</v>
      </c>
      <c r="L52" s="64">
        <v>
47</v>
      </c>
      <c r="M52" s="64">
        <v>
44</v>
      </c>
      <c r="N52" s="64">
        <v>
41</v>
      </c>
      <c r="O52" s="65">
        <v>
40</v>
      </c>
      <c r="P52" s="48"/>
      <c r="Q52" s="48"/>
      <c r="R52" s="48"/>
      <c r="S52" s="48"/>
      <c r="T52" s="48"/>
      <c r="U52" s="48"/>
    </row>
    <row r="53" spans="1:21" ht="30.75" customHeight="1" thickBot="1" x14ac:dyDescent="0.25">
      <c r="A53" s="48"/>
      <c r="B53" s="1254" t="s">
        <v>
21</v>
      </c>
      <c r="C53" s="1255"/>
      <c r="D53" s="67"/>
      <c r="E53" s="1256" t="s">
        <v>
22</v>
      </c>
      <c r="F53" s="1256"/>
      <c r="G53" s="1256"/>
      <c r="H53" s="1256"/>
      <c r="I53" s="1256"/>
      <c r="J53" s="1257"/>
      <c r="K53" s="68">
        <v>
8</v>
      </c>
      <c r="L53" s="69">
        <v>
8</v>
      </c>
      <c r="M53" s="69">
        <v>
9</v>
      </c>
      <c r="N53" s="69">
        <v>
6</v>
      </c>
      <c r="O53" s="70">
        <v>
19</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5" t="s">
        <v>
566</v>
      </c>
      <c r="P55" s="48"/>
      <c r="Q55" s="48"/>
      <c r="R55" s="48"/>
      <c r="S55" s="48"/>
      <c r="T55" s="48"/>
      <c r="U55" s="48"/>
    </row>
    <row r="56" spans="1:21" ht="31.5" customHeight="1" thickBot="1" x14ac:dyDescent="0.25">
      <c r="A56" s="48"/>
      <c r="B56" s="76"/>
      <c r="C56" s="77"/>
      <c r="D56" s="77"/>
      <c r="E56" s="78"/>
      <c r="F56" s="78"/>
      <c r="G56" s="78"/>
      <c r="H56" s="78"/>
      <c r="I56" s="78"/>
      <c r="J56" s="79" t="s">
        <v>
2</v>
      </c>
      <c r="K56" s="80" t="s">
        <v>
567</v>
      </c>
      <c r="L56" s="81" t="s">
        <v>
568</v>
      </c>
      <c r="M56" s="81" t="s">
        <v>
569</v>
      </c>
      <c r="N56" s="81" t="s">
        <v>
570</v>
      </c>
      <c r="O56" s="82" t="s">
        <v>
571</v>
      </c>
      <c r="P56" s="48"/>
      <c r="Q56" s="48"/>
      <c r="R56" s="48"/>
      <c r="S56" s="48"/>
      <c r="T56" s="48"/>
      <c r="U56" s="48"/>
    </row>
    <row r="57" spans="1:21" ht="31.5" customHeight="1" x14ac:dyDescent="0.2">
      <c r="B57" s="1258" t="s">
        <v>
25</v>
      </c>
      <c r="C57" s="1259"/>
      <c r="D57" s="1262" t="s">
        <v>
26</v>
      </c>
      <c r="E57" s="1263"/>
      <c r="F57" s="1263"/>
      <c r="G57" s="1263"/>
      <c r="H57" s="1263"/>
      <c r="I57" s="1263"/>
      <c r="J57" s="1264"/>
      <c r="K57" s="83"/>
      <c r="L57" s="84"/>
      <c r="M57" s="84"/>
      <c r="N57" s="84"/>
      <c r="O57" s="85"/>
    </row>
    <row r="58" spans="1:21" ht="31.5" customHeight="1" thickBot="1" x14ac:dyDescent="0.25">
      <c r="B58" s="1260"/>
      <c r="C58" s="1261"/>
      <c r="D58" s="1265" t="s">
        <v>
27</v>
      </c>
      <c r="E58" s="1266"/>
      <c r="F58" s="1266"/>
      <c r="G58" s="1266"/>
      <c r="H58" s="1266"/>
      <c r="I58" s="1266"/>
      <c r="J58" s="1267"/>
      <c r="K58" s="86"/>
      <c r="L58" s="87"/>
      <c r="M58" s="87"/>
      <c r="N58" s="87"/>
      <c r="O58" s="88"/>
    </row>
    <row r="59" spans="1:21" ht="24" customHeight="1" x14ac:dyDescent="0.2">
      <c r="B59" s="89"/>
      <c r="C59" s="89"/>
      <c r="D59" s="90" t="s">
        <v>
28</v>
      </c>
      <c r="E59" s="91"/>
      <c r="F59" s="91"/>
      <c r="G59" s="91"/>
      <c r="H59" s="91"/>
      <c r="I59" s="91"/>
      <c r="J59" s="91"/>
      <c r="K59" s="91"/>
      <c r="L59" s="91"/>
      <c r="M59" s="91"/>
      <c r="N59" s="91"/>
      <c r="O59" s="91"/>
    </row>
    <row r="60" spans="1:21" ht="24" customHeight="1" x14ac:dyDescent="0.2">
      <c r="B60" s="92"/>
      <c r="C60" s="92"/>
      <c r="D60" s="90" t="s">
        <v>
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QDYahUQtNx7hsJnHqQ37jlCnOMJSLSgE4ILyLftbHj2rH5z52IS8KLmaNAvlpg7t9wup7/hcG0mqhM+Yd85nQ==" saltValue="dBstTfwidlf014yVs89T3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
9</v>
      </c>
    </row>
    <row r="40" spans="2:13" ht="27.75" customHeight="1" thickBot="1" x14ac:dyDescent="0.25">
      <c r="B40" s="95" t="s">
        <v>
10</v>
      </c>
      <c r="C40" s="96"/>
      <c r="D40" s="96"/>
      <c r="E40" s="97"/>
      <c r="F40" s="97"/>
      <c r="G40" s="97"/>
      <c r="H40" s="98" t="s">
        <v>
2</v>
      </c>
      <c r="I40" s="99" t="s">
        <v>
551</v>
      </c>
      <c r="J40" s="100" t="s">
        <v>
552</v>
      </c>
      <c r="K40" s="100" t="s">
        <v>
553</v>
      </c>
      <c r="L40" s="100" t="s">
        <v>
554</v>
      </c>
      <c r="M40" s="101" t="s">
        <v>
555</v>
      </c>
    </row>
    <row r="41" spans="2:13" ht="27.75" customHeight="1" x14ac:dyDescent="0.2">
      <c r="B41" s="1288" t="s">
        <v>
30</v>
      </c>
      <c r="C41" s="1289"/>
      <c r="D41" s="102"/>
      <c r="E41" s="1290" t="s">
        <v>
31</v>
      </c>
      <c r="F41" s="1290"/>
      <c r="G41" s="1290"/>
      <c r="H41" s="1291"/>
      <c r="I41" s="103">
        <v>
341</v>
      </c>
      <c r="J41" s="104">
        <v>
319</v>
      </c>
      <c r="K41" s="104">
        <v>
333</v>
      </c>
      <c r="L41" s="104">
        <v>
522</v>
      </c>
      <c r="M41" s="105">
        <v>
491</v>
      </c>
    </row>
    <row r="42" spans="2:13" ht="27.75" customHeight="1" x14ac:dyDescent="0.2">
      <c r="B42" s="1278"/>
      <c r="C42" s="1279"/>
      <c r="D42" s="106"/>
      <c r="E42" s="1282" t="s">
        <v>
32</v>
      </c>
      <c r="F42" s="1282"/>
      <c r="G42" s="1282"/>
      <c r="H42" s="1283"/>
      <c r="I42" s="107" t="s">
        <v>
509</v>
      </c>
      <c r="J42" s="108" t="s">
        <v>
509</v>
      </c>
      <c r="K42" s="108" t="s">
        <v>
509</v>
      </c>
      <c r="L42" s="108" t="s">
        <v>
509</v>
      </c>
      <c r="M42" s="109" t="s">
        <v>
509</v>
      </c>
    </row>
    <row r="43" spans="2:13" ht="27.75" customHeight="1" x14ac:dyDescent="0.2">
      <c r="B43" s="1278"/>
      <c r="C43" s="1279"/>
      <c r="D43" s="106"/>
      <c r="E43" s="1282" t="s">
        <v>
33</v>
      </c>
      <c r="F43" s="1282"/>
      <c r="G43" s="1282"/>
      <c r="H43" s="1283"/>
      <c r="I43" s="107">
        <v>
110</v>
      </c>
      <c r="J43" s="108">
        <v>
103</v>
      </c>
      <c r="K43" s="108">
        <v>
95</v>
      </c>
      <c r="L43" s="108">
        <v>
115</v>
      </c>
      <c r="M43" s="109">
        <v>
155</v>
      </c>
    </row>
    <row r="44" spans="2:13" ht="27.75" customHeight="1" x14ac:dyDescent="0.2">
      <c r="B44" s="1278"/>
      <c r="C44" s="1279"/>
      <c r="D44" s="106"/>
      <c r="E44" s="1282" t="s">
        <v>
34</v>
      </c>
      <c r="F44" s="1282"/>
      <c r="G44" s="1282"/>
      <c r="H44" s="1283"/>
      <c r="I44" s="107">
        <v>
56</v>
      </c>
      <c r="J44" s="108">
        <v>
50</v>
      </c>
      <c r="K44" s="108">
        <v>
44</v>
      </c>
      <c r="L44" s="108">
        <v>
38</v>
      </c>
      <c r="M44" s="109">
        <v>
31</v>
      </c>
    </row>
    <row r="45" spans="2:13" ht="27.75" customHeight="1" x14ac:dyDescent="0.2">
      <c r="B45" s="1278"/>
      <c r="C45" s="1279"/>
      <c r="D45" s="106"/>
      <c r="E45" s="1282" t="s">
        <v>
35</v>
      </c>
      <c r="F45" s="1282"/>
      <c r="G45" s="1282"/>
      <c r="H45" s="1283"/>
      <c r="I45" s="107">
        <v>
63</v>
      </c>
      <c r="J45" s="108">
        <v>
57</v>
      </c>
      <c r="K45" s="108">
        <v>
73</v>
      </c>
      <c r="L45" s="108">
        <v>
74</v>
      </c>
      <c r="M45" s="109">
        <v>
52</v>
      </c>
    </row>
    <row r="46" spans="2:13" ht="27.75" customHeight="1" x14ac:dyDescent="0.2">
      <c r="B46" s="1278"/>
      <c r="C46" s="1279"/>
      <c r="D46" s="110"/>
      <c r="E46" s="1282" t="s">
        <v>
36</v>
      </c>
      <c r="F46" s="1282"/>
      <c r="G46" s="1282"/>
      <c r="H46" s="1283"/>
      <c r="I46" s="107" t="s">
        <v>
509</v>
      </c>
      <c r="J46" s="108" t="s">
        <v>
509</v>
      </c>
      <c r="K46" s="108" t="s">
        <v>
509</v>
      </c>
      <c r="L46" s="108" t="s">
        <v>
509</v>
      </c>
      <c r="M46" s="109" t="s">
        <v>
509</v>
      </c>
    </row>
    <row r="47" spans="2:13" ht="27.75" customHeight="1" x14ac:dyDescent="0.2">
      <c r="B47" s="1278"/>
      <c r="C47" s="1279"/>
      <c r="D47" s="111"/>
      <c r="E47" s="1292" t="s">
        <v>
37</v>
      </c>
      <c r="F47" s="1293"/>
      <c r="G47" s="1293"/>
      <c r="H47" s="1294"/>
      <c r="I47" s="107" t="s">
        <v>
509</v>
      </c>
      <c r="J47" s="108" t="s">
        <v>
509</v>
      </c>
      <c r="K47" s="108" t="s">
        <v>
509</v>
      </c>
      <c r="L47" s="108" t="s">
        <v>
509</v>
      </c>
      <c r="M47" s="109" t="s">
        <v>
509</v>
      </c>
    </row>
    <row r="48" spans="2:13" ht="27.75" customHeight="1" x14ac:dyDescent="0.2">
      <c r="B48" s="1278"/>
      <c r="C48" s="1279"/>
      <c r="D48" s="106"/>
      <c r="E48" s="1282" t="s">
        <v>
38</v>
      </c>
      <c r="F48" s="1282"/>
      <c r="G48" s="1282"/>
      <c r="H48" s="1283"/>
      <c r="I48" s="107" t="s">
        <v>
509</v>
      </c>
      <c r="J48" s="108" t="s">
        <v>
509</v>
      </c>
      <c r="K48" s="108" t="s">
        <v>
509</v>
      </c>
      <c r="L48" s="108" t="s">
        <v>
509</v>
      </c>
      <c r="M48" s="109" t="s">
        <v>
509</v>
      </c>
    </row>
    <row r="49" spans="2:13" ht="27.75" customHeight="1" x14ac:dyDescent="0.2">
      <c r="B49" s="1280"/>
      <c r="C49" s="1281"/>
      <c r="D49" s="106"/>
      <c r="E49" s="1282" t="s">
        <v>
39</v>
      </c>
      <c r="F49" s="1282"/>
      <c r="G49" s="1282"/>
      <c r="H49" s="1283"/>
      <c r="I49" s="107" t="s">
        <v>
509</v>
      </c>
      <c r="J49" s="108" t="s">
        <v>
509</v>
      </c>
      <c r="K49" s="108" t="s">
        <v>
509</v>
      </c>
      <c r="L49" s="108" t="s">
        <v>
509</v>
      </c>
      <c r="M49" s="109" t="s">
        <v>
509</v>
      </c>
    </row>
    <row r="50" spans="2:13" ht="27.75" customHeight="1" x14ac:dyDescent="0.2">
      <c r="B50" s="1276" t="s">
        <v>
40</v>
      </c>
      <c r="C50" s="1277"/>
      <c r="D50" s="112"/>
      <c r="E50" s="1282" t="s">
        <v>
41</v>
      </c>
      <c r="F50" s="1282"/>
      <c r="G50" s="1282"/>
      <c r="H50" s="1283"/>
      <c r="I50" s="107">
        <v>
1177</v>
      </c>
      <c r="J50" s="108">
        <v>
1026</v>
      </c>
      <c r="K50" s="108">
        <v>
1105</v>
      </c>
      <c r="L50" s="108">
        <v>
1200</v>
      </c>
      <c r="M50" s="109">
        <v>
1326</v>
      </c>
    </row>
    <row r="51" spans="2:13" ht="27.75" customHeight="1" x14ac:dyDescent="0.2">
      <c r="B51" s="1278"/>
      <c r="C51" s="1279"/>
      <c r="D51" s="106"/>
      <c r="E51" s="1282" t="s">
        <v>
42</v>
      </c>
      <c r="F51" s="1282"/>
      <c r="G51" s="1282"/>
      <c r="H51" s="1283"/>
      <c r="I51" s="107">
        <v>
54</v>
      </c>
      <c r="J51" s="108">
        <v>
49</v>
      </c>
      <c r="K51" s="108">
        <v>
36</v>
      </c>
      <c r="L51" s="108">
        <v>
30</v>
      </c>
      <c r="M51" s="109">
        <v>
24</v>
      </c>
    </row>
    <row r="52" spans="2:13" ht="27.75" customHeight="1" x14ac:dyDescent="0.2">
      <c r="B52" s="1280"/>
      <c r="C52" s="1281"/>
      <c r="D52" s="106"/>
      <c r="E52" s="1282" t="s">
        <v>
43</v>
      </c>
      <c r="F52" s="1282"/>
      <c r="G52" s="1282"/>
      <c r="H52" s="1283"/>
      <c r="I52" s="107">
        <v>
362</v>
      </c>
      <c r="J52" s="108">
        <v>
344</v>
      </c>
      <c r="K52" s="108">
        <v>
370</v>
      </c>
      <c r="L52" s="108">
        <v>
473</v>
      </c>
      <c r="M52" s="109">
        <v>
471</v>
      </c>
    </row>
    <row r="53" spans="2:13" ht="27.75" customHeight="1" thickBot="1" x14ac:dyDescent="0.25">
      <c r="B53" s="1284" t="s">
        <v>
44</v>
      </c>
      <c r="C53" s="1285"/>
      <c r="D53" s="113"/>
      <c r="E53" s="1286" t="s">
        <v>
45</v>
      </c>
      <c r="F53" s="1286"/>
      <c r="G53" s="1286"/>
      <c r="H53" s="1287"/>
      <c r="I53" s="114">
        <v>
-1022</v>
      </c>
      <c r="J53" s="115">
        <v>
-889</v>
      </c>
      <c r="K53" s="115">
        <v>
-965</v>
      </c>
      <c r="L53" s="115">
        <v>
-953</v>
      </c>
      <c r="M53" s="116">
        <v>
-1093</v>
      </c>
    </row>
    <row r="54" spans="2:13" ht="27.75" customHeight="1" x14ac:dyDescent="0.2">
      <c r="B54" s="117" t="s">
        <v>
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Gt40d4u3VWwhf3o9nH2KDZEfwI+oz08A/twI+vZHya5k65L9DiSy1C82RYyIff9lAljjMboe6j17ZKTbsh4DWw==" saltValue="7dQwocfSaJYo9bvJJT3o9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
47</v>
      </c>
    </row>
    <row r="54" spans="2:8" ht="29.25" customHeight="1" thickBot="1" x14ac:dyDescent="0.3">
      <c r="B54" s="122" t="s">
        <v>
1</v>
      </c>
      <c r="C54" s="123"/>
      <c r="D54" s="123"/>
      <c r="E54" s="124" t="s">
        <v>
2</v>
      </c>
      <c r="F54" s="125" t="s">
        <v>
553</v>
      </c>
      <c r="G54" s="125" t="s">
        <v>
554</v>
      </c>
      <c r="H54" s="126" t="s">
        <v>
555</v>
      </c>
    </row>
    <row r="55" spans="2:8" ht="52.5" customHeight="1" x14ac:dyDescent="0.2">
      <c r="B55" s="127"/>
      <c r="C55" s="1303" t="s">
        <v>
48</v>
      </c>
      <c r="D55" s="1303"/>
      <c r="E55" s="1304"/>
      <c r="F55" s="128">
        <v>
668</v>
      </c>
      <c r="G55" s="128">
        <v>
751</v>
      </c>
      <c r="H55" s="129">
        <v>
845</v>
      </c>
    </row>
    <row r="56" spans="2:8" ht="52.5" customHeight="1" x14ac:dyDescent="0.2">
      <c r="B56" s="130"/>
      <c r="C56" s="1305" t="s">
        <v>
49</v>
      </c>
      <c r="D56" s="1305"/>
      <c r="E56" s="1306"/>
      <c r="F56" s="131">
        <v>
95</v>
      </c>
      <c r="G56" s="131">
        <v>
95</v>
      </c>
      <c r="H56" s="132">
        <v>
95</v>
      </c>
    </row>
    <row r="57" spans="2:8" ht="53.25" customHeight="1" x14ac:dyDescent="0.2">
      <c r="B57" s="130"/>
      <c r="C57" s="1307" t="s">
        <v>
50</v>
      </c>
      <c r="D57" s="1307"/>
      <c r="E57" s="1308"/>
      <c r="F57" s="133">
        <v>
65</v>
      </c>
      <c r="G57" s="133">
        <v>
80</v>
      </c>
      <c r="H57" s="134">
        <v>
117</v>
      </c>
    </row>
    <row r="58" spans="2:8" ht="45.75" customHeight="1" x14ac:dyDescent="0.2">
      <c r="B58" s="135"/>
      <c r="C58" s="1295" t="s">
        <v>
583</v>
      </c>
      <c r="D58" s="1296"/>
      <c r="E58" s="1297"/>
      <c r="F58" s="136">
        <v>
85</v>
      </c>
      <c r="G58" s="136">
        <v>
80</v>
      </c>
      <c r="H58" s="137">
        <v>
111</v>
      </c>
    </row>
    <row r="59" spans="2:8" ht="45.75" customHeight="1" x14ac:dyDescent="0.2">
      <c r="B59" s="135"/>
      <c r="C59" s="1295" t="s">
        <v>
584</v>
      </c>
      <c r="D59" s="1296"/>
      <c r="E59" s="1297"/>
      <c r="F59" s="136">
        <v>
0</v>
      </c>
      <c r="G59" s="136">
        <v>
6</v>
      </c>
      <c r="H59" s="137">
        <v>
6</v>
      </c>
    </row>
    <row r="60" spans="2:8" ht="45.75" customHeight="1" x14ac:dyDescent="0.2">
      <c r="B60" s="135"/>
      <c r="C60" s="1295" t="s">
        <v>
585</v>
      </c>
      <c r="D60" s="1296"/>
      <c r="E60" s="1297"/>
      <c r="F60" s="136">
        <v>
0</v>
      </c>
      <c r="G60" s="136">
        <v>
0</v>
      </c>
      <c r="H60" s="137">
        <v>
0</v>
      </c>
    </row>
    <row r="61" spans="2:8" ht="45.75" customHeight="1" x14ac:dyDescent="0.2">
      <c r="B61" s="135"/>
      <c r="C61" s="1295" t="s">
        <v>
52</v>
      </c>
      <c r="D61" s="1296"/>
      <c r="E61" s="1297"/>
      <c r="F61" s="136"/>
      <c r="G61" s="136"/>
      <c r="H61" s="137"/>
    </row>
    <row r="62" spans="2:8" ht="45.75" customHeight="1" thickBot="1" x14ac:dyDescent="0.25">
      <c r="B62" s="138"/>
      <c r="C62" s="1298" t="s">
        <v>
51</v>
      </c>
      <c r="D62" s="1299"/>
      <c r="E62" s="1300"/>
      <c r="F62" s="139"/>
      <c r="G62" s="139"/>
      <c r="H62" s="140"/>
    </row>
    <row r="63" spans="2:8" ht="52.5" customHeight="1" thickBot="1" x14ac:dyDescent="0.25">
      <c r="B63" s="141"/>
      <c r="C63" s="1301" t="s">
        <v>
53</v>
      </c>
      <c r="D63" s="1301"/>
      <c r="E63" s="1302"/>
      <c r="F63" s="142">
        <v>
828</v>
      </c>
      <c r="G63" s="142">
        <v>
926</v>
      </c>
      <c r="H63" s="143">
        <v>
1057</v>
      </c>
    </row>
    <row r="64" spans="2:8" ht="15" customHeight="1" x14ac:dyDescent="0.2"/>
  </sheetData>
  <sheetProtection algorithmName="SHA-512" hashValue="DyP2sPfqNmjoRHdNmWoqsCv1TF57arXoqfKxRo3Hppj+vbeLRUs4A3Z3OjUUGKDFITuhrezKbvjA1Uudvq1PqQ==" saltValue="3MDhlYWb/RHA88cmfi/D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
586</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
586</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
587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
588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22" t="s">
        <v>
589</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ht="13.2" x14ac:dyDescent="0.2">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ht="13.2" x14ac:dyDescent="0.2">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ht="13.2" x14ac:dyDescent="0.2">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ht="13.2" x14ac:dyDescent="0.2">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
590</v>
      </c>
    </row>
    <row r="50" spans="1:109" ht="13.2" x14ac:dyDescent="0.2">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
551</v>
      </c>
      <c r="BQ50" s="1314"/>
      <c r="BR50" s="1314"/>
      <c r="BS50" s="1314"/>
      <c r="BT50" s="1314"/>
      <c r="BU50" s="1314"/>
      <c r="BV50" s="1314"/>
      <c r="BW50" s="1314"/>
      <c r="BX50" s="1314" t="s">
        <v>
552</v>
      </c>
      <c r="BY50" s="1314"/>
      <c r="BZ50" s="1314"/>
      <c r="CA50" s="1314"/>
      <c r="CB50" s="1314"/>
      <c r="CC50" s="1314"/>
      <c r="CD50" s="1314"/>
      <c r="CE50" s="1314"/>
      <c r="CF50" s="1314" t="s">
        <v>
553</v>
      </c>
      <c r="CG50" s="1314"/>
      <c r="CH50" s="1314"/>
      <c r="CI50" s="1314"/>
      <c r="CJ50" s="1314"/>
      <c r="CK50" s="1314"/>
      <c r="CL50" s="1314"/>
      <c r="CM50" s="1314"/>
      <c r="CN50" s="1314" t="s">
        <v>
554</v>
      </c>
      <c r="CO50" s="1314"/>
      <c r="CP50" s="1314"/>
      <c r="CQ50" s="1314"/>
      <c r="CR50" s="1314"/>
      <c r="CS50" s="1314"/>
      <c r="CT50" s="1314"/>
      <c r="CU50" s="1314"/>
      <c r="CV50" s="1314" t="s">
        <v>
555</v>
      </c>
      <c r="CW50" s="1314"/>
      <c r="CX50" s="1314"/>
      <c r="CY50" s="1314"/>
      <c r="CZ50" s="1314"/>
      <c r="DA50" s="1314"/>
      <c r="DB50" s="1314"/>
      <c r="DC50" s="1314"/>
    </row>
    <row r="51" spans="1:109" ht="13.5" customHeight="1" x14ac:dyDescent="0.2">
      <c r="B51" s="395"/>
      <c r="G51" s="1317"/>
      <c r="H51" s="1317"/>
      <c r="I51" s="1331"/>
      <c r="J51" s="1331"/>
      <c r="K51" s="1316"/>
      <c r="L51" s="1316"/>
      <c r="M51" s="1316"/>
      <c r="N51" s="1316"/>
      <c r="AM51" s="404"/>
      <c r="AN51" s="1312" t="s">
        <v>
591</v>
      </c>
      <c r="AO51" s="1312"/>
      <c r="AP51" s="1312"/>
      <c r="AQ51" s="1312"/>
      <c r="AR51" s="1312"/>
      <c r="AS51" s="1312"/>
      <c r="AT51" s="1312"/>
      <c r="AU51" s="1312"/>
      <c r="AV51" s="1312"/>
      <c r="AW51" s="1312"/>
      <c r="AX51" s="1312"/>
      <c r="AY51" s="1312"/>
      <c r="AZ51" s="1312"/>
      <c r="BA51" s="1312"/>
      <c r="BB51" s="1312" t="s">
        <v>
592</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21"/>
      <c r="CW51" s="1309"/>
      <c r="CX51" s="1309"/>
      <c r="CY51" s="1309"/>
      <c r="CZ51" s="1309"/>
      <c r="DA51" s="1309"/>
      <c r="DB51" s="1309"/>
      <c r="DC51" s="1309"/>
    </row>
    <row r="52" spans="1:109" ht="13.2" x14ac:dyDescent="0.2">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2" x14ac:dyDescent="0.2">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
593</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
76.900000000000006</v>
      </c>
      <c r="BY53" s="1309"/>
      <c r="BZ53" s="1309"/>
      <c r="CA53" s="1309"/>
      <c r="CB53" s="1309"/>
      <c r="CC53" s="1309"/>
      <c r="CD53" s="1309"/>
      <c r="CE53" s="1309"/>
      <c r="CF53" s="1309">
        <v>
74.7</v>
      </c>
      <c r="CG53" s="1309"/>
      <c r="CH53" s="1309"/>
      <c r="CI53" s="1309"/>
      <c r="CJ53" s="1309"/>
      <c r="CK53" s="1309"/>
      <c r="CL53" s="1309"/>
      <c r="CM53" s="1309"/>
      <c r="CN53" s="1309">
        <v>
68.900000000000006</v>
      </c>
      <c r="CO53" s="1309"/>
      <c r="CP53" s="1309"/>
      <c r="CQ53" s="1309"/>
      <c r="CR53" s="1309"/>
      <c r="CS53" s="1309"/>
      <c r="CT53" s="1309"/>
      <c r="CU53" s="1309"/>
      <c r="CV53" s="1321"/>
      <c r="CW53" s="1309"/>
      <c r="CX53" s="1309"/>
      <c r="CY53" s="1309"/>
      <c r="CZ53" s="1309"/>
      <c r="DA53" s="1309"/>
      <c r="DB53" s="1309"/>
      <c r="DC53" s="1309"/>
    </row>
    <row r="54" spans="1:109" ht="13.2" x14ac:dyDescent="0.2">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2" x14ac:dyDescent="0.2">
      <c r="A55" s="403"/>
      <c r="B55" s="395"/>
      <c r="G55" s="1315"/>
      <c r="H55" s="1315"/>
      <c r="I55" s="1315"/>
      <c r="J55" s="1315"/>
      <c r="K55" s="1316"/>
      <c r="L55" s="1316"/>
      <c r="M55" s="1316"/>
      <c r="N55" s="1316"/>
      <c r="AN55" s="1314" t="s">
        <v>
594</v>
      </c>
      <c r="AO55" s="1314"/>
      <c r="AP55" s="1314"/>
      <c r="AQ55" s="1314"/>
      <c r="AR55" s="1314"/>
      <c r="AS55" s="1314"/>
      <c r="AT55" s="1314"/>
      <c r="AU55" s="1314"/>
      <c r="AV55" s="1314"/>
      <c r="AW55" s="1314"/>
      <c r="AX55" s="1314"/>
      <c r="AY55" s="1314"/>
      <c r="AZ55" s="1314"/>
      <c r="BA55" s="1314"/>
      <c r="BB55" s="1312" t="s">
        <v>
592</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
0</v>
      </c>
      <c r="BY55" s="1309"/>
      <c r="BZ55" s="1309"/>
      <c r="CA55" s="1309"/>
      <c r="CB55" s="1309"/>
      <c r="CC55" s="1309"/>
      <c r="CD55" s="1309"/>
      <c r="CE55" s="1309"/>
      <c r="CF55" s="1309">
        <v>
0</v>
      </c>
      <c r="CG55" s="1309"/>
      <c r="CH55" s="1309"/>
      <c r="CI55" s="1309"/>
      <c r="CJ55" s="1309"/>
      <c r="CK55" s="1309"/>
      <c r="CL55" s="1309"/>
      <c r="CM55" s="1309"/>
      <c r="CN55" s="1309">
        <v>
0</v>
      </c>
      <c r="CO55" s="1309"/>
      <c r="CP55" s="1309"/>
      <c r="CQ55" s="1309"/>
      <c r="CR55" s="1309"/>
      <c r="CS55" s="1309"/>
      <c r="CT55" s="1309"/>
      <c r="CU55" s="1309"/>
      <c r="CV55" s="1321"/>
      <c r="CW55" s="1309"/>
      <c r="CX55" s="1309"/>
      <c r="CY55" s="1309"/>
      <c r="CZ55" s="1309"/>
      <c r="DA55" s="1309"/>
      <c r="DB55" s="1309"/>
      <c r="DC55" s="1309"/>
    </row>
    <row r="56" spans="1:109" ht="13.2" x14ac:dyDescent="0.2">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ht="13.2" x14ac:dyDescent="0.2">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
593</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
57.9</v>
      </c>
      <c r="BY57" s="1309"/>
      <c r="BZ57" s="1309"/>
      <c r="CA57" s="1309"/>
      <c r="CB57" s="1309"/>
      <c r="CC57" s="1309"/>
      <c r="CD57" s="1309"/>
      <c r="CE57" s="1309"/>
      <c r="CF57" s="1309">
        <v>
58.2</v>
      </c>
      <c r="CG57" s="1309"/>
      <c r="CH57" s="1309"/>
      <c r="CI57" s="1309"/>
      <c r="CJ57" s="1309"/>
      <c r="CK57" s="1309"/>
      <c r="CL57" s="1309"/>
      <c r="CM57" s="1309"/>
      <c r="CN57" s="1309">
        <v>
59.4</v>
      </c>
      <c r="CO57" s="1309"/>
      <c r="CP57" s="1309"/>
      <c r="CQ57" s="1309"/>
      <c r="CR57" s="1309"/>
      <c r="CS57" s="1309"/>
      <c r="CT57" s="1309"/>
      <c r="CU57" s="1309"/>
      <c r="CV57" s="1321"/>
      <c r="CW57" s="1309"/>
      <c r="CX57" s="1309"/>
      <c r="CY57" s="1309"/>
      <c r="CZ57" s="1309"/>
      <c r="DA57" s="1309"/>
      <c r="DB57" s="1309"/>
      <c r="DC57" s="1309"/>
      <c r="DD57" s="408"/>
      <c r="DE57" s="407"/>
    </row>
    <row r="58" spans="1:109" s="403" customFormat="1" ht="13.2" x14ac:dyDescent="0.2">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
595</v>
      </c>
    </row>
    <row r="64" spans="1:109" ht="13.2" x14ac:dyDescent="0.2">
      <c r="B64" s="395"/>
      <c r="G64" s="402"/>
      <c r="I64" s="415"/>
      <c r="J64" s="415"/>
      <c r="K64" s="415"/>
      <c r="L64" s="415"/>
      <c r="M64" s="415"/>
      <c r="N64" s="416"/>
      <c r="AM64" s="402"/>
      <c r="AN64" s="402" t="s">
        <v>
588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customHeight="1" x14ac:dyDescent="0.2">
      <c r="B65" s="395"/>
      <c r="AN65" s="1322" t="s">
        <v>
596</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ht="13.2" x14ac:dyDescent="0.2">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ht="13.2" x14ac:dyDescent="0.2">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ht="13.2" x14ac:dyDescent="0.2">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ht="13.2" x14ac:dyDescent="0.2">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
590</v>
      </c>
    </row>
    <row r="72" spans="2:107" ht="13.2" x14ac:dyDescent="0.2">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
551</v>
      </c>
      <c r="BQ72" s="1314"/>
      <c r="BR72" s="1314"/>
      <c r="BS72" s="1314"/>
      <c r="BT72" s="1314"/>
      <c r="BU72" s="1314"/>
      <c r="BV72" s="1314"/>
      <c r="BW72" s="1314"/>
      <c r="BX72" s="1314" t="s">
        <v>
552</v>
      </c>
      <c r="BY72" s="1314"/>
      <c r="BZ72" s="1314"/>
      <c r="CA72" s="1314"/>
      <c r="CB72" s="1314"/>
      <c r="CC72" s="1314"/>
      <c r="CD72" s="1314"/>
      <c r="CE72" s="1314"/>
      <c r="CF72" s="1314" t="s">
        <v>
553</v>
      </c>
      <c r="CG72" s="1314"/>
      <c r="CH72" s="1314"/>
      <c r="CI72" s="1314"/>
      <c r="CJ72" s="1314"/>
      <c r="CK72" s="1314"/>
      <c r="CL72" s="1314"/>
      <c r="CM72" s="1314"/>
      <c r="CN72" s="1314" t="s">
        <v>
554</v>
      </c>
      <c r="CO72" s="1314"/>
      <c r="CP72" s="1314"/>
      <c r="CQ72" s="1314"/>
      <c r="CR72" s="1314"/>
      <c r="CS72" s="1314"/>
      <c r="CT72" s="1314"/>
      <c r="CU72" s="1314"/>
      <c r="CV72" s="1314" t="s">
        <v>
555</v>
      </c>
      <c r="CW72" s="1314"/>
      <c r="CX72" s="1314"/>
      <c r="CY72" s="1314"/>
      <c r="CZ72" s="1314"/>
      <c r="DA72" s="1314"/>
      <c r="DB72" s="1314"/>
      <c r="DC72" s="1314"/>
    </row>
    <row r="73" spans="2:107" ht="13.2" x14ac:dyDescent="0.2">
      <c r="B73" s="395"/>
      <c r="G73" s="1317"/>
      <c r="H73" s="1317"/>
      <c r="I73" s="1317"/>
      <c r="J73" s="1317"/>
      <c r="K73" s="1313"/>
      <c r="L73" s="1313"/>
      <c r="M73" s="1313"/>
      <c r="N73" s="1313"/>
      <c r="AM73" s="404"/>
      <c r="AN73" s="1312" t="s">
        <v>
591</v>
      </c>
      <c r="AO73" s="1312"/>
      <c r="AP73" s="1312"/>
      <c r="AQ73" s="1312"/>
      <c r="AR73" s="1312"/>
      <c r="AS73" s="1312"/>
      <c r="AT73" s="1312"/>
      <c r="AU73" s="1312"/>
      <c r="AV73" s="1312"/>
      <c r="AW73" s="1312"/>
      <c r="AX73" s="1312"/>
      <c r="AY73" s="1312"/>
      <c r="AZ73" s="1312"/>
      <c r="BA73" s="1312"/>
      <c r="BB73" s="1312" t="s">
        <v>
592</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ht="13.2" x14ac:dyDescent="0.2">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2" x14ac:dyDescent="0.2">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
597</v>
      </c>
      <c r="BC75" s="1312"/>
      <c r="BD75" s="1312"/>
      <c r="BE75" s="1312"/>
      <c r="BF75" s="1312"/>
      <c r="BG75" s="1312"/>
      <c r="BH75" s="1312"/>
      <c r="BI75" s="1312"/>
      <c r="BJ75" s="1312"/>
      <c r="BK75" s="1312"/>
      <c r="BL75" s="1312"/>
      <c r="BM75" s="1312"/>
      <c r="BN75" s="1312"/>
      <c r="BO75" s="1312"/>
      <c r="BP75" s="1309">
        <v>
3.5</v>
      </c>
      <c r="BQ75" s="1309"/>
      <c r="BR75" s="1309"/>
      <c r="BS75" s="1309"/>
      <c r="BT75" s="1309"/>
      <c r="BU75" s="1309"/>
      <c r="BV75" s="1309"/>
      <c r="BW75" s="1309"/>
      <c r="BX75" s="1309">
        <v>
2.7</v>
      </c>
      <c r="BY75" s="1309"/>
      <c r="BZ75" s="1309"/>
      <c r="CA75" s="1309"/>
      <c r="CB75" s="1309"/>
      <c r="CC75" s="1309"/>
      <c r="CD75" s="1309"/>
      <c r="CE75" s="1309"/>
      <c r="CF75" s="1309">
        <v>
2.8</v>
      </c>
      <c r="CG75" s="1309"/>
      <c r="CH75" s="1309"/>
      <c r="CI75" s="1309"/>
      <c r="CJ75" s="1309"/>
      <c r="CK75" s="1309"/>
      <c r="CL75" s="1309"/>
      <c r="CM75" s="1309"/>
      <c r="CN75" s="1309">
        <v>
2.8</v>
      </c>
      <c r="CO75" s="1309"/>
      <c r="CP75" s="1309"/>
      <c r="CQ75" s="1309"/>
      <c r="CR75" s="1309"/>
      <c r="CS75" s="1309"/>
      <c r="CT75" s="1309"/>
      <c r="CU75" s="1309"/>
      <c r="CV75" s="1309">
        <v>
4</v>
      </c>
      <c r="CW75" s="1309"/>
      <c r="CX75" s="1309"/>
      <c r="CY75" s="1309"/>
      <c r="CZ75" s="1309"/>
      <c r="DA75" s="1309"/>
      <c r="DB75" s="1309"/>
      <c r="DC75" s="1309"/>
    </row>
    <row r="76" spans="2:107" ht="13.2" x14ac:dyDescent="0.2">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2" x14ac:dyDescent="0.2">
      <c r="B77" s="395"/>
      <c r="G77" s="1315"/>
      <c r="H77" s="1315"/>
      <c r="I77" s="1315"/>
      <c r="J77" s="1315"/>
      <c r="K77" s="1313"/>
      <c r="L77" s="1313"/>
      <c r="M77" s="1313"/>
      <c r="N77" s="1313"/>
      <c r="AN77" s="1314" t="s">
        <v>
594</v>
      </c>
      <c r="AO77" s="1314"/>
      <c r="AP77" s="1314"/>
      <c r="AQ77" s="1314"/>
      <c r="AR77" s="1314"/>
      <c r="AS77" s="1314"/>
      <c r="AT77" s="1314"/>
      <c r="AU77" s="1314"/>
      <c r="AV77" s="1314"/>
      <c r="AW77" s="1314"/>
      <c r="AX77" s="1314"/>
      <c r="AY77" s="1314"/>
      <c r="AZ77" s="1314"/>
      <c r="BA77" s="1314"/>
      <c r="BB77" s="1312" t="s">
        <v>
592</v>
      </c>
      <c r="BC77" s="1312"/>
      <c r="BD77" s="1312"/>
      <c r="BE77" s="1312"/>
      <c r="BF77" s="1312"/>
      <c r="BG77" s="1312"/>
      <c r="BH77" s="1312"/>
      <c r="BI77" s="1312"/>
      <c r="BJ77" s="1312"/>
      <c r="BK77" s="1312"/>
      <c r="BL77" s="1312"/>
      <c r="BM77" s="1312"/>
      <c r="BN77" s="1312"/>
      <c r="BO77" s="1312"/>
      <c r="BP77" s="1309">
        <v>
0</v>
      </c>
      <c r="BQ77" s="1309"/>
      <c r="BR77" s="1309"/>
      <c r="BS77" s="1309"/>
      <c r="BT77" s="1309"/>
      <c r="BU77" s="1309"/>
      <c r="BV77" s="1309"/>
      <c r="BW77" s="1309"/>
      <c r="BX77" s="1309">
        <v>
0</v>
      </c>
      <c r="BY77" s="1309"/>
      <c r="BZ77" s="1309"/>
      <c r="CA77" s="1309"/>
      <c r="CB77" s="1309"/>
      <c r="CC77" s="1309"/>
      <c r="CD77" s="1309"/>
      <c r="CE77" s="1309"/>
      <c r="CF77" s="1309">
        <v>
0</v>
      </c>
      <c r="CG77" s="1309"/>
      <c r="CH77" s="1309"/>
      <c r="CI77" s="1309"/>
      <c r="CJ77" s="1309"/>
      <c r="CK77" s="1309"/>
      <c r="CL77" s="1309"/>
      <c r="CM77" s="1309"/>
      <c r="CN77" s="1309">
        <v>
0</v>
      </c>
      <c r="CO77" s="1309"/>
      <c r="CP77" s="1309"/>
      <c r="CQ77" s="1309"/>
      <c r="CR77" s="1309"/>
      <c r="CS77" s="1309"/>
      <c r="CT77" s="1309"/>
      <c r="CU77" s="1309"/>
      <c r="CV77" s="1309">
        <v>
0</v>
      </c>
      <c r="CW77" s="1309"/>
      <c r="CX77" s="1309"/>
      <c r="CY77" s="1309"/>
      <c r="CZ77" s="1309"/>
      <c r="DA77" s="1309"/>
      <c r="DB77" s="1309"/>
      <c r="DC77" s="1309"/>
    </row>
    <row r="78" spans="2:107" ht="13.2" x14ac:dyDescent="0.2">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2" x14ac:dyDescent="0.2">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
597</v>
      </c>
      <c r="BC79" s="1312"/>
      <c r="BD79" s="1312"/>
      <c r="BE79" s="1312"/>
      <c r="BF79" s="1312"/>
      <c r="BG79" s="1312"/>
      <c r="BH79" s="1312"/>
      <c r="BI79" s="1312"/>
      <c r="BJ79" s="1312"/>
      <c r="BK79" s="1312"/>
      <c r="BL79" s="1312"/>
      <c r="BM79" s="1312"/>
      <c r="BN79" s="1312"/>
      <c r="BO79" s="1312"/>
      <c r="BP79" s="1309">
        <v>
7.2</v>
      </c>
      <c r="BQ79" s="1309"/>
      <c r="BR79" s="1309"/>
      <c r="BS79" s="1309"/>
      <c r="BT79" s="1309"/>
      <c r="BU79" s="1309"/>
      <c r="BV79" s="1309"/>
      <c r="BW79" s="1309"/>
      <c r="BX79" s="1309">
        <v>
6.9</v>
      </c>
      <c r="BY79" s="1309"/>
      <c r="BZ79" s="1309"/>
      <c r="CA79" s="1309"/>
      <c r="CB79" s="1309"/>
      <c r="CC79" s="1309"/>
      <c r="CD79" s="1309"/>
      <c r="CE79" s="1309"/>
      <c r="CF79" s="1309">
        <v>
7.1</v>
      </c>
      <c r="CG79" s="1309"/>
      <c r="CH79" s="1309"/>
      <c r="CI79" s="1309"/>
      <c r="CJ79" s="1309"/>
      <c r="CK79" s="1309"/>
      <c r="CL79" s="1309"/>
      <c r="CM79" s="1309"/>
      <c r="CN79" s="1309">
        <v>
7.4</v>
      </c>
      <c r="CO79" s="1309"/>
      <c r="CP79" s="1309"/>
      <c r="CQ79" s="1309"/>
      <c r="CR79" s="1309"/>
      <c r="CS79" s="1309"/>
      <c r="CT79" s="1309"/>
      <c r="CU79" s="1309"/>
      <c r="CV79" s="1309">
        <v>
7.4</v>
      </c>
      <c r="CW79" s="1309"/>
      <c r="CX79" s="1309"/>
      <c r="CY79" s="1309"/>
      <c r="CZ79" s="1309"/>
      <c r="DA79" s="1309"/>
      <c r="DB79" s="1309"/>
      <c r="DC79" s="1309"/>
    </row>
    <row r="80" spans="2:107" ht="13.2" x14ac:dyDescent="0.2">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Q3VgAb5v2tKntkb3L8qWQmJeg3BxfFDCOnkchO/1osdQx4tJwhYizDE8qMj7N+yDhS65DrHMXm9xQDI0YlVs8g==" saltValue="wp0h7HQA3Ok4+OF/KbCX1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BB4" sqref="BB4"/>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
497</v>
      </c>
    </row>
  </sheetData>
  <sheetProtection algorithmName="SHA-512" hashValue="m5UHlhdh2JzntOQtIyx5zgaoprUs7laQpBCRuVOF8mLLS4wJuXmfrLh6nBXpiyiTDlBd4vsTL9uk7K0Bh2ni2g==" saltValue="pnvoSPic8BsdpATrzYFzH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Normal="100" zoomScaleSheetLayoutView="55" workbookViewId="0">
      <selection activeCell="BC3" sqref="BC3"/>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
497</v>
      </c>
    </row>
  </sheetData>
  <sheetProtection algorithmName="SHA-512" hashValue="pUVTQ41t7zUnqt7XilIQt01bIlKLTX71c2uqIHu+iB0PyxzPsHPVfaAFCEOypZo01dCHAQ91ra0d0n68Dt0zVg==" saltValue="2Z49oNcxtlUQQvMTTsRpq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
54</v>
      </c>
      <c r="E2" s="155"/>
      <c r="F2" s="156" t="s">
        <v>
548</v>
      </c>
      <c r="G2" s="157"/>
      <c r="H2" s="158"/>
    </row>
    <row r="3" spans="1:8" x14ac:dyDescent="0.2">
      <c r="A3" s="154" t="s">
        <v>
541</v>
      </c>
      <c r="B3" s="159"/>
      <c r="C3" s="160"/>
      <c r="D3" s="161">
        <v>
428860</v>
      </c>
      <c r="E3" s="162"/>
      <c r="F3" s="163">
        <v>
245039</v>
      </c>
      <c r="G3" s="164"/>
      <c r="H3" s="165"/>
    </row>
    <row r="4" spans="1:8" x14ac:dyDescent="0.2">
      <c r="A4" s="166"/>
      <c r="B4" s="167"/>
      <c r="C4" s="168"/>
      <c r="D4" s="169">
        <v>
428860</v>
      </c>
      <c r="E4" s="170"/>
      <c r="F4" s="171">
        <v>
108922</v>
      </c>
      <c r="G4" s="172"/>
      <c r="H4" s="173"/>
    </row>
    <row r="5" spans="1:8" x14ac:dyDescent="0.2">
      <c r="A5" s="154" t="s">
        <v>
543</v>
      </c>
      <c r="B5" s="159"/>
      <c r="C5" s="160"/>
      <c r="D5" s="161">
        <v>
809054</v>
      </c>
      <c r="E5" s="162"/>
      <c r="F5" s="163">
        <v>
310300</v>
      </c>
      <c r="G5" s="164"/>
      <c r="H5" s="165"/>
    </row>
    <row r="6" spans="1:8" x14ac:dyDescent="0.2">
      <c r="A6" s="166"/>
      <c r="B6" s="167"/>
      <c r="C6" s="168"/>
      <c r="D6" s="169">
        <v>
605086</v>
      </c>
      <c r="E6" s="170"/>
      <c r="F6" s="171">
        <v>
157576</v>
      </c>
      <c r="G6" s="172"/>
      <c r="H6" s="173"/>
    </row>
    <row r="7" spans="1:8" x14ac:dyDescent="0.2">
      <c r="A7" s="154" t="s">
        <v>
544</v>
      </c>
      <c r="B7" s="159"/>
      <c r="C7" s="160"/>
      <c r="D7" s="161">
        <v>
1130548</v>
      </c>
      <c r="E7" s="162"/>
      <c r="F7" s="163">
        <v>
317319</v>
      </c>
      <c r="G7" s="164"/>
      <c r="H7" s="165"/>
    </row>
    <row r="8" spans="1:8" x14ac:dyDescent="0.2">
      <c r="A8" s="166"/>
      <c r="B8" s="167"/>
      <c r="C8" s="168"/>
      <c r="D8" s="169">
        <v>
644888</v>
      </c>
      <c r="E8" s="170"/>
      <c r="F8" s="171">
        <v>
164214</v>
      </c>
      <c r="G8" s="172"/>
      <c r="H8" s="173"/>
    </row>
    <row r="9" spans="1:8" x14ac:dyDescent="0.2">
      <c r="A9" s="154" t="s">
        <v>
545</v>
      </c>
      <c r="B9" s="159"/>
      <c r="C9" s="160"/>
      <c r="D9" s="161">
        <v>
1831861</v>
      </c>
      <c r="E9" s="162"/>
      <c r="F9" s="163">
        <v>
289738</v>
      </c>
      <c r="G9" s="164"/>
      <c r="H9" s="165"/>
    </row>
    <row r="10" spans="1:8" x14ac:dyDescent="0.2">
      <c r="A10" s="166"/>
      <c r="B10" s="167"/>
      <c r="C10" s="168"/>
      <c r="D10" s="169">
        <v>
146879</v>
      </c>
      <c r="E10" s="170"/>
      <c r="F10" s="171">
        <v>
156238</v>
      </c>
      <c r="G10" s="172"/>
      <c r="H10" s="173"/>
    </row>
    <row r="11" spans="1:8" x14ac:dyDescent="0.2">
      <c r="A11" s="154" t="s">
        <v>
546</v>
      </c>
      <c r="B11" s="159"/>
      <c r="C11" s="160"/>
      <c r="D11" s="161">
        <v>
505193</v>
      </c>
      <c r="E11" s="162"/>
      <c r="F11" s="163">
        <v>
316937</v>
      </c>
      <c r="G11" s="164"/>
      <c r="H11" s="165"/>
    </row>
    <row r="12" spans="1:8" x14ac:dyDescent="0.2">
      <c r="A12" s="166"/>
      <c r="B12" s="167"/>
      <c r="C12" s="174"/>
      <c r="D12" s="169">
        <v>
505193</v>
      </c>
      <c r="E12" s="170"/>
      <c r="F12" s="171">
        <v>
199150</v>
      </c>
      <c r="G12" s="172"/>
      <c r="H12" s="173"/>
    </row>
    <row r="13" spans="1:8" x14ac:dyDescent="0.2">
      <c r="A13" s="154"/>
      <c r="B13" s="159"/>
      <c r="C13" s="175"/>
      <c r="D13" s="176">
        <v>
941103</v>
      </c>
      <c r="E13" s="177"/>
      <c r="F13" s="178">
        <v>
295867</v>
      </c>
      <c r="G13" s="179"/>
      <c r="H13" s="165"/>
    </row>
    <row r="14" spans="1:8" x14ac:dyDescent="0.2">
      <c r="A14" s="166"/>
      <c r="B14" s="167"/>
      <c r="C14" s="168"/>
      <c r="D14" s="169">
        <v>
466181</v>
      </c>
      <c r="E14" s="170"/>
      <c r="F14" s="171">
        <v>
157220</v>
      </c>
      <c r="G14" s="172"/>
      <c r="H14" s="173"/>
    </row>
    <row r="17" spans="1:11" x14ac:dyDescent="0.2">
      <c r="A17" s="150" t="s">
        <v>
55</v>
      </c>
    </row>
    <row r="18" spans="1:11" x14ac:dyDescent="0.2">
      <c r="A18" s="180"/>
      <c r="B18" s="180" t="str">
        <f>
実質収支比率等に係る経年分析!F$46</f>
        <v>
H27</v>
      </c>
      <c r="C18" s="180" t="str">
        <f>
実質収支比率等に係る経年分析!G$46</f>
        <v>
H28</v>
      </c>
      <c r="D18" s="180" t="str">
        <f>
実質収支比率等に係る経年分析!H$46</f>
        <v>
H29</v>
      </c>
      <c r="E18" s="180" t="str">
        <f>
実質収支比率等に係る経年分析!I$46</f>
        <v>
H30</v>
      </c>
      <c r="F18" s="180" t="str">
        <f>
実質収支比率等に係る経年分析!J$46</f>
        <v>
R01</v>
      </c>
    </row>
    <row r="19" spans="1:11" x14ac:dyDescent="0.2">
      <c r="A19" s="180" t="s">
        <v>
56</v>
      </c>
      <c r="B19" s="180">
        <f>
ROUND(VALUE(SUBSTITUTE(実質収支比率等に係る経年分析!F$48,"▲","-")),2)</f>
        <v>
19.46</v>
      </c>
      <c r="C19" s="180">
        <f>
ROUND(VALUE(SUBSTITUTE(実質収支比率等に係る経年分析!G$48,"▲","-")),2)</f>
        <v>
4.2</v>
      </c>
      <c r="D19" s="180">
        <f>
ROUND(VALUE(SUBSTITUTE(実質収支比率等に係る経年分析!H$48,"▲","-")),2)</f>
        <v>
8.74</v>
      </c>
      <c r="E19" s="180">
        <f>
ROUND(VALUE(SUBSTITUTE(実質収支比率等に係る経年分析!I$48,"▲","-")),2)</f>
        <v>
17.649999999999999</v>
      </c>
      <c r="F19" s="180">
        <f>
ROUND(VALUE(SUBSTITUTE(実質収支比率等に係る経年分析!J$48,"▲","-")),2)</f>
        <v>
15.88</v>
      </c>
    </row>
    <row r="20" spans="1:11" x14ac:dyDescent="0.2">
      <c r="A20" s="180" t="s">
        <v>
57</v>
      </c>
      <c r="B20" s="180">
        <f>
ROUND(VALUE(SUBSTITUTE(実質収支比率等に係る経年分析!F$47,"▲","-")),2)</f>
        <v>
35.64</v>
      </c>
      <c r="C20" s="180">
        <f>
ROUND(VALUE(SUBSTITUTE(実質収支比率等に係る経年分析!G$47,"▲","-")),2)</f>
        <v>
27.4</v>
      </c>
      <c r="D20" s="180">
        <f>
ROUND(VALUE(SUBSTITUTE(実質収支比率等に係る経年分析!H$47,"▲","-")),2)</f>
        <v>
192.61</v>
      </c>
      <c r="E20" s="180">
        <f>
ROUND(VALUE(SUBSTITUTE(実質収支比率等に係る経年分析!I$47,"▲","-")),2)</f>
        <v>
220.84</v>
      </c>
      <c r="F20" s="180">
        <f>
ROUND(VALUE(SUBSTITUTE(実質収支比率等に係る経年分析!J$47,"▲","-")),2)</f>
        <v>
250.47</v>
      </c>
    </row>
    <row r="21" spans="1:11" x14ac:dyDescent="0.2">
      <c r="A21" s="180" t="s">
        <v>
58</v>
      </c>
      <c r="B21" s="180">
        <f>
IF(ISNUMBER(VALUE(SUBSTITUTE(実質収支比率等に係る経年分析!F$49,"▲","-"))),ROUND(VALUE(SUBSTITUTE(実質収支比率等に係る経年分析!F$49,"▲","-")),2),NA())</f>
        <v>
6.63</v>
      </c>
      <c r="C21" s="180">
        <f>
IF(ISNUMBER(VALUE(SUBSTITUTE(実質収支比率等に係る経年分析!G$49,"▲","-"))),ROUND(VALUE(SUBSTITUTE(実質収支比率等に係る経年分析!G$49,"▲","-")),2),NA())</f>
        <v>
-22.92</v>
      </c>
      <c r="D21" s="180">
        <f>
IF(ISNUMBER(VALUE(SUBSTITUTE(実質収支比率等に係る経年分析!H$49,"▲","-"))),ROUND(VALUE(SUBSTITUTE(実質収支比率等に係る経年分析!H$49,"▲","-")),2),NA())</f>
        <v>
169.27</v>
      </c>
      <c r="E21" s="180">
        <f>
IF(ISNUMBER(VALUE(SUBSTITUTE(実質収支比率等に係る経年分析!I$49,"▲","-"))),ROUND(VALUE(SUBSTITUTE(実質収支比率等に係る経年分析!I$49,"▲","-")),2),NA())</f>
        <v>
32.94</v>
      </c>
      <c r="F21" s="180">
        <f>
IF(ISNUMBER(VALUE(SUBSTITUTE(実質収支比率等に係る経年分析!J$49,"▲","-"))),ROUND(VALUE(SUBSTITUTE(実質収支比率等に係る経年分析!J$49,"▲","-")),2),NA())</f>
        <v>
26.01</v>
      </c>
    </row>
    <row r="24" spans="1:11" x14ac:dyDescent="0.2">
      <c r="A24" s="150" t="s">
        <v>
59</v>
      </c>
    </row>
    <row r="25" spans="1:11" x14ac:dyDescent="0.2">
      <c r="A25" s="181"/>
      <c r="B25" s="181" t="str">
        <f>
連結実質赤字比率に係る赤字・黒字の構成分析!F$33</f>
        <v>
H27</v>
      </c>
      <c r="C25" s="181"/>
      <c r="D25" s="181" t="str">
        <f>
連結実質赤字比率に係る赤字・黒字の構成分析!G$33</f>
        <v>
H28</v>
      </c>
      <c r="E25" s="181"/>
      <c r="F25" s="181" t="str">
        <f>
連結実質赤字比率に係る赤字・黒字の構成分析!H$33</f>
        <v>
H29</v>
      </c>
      <c r="G25" s="181"/>
      <c r="H25" s="181" t="str">
        <f>
連結実質赤字比率に係る赤字・黒字の構成分析!I$33</f>
        <v>
H30</v>
      </c>
      <c r="I25" s="181"/>
      <c r="J25" s="181" t="str">
        <f>
連結実質赤字比率に係る赤字・黒字の構成分析!J$33</f>
        <v>
R01</v>
      </c>
      <c r="K25" s="181"/>
    </row>
    <row r="26" spans="1:11" x14ac:dyDescent="0.2">
      <c r="A26" s="181"/>
      <c r="B26" s="181" t="s">
        <v>
60</v>
      </c>
      <c r="C26" s="181" t="s">
        <v>
61</v>
      </c>
      <c r="D26" s="181" t="s">
        <v>
60</v>
      </c>
      <c r="E26" s="181" t="s">
        <v>
61</v>
      </c>
      <c r="F26" s="181" t="s">
        <v>
60</v>
      </c>
      <c r="G26" s="181" t="s">
        <v>
61</v>
      </c>
      <c r="H26" s="181" t="s">
        <v>
60</v>
      </c>
      <c r="I26" s="181" t="s">
        <v>
61</v>
      </c>
      <c r="J26" s="181" t="s">
        <v>
60</v>
      </c>
      <c r="K26" s="181" t="s">
        <v>
61</v>
      </c>
    </row>
    <row r="27" spans="1:11" x14ac:dyDescent="0.2">
      <c r="A27" s="181" t="str">
        <f>
IF(連結実質赤字比率に係る赤字・黒字の構成分析!C$43="",NA(),連結実質赤字比率に係る赤字・黒字の構成分析!C$43)</f>
        <v>
その他会計（黒字）</v>
      </c>
      <c r="B27" s="181" t="e">
        <f>
IF(ROUND(VALUE(SUBSTITUTE(連結実質赤字比率に係る赤字・黒字の構成分析!F$43,"▲", "-")), 2) &lt; 0, ABS(ROUND(VALUE(SUBSTITUTE(連結実質赤字比率に係る赤字・黒字の構成分析!F$43,"▲", "-")), 2)), NA())</f>
        <v>
#N/A</v>
      </c>
      <c r="C27" s="181">
        <f>
IF(ROUND(VALUE(SUBSTITUTE(連結実質赤字比率に係る赤字・黒字の構成分析!F$43,"▲", "-")), 2) &gt;= 0, ABS(ROUND(VALUE(SUBSTITUTE(連結実質赤字比率に係る赤字・黒字の構成分析!F$43,"▲", "-")), 2)), NA())</f>
        <v>
0</v>
      </c>
      <c r="D27" s="181" t="e">
        <f>
IF(ROUND(VALUE(SUBSTITUTE(連結実質赤字比率に係る赤字・黒字の構成分析!G$43,"▲", "-")), 2) &lt; 0, ABS(ROUND(VALUE(SUBSTITUTE(連結実質赤字比率に係る赤字・黒字の構成分析!G$43,"▲", "-")), 2)), NA())</f>
        <v>
#N/A</v>
      </c>
      <c r="E27" s="181">
        <f>
IF(ROUND(VALUE(SUBSTITUTE(連結実質赤字比率に係る赤字・黒字の構成分析!G$43,"▲", "-")), 2) &gt;= 0, ABS(ROUND(VALUE(SUBSTITUTE(連結実質赤字比率に係る赤字・黒字の構成分析!G$43,"▲", "-")), 2)), NA())</f>
        <v>
0</v>
      </c>
      <c r="F27" s="181" t="e">
        <f>
IF(ROUND(VALUE(SUBSTITUTE(連結実質赤字比率に係る赤字・黒字の構成分析!H$43,"▲", "-")), 2) &lt; 0, ABS(ROUND(VALUE(SUBSTITUTE(連結実質赤字比率に係る赤字・黒字の構成分析!H$43,"▲", "-")), 2)), NA())</f>
        <v>
#N/A</v>
      </c>
      <c r="G27" s="181">
        <f>
IF(ROUND(VALUE(SUBSTITUTE(連結実質赤字比率に係る赤字・黒字の構成分析!H$43,"▲", "-")), 2) &gt;= 0, ABS(ROUND(VALUE(SUBSTITUTE(連結実質赤字比率に係る赤字・黒字の構成分析!H$43,"▲", "-")), 2)), NA())</f>
        <v>
0</v>
      </c>
      <c r="H27" s="181" t="e">
        <f>
IF(ROUND(VALUE(SUBSTITUTE(連結実質赤字比率に係る赤字・黒字の構成分析!I$43,"▲", "-")), 2) &lt; 0, ABS(ROUND(VALUE(SUBSTITUTE(連結実質赤字比率に係る赤字・黒字の構成分析!I$43,"▲", "-")), 2)), NA())</f>
        <v>
#VALUE!</v>
      </c>
      <c r="I27" s="181" t="e">
        <f>
IF(ROUND(VALUE(SUBSTITUTE(連結実質赤字比率に係る赤字・黒字の構成分析!I$43,"▲", "-")), 2) &gt;= 0, ABS(ROUND(VALUE(SUBSTITUTE(連結実質赤字比率に係る赤字・黒字の構成分析!I$43,"▲", "-")), 2)), NA())</f>
        <v>
#VALUE!</v>
      </c>
      <c r="J27" s="181" t="e">
        <f>
IF(ROUND(VALUE(SUBSTITUTE(連結実質赤字比率に係る赤字・黒字の構成分析!J$43,"▲", "-")), 2) &lt; 0, ABS(ROUND(VALUE(SUBSTITUTE(連結実質赤字比率に係る赤字・黒字の構成分析!J$43,"▲", "-")), 2)), NA())</f>
        <v>
#VALUE!</v>
      </c>
      <c r="K27" s="181" t="e">
        <f>
IF(ROUND(VALUE(SUBSTITUTE(連結実質赤字比率に係る赤字・黒字の構成分析!J$43,"▲", "-")), 2) &gt;= 0, ABS(ROUND(VALUE(SUBSTITUTE(連結実質赤字比率に係る赤字・黒字の構成分析!J$43,"▲", "-")), 2)), NA())</f>
        <v>
#VALUE!</v>
      </c>
    </row>
    <row r="28" spans="1:11" x14ac:dyDescent="0.2">
      <c r="A28" s="181" t="str">
        <f>
IF(連結実質赤字比率に係る赤字・黒字の構成分析!C$42="",NA(),連結実質赤字比率に係る赤字・黒字の構成分析!C$42)</f>
        <v>
その他会計（赤字）</v>
      </c>
      <c r="B28" s="181" t="e">
        <f>
IF(ROUND(VALUE(SUBSTITUTE(連結実質赤字比率に係る赤字・黒字の構成分析!F$42,"▲", "-")), 2) &lt; 0, ABS(ROUND(VALUE(SUBSTITUTE(連結実質赤字比率に係る赤字・黒字の構成分析!F$42,"▲", "-")), 2)), NA())</f>
        <v>
#VALUE!</v>
      </c>
      <c r="C28" s="181" t="e">
        <f>
IF(ROUND(VALUE(SUBSTITUTE(連結実質赤字比率に係る赤字・黒字の構成分析!F$42,"▲", "-")), 2) &gt;= 0, ABS(ROUND(VALUE(SUBSTITUTE(連結実質赤字比率に係る赤字・黒字の構成分析!F$42,"▲", "-")), 2)), NA())</f>
        <v>
#VALUE!</v>
      </c>
      <c r="D28" s="181" t="e">
        <f>
IF(ROUND(VALUE(SUBSTITUTE(連結実質赤字比率に係る赤字・黒字の構成分析!G$42,"▲", "-")), 2) &lt; 0, ABS(ROUND(VALUE(SUBSTITUTE(連結実質赤字比率に係る赤字・黒字の構成分析!G$42,"▲", "-")), 2)), NA())</f>
        <v>
#VALUE!</v>
      </c>
      <c r="E28" s="181" t="e">
        <f>
IF(ROUND(VALUE(SUBSTITUTE(連結実質赤字比率に係る赤字・黒字の構成分析!G$42,"▲", "-")), 2) &gt;= 0, ABS(ROUND(VALUE(SUBSTITUTE(連結実質赤字比率に係る赤字・黒字の構成分析!G$42,"▲", "-")), 2)), NA())</f>
        <v>
#VALUE!</v>
      </c>
      <c r="F28" s="181" t="e">
        <f>
IF(ROUND(VALUE(SUBSTITUTE(連結実質赤字比率に係る赤字・黒字の構成分析!H$42,"▲", "-")), 2) &lt; 0, ABS(ROUND(VALUE(SUBSTITUTE(連結実質赤字比率に係る赤字・黒字の構成分析!H$42,"▲", "-")), 2)), NA())</f>
        <v>
#VALUE!</v>
      </c>
      <c r="G28" s="181" t="e">
        <f>
IF(ROUND(VALUE(SUBSTITUTE(連結実質赤字比率に係る赤字・黒字の構成分析!H$42,"▲", "-")), 2) &gt;= 0, ABS(ROUND(VALUE(SUBSTITUTE(連結実質赤字比率に係る赤字・黒字の構成分析!H$42,"▲", "-")), 2)), NA())</f>
        <v>
#VALUE!</v>
      </c>
      <c r="H28" s="181" t="e">
        <f>
IF(ROUND(VALUE(SUBSTITUTE(連結実質赤字比率に係る赤字・黒字の構成分析!I$42,"▲", "-")), 2) &lt; 0, ABS(ROUND(VALUE(SUBSTITUTE(連結実質赤字比率に係る赤字・黒字の構成分析!I$42,"▲", "-")), 2)), NA())</f>
        <v>
#VALUE!</v>
      </c>
      <c r="I28" s="181" t="e">
        <f>
IF(ROUND(VALUE(SUBSTITUTE(連結実質赤字比率に係る赤字・黒字の構成分析!I$42,"▲", "-")), 2) &gt;= 0, ABS(ROUND(VALUE(SUBSTITUTE(連結実質赤字比率に係る赤字・黒字の構成分析!I$42,"▲", "-")), 2)), NA())</f>
        <v>
#VALUE!</v>
      </c>
      <c r="J28" s="181" t="e">
        <f>
IF(ROUND(VALUE(SUBSTITUTE(連結実質赤字比率に係る赤字・黒字の構成分析!J$42,"▲", "-")), 2) &lt; 0, ABS(ROUND(VALUE(SUBSTITUTE(連結実質赤字比率に係る赤字・黒字の構成分析!J$42,"▲", "-")), 2)), NA())</f>
        <v>
#VALUE!</v>
      </c>
      <c r="K28" s="181" t="e">
        <f>
IF(ROUND(VALUE(SUBSTITUTE(連結実質赤字比率に係る赤字・黒字の構成分析!J$42,"▲", "-")), 2) &gt;= 0, ABS(ROUND(VALUE(SUBSTITUTE(連結実質赤字比率に係る赤字・黒字の構成分析!J$42,"▲", "-")), 2)), NA())</f>
        <v>
#VALUE!</v>
      </c>
    </row>
    <row r="29" spans="1:11" x14ac:dyDescent="0.2">
      <c r="A29" s="181" t="e">
        <f>
IF(連結実質赤字比率に係る赤字・黒字の構成分析!C$41="",NA(),連結実質赤字比率に係る赤字・黒字の構成分析!C$41)</f>
        <v>
#N/A</v>
      </c>
      <c r="B29" s="181" t="e">
        <f>
IF(ROUND(VALUE(SUBSTITUTE(連結実質赤字比率に係る赤字・黒字の構成分析!F$41,"▲", "-")), 2) &lt; 0, ABS(ROUND(VALUE(SUBSTITUTE(連結実質赤字比率に係る赤字・黒字の構成分析!F$41,"▲", "-")), 2)), NA())</f>
        <v>
#VALUE!</v>
      </c>
      <c r="C29" s="181" t="e">
        <f>
IF(ROUND(VALUE(SUBSTITUTE(連結実質赤字比率に係る赤字・黒字の構成分析!F$41,"▲", "-")), 2) &gt;= 0, ABS(ROUND(VALUE(SUBSTITUTE(連結実質赤字比率に係る赤字・黒字の構成分析!F$41,"▲", "-")), 2)), NA())</f>
        <v>
#VALUE!</v>
      </c>
      <c r="D29" s="181" t="e">
        <f>
IF(ROUND(VALUE(SUBSTITUTE(連結実質赤字比率に係る赤字・黒字の構成分析!G$41,"▲", "-")), 2) &lt; 0, ABS(ROUND(VALUE(SUBSTITUTE(連結実質赤字比率に係る赤字・黒字の構成分析!G$41,"▲", "-")), 2)), NA())</f>
        <v>
#VALUE!</v>
      </c>
      <c r="E29" s="181" t="e">
        <f>
IF(ROUND(VALUE(SUBSTITUTE(連結実質赤字比率に係る赤字・黒字の構成分析!G$41,"▲", "-")), 2) &gt;= 0, ABS(ROUND(VALUE(SUBSTITUTE(連結実質赤字比率に係る赤字・黒字の構成分析!G$41,"▲", "-")), 2)), NA())</f>
        <v>
#VALUE!</v>
      </c>
      <c r="F29" s="181" t="e">
        <f>
IF(ROUND(VALUE(SUBSTITUTE(連結実質赤字比率に係る赤字・黒字の構成分析!H$41,"▲", "-")), 2) &lt; 0, ABS(ROUND(VALUE(SUBSTITUTE(連結実質赤字比率に係る赤字・黒字の構成分析!H$41,"▲", "-")), 2)), NA())</f>
        <v>
#VALUE!</v>
      </c>
      <c r="G29" s="181" t="e">
        <f>
IF(ROUND(VALUE(SUBSTITUTE(連結実質赤字比率に係る赤字・黒字の構成分析!H$41,"▲", "-")), 2) &gt;= 0, ABS(ROUND(VALUE(SUBSTITUTE(連結実質赤字比率に係る赤字・黒字の構成分析!H$41,"▲", "-")), 2)), NA())</f>
        <v>
#VALUE!</v>
      </c>
      <c r="H29" s="181" t="e">
        <f>
IF(ROUND(VALUE(SUBSTITUTE(連結実質赤字比率に係る赤字・黒字の構成分析!I$41,"▲", "-")), 2) &lt; 0, ABS(ROUND(VALUE(SUBSTITUTE(連結実質赤字比率に係る赤字・黒字の構成分析!I$41,"▲", "-")), 2)), NA())</f>
        <v>
#VALUE!</v>
      </c>
      <c r="I29" s="181" t="e">
        <f>
IF(ROUND(VALUE(SUBSTITUTE(連結実質赤字比率に係る赤字・黒字の構成分析!I$41,"▲", "-")), 2) &gt;= 0, ABS(ROUND(VALUE(SUBSTITUTE(連結実質赤字比率に係る赤字・黒字の構成分析!I$41,"▲", "-")), 2)), NA())</f>
        <v>
#VALUE!</v>
      </c>
      <c r="J29" s="181" t="e">
        <f>
IF(ROUND(VALUE(SUBSTITUTE(連結実質赤字比率に係る赤字・黒字の構成分析!J$41,"▲", "-")), 2) &lt; 0, ABS(ROUND(VALUE(SUBSTITUTE(連結実質赤字比率に係る赤字・黒字の構成分析!J$41,"▲", "-")), 2)), NA())</f>
        <v>
#VALUE!</v>
      </c>
      <c r="K29" s="181" t="e">
        <f>
IF(ROUND(VALUE(SUBSTITUTE(連結実質赤字比率に係る赤字・黒字の構成分析!J$41,"▲", "-")), 2) &gt;= 0, ABS(ROUND(VALUE(SUBSTITUTE(連結実質赤字比率に係る赤字・黒字の構成分析!J$41,"▲", "-")), 2)), NA())</f>
        <v>
#VALUE!</v>
      </c>
    </row>
    <row r="30" spans="1:11" x14ac:dyDescent="0.2">
      <c r="A30" s="181" t="str">
        <f>
IF(連結実質赤字比率に係る赤字・黒字の構成分析!C$40="",NA(),連結実質赤字比率に係る赤字・黒字の構成分析!C$40)</f>
        <v>
後期高齢者医療事業特別会計</v>
      </c>
      <c r="B30" s="181" t="e">
        <f>
IF(ROUND(VALUE(SUBSTITUTE(連結実質赤字比率に係る赤字・黒字の構成分析!F$40,"▲", "-")), 2) &lt; 0, ABS(ROUND(VALUE(SUBSTITUTE(連結実質赤字比率に係る赤字・黒字の構成分析!F$40,"▲", "-")), 2)), NA())</f>
        <v>
#N/A</v>
      </c>
      <c r="C30" s="181">
        <f>
IF(ROUND(VALUE(SUBSTITUTE(連結実質赤字比率に係る赤字・黒字の構成分析!F$40,"▲", "-")), 2) &gt;= 0, ABS(ROUND(VALUE(SUBSTITUTE(連結実質赤字比率に係る赤字・黒字の構成分析!F$40,"▲", "-")), 2)), NA())</f>
        <v>
0.09</v>
      </c>
      <c r="D30" s="181" t="e">
        <f>
IF(ROUND(VALUE(SUBSTITUTE(連結実質赤字比率に係る赤字・黒字の構成分析!G$40,"▲", "-")), 2) &lt; 0, ABS(ROUND(VALUE(SUBSTITUTE(連結実質赤字比率に係る赤字・黒字の構成分析!G$40,"▲", "-")), 2)), NA())</f>
        <v>
#N/A</v>
      </c>
      <c r="E30" s="181">
        <f>
IF(ROUND(VALUE(SUBSTITUTE(連結実質赤字比率に係る赤字・黒字の構成分析!G$40,"▲", "-")), 2) &gt;= 0, ABS(ROUND(VALUE(SUBSTITUTE(連結実質赤字比率に係る赤字・黒字の構成分析!G$40,"▲", "-")), 2)), NA())</f>
        <v>
0.08</v>
      </c>
      <c r="F30" s="181" t="e">
        <f>
IF(ROUND(VALUE(SUBSTITUTE(連結実質赤字比率に係る赤字・黒字の構成分析!H$40,"▲", "-")), 2) &lt; 0, ABS(ROUND(VALUE(SUBSTITUTE(連結実質赤字比率に係る赤字・黒字の構成分析!H$40,"▲", "-")), 2)), NA())</f>
        <v>
#N/A</v>
      </c>
      <c r="G30" s="181">
        <f>
IF(ROUND(VALUE(SUBSTITUTE(連結実質赤字比率に係る赤字・黒字の構成分析!H$40,"▲", "-")), 2) &gt;= 0, ABS(ROUND(VALUE(SUBSTITUTE(連結実質赤字比率に係る赤字・黒字の構成分析!H$40,"▲", "-")), 2)), NA())</f>
        <v>
0</v>
      </c>
      <c r="H30" s="181" t="e">
        <f>
IF(ROUND(VALUE(SUBSTITUTE(連結実質赤字比率に係る赤字・黒字の構成分析!I$40,"▲", "-")), 2) &lt; 0, ABS(ROUND(VALUE(SUBSTITUTE(連結実質赤字比率に係る赤字・黒字の構成分析!I$40,"▲", "-")), 2)), NA())</f>
        <v>
#N/A</v>
      </c>
      <c r="I30" s="181">
        <f>
IF(ROUND(VALUE(SUBSTITUTE(連結実質赤字比率に係る赤字・黒字の構成分析!I$40,"▲", "-")), 2) &gt;= 0, ABS(ROUND(VALUE(SUBSTITUTE(連結実質赤字比率に係る赤字・黒字の構成分析!I$40,"▲", "-")), 2)), NA())</f>
        <v>
0.04</v>
      </c>
      <c r="J30" s="181" t="e">
        <f>
IF(ROUND(VALUE(SUBSTITUTE(連結実質赤字比率に係る赤字・黒字の構成分析!J$40,"▲", "-")), 2) &lt; 0, ABS(ROUND(VALUE(SUBSTITUTE(連結実質赤字比率に係る赤字・黒字の構成分析!J$40,"▲", "-")), 2)), NA())</f>
        <v>
#N/A</v>
      </c>
      <c r="K30" s="181">
        <f>
IF(ROUND(VALUE(SUBSTITUTE(連結実質赤字比率に係る赤字・黒字の構成分析!J$40,"▲", "-")), 2) &gt;= 0, ABS(ROUND(VALUE(SUBSTITUTE(連結実質赤字比率に係る赤字・黒字の構成分析!J$40,"▲", "-")), 2)), NA())</f>
        <v>
0.01</v>
      </c>
    </row>
    <row r="31" spans="1:11" x14ac:dyDescent="0.2">
      <c r="A31" s="181" t="str">
        <f>
IF(連結実質赤字比率に係る赤字・黒字の構成分析!C$39="",NA(),連結実質赤字比率に係る赤字・黒字の構成分析!C$39)</f>
        <v>
介護保険事業特別会計（事業勘定）</v>
      </c>
      <c r="B31" s="181" t="e">
        <f>
IF(ROUND(VALUE(SUBSTITUTE(連結実質赤字比率に係る赤字・黒字の構成分析!F$39,"▲", "-")), 2) &lt; 0, ABS(ROUND(VALUE(SUBSTITUTE(連結実質赤字比率に係る赤字・黒字の構成分析!F$39,"▲", "-")), 2)), NA())</f>
        <v>
#N/A</v>
      </c>
      <c r="C31" s="181">
        <f>
IF(ROUND(VALUE(SUBSTITUTE(連結実質赤字比率に係る赤字・黒字の構成分析!F$39,"▲", "-")), 2) &gt;= 0, ABS(ROUND(VALUE(SUBSTITUTE(連結実質赤字比率に係る赤字・黒字の構成分析!F$39,"▲", "-")), 2)), NA())</f>
        <v>
0.28000000000000003</v>
      </c>
      <c r="D31" s="181" t="e">
        <f>
IF(ROUND(VALUE(SUBSTITUTE(連結実質赤字比率に係る赤字・黒字の構成分析!G$39,"▲", "-")), 2) &lt; 0, ABS(ROUND(VALUE(SUBSTITUTE(連結実質赤字比率に係る赤字・黒字の構成分析!G$39,"▲", "-")), 2)), NA())</f>
        <v>
#N/A</v>
      </c>
      <c r="E31" s="181">
        <f>
IF(ROUND(VALUE(SUBSTITUTE(連結実質赤字比率に係る赤字・黒字の構成分析!G$39,"▲", "-")), 2) &gt;= 0, ABS(ROUND(VALUE(SUBSTITUTE(連結実質赤字比率に係る赤字・黒字の構成分析!G$39,"▲", "-")), 2)), NA())</f>
        <v>
0.35</v>
      </c>
      <c r="F31" s="181" t="e">
        <f>
IF(ROUND(VALUE(SUBSTITUTE(連結実質赤字比率に係る赤字・黒字の構成分析!H$39,"▲", "-")), 2) &lt; 0, ABS(ROUND(VALUE(SUBSTITUTE(連結実質赤字比率に係る赤字・黒字の構成分析!H$39,"▲", "-")), 2)), NA())</f>
        <v>
#N/A</v>
      </c>
      <c r="G31" s="181">
        <f>
IF(ROUND(VALUE(SUBSTITUTE(連結実質赤字比率に係る赤字・黒字の構成分析!H$39,"▲", "-")), 2) &gt;= 0, ABS(ROUND(VALUE(SUBSTITUTE(連結実質赤字比率に係る赤字・黒字の構成分析!H$39,"▲", "-")), 2)), NA())</f>
        <v>
0.06</v>
      </c>
      <c r="H31" s="181" t="e">
        <f>
IF(ROUND(VALUE(SUBSTITUTE(連結実質赤字比率に係る赤字・黒字の構成分析!I$39,"▲", "-")), 2) &lt; 0, ABS(ROUND(VALUE(SUBSTITUTE(連結実質赤字比率に係る赤字・黒字の構成分析!I$39,"▲", "-")), 2)), NA())</f>
        <v>
#N/A</v>
      </c>
      <c r="I31" s="181">
        <f>
IF(ROUND(VALUE(SUBSTITUTE(連結実質赤字比率に係る赤字・黒字の構成分析!I$39,"▲", "-")), 2) &gt;= 0, ABS(ROUND(VALUE(SUBSTITUTE(連結実質赤字比率に係る赤字・黒字の構成分析!I$39,"▲", "-")), 2)), NA())</f>
        <v>
0.41</v>
      </c>
      <c r="J31" s="181" t="e">
        <f>
IF(ROUND(VALUE(SUBSTITUTE(連結実質赤字比率に係る赤字・黒字の構成分析!J$39,"▲", "-")), 2) &lt; 0, ABS(ROUND(VALUE(SUBSTITUTE(連結実質赤字比率に係る赤字・黒字の構成分析!J$39,"▲", "-")), 2)), NA())</f>
        <v>
#N/A</v>
      </c>
      <c r="K31" s="181">
        <f>
IF(ROUND(VALUE(SUBSTITUTE(連結実質赤字比率に係る赤字・黒字の構成分析!J$39,"▲", "-")), 2) &gt;= 0, ABS(ROUND(VALUE(SUBSTITUTE(連結実質赤字比率に係る赤字・黒字の構成分析!J$39,"▲", "-")), 2)), NA())</f>
        <v>
0.2</v>
      </c>
    </row>
    <row r="32" spans="1:11" x14ac:dyDescent="0.2">
      <c r="A32" s="181" t="str">
        <f>
IF(連結実質赤字比率に係る赤字・黒字の構成分析!C$38="",NA(),連結実質赤字比率に係る赤字・黒字の構成分析!C$38)</f>
        <v>
合併処理浄化槽事業特別会計</v>
      </c>
      <c r="B32" s="181" t="e">
        <f>
IF(ROUND(VALUE(SUBSTITUTE(連結実質赤字比率に係る赤字・黒字の構成分析!F$38,"▲", "-")), 2) &lt; 0, ABS(ROUND(VALUE(SUBSTITUTE(連結実質赤字比率に係る赤字・黒字の構成分析!F$38,"▲", "-")), 2)), NA())</f>
        <v>
#N/A</v>
      </c>
      <c r="C32" s="181">
        <f>
IF(ROUND(VALUE(SUBSTITUTE(連結実質赤字比率に係る赤字・黒字の構成分析!F$38,"▲", "-")), 2) &gt;= 0, ABS(ROUND(VALUE(SUBSTITUTE(連結実質赤字比率に係る赤字・黒字の構成分析!F$38,"▲", "-")), 2)), NA())</f>
        <v>
0</v>
      </c>
      <c r="D32" s="181" t="e">
        <f>
IF(ROUND(VALUE(SUBSTITUTE(連結実質赤字比率に係る赤字・黒字の構成分析!G$38,"▲", "-")), 2) &lt; 0, ABS(ROUND(VALUE(SUBSTITUTE(連結実質赤字比率に係る赤字・黒字の構成分析!G$38,"▲", "-")), 2)), NA())</f>
        <v>
#N/A</v>
      </c>
      <c r="E32" s="181">
        <f>
IF(ROUND(VALUE(SUBSTITUTE(連結実質赤字比率に係る赤字・黒字の構成分析!G$38,"▲", "-")), 2) &gt;= 0, ABS(ROUND(VALUE(SUBSTITUTE(連結実質赤字比率に係る赤字・黒字の構成分析!G$38,"▲", "-")), 2)), NA())</f>
        <v>
0</v>
      </c>
      <c r="F32" s="181" t="e">
        <f>
IF(ROUND(VALUE(SUBSTITUTE(連結実質赤字比率に係る赤字・黒字の構成分析!H$38,"▲", "-")), 2) &lt; 0, ABS(ROUND(VALUE(SUBSTITUTE(連結実質赤字比率に係る赤字・黒字の構成分析!H$38,"▲", "-")), 2)), NA())</f>
        <v>
#N/A</v>
      </c>
      <c r="G32" s="181">
        <f>
IF(ROUND(VALUE(SUBSTITUTE(連結実質赤字比率に係る赤字・黒字の構成分析!H$38,"▲", "-")), 2) &gt;= 0, ABS(ROUND(VALUE(SUBSTITUTE(連結実質赤字比率に係る赤字・黒字の構成分析!H$38,"▲", "-")), 2)), NA())</f>
        <v>
0.02</v>
      </c>
      <c r="H32" s="181" t="e">
        <f>
IF(ROUND(VALUE(SUBSTITUTE(連結実質赤字比率に係る赤字・黒字の構成分析!I$38,"▲", "-")), 2) &lt; 0, ABS(ROUND(VALUE(SUBSTITUTE(連結実質赤字比率に係る赤字・黒字の構成分析!I$38,"▲", "-")), 2)), NA())</f>
        <v>
#N/A</v>
      </c>
      <c r="I32" s="181">
        <f>
IF(ROUND(VALUE(SUBSTITUTE(連結実質赤字比率に係る赤字・黒字の構成分析!I$38,"▲", "-")), 2) &gt;= 0, ABS(ROUND(VALUE(SUBSTITUTE(連結実質赤字比率に係る赤字・黒字の構成分析!I$38,"▲", "-")), 2)), NA())</f>
        <v>
0.18</v>
      </c>
      <c r="J32" s="181" t="e">
        <f>
IF(ROUND(VALUE(SUBSTITUTE(連結実質赤字比率に係る赤字・黒字の構成分析!J$38,"▲", "-")), 2) &lt; 0, ABS(ROUND(VALUE(SUBSTITUTE(連結実質赤字比率に係る赤字・黒字の構成分析!J$38,"▲", "-")), 2)), NA())</f>
        <v>
#N/A</v>
      </c>
      <c r="K32" s="181">
        <f>
IF(ROUND(VALUE(SUBSTITUTE(連結実質赤字比率に係る赤字・黒字の構成分析!J$38,"▲", "-")), 2) &gt;= 0, ABS(ROUND(VALUE(SUBSTITUTE(連結実質赤字比率に係る赤字・黒字の構成分析!J$38,"▲", "-")), 2)), NA())</f>
        <v>
0.28000000000000003</v>
      </c>
    </row>
    <row r="33" spans="1:16" x14ac:dyDescent="0.2">
      <c r="A33" s="181" t="str">
        <f>
IF(連結実質赤字比率に係る赤字・黒字の構成分析!C$37="",NA(),連結実質赤字比率に係る赤字・黒字の構成分析!C$37)</f>
        <v>
国民健康保険事業特別会計（直診勘定）</v>
      </c>
      <c r="B33" s="181" t="e">
        <f>
IF(ROUND(VALUE(SUBSTITUTE(連結実質赤字比率に係る赤字・黒字の構成分析!F$37,"▲", "-")), 2) &lt; 0, ABS(ROUND(VALUE(SUBSTITUTE(連結実質赤字比率に係る赤字・黒字の構成分析!F$37,"▲", "-")), 2)), NA())</f>
        <v>
#N/A</v>
      </c>
      <c r="C33" s="181">
        <f>
IF(ROUND(VALUE(SUBSTITUTE(連結実質赤字比率に係る赤字・黒字の構成分析!F$37,"▲", "-")), 2) &gt;= 0, ABS(ROUND(VALUE(SUBSTITUTE(連結実質赤字比率に係る赤字・黒字の構成分析!F$37,"▲", "-")), 2)), NA())</f>
        <v>
0.35</v>
      </c>
      <c r="D33" s="181" t="e">
        <f>
IF(ROUND(VALUE(SUBSTITUTE(連結実質赤字比率に係る赤字・黒字の構成分析!G$37,"▲", "-")), 2) &lt; 0, ABS(ROUND(VALUE(SUBSTITUTE(連結実質赤字比率に係る赤字・黒字の構成分析!G$37,"▲", "-")), 2)), NA())</f>
        <v>
#N/A</v>
      </c>
      <c r="E33" s="181">
        <f>
IF(ROUND(VALUE(SUBSTITUTE(連結実質赤字比率に係る赤字・黒字の構成分析!G$37,"▲", "-")), 2) &gt;= 0, ABS(ROUND(VALUE(SUBSTITUTE(連結実質赤字比率に係る赤字・黒字の構成分析!G$37,"▲", "-")), 2)), NA())</f>
        <v>
0</v>
      </c>
      <c r="F33" s="181" t="e">
        <f>
IF(ROUND(VALUE(SUBSTITUTE(連結実質赤字比率に係る赤字・黒字の構成分析!H$37,"▲", "-")), 2) &lt; 0, ABS(ROUND(VALUE(SUBSTITUTE(連結実質赤字比率に係る赤字・黒字の構成分析!H$37,"▲", "-")), 2)), NA())</f>
        <v>
#N/A</v>
      </c>
      <c r="G33" s="181">
        <f>
IF(ROUND(VALUE(SUBSTITUTE(連結実質赤字比率に係る赤字・黒字の構成分析!H$37,"▲", "-")), 2) &gt;= 0, ABS(ROUND(VALUE(SUBSTITUTE(連結実質赤字比率に係る赤字・黒字の構成分析!H$37,"▲", "-")), 2)), NA())</f>
        <v>
0.02</v>
      </c>
      <c r="H33" s="181" t="e">
        <f>
IF(ROUND(VALUE(SUBSTITUTE(連結実質赤字比率に係る赤字・黒字の構成分析!I$37,"▲", "-")), 2) &lt; 0, ABS(ROUND(VALUE(SUBSTITUTE(連結実質赤字比率に係る赤字・黒字の構成分析!I$37,"▲", "-")), 2)), NA())</f>
        <v>
#N/A</v>
      </c>
      <c r="I33" s="181">
        <f>
IF(ROUND(VALUE(SUBSTITUTE(連結実質赤字比率に係る赤字・黒字の構成分析!I$37,"▲", "-")), 2) &gt;= 0, ABS(ROUND(VALUE(SUBSTITUTE(連結実質赤字比率に係る赤字・黒字の構成分析!I$37,"▲", "-")), 2)), NA())</f>
        <v>
0.53</v>
      </c>
      <c r="J33" s="181" t="e">
        <f>
IF(ROUND(VALUE(SUBSTITUTE(連結実質赤字比率に係る赤字・黒字の構成分析!J$37,"▲", "-")), 2) &lt; 0, ABS(ROUND(VALUE(SUBSTITUTE(連結実質赤字比率に係る赤字・黒字の構成分析!J$37,"▲", "-")), 2)), NA())</f>
        <v>
#N/A</v>
      </c>
      <c r="K33" s="181">
        <f>
IF(ROUND(VALUE(SUBSTITUTE(連結実質赤字比率に係る赤字・黒字の構成分析!J$37,"▲", "-")), 2) &gt;= 0, ABS(ROUND(VALUE(SUBSTITUTE(連結実質赤字比率に係る赤字・黒字の構成分析!J$37,"▲", "-")), 2)), NA())</f>
        <v>
0.3</v>
      </c>
    </row>
    <row r="34" spans="1:16" x14ac:dyDescent="0.2">
      <c r="A34" s="181" t="str">
        <f>
IF(連結実質赤字比率に係る赤字・黒字の構成分析!C$36="",NA(),連結実質赤字比率に係る赤字・黒字の構成分析!C$36)</f>
        <v>
簡易水道事業特別会計</v>
      </c>
      <c r="B34" s="181" t="e">
        <f>
IF(ROUND(VALUE(SUBSTITUTE(連結実質赤字比率に係る赤字・黒字の構成分析!F$36,"▲", "-")), 2) &lt; 0, ABS(ROUND(VALUE(SUBSTITUTE(連結実質赤字比率に係る赤字・黒字の構成分析!F$36,"▲", "-")), 2)), NA())</f>
        <v>
#N/A</v>
      </c>
      <c r="C34" s="181">
        <f>
IF(ROUND(VALUE(SUBSTITUTE(連結実質赤字比率に係る赤字・黒字の構成分析!F$36,"▲", "-")), 2) &gt;= 0, ABS(ROUND(VALUE(SUBSTITUTE(連結実質赤字比率に係る赤字・黒字の構成分析!F$36,"▲", "-")), 2)), NA())</f>
        <v>
0</v>
      </c>
      <c r="D34" s="181" t="e">
        <f>
IF(ROUND(VALUE(SUBSTITUTE(連結実質赤字比率に係る赤字・黒字の構成分析!G$36,"▲", "-")), 2) &lt; 0, ABS(ROUND(VALUE(SUBSTITUTE(連結実質赤字比率に係る赤字・黒字の構成分析!G$36,"▲", "-")), 2)), NA())</f>
        <v>
#N/A</v>
      </c>
      <c r="E34" s="181">
        <f>
IF(ROUND(VALUE(SUBSTITUTE(連結実質赤字比率に係る赤字・黒字の構成分析!G$36,"▲", "-")), 2) &gt;= 0, ABS(ROUND(VALUE(SUBSTITUTE(連結実質赤字比率に係る赤字・黒字の構成分析!G$36,"▲", "-")), 2)), NA())</f>
        <v>
0</v>
      </c>
      <c r="F34" s="181" t="e">
        <f>
IF(ROUND(VALUE(SUBSTITUTE(連結実質赤字比率に係る赤字・黒字の構成分析!H$36,"▲", "-")), 2) &lt; 0, ABS(ROUND(VALUE(SUBSTITUTE(連結実質赤字比率に係る赤字・黒字の構成分析!H$36,"▲", "-")), 2)), NA())</f>
        <v>
#N/A</v>
      </c>
      <c r="G34" s="181">
        <f>
IF(ROUND(VALUE(SUBSTITUTE(連結実質赤字比率に係る赤字・黒字の構成分析!H$36,"▲", "-")), 2) &gt;= 0, ABS(ROUND(VALUE(SUBSTITUTE(連結実質赤字比率に係る赤字・黒字の構成分析!H$36,"▲", "-")), 2)), NA())</f>
        <v>
0</v>
      </c>
      <c r="H34" s="181" t="e">
        <f>
IF(ROUND(VALUE(SUBSTITUTE(連結実質赤字比率に係る赤字・黒字の構成分析!I$36,"▲", "-")), 2) &lt; 0, ABS(ROUND(VALUE(SUBSTITUTE(連結実質赤字比率に係る赤字・黒字の構成分析!I$36,"▲", "-")), 2)), NA())</f>
        <v>
#N/A</v>
      </c>
      <c r="I34" s="181">
        <f>
IF(ROUND(VALUE(SUBSTITUTE(連結実質赤字比率に係る赤字・黒字の構成分析!I$36,"▲", "-")), 2) &gt;= 0, ABS(ROUND(VALUE(SUBSTITUTE(連結実質赤字比率に係る赤字・黒字の構成分析!I$36,"▲", "-")), 2)), NA())</f>
        <v>
0.06</v>
      </c>
      <c r="J34" s="181" t="e">
        <f>
IF(ROUND(VALUE(SUBSTITUTE(連結実質赤字比率に係る赤字・黒字の構成分析!J$36,"▲", "-")), 2) &lt; 0, ABS(ROUND(VALUE(SUBSTITUTE(連結実質赤字比率に係る赤字・黒字の構成分析!J$36,"▲", "-")), 2)), NA())</f>
        <v>
#N/A</v>
      </c>
      <c r="K34" s="181">
        <f>
IF(ROUND(VALUE(SUBSTITUTE(連結実質赤字比率に係る赤字・黒字の構成分析!J$36,"▲", "-")), 2) &gt;= 0, ABS(ROUND(VALUE(SUBSTITUTE(連結実質赤字比率に係る赤字・黒字の構成分析!J$36,"▲", "-")), 2)), NA())</f>
        <v>
1.39</v>
      </c>
    </row>
    <row r="35" spans="1:16" x14ac:dyDescent="0.2">
      <c r="A35" s="181" t="str">
        <f>
IF(連結実質赤字比率に係る赤字・黒字の構成分析!C$35="",NA(),連結実質赤字比率に係る赤字・黒字の構成分析!C$35)</f>
        <v>
国民健康保険事業特別会計（事業勘定）</v>
      </c>
      <c r="B35" s="181" t="e">
        <f>
IF(ROUND(VALUE(SUBSTITUTE(連結実質赤字比率に係る赤字・黒字の構成分析!F$35,"▲", "-")), 2) &lt; 0, ABS(ROUND(VALUE(SUBSTITUTE(連結実質赤字比率に係る赤字・黒字の構成分析!F$35,"▲", "-")), 2)), NA())</f>
        <v>
#N/A</v>
      </c>
      <c r="C35" s="181">
        <f>
IF(ROUND(VALUE(SUBSTITUTE(連結実質赤字比率に係る赤字・黒字の構成分析!F$35,"▲", "-")), 2) &gt;= 0, ABS(ROUND(VALUE(SUBSTITUTE(連結実質赤字比率に係る赤字・黒字の構成分析!F$35,"▲", "-")), 2)), NA())</f>
        <v>
2.83</v>
      </c>
      <c r="D35" s="181" t="e">
        <f>
IF(ROUND(VALUE(SUBSTITUTE(連結実質赤字比率に係る赤字・黒字の構成分析!G$35,"▲", "-")), 2) &lt; 0, ABS(ROUND(VALUE(SUBSTITUTE(連結実質赤字比率に係る赤字・黒字の構成分析!G$35,"▲", "-")), 2)), NA())</f>
        <v>
#N/A</v>
      </c>
      <c r="E35" s="181">
        <f>
IF(ROUND(VALUE(SUBSTITUTE(連結実質赤字比率に係る赤字・黒字の構成分析!G$35,"▲", "-")), 2) &gt;= 0, ABS(ROUND(VALUE(SUBSTITUTE(連結実質赤字比率に係る赤字・黒字の構成分析!G$35,"▲", "-")), 2)), NA())</f>
        <v>
2.36</v>
      </c>
      <c r="F35" s="181" t="e">
        <f>
IF(ROUND(VALUE(SUBSTITUTE(連結実質赤字比率に係る赤字・黒字の構成分析!H$35,"▲", "-")), 2) &lt; 0, ABS(ROUND(VALUE(SUBSTITUTE(連結実質赤字比率に係る赤字・黒字の構成分析!H$35,"▲", "-")), 2)), NA())</f>
        <v>
#N/A</v>
      </c>
      <c r="G35" s="181">
        <f>
IF(ROUND(VALUE(SUBSTITUTE(連結実質赤字比率に係る赤字・黒字の構成分析!H$35,"▲", "-")), 2) &gt;= 0, ABS(ROUND(VALUE(SUBSTITUTE(連結実質赤字比率に係る赤字・黒字の構成分析!H$35,"▲", "-")), 2)), NA())</f>
        <v>
2.17</v>
      </c>
      <c r="H35" s="181" t="e">
        <f>
IF(ROUND(VALUE(SUBSTITUTE(連結実質赤字比率に係る赤字・黒字の構成分析!I$35,"▲", "-")), 2) &lt; 0, ABS(ROUND(VALUE(SUBSTITUTE(連結実質赤字比率に係る赤字・黒字の構成分析!I$35,"▲", "-")), 2)), NA())</f>
        <v>
#N/A</v>
      </c>
      <c r="I35" s="181">
        <f>
IF(ROUND(VALUE(SUBSTITUTE(連結実質赤字比率に係る赤字・黒字の構成分析!I$35,"▲", "-")), 2) &gt;= 0, ABS(ROUND(VALUE(SUBSTITUTE(連結実質赤字比率に係る赤字・黒字の構成分析!I$35,"▲", "-")), 2)), NA())</f>
        <v>
2.98</v>
      </c>
      <c r="J35" s="181" t="e">
        <f>
IF(ROUND(VALUE(SUBSTITUTE(連結実質赤字比率に係る赤字・黒字の構成分析!J$35,"▲", "-")), 2) &lt; 0, ABS(ROUND(VALUE(SUBSTITUTE(連結実質赤字比率に係る赤字・黒字の構成分析!J$35,"▲", "-")), 2)), NA())</f>
        <v>
#N/A</v>
      </c>
      <c r="K35" s="181">
        <f>
IF(ROUND(VALUE(SUBSTITUTE(連結実質赤字比率に係る赤字・黒字の構成分析!J$35,"▲", "-")), 2) &gt;= 0, ABS(ROUND(VALUE(SUBSTITUTE(連結実質赤字比率に係る赤字・黒字の構成分析!J$35,"▲", "-")), 2)), NA())</f>
        <v>
1.59</v>
      </c>
    </row>
    <row r="36" spans="1:16" x14ac:dyDescent="0.2">
      <c r="A36" s="181" t="str">
        <f>
IF(連結実質赤字比率に係る赤字・黒字の構成分析!C$34="",NA(),連結実質赤字比率に係る赤字・黒字の構成分析!C$34)</f>
        <v>
一般会計</v>
      </c>
      <c r="B36" s="181" t="e">
        <f>
IF(ROUND(VALUE(SUBSTITUTE(連結実質赤字比率に係る赤字・黒字の構成分析!F$34,"▲", "-")), 2) &lt; 0, ABS(ROUND(VALUE(SUBSTITUTE(連結実質赤字比率に係る赤字・黒字の構成分析!F$34,"▲", "-")), 2)), NA())</f>
        <v>
#N/A</v>
      </c>
      <c r="C36" s="181">
        <f>
IF(ROUND(VALUE(SUBSTITUTE(連結実質赤字比率に係る赤字・黒字の構成分析!F$34,"▲", "-")), 2) &gt;= 0, ABS(ROUND(VALUE(SUBSTITUTE(連結実質赤字比率に係る赤字・黒字の構成分析!F$34,"▲", "-")), 2)), NA())</f>
        <v>
19.46</v>
      </c>
      <c r="D36" s="181" t="e">
        <f>
IF(ROUND(VALUE(SUBSTITUTE(連結実質赤字比率に係る赤字・黒字の構成分析!G$34,"▲", "-")), 2) &lt; 0, ABS(ROUND(VALUE(SUBSTITUTE(連結実質赤字比率に係る赤字・黒字の構成分析!G$34,"▲", "-")), 2)), NA())</f>
        <v>
#N/A</v>
      </c>
      <c r="E36" s="181">
        <f>
IF(ROUND(VALUE(SUBSTITUTE(連結実質赤字比率に係る赤字・黒字の構成分析!G$34,"▲", "-")), 2) &gt;= 0, ABS(ROUND(VALUE(SUBSTITUTE(連結実質赤字比率に係る赤字・黒字の構成分析!G$34,"▲", "-")), 2)), NA())</f>
        <v>
4.2</v>
      </c>
      <c r="F36" s="181" t="e">
        <f>
IF(ROUND(VALUE(SUBSTITUTE(連結実質赤字比率に係る赤字・黒字の構成分析!H$34,"▲", "-")), 2) &lt; 0, ABS(ROUND(VALUE(SUBSTITUTE(連結実質赤字比率に係る赤字・黒字の構成分析!H$34,"▲", "-")), 2)), NA())</f>
        <v>
#N/A</v>
      </c>
      <c r="G36" s="181">
        <f>
IF(ROUND(VALUE(SUBSTITUTE(連結実質赤字比率に係る赤字・黒字の構成分析!H$34,"▲", "-")), 2) &gt;= 0, ABS(ROUND(VALUE(SUBSTITUTE(連結実質赤字比率に係る赤字・黒字の構成分析!H$34,"▲", "-")), 2)), NA())</f>
        <v>
8.73</v>
      </c>
      <c r="H36" s="181" t="e">
        <f>
IF(ROUND(VALUE(SUBSTITUTE(連結実質赤字比率に係る赤字・黒字の構成分析!I$34,"▲", "-")), 2) &lt; 0, ABS(ROUND(VALUE(SUBSTITUTE(連結実質赤字比率に係る赤字・黒字の構成分析!I$34,"▲", "-")), 2)), NA())</f>
        <v>
#N/A</v>
      </c>
      <c r="I36" s="181">
        <f>
IF(ROUND(VALUE(SUBSTITUTE(連結実質赤字比率に係る赤字・黒字の構成分析!I$34,"▲", "-")), 2) &gt;= 0, ABS(ROUND(VALUE(SUBSTITUTE(連結実質赤字比率に係る赤字・黒字の構成分析!I$34,"▲", "-")), 2)), NA())</f>
        <v>
17.649999999999999</v>
      </c>
      <c r="J36" s="181" t="e">
        <f>
IF(ROUND(VALUE(SUBSTITUTE(連結実質赤字比率に係る赤字・黒字の構成分析!J$34,"▲", "-")), 2) &lt; 0, ABS(ROUND(VALUE(SUBSTITUTE(連結実質赤字比率に係る赤字・黒字の構成分析!J$34,"▲", "-")), 2)), NA())</f>
        <v>
#N/A</v>
      </c>
      <c r="K36" s="181">
        <f>
IF(ROUND(VALUE(SUBSTITUTE(連結実質赤字比率に係る赤字・黒字の構成分析!J$34,"▲", "-")), 2) &gt;= 0, ABS(ROUND(VALUE(SUBSTITUTE(連結実質赤字比率に係る赤字・黒字の構成分析!J$34,"▲", "-")), 2)), NA())</f>
        <v>
15.87</v>
      </c>
    </row>
    <row r="39" spans="1:16" x14ac:dyDescent="0.2">
      <c r="A39" s="150" t="s">
        <v>
62</v>
      </c>
    </row>
    <row r="40" spans="1:16" x14ac:dyDescent="0.2">
      <c r="A40" s="182"/>
      <c r="B40" s="182" t="str">
        <f>
'実質公債費比率（分子）の構造'!K$44</f>
        <v>
H27</v>
      </c>
      <c r="C40" s="182"/>
      <c r="D40" s="182"/>
      <c r="E40" s="182" t="str">
        <f>
'実質公債費比率（分子）の構造'!L$44</f>
        <v>
H28</v>
      </c>
      <c r="F40" s="182"/>
      <c r="G40" s="182"/>
      <c r="H40" s="182" t="str">
        <f>
'実質公債費比率（分子）の構造'!M$44</f>
        <v>
H29</v>
      </c>
      <c r="I40" s="182"/>
      <c r="J40" s="182"/>
      <c r="K40" s="182" t="str">
        <f>
'実質公債費比率（分子）の構造'!N$44</f>
        <v>
H30</v>
      </c>
      <c r="L40" s="182"/>
      <c r="M40" s="182"/>
      <c r="N40" s="182" t="str">
        <f>
'実質公債費比率（分子）の構造'!O$44</f>
        <v>
R01</v>
      </c>
      <c r="O40" s="182"/>
      <c r="P40" s="182"/>
    </row>
    <row r="41" spans="1:16" x14ac:dyDescent="0.2">
      <c r="A41" s="182"/>
      <c r="B41" s="182" t="s">
        <v>
63</v>
      </c>
      <c r="C41" s="182"/>
      <c r="D41" s="182" t="s">
        <v>
64</v>
      </c>
      <c r="E41" s="182" t="s">
        <v>
63</v>
      </c>
      <c r="F41" s="182"/>
      <c r="G41" s="182" t="s">
        <v>
64</v>
      </c>
      <c r="H41" s="182" t="s">
        <v>
63</v>
      </c>
      <c r="I41" s="182"/>
      <c r="J41" s="182" t="s">
        <v>
64</v>
      </c>
      <c r="K41" s="182" t="s">
        <v>
63</v>
      </c>
      <c r="L41" s="182"/>
      <c r="M41" s="182" t="s">
        <v>
64</v>
      </c>
      <c r="N41" s="182" t="s">
        <v>
63</v>
      </c>
      <c r="O41" s="182"/>
      <c r="P41" s="182" t="s">
        <v>
64</v>
      </c>
    </row>
    <row r="42" spans="1:16" x14ac:dyDescent="0.2">
      <c r="A42" s="182" t="s">
        <v>
65</v>
      </c>
      <c r="B42" s="182"/>
      <c r="C42" s="182"/>
      <c r="D42" s="182">
        <f>
'実質公債費比率（分子）の構造'!K$52</f>
        <v>
47</v>
      </c>
      <c r="E42" s="182"/>
      <c r="F42" s="182"/>
      <c r="G42" s="182">
        <f>
'実質公債費比率（分子）の構造'!L$52</f>
        <v>
47</v>
      </c>
      <c r="H42" s="182"/>
      <c r="I42" s="182"/>
      <c r="J42" s="182">
        <f>
'実質公債費比率（分子）の構造'!M$52</f>
        <v>
44</v>
      </c>
      <c r="K42" s="182"/>
      <c r="L42" s="182"/>
      <c r="M42" s="182">
        <f>
'実質公債費比率（分子）の構造'!N$52</f>
        <v>
41</v>
      </c>
      <c r="N42" s="182"/>
      <c r="O42" s="182"/>
      <c r="P42" s="182">
        <f>
'実質公債費比率（分子）の構造'!O$52</f>
        <v>
40</v>
      </c>
    </row>
    <row r="43" spans="1:16" x14ac:dyDescent="0.2">
      <c r="A43" s="182" t="s">
        <v>
66</v>
      </c>
      <c r="B43" s="182" t="str">
        <f>
'実質公債費比率（分子）の構造'!K$51</f>
        <v>
-</v>
      </c>
      <c r="C43" s="182"/>
      <c r="D43" s="182"/>
      <c r="E43" s="182" t="str">
        <f>
'実質公債費比率（分子）の構造'!L$51</f>
        <v>
-</v>
      </c>
      <c r="F43" s="182"/>
      <c r="G43" s="182"/>
      <c r="H43" s="182" t="str">
        <f>
'実質公債費比率（分子）の構造'!M$51</f>
        <v>
-</v>
      </c>
      <c r="I43" s="182"/>
      <c r="J43" s="182"/>
      <c r="K43" s="182" t="str">
        <f>
'実質公債費比率（分子）の構造'!N$51</f>
        <v>
-</v>
      </c>
      <c r="L43" s="182"/>
      <c r="M43" s="182"/>
      <c r="N43" s="182" t="str">
        <f>
'実質公債費比率（分子）の構造'!O$51</f>
        <v>
-</v>
      </c>
      <c r="O43" s="182"/>
      <c r="P43" s="182"/>
    </row>
    <row r="44" spans="1:16" x14ac:dyDescent="0.2">
      <c r="A44" s="182" t="s">
        <v>
67</v>
      </c>
      <c r="B44" s="182" t="str">
        <f>
'実質公債費比率（分子）の構造'!K$50</f>
        <v>
-</v>
      </c>
      <c r="C44" s="182"/>
      <c r="D44" s="182"/>
      <c r="E44" s="182" t="str">
        <f>
'実質公債費比率（分子）の構造'!L$50</f>
        <v>
-</v>
      </c>
      <c r="F44" s="182"/>
      <c r="G44" s="182"/>
      <c r="H44" s="182" t="str">
        <f>
'実質公債費比率（分子）の構造'!M$50</f>
        <v>
-</v>
      </c>
      <c r="I44" s="182"/>
      <c r="J44" s="182"/>
      <c r="K44" s="182" t="str">
        <f>
'実質公債費比率（分子）の構造'!N$50</f>
        <v>
-</v>
      </c>
      <c r="L44" s="182"/>
      <c r="M44" s="182"/>
      <c r="N44" s="182" t="str">
        <f>
'実質公債費比率（分子）の構造'!O$50</f>
        <v>
-</v>
      </c>
      <c r="O44" s="182"/>
      <c r="P44" s="182"/>
    </row>
    <row r="45" spans="1:16" x14ac:dyDescent="0.2">
      <c r="A45" s="182" t="s">
        <v>
68</v>
      </c>
      <c r="B45" s="182">
        <f>
'実質公債費比率（分子）の構造'!K$49</f>
        <v>
6</v>
      </c>
      <c r="C45" s="182"/>
      <c r="D45" s="182"/>
      <c r="E45" s="182">
        <f>
'実質公債費比率（分子）の構造'!L$49</f>
        <v>
7</v>
      </c>
      <c r="F45" s="182"/>
      <c r="G45" s="182"/>
      <c r="H45" s="182">
        <f>
'実質公債費比率（分子）の構造'!M$49</f>
        <v>
7</v>
      </c>
      <c r="I45" s="182"/>
      <c r="J45" s="182"/>
      <c r="K45" s="182">
        <f>
'実質公債費比率（分子）の構造'!N$49</f>
        <v>
7</v>
      </c>
      <c r="L45" s="182"/>
      <c r="M45" s="182"/>
      <c r="N45" s="182">
        <f>
'実質公債費比率（分子）の構造'!O$49</f>
        <v>
7</v>
      </c>
      <c r="O45" s="182"/>
      <c r="P45" s="182"/>
    </row>
    <row r="46" spans="1:16" x14ac:dyDescent="0.2">
      <c r="A46" s="182" t="s">
        <v>
69</v>
      </c>
      <c r="B46" s="182">
        <f>
'実質公債費比率（分子）の構造'!K$48</f>
        <v>
10</v>
      </c>
      <c r="C46" s="182"/>
      <c r="D46" s="182"/>
      <c r="E46" s="182">
        <f>
'実質公債費比率（分子）の構造'!L$48</f>
        <v>
10</v>
      </c>
      <c r="F46" s="182"/>
      <c r="G46" s="182"/>
      <c r="H46" s="182">
        <f>
'実質公債費比率（分子）の構造'!M$48</f>
        <v>
9</v>
      </c>
      <c r="I46" s="182"/>
      <c r="J46" s="182"/>
      <c r="K46" s="182">
        <f>
'実質公債費比率（分子）の構造'!N$48</f>
        <v>
9</v>
      </c>
      <c r="L46" s="182"/>
      <c r="M46" s="182"/>
      <c r="N46" s="182">
        <f>
'実質公債費比率（分子）の構造'!O$48</f>
        <v>
10</v>
      </c>
      <c r="O46" s="182"/>
      <c r="P46" s="182"/>
    </row>
    <row r="47" spans="1:16" x14ac:dyDescent="0.2">
      <c r="A47" s="182" t="s">
        <v>
70</v>
      </c>
      <c r="B47" s="182" t="str">
        <f>
'実質公債費比率（分子）の構造'!K$47</f>
        <v>
-</v>
      </c>
      <c r="C47" s="182"/>
      <c r="D47" s="182"/>
      <c r="E47" s="182" t="str">
        <f>
'実質公債費比率（分子）の構造'!L$47</f>
        <v>
-</v>
      </c>
      <c r="F47" s="182"/>
      <c r="G47" s="182"/>
      <c r="H47" s="182" t="str">
        <f>
'実質公債費比率（分子）の構造'!M$47</f>
        <v>
-</v>
      </c>
      <c r="I47" s="182"/>
      <c r="J47" s="182"/>
      <c r="K47" s="182" t="str">
        <f>
'実質公債費比率（分子）の構造'!N$47</f>
        <v>
-</v>
      </c>
      <c r="L47" s="182"/>
      <c r="M47" s="182"/>
      <c r="N47" s="182" t="str">
        <f>
'実質公債費比率（分子）の構造'!O$47</f>
        <v>
-</v>
      </c>
      <c r="O47" s="182"/>
      <c r="P47" s="182"/>
    </row>
    <row r="48" spans="1:16" x14ac:dyDescent="0.2">
      <c r="A48" s="182" t="s">
        <v>
71</v>
      </c>
      <c r="B48" s="182" t="str">
        <f>
'実質公債費比率（分子）の構造'!K$46</f>
        <v>
-</v>
      </c>
      <c r="C48" s="182"/>
      <c r="D48" s="182"/>
      <c r="E48" s="182" t="str">
        <f>
'実質公債費比率（分子）の構造'!L$46</f>
        <v>
-</v>
      </c>
      <c r="F48" s="182"/>
      <c r="G48" s="182"/>
      <c r="H48" s="182" t="str">
        <f>
'実質公債費比率（分子）の構造'!M$46</f>
        <v>
-</v>
      </c>
      <c r="I48" s="182"/>
      <c r="J48" s="182"/>
      <c r="K48" s="182" t="str">
        <f>
'実質公債費比率（分子）の構造'!N$46</f>
        <v>
-</v>
      </c>
      <c r="L48" s="182"/>
      <c r="M48" s="182"/>
      <c r="N48" s="182" t="str">
        <f>
'実質公債費比率（分子）の構造'!O$46</f>
        <v>
-</v>
      </c>
      <c r="O48" s="182"/>
      <c r="P48" s="182"/>
    </row>
    <row r="49" spans="1:16" x14ac:dyDescent="0.2">
      <c r="A49" s="182" t="s">
        <v>
72</v>
      </c>
      <c r="B49" s="182">
        <f>
'実質公債費比率（分子）の構造'!K$45</f>
        <v>
39</v>
      </c>
      <c r="C49" s="182"/>
      <c r="D49" s="182"/>
      <c r="E49" s="182">
        <f>
'実質公債費比率（分子）の構造'!L$45</f>
        <v>
38</v>
      </c>
      <c r="F49" s="182"/>
      <c r="G49" s="182"/>
      <c r="H49" s="182">
        <f>
'実質公債費比率（分子）の構造'!M$45</f>
        <v>
37</v>
      </c>
      <c r="I49" s="182"/>
      <c r="J49" s="182"/>
      <c r="K49" s="182">
        <f>
'実質公債費比率（分子）の構造'!N$45</f>
        <v>
31</v>
      </c>
      <c r="L49" s="182"/>
      <c r="M49" s="182"/>
      <c r="N49" s="182">
        <f>
'実質公債費比率（分子）の構造'!O$45</f>
        <v>
42</v>
      </c>
      <c r="O49" s="182"/>
      <c r="P49" s="182"/>
    </row>
    <row r="50" spans="1:16" x14ac:dyDescent="0.2">
      <c r="A50" s="182" t="s">
        <v>
73</v>
      </c>
      <c r="B50" s="182" t="e">
        <f>
NA()</f>
        <v>
#N/A</v>
      </c>
      <c r="C50" s="182">
        <f>
IF(ISNUMBER('実質公債費比率（分子）の構造'!K$53),'実質公債費比率（分子）の構造'!K$53,NA())</f>
        <v>
8</v>
      </c>
      <c r="D50" s="182" t="e">
        <f>
NA()</f>
        <v>
#N/A</v>
      </c>
      <c r="E50" s="182" t="e">
        <f>
NA()</f>
        <v>
#N/A</v>
      </c>
      <c r="F50" s="182">
        <f>
IF(ISNUMBER('実質公債費比率（分子）の構造'!L$53),'実質公債費比率（分子）の構造'!L$53,NA())</f>
        <v>
8</v>
      </c>
      <c r="G50" s="182" t="e">
        <f>
NA()</f>
        <v>
#N/A</v>
      </c>
      <c r="H50" s="182" t="e">
        <f>
NA()</f>
        <v>
#N/A</v>
      </c>
      <c r="I50" s="182">
        <f>
IF(ISNUMBER('実質公債費比率（分子）の構造'!M$53),'実質公債費比率（分子）の構造'!M$53,NA())</f>
        <v>
9</v>
      </c>
      <c r="J50" s="182" t="e">
        <f>
NA()</f>
        <v>
#N/A</v>
      </c>
      <c r="K50" s="182" t="e">
        <f>
NA()</f>
        <v>
#N/A</v>
      </c>
      <c r="L50" s="182">
        <f>
IF(ISNUMBER('実質公債費比率（分子）の構造'!N$53),'実質公債費比率（分子）の構造'!N$53,NA())</f>
        <v>
6</v>
      </c>
      <c r="M50" s="182" t="e">
        <f>
NA()</f>
        <v>
#N/A</v>
      </c>
      <c r="N50" s="182" t="e">
        <f>
NA()</f>
        <v>
#N/A</v>
      </c>
      <c r="O50" s="182">
        <f>
IF(ISNUMBER('実質公債費比率（分子）の構造'!O$53),'実質公債費比率（分子）の構造'!O$53,NA())</f>
        <v>
19</v>
      </c>
      <c r="P50" s="182" t="e">
        <f>
NA()</f>
        <v>
#N/A</v>
      </c>
    </row>
    <row r="53" spans="1:16" x14ac:dyDescent="0.2">
      <c r="A53" s="150" t="s">
        <v>
74</v>
      </c>
    </row>
    <row r="54" spans="1:16" x14ac:dyDescent="0.2">
      <c r="A54" s="181"/>
      <c r="B54" s="181" t="str">
        <f>
'将来負担比率（分子）の構造'!I$40</f>
        <v>
H27</v>
      </c>
      <c r="C54" s="181"/>
      <c r="D54" s="181"/>
      <c r="E54" s="181" t="str">
        <f>
'将来負担比率（分子）の構造'!J$40</f>
        <v>
H28</v>
      </c>
      <c r="F54" s="181"/>
      <c r="G54" s="181"/>
      <c r="H54" s="181" t="str">
        <f>
'将来負担比率（分子）の構造'!K$40</f>
        <v>
H29</v>
      </c>
      <c r="I54" s="181"/>
      <c r="J54" s="181"/>
      <c r="K54" s="181" t="str">
        <f>
'将来負担比率（分子）の構造'!L$40</f>
        <v>
H30</v>
      </c>
      <c r="L54" s="181"/>
      <c r="M54" s="181"/>
      <c r="N54" s="181" t="str">
        <f>
'将来負担比率（分子）の構造'!M$40</f>
        <v>
R01</v>
      </c>
      <c r="O54" s="181"/>
      <c r="P54" s="181"/>
    </row>
    <row r="55" spans="1:16" x14ac:dyDescent="0.2">
      <c r="A55" s="181"/>
      <c r="B55" s="181" t="s">
        <v>
75</v>
      </c>
      <c r="C55" s="181"/>
      <c r="D55" s="181" t="s">
        <v>
76</v>
      </c>
      <c r="E55" s="181" t="s">
        <v>
75</v>
      </c>
      <c r="F55" s="181"/>
      <c r="G55" s="181" t="s">
        <v>
76</v>
      </c>
      <c r="H55" s="181" t="s">
        <v>
75</v>
      </c>
      <c r="I55" s="181"/>
      <c r="J55" s="181" t="s">
        <v>
76</v>
      </c>
      <c r="K55" s="181" t="s">
        <v>
75</v>
      </c>
      <c r="L55" s="181"/>
      <c r="M55" s="181" t="s">
        <v>
76</v>
      </c>
      <c r="N55" s="181" t="s">
        <v>
75</v>
      </c>
      <c r="O55" s="181"/>
      <c r="P55" s="181" t="s">
        <v>
76</v>
      </c>
    </row>
    <row r="56" spans="1:16" x14ac:dyDescent="0.2">
      <c r="A56" s="181" t="s">
        <v>
43</v>
      </c>
      <c r="B56" s="181"/>
      <c r="C56" s="181"/>
      <c r="D56" s="181">
        <f>
'将来負担比率（分子）の構造'!I$52</f>
        <v>
362</v>
      </c>
      <c r="E56" s="181"/>
      <c r="F56" s="181"/>
      <c r="G56" s="181">
        <f>
'将来負担比率（分子）の構造'!J$52</f>
        <v>
344</v>
      </c>
      <c r="H56" s="181"/>
      <c r="I56" s="181"/>
      <c r="J56" s="181">
        <f>
'将来負担比率（分子）の構造'!K$52</f>
        <v>
370</v>
      </c>
      <c r="K56" s="181"/>
      <c r="L56" s="181"/>
      <c r="M56" s="181">
        <f>
'将来負担比率（分子）の構造'!L$52</f>
        <v>
473</v>
      </c>
      <c r="N56" s="181"/>
      <c r="O56" s="181"/>
      <c r="P56" s="181">
        <f>
'将来負担比率（分子）の構造'!M$52</f>
        <v>
471</v>
      </c>
    </row>
    <row r="57" spans="1:16" x14ac:dyDescent="0.2">
      <c r="A57" s="181" t="s">
        <v>
42</v>
      </c>
      <c r="B57" s="181"/>
      <c r="C57" s="181"/>
      <c r="D57" s="181">
        <f>
'将来負担比率（分子）の構造'!I$51</f>
        <v>
54</v>
      </c>
      <c r="E57" s="181"/>
      <c r="F57" s="181"/>
      <c r="G57" s="181">
        <f>
'将来負担比率（分子）の構造'!J$51</f>
        <v>
49</v>
      </c>
      <c r="H57" s="181"/>
      <c r="I57" s="181"/>
      <c r="J57" s="181">
        <f>
'将来負担比率（分子）の構造'!K$51</f>
        <v>
36</v>
      </c>
      <c r="K57" s="181"/>
      <c r="L57" s="181"/>
      <c r="M57" s="181">
        <f>
'将来負担比率（分子）の構造'!L$51</f>
        <v>
30</v>
      </c>
      <c r="N57" s="181"/>
      <c r="O57" s="181"/>
      <c r="P57" s="181">
        <f>
'将来負担比率（分子）の構造'!M$51</f>
        <v>
24</v>
      </c>
    </row>
    <row r="58" spans="1:16" x14ac:dyDescent="0.2">
      <c r="A58" s="181" t="s">
        <v>
41</v>
      </c>
      <c r="B58" s="181"/>
      <c r="C58" s="181"/>
      <c r="D58" s="181">
        <f>
'将来負担比率（分子）の構造'!I$50</f>
        <v>
1177</v>
      </c>
      <c r="E58" s="181"/>
      <c r="F58" s="181"/>
      <c r="G58" s="181">
        <f>
'将来負担比率（分子）の構造'!J$50</f>
        <v>
1026</v>
      </c>
      <c r="H58" s="181"/>
      <c r="I58" s="181"/>
      <c r="J58" s="181">
        <f>
'将来負担比率（分子）の構造'!K$50</f>
        <v>
1105</v>
      </c>
      <c r="K58" s="181"/>
      <c r="L58" s="181"/>
      <c r="M58" s="181">
        <f>
'将来負担比率（分子）の構造'!L$50</f>
        <v>
1200</v>
      </c>
      <c r="N58" s="181"/>
      <c r="O58" s="181"/>
      <c r="P58" s="181">
        <f>
'将来負担比率（分子）の構造'!M$50</f>
        <v>
1326</v>
      </c>
    </row>
    <row r="59" spans="1:16" x14ac:dyDescent="0.2">
      <c r="A59" s="181" t="s">
        <v>
39</v>
      </c>
      <c r="B59" s="181" t="str">
        <f>
'将来負担比率（分子）の構造'!I$49</f>
        <v>
-</v>
      </c>
      <c r="C59" s="181"/>
      <c r="D59" s="181"/>
      <c r="E59" s="181" t="str">
        <f>
'将来負担比率（分子）の構造'!J$49</f>
        <v>
-</v>
      </c>
      <c r="F59" s="181"/>
      <c r="G59" s="181"/>
      <c r="H59" s="181" t="str">
        <f>
'将来負担比率（分子）の構造'!K$49</f>
        <v>
-</v>
      </c>
      <c r="I59" s="181"/>
      <c r="J59" s="181"/>
      <c r="K59" s="181" t="str">
        <f>
'将来負担比率（分子）の構造'!L$49</f>
        <v>
-</v>
      </c>
      <c r="L59" s="181"/>
      <c r="M59" s="181"/>
      <c r="N59" s="181" t="str">
        <f>
'将来負担比率（分子）の構造'!M$49</f>
        <v>
-</v>
      </c>
      <c r="O59" s="181"/>
      <c r="P59" s="181"/>
    </row>
    <row r="60" spans="1:16" x14ac:dyDescent="0.2">
      <c r="A60" s="181" t="s">
        <v>
38</v>
      </c>
      <c r="B60" s="181" t="str">
        <f>
'将来負担比率（分子）の構造'!I$48</f>
        <v>
-</v>
      </c>
      <c r="C60" s="181"/>
      <c r="D60" s="181"/>
      <c r="E60" s="181" t="str">
        <f>
'将来負担比率（分子）の構造'!J$48</f>
        <v>
-</v>
      </c>
      <c r="F60" s="181"/>
      <c r="G60" s="181"/>
      <c r="H60" s="181" t="str">
        <f>
'将来負担比率（分子）の構造'!K$48</f>
        <v>
-</v>
      </c>
      <c r="I60" s="181"/>
      <c r="J60" s="181"/>
      <c r="K60" s="181" t="str">
        <f>
'将来負担比率（分子）の構造'!L$48</f>
        <v>
-</v>
      </c>
      <c r="L60" s="181"/>
      <c r="M60" s="181"/>
      <c r="N60" s="181" t="str">
        <f>
'将来負担比率（分子）の構造'!M$48</f>
        <v>
-</v>
      </c>
      <c r="O60" s="181"/>
      <c r="P60" s="181"/>
    </row>
    <row r="61" spans="1:16" x14ac:dyDescent="0.2">
      <c r="A61" s="181" t="s">
        <v>
36</v>
      </c>
      <c r="B61" s="181" t="str">
        <f>
'将来負担比率（分子）の構造'!I$46</f>
        <v>
-</v>
      </c>
      <c r="C61" s="181"/>
      <c r="D61" s="181"/>
      <c r="E61" s="181" t="str">
        <f>
'将来負担比率（分子）の構造'!J$46</f>
        <v>
-</v>
      </c>
      <c r="F61" s="181"/>
      <c r="G61" s="181"/>
      <c r="H61" s="181" t="str">
        <f>
'将来負担比率（分子）の構造'!K$46</f>
        <v>
-</v>
      </c>
      <c r="I61" s="181"/>
      <c r="J61" s="181"/>
      <c r="K61" s="181" t="str">
        <f>
'将来負担比率（分子）の構造'!L$46</f>
        <v>
-</v>
      </c>
      <c r="L61" s="181"/>
      <c r="M61" s="181"/>
      <c r="N61" s="181" t="str">
        <f>
'将来負担比率（分子）の構造'!M$46</f>
        <v>
-</v>
      </c>
      <c r="O61" s="181"/>
      <c r="P61" s="181"/>
    </row>
    <row r="62" spans="1:16" x14ac:dyDescent="0.2">
      <c r="A62" s="181" t="s">
        <v>
35</v>
      </c>
      <c r="B62" s="181">
        <f>
'将来負担比率（分子）の構造'!I$45</f>
        <v>
63</v>
      </c>
      <c r="C62" s="181"/>
      <c r="D62" s="181"/>
      <c r="E62" s="181">
        <f>
'将来負担比率（分子）の構造'!J$45</f>
        <v>
57</v>
      </c>
      <c r="F62" s="181"/>
      <c r="G62" s="181"/>
      <c r="H62" s="181">
        <f>
'将来負担比率（分子）の構造'!K$45</f>
        <v>
73</v>
      </c>
      <c r="I62" s="181"/>
      <c r="J62" s="181"/>
      <c r="K62" s="181">
        <f>
'将来負担比率（分子）の構造'!L$45</f>
        <v>
74</v>
      </c>
      <c r="L62" s="181"/>
      <c r="M62" s="181"/>
      <c r="N62" s="181">
        <f>
'将来負担比率（分子）の構造'!M$45</f>
        <v>
52</v>
      </c>
      <c r="O62" s="181"/>
      <c r="P62" s="181"/>
    </row>
    <row r="63" spans="1:16" x14ac:dyDescent="0.2">
      <c r="A63" s="181" t="s">
        <v>
34</v>
      </c>
      <c r="B63" s="181">
        <f>
'将来負担比率（分子）の構造'!I$44</f>
        <v>
56</v>
      </c>
      <c r="C63" s="181"/>
      <c r="D63" s="181"/>
      <c r="E63" s="181">
        <f>
'将来負担比率（分子）の構造'!J$44</f>
        <v>
50</v>
      </c>
      <c r="F63" s="181"/>
      <c r="G63" s="181"/>
      <c r="H63" s="181">
        <f>
'将来負担比率（分子）の構造'!K$44</f>
        <v>
44</v>
      </c>
      <c r="I63" s="181"/>
      <c r="J63" s="181"/>
      <c r="K63" s="181">
        <f>
'将来負担比率（分子）の構造'!L$44</f>
        <v>
38</v>
      </c>
      <c r="L63" s="181"/>
      <c r="M63" s="181"/>
      <c r="N63" s="181">
        <f>
'将来負担比率（分子）の構造'!M$44</f>
        <v>
31</v>
      </c>
      <c r="O63" s="181"/>
      <c r="P63" s="181"/>
    </row>
    <row r="64" spans="1:16" x14ac:dyDescent="0.2">
      <c r="A64" s="181" t="s">
        <v>
33</v>
      </c>
      <c r="B64" s="181">
        <f>
'将来負担比率（分子）の構造'!I$43</f>
        <v>
110</v>
      </c>
      <c r="C64" s="181"/>
      <c r="D64" s="181"/>
      <c r="E64" s="181">
        <f>
'将来負担比率（分子）の構造'!J$43</f>
        <v>
103</v>
      </c>
      <c r="F64" s="181"/>
      <c r="G64" s="181"/>
      <c r="H64" s="181">
        <f>
'将来負担比率（分子）の構造'!K$43</f>
        <v>
95</v>
      </c>
      <c r="I64" s="181"/>
      <c r="J64" s="181"/>
      <c r="K64" s="181">
        <f>
'将来負担比率（分子）の構造'!L$43</f>
        <v>
115</v>
      </c>
      <c r="L64" s="181"/>
      <c r="M64" s="181"/>
      <c r="N64" s="181">
        <f>
'将来負担比率（分子）の構造'!M$43</f>
        <v>
155</v>
      </c>
      <c r="O64" s="181"/>
      <c r="P64" s="181"/>
    </row>
    <row r="65" spans="1:16" x14ac:dyDescent="0.2">
      <c r="A65" s="181" t="s">
        <v>
32</v>
      </c>
      <c r="B65" s="181" t="str">
        <f>
'将来負担比率（分子）の構造'!I$42</f>
        <v>
-</v>
      </c>
      <c r="C65" s="181"/>
      <c r="D65" s="181"/>
      <c r="E65" s="181" t="str">
        <f>
'将来負担比率（分子）の構造'!J$42</f>
        <v>
-</v>
      </c>
      <c r="F65" s="181"/>
      <c r="G65" s="181"/>
      <c r="H65" s="181" t="str">
        <f>
'将来負担比率（分子）の構造'!K$42</f>
        <v>
-</v>
      </c>
      <c r="I65" s="181"/>
      <c r="J65" s="181"/>
      <c r="K65" s="181" t="str">
        <f>
'将来負担比率（分子）の構造'!L$42</f>
        <v>
-</v>
      </c>
      <c r="L65" s="181"/>
      <c r="M65" s="181"/>
      <c r="N65" s="181" t="str">
        <f>
'将来負担比率（分子）の構造'!M$42</f>
        <v>
-</v>
      </c>
      <c r="O65" s="181"/>
      <c r="P65" s="181"/>
    </row>
    <row r="66" spans="1:16" x14ac:dyDescent="0.2">
      <c r="A66" s="181" t="s">
        <v>
31</v>
      </c>
      <c r="B66" s="181">
        <f>
'将来負担比率（分子）の構造'!I$41</f>
        <v>
341</v>
      </c>
      <c r="C66" s="181"/>
      <c r="D66" s="181"/>
      <c r="E66" s="181">
        <f>
'将来負担比率（分子）の構造'!J$41</f>
        <v>
319</v>
      </c>
      <c r="F66" s="181"/>
      <c r="G66" s="181"/>
      <c r="H66" s="181">
        <f>
'将来負担比率（分子）の構造'!K$41</f>
        <v>
333</v>
      </c>
      <c r="I66" s="181"/>
      <c r="J66" s="181"/>
      <c r="K66" s="181">
        <f>
'将来負担比率（分子）の構造'!L$41</f>
        <v>
522</v>
      </c>
      <c r="L66" s="181"/>
      <c r="M66" s="181"/>
      <c r="N66" s="181">
        <f>
'将来負担比率（分子）の構造'!M$41</f>
        <v>
491</v>
      </c>
      <c r="O66" s="181"/>
      <c r="P66" s="181"/>
    </row>
    <row r="67" spans="1:16" x14ac:dyDescent="0.2">
      <c r="A67" s="181" t="s">
        <v>
77</v>
      </c>
      <c r="B67" s="181" t="e">
        <f>
NA()</f>
        <v>
#N/A</v>
      </c>
      <c r="C67" s="181">
        <f>
IF(ISNUMBER('将来負担比率（分子）の構造'!I$53), IF('将来負担比率（分子）の構造'!I$53 &lt; 0, 0, '将来負担比率（分子）の構造'!I$53), NA())</f>
        <v>
0</v>
      </c>
      <c r="D67" s="181" t="e">
        <f>
NA()</f>
        <v>
#N/A</v>
      </c>
      <c r="E67" s="181" t="e">
        <f>
NA()</f>
        <v>
#N/A</v>
      </c>
      <c r="F67" s="181">
        <f>
IF(ISNUMBER('将来負担比率（分子）の構造'!J$53), IF('将来負担比率（分子）の構造'!J$53 &lt; 0, 0, '将来負担比率（分子）の構造'!J$53), NA())</f>
        <v>
0</v>
      </c>
      <c r="G67" s="181" t="e">
        <f>
NA()</f>
        <v>
#N/A</v>
      </c>
      <c r="H67" s="181" t="e">
        <f>
NA()</f>
        <v>
#N/A</v>
      </c>
      <c r="I67" s="181">
        <f>
IF(ISNUMBER('将来負担比率（分子）の構造'!K$53), IF('将来負担比率（分子）の構造'!K$53 &lt; 0, 0, '将来負担比率（分子）の構造'!K$53), NA())</f>
        <v>
0</v>
      </c>
      <c r="J67" s="181" t="e">
        <f>
NA()</f>
        <v>
#N/A</v>
      </c>
      <c r="K67" s="181" t="e">
        <f>
NA()</f>
        <v>
#N/A</v>
      </c>
      <c r="L67" s="181">
        <f>
IF(ISNUMBER('将来負担比率（分子）の構造'!L$53), IF('将来負担比率（分子）の構造'!L$53 &lt; 0, 0, '将来負担比率（分子）の構造'!L$53), NA())</f>
        <v>
0</v>
      </c>
      <c r="M67" s="181" t="e">
        <f>
NA()</f>
        <v>
#N/A</v>
      </c>
      <c r="N67" s="181" t="e">
        <f>
NA()</f>
        <v>
#N/A</v>
      </c>
      <c r="O67" s="181">
        <f>
IF(ISNUMBER('将来負担比率（分子）の構造'!M$53), IF('将来負担比率（分子）の構造'!M$53 &lt; 0, 0, '将来負担比率（分子）の構造'!M$53), NA())</f>
        <v>
0</v>
      </c>
      <c r="P67" s="181" t="e">
        <f>
NA()</f>
        <v>
#N/A</v>
      </c>
    </row>
    <row r="70" spans="1:16" x14ac:dyDescent="0.2">
      <c r="A70" s="183" t="s">
        <v>
78</v>
      </c>
      <c r="B70" s="183"/>
      <c r="C70" s="183"/>
      <c r="D70" s="183"/>
      <c r="E70" s="183"/>
      <c r="F70" s="183"/>
    </row>
    <row r="71" spans="1:16" x14ac:dyDescent="0.2">
      <c r="A71" s="184"/>
      <c r="B71" s="184" t="str">
        <f>
基金残高に係る経年分析!F54</f>
        <v>
H29</v>
      </c>
      <c r="C71" s="184" t="str">
        <f>
基金残高に係る経年分析!G54</f>
        <v>
H30</v>
      </c>
      <c r="D71" s="184" t="str">
        <f>
基金残高に係る経年分析!H54</f>
        <v>
R01</v>
      </c>
    </row>
    <row r="72" spans="1:16" x14ac:dyDescent="0.2">
      <c r="A72" s="184" t="s">
        <v>
79</v>
      </c>
      <c r="B72" s="185">
        <f>
基金残高に係る経年分析!F55</f>
        <v>
668</v>
      </c>
      <c r="C72" s="185">
        <f>
基金残高に係る経年分析!G55</f>
        <v>
751</v>
      </c>
      <c r="D72" s="185">
        <f>
基金残高に係る経年分析!H55</f>
        <v>
845</v>
      </c>
    </row>
    <row r="73" spans="1:16" x14ac:dyDescent="0.2">
      <c r="A73" s="184" t="s">
        <v>
80</v>
      </c>
      <c r="B73" s="185">
        <f>
基金残高に係る経年分析!F56</f>
        <v>
95</v>
      </c>
      <c r="C73" s="185">
        <f>
基金残高に係る経年分析!G56</f>
        <v>
95</v>
      </c>
      <c r="D73" s="185">
        <f>
基金残高に係る経年分析!H56</f>
        <v>
95</v>
      </c>
    </row>
    <row r="74" spans="1:16" x14ac:dyDescent="0.2">
      <c r="A74" s="184" t="s">
        <v>
81</v>
      </c>
      <c r="B74" s="185">
        <f>
基金残高に係る経年分析!F57</f>
        <v>
65</v>
      </c>
      <c r="C74" s="185">
        <f>
基金残高に係る経年分析!G57</f>
        <v>
80</v>
      </c>
      <c r="D74" s="185">
        <f>
基金残高に係る経年分析!H57</f>
        <v>
117</v>
      </c>
    </row>
  </sheetData>
  <sheetProtection algorithmName="SHA-512" hashValue="AZ6ZPrJSYYBn0KRyjiXwEaqGuRZ3ubKFMMSEyBi+11KLV7gJxFjpFUFdtEoPYd2w0iJaiAer/YdTos4Po6iuAg==" saltValue="vaRSkbAee3/vCEc684cLG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
217</v>
      </c>
      <c r="DI1" s="798"/>
      <c r="DJ1" s="798"/>
      <c r="DK1" s="798"/>
      <c r="DL1" s="798"/>
      <c r="DM1" s="798"/>
      <c r="DN1" s="799"/>
      <c r="DO1" s="226"/>
      <c r="DP1" s="797" t="s">
        <v>
218</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
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
220</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
221</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
222</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
1</v>
      </c>
      <c r="C4" s="740"/>
      <c r="D4" s="740"/>
      <c r="E4" s="740"/>
      <c r="F4" s="740"/>
      <c r="G4" s="740"/>
      <c r="H4" s="740"/>
      <c r="I4" s="740"/>
      <c r="J4" s="740"/>
      <c r="K4" s="740"/>
      <c r="L4" s="740"/>
      <c r="M4" s="740"/>
      <c r="N4" s="740"/>
      <c r="O4" s="740"/>
      <c r="P4" s="740"/>
      <c r="Q4" s="741"/>
      <c r="R4" s="739" t="s">
        <v>
223</v>
      </c>
      <c r="S4" s="740"/>
      <c r="T4" s="740"/>
      <c r="U4" s="740"/>
      <c r="V4" s="740"/>
      <c r="W4" s="740"/>
      <c r="X4" s="740"/>
      <c r="Y4" s="741"/>
      <c r="Z4" s="739" t="s">
        <v>
224</v>
      </c>
      <c r="AA4" s="740"/>
      <c r="AB4" s="740"/>
      <c r="AC4" s="741"/>
      <c r="AD4" s="739" t="s">
        <v>
225</v>
      </c>
      <c r="AE4" s="740"/>
      <c r="AF4" s="740"/>
      <c r="AG4" s="740"/>
      <c r="AH4" s="740"/>
      <c r="AI4" s="740"/>
      <c r="AJ4" s="740"/>
      <c r="AK4" s="741"/>
      <c r="AL4" s="739" t="s">
        <v>
224</v>
      </c>
      <c r="AM4" s="740"/>
      <c r="AN4" s="740"/>
      <c r="AO4" s="741"/>
      <c r="AP4" s="800" t="s">
        <v>
226</v>
      </c>
      <c r="AQ4" s="800"/>
      <c r="AR4" s="800"/>
      <c r="AS4" s="800"/>
      <c r="AT4" s="800"/>
      <c r="AU4" s="800"/>
      <c r="AV4" s="800"/>
      <c r="AW4" s="800"/>
      <c r="AX4" s="800"/>
      <c r="AY4" s="800"/>
      <c r="AZ4" s="800"/>
      <c r="BA4" s="800"/>
      <c r="BB4" s="800"/>
      <c r="BC4" s="800"/>
      <c r="BD4" s="800"/>
      <c r="BE4" s="800"/>
      <c r="BF4" s="800"/>
      <c r="BG4" s="800" t="s">
        <v>
227</v>
      </c>
      <c r="BH4" s="800"/>
      <c r="BI4" s="800"/>
      <c r="BJ4" s="800"/>
      <c r="BK4" s="800"/>
      <c r="BL4" s="800"/>
      <c r="BM4" s="800"/>
      <c r="BN4" s="800"/>
      <c r="BO4" s="800" t="s">
        <v>
224</v>
      </c>
      <c r="BP4" s="800"/>
      <c r="BQ4" s="800"/>
      <c r="BR4" s="800"/>
      <c r="BS4" s="800" t="s">
        <v>
228</v>
      </c>
      <c r="BT4" s="800"/>
      <c r="BU4" s="800"/>
      <c r="BV4" s="800"/>
      <c r="BW4" s="800"/>
      <c r="BX4" s="800"/>
      <c r="BY4" s="800"/>
      <c r="BZ4" s="800"/>
      <c r="CA4" s="800"/>
      <c r="CB4" s="800"/>
      <c r="CD4" s="782" t="s">
        <v>
229</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
230</v>
      </c>
      <c r="C5" s="745"/>
      <c r="D5" s="745"/>
      <c r="E5" s="745"/>
      <c r="F5" s="745"/>
      <c r="G5" s="745"/>
      <c r="H5" s="745"/>
      <c r="I5" s="745"/>
      <c r="J5" s="745"/>
      <c r="K5" s="745"/>
      <c r="L5" s="745"/>
      <c r="M5" s="745"/>
      <c r="N5" s="745"/>
      <c r="O5" s="745"/>
      <c r="P5" s="745"/>
      <c r="Q5" s="746"/>
      <c r="R5" s="733">
        <v>
46920</v>
      </c>
      <c r="S5" s="734"/>
      <c r="T5" s="734"/>
      <c r="U5" s="734"/>
      <c r="V5" s="734"/>
      <c r="W5" s="734"/>
      <c r="X5" s="734"/>
      <c r="Y5" s="777"/>
      <c r="Z5" s="795">
        <v>
3.6</v>
      </c>
      <c r="AA5" s="795"/>
      <c r="AB5" s="795"/>
      <c r="AC5" s="795"/>
      <c r="AD5" s="796">
        <v>
46920</v>
      </c>
      <c r="AE5" s="796"/>
      <c r="AF5" s="796"/>
      <c r="AG5" s="796"/>
      <c r="AH5" s="796"/>
      <c r="AI5" s="796"/>
      <c r="AJ5" s="796"/>
      <c r="AK5" s="796"/>
      <c r="AL5" s="778">
        <v>
13.9</v>
      </c>
      <c r="AM5" s="749"/>
      <c r="AN5" s="749"/>
      <c r="AO5" s="779"/>
      <c r="AP5" s="744" t="s">
        <v>
231</v>
      </c>
      <c r="AQ5" s="745"/>
      <c r="AR5" s="745"/>
      <c r="AS5" s="745"/>
      <c r="AT5" s="745"/>
      <c r="AU5" s="745"/>
      <c r="AV5" s="745"/>
      <c r="AW5" s="745"/>
      <c r="AX5" s="745"/>
      <c r="AY5" s="745"/>
      <c r="AZ5" s="745"/>
      <c r="BA5" s="745"/>
      <c r="BB5" s="745"/>
      <c r="BC5" s="745"/>
      <c r="BD5" s="745"/>
      <c r="BE5" s="745"/>
      <c r="BF5" s="746"/>
      <c r="BG5" s="678">
        <v>
46920</v>
      </c>
      <c r="BH5" s="679"/>
      <c r="BI5" s="679"/>
      <c r="BJ5" s="679"/>
      <c r="BK5" s="679"/>
      <c r="BL5" s="679"/>
      <c r="BM5" s="679"/>
      <c r="BN5" s="680"/>
      <c r="BO5" s="715">
        <v>
100</v>
      </c>
      <c r="BP5" s="715"/>
      <c r="BQ5" s="715"/>
      <c r="BR5" s="715"/>
      <c r="BS5" s="716" t="s">
        <v>
129</v>
      </c>
      <c r="BT5" s="716"/>
      <c r="BU5" s="716"/>
      <c r="BV5" s="716"/>
      <c r="BW5" s="716"/>
      <c r="BX5" s="716"/>
      <c r="BY5" s="716"/>
      <c r="BZ5" s="716"/>
      <c r="CA5" s="716"/>
      <c r="CB5" s="766"/>
      <c r="CD5" s="782" t="s">
        <v>
226</v>
      </c>
      <c r="CE5" s="783"/>
      <c r="CF5" s="783"/>
      <c r="CG5" s="783"/>
      <c r="CH5" s="783"/>
      <c r="CI5" s="783"/>
      <c r="CJ5" s="783"/>
      <c r="CK5" s="783"/>
      <c r="CL5" s="783"/>
      <c r="CM5" s="783"/>
      <c r="CN5" s="783"/>
      <c r="CO5" s="783"/>
      <c r="CP5" s="783"/>
      <c r="CQ5" s="784"/>
      <c r="CR5" s="782" t="s">
        <v>
232</v>
      </c>
      <c r="CS5" s="783"/>
      <c r="CT5" s="783"/>
      <c r="CU5" s="783"/>
      <c r="CV5" s="783"/>
      <c r="CW5" s="783"/>
      <c r="CX5" s="783"/>
      <c r="CY5" s="784"/>
      <c r="CZ5" s="782" t="s">
        <v>
224</v>
      </c>
      <c r="DA5" s="783"/>
      <c r="DB5" s="783"/>
      <c r="DC5" s="784"/>
      <c r="DD5" s="782" t="s">
        <v>
233</v>
      </c>
      <c r="DE5" s="783"/>
      <c r="DF5" s="783"/>
      <c r="DG5" s="783"/>
      <c r="DH5" s="783"/>
      <c r="DI5" s="783"/>
      <c r="DJ5" s="783"/>
      <c r="DK5" s="783"/>
      <c r="DL5" s="783"/>
      <c r="DM5" s="783"/>
      <c r="DN5" s="783"/>
      <c r="DO5" s="783"/>
      <c r="DP5" s="784"/>
      <c r="DQ5" s="782" t="s">
        <v>
234</v>
      </c>
      <c r="DR5" s="783"/>
      <c r="DS5" s="783"/>
      <c r="DT5" s="783"/>
      <c r="DU5" s="783"/>
      <c r="DV5" s="783"/>
      <c r="DW5" s="783"/>
      <c r="DX5" s="783"/>
      <c r="DY5" s="783"/>
      <c r="DZ5" s="783"/>
      <c r="EA5" s="783"/>
      <c r="EB5" s="783"/>
      <c r="EC5" s="784"/>
    </row>
    <row r="6" spans="2:143" ht="11.25" customHeight="1" x14ac:dyDescent="0.2">
      <c r="B6" s="675" t="s">
        <v>
235</v>
      </c>
      <c r="C6" s="676"/>
      <c r="D6" s="676"/>
      <c r="E6" s="676"/>
      <c r="F6" s="676"/>
      <c r="G6" s="676"/>
      <c r="H6" s="676"/>
      <c r="I6" s="676"/>
      <c r="J6" s="676"/>
      <c r="K6" s="676"/>
      <c r="L6" s="676"/>
      <c r="M6" s="676"/>
      <c r="N6" s="676"/>
      <c r="O6" s="676"/>
      <c r="P6" s="676"/>
      <c r="Q6" s="677"/>
      <c r="R6" s="678">
        <v>
2442</v>
      </c>
      <c r="S6" s="679"/>
      <c r="T6" s="679"/>
      <c r="U6" s="679"/>
      <c r="V6" s="679"/>
      <c r="W6" s="679"/>
      <c r="X6" s="679"/>
      <c r="Y6" s="680"/>
      <c r="Z6" s="715">
        <v>
0.2</v>
      </c>
      <c r="AA6" s="715"/>
      <c r="AB6" s="715"/>
      <c r="AC6" s="715"/>
      <c r="AD6" s="716">
        <v>
2442</v>
      </c>
      <c r="AE6" s="716"/>
      <c r="AF6" s="716"/>
      <c r="AG6" s="716"/>
      <c r="AH6" s="716"/>
      <c r="AI6" s="716"/>
      <c r="AJ6" s="716"/>
      <c r="AK6" s="716"/>
      <c r="AL6" s="681">
        <v>
0.7</v>
      </c>
      <c r="AM6" s="682"/>
      <c r="AN6" s="682"/>
      <c r="AO6" s="717"/>
      <c r="AP6" s="675" t="s">
        <v>
236</v>
      </c>
      <c r="AQ6" s="676"/>
      <c r="AR6" s="676"/>
      <c r="AS6" s="676"/>
      <c r="AT6" s="676"/>
      <c r="AU6" s="676"/>
      <c r="AV6" s="676"/>
      <c r="AW6" s="676"/>
      <c r="AX6" s="676"/>
      <c r="AY6" s="676"/>
      <c r="AZ6" s="676"/>
      <c r="BA6" s="676"/>
      <c r="BB6" s="676"/>
      <c r="BC6" s="676"/>
      <c r="BD6" s="676"/>
      <c r="BE6" s="676"/>
      <c r="BF6" s="677"/>
      <c r="BG6" s="678">
        <v>
46920</v>
      </c>
      <c r="BH6" s="679"/>
      <c r="BI6" s="679"/>
      <c r="BJ6" s="679"/>
      <c r="BK6" s="679"/>
      <c r="BL6" s="679"/>
      <c r="BM6" s="679"/>
      <c r="BN6" s="680"/>
      <c r="BO6" s="715">
        <v>
100</v>
      </c>
      <c r="BP6" s="715"/>
      <c r="BQ6" s="715"/>
      <c r="BR6" s="715"/>
      <c r="BS6" s="716" t="s">
        <v>
129</v>
      </c>
      <c r="BT6" s="716"/>
      <c r="BU6" s="716"/>
      <c r="BV6" s="716"/>
      <c r="BW6" s="716"/>
      <c r="BX6" s="716"/>
      <c r="BY6" s="716"/>
      <c r="BZ6" s="716"/>
      <c r="CA6" s="716"/>
      <c r="CB6" s="766"/>
      <c r="CD6" s="736" t="s">
        <v>
237</v>
      </c>
      <c r="CE6" s="737"/>
      <c r="CF6" s="737"/>
      <c r="CG6" s="737"/>
      <c r="CH6" s="737"/>
      <c r="CI6" s="737"/>
      <c r="CJ6" s="737"/>
      <c r="CK6" s="737"/>
      <c r="CL6" s="737"/>
      <c r="CM6" s="737"/>
      <c r="CN6" s="737"/>
      <c r="CO6" s="737"/>
      <c r="CP6" s="737"/>
      <c r="CQ6" s="738"/>
      <c r="CR6" s="678">
        <v>
17466</v>
      </c>
      <c r="CS6" s="679"/>
      <c r="CT6" s="679"/>
      <c r="CU6" s="679"/>
      <c r="CV6" s="679"/>
      <c r="CW6" s="679"/>
      <c r="CX6" s="679"/>
      <c r="CY6" s="680"/>
      <c r="CZ6" s="778">
        <v>
1.4</v>
      </c>
      <c r="DA6" s="749"/>
      <c r="DB6" s="749"/>
      <c r="DC6" s="781"/>
      <c r="DD6" s="684" t="s">
        <v>
238</v>
      </c>
      <c r="DE6" s="679"/>
      <c r="DF6" s="679"/>
      <c r="DG6" s="679"/>
      <c r="DH6" s="679"/>
      <c r="DI6" s="679"/>
      <c r="DJ6" s="679"/>
      <c r="DK6" s="679"/>
      <c r="DL6" s="679"/>
      <c r="DM6" s="679"/>
      <c r="DN6" s="679"/>
      <c r="DO6" s="679"/>
      <c r="DP6" s="680"/>
      <c r="DQ6" s="684">
        <v>
17466</v>
      </c>
      <c r="DR6" s="679"/>
      <c r="DS6" s="679"/>
      <c r="DT6" s="679"/>
      <c r="DU6" s="679"/>
      <c r="DV6" s="679"/>
      <c r="DW6" s="679"/>
      <c r="DX6" s="679"/>
      <c r="DY6" s="679"/>
      <c r="DZ6" s="679"/>
      <c r="EA6" s="679"/>
      <c r="EB6" s="679"/>
      <c r="EC6" s="722"/>
    </row>
    <row r="7" spans="2:143" ht="11.25" customHeight="1" x14ac:dyDescent="0.2">
      <c r="B7" s="675" t="s">
        <v>
239</v>
      </c>
      <c r="C7" s="676"/>
      <c r="D7" s="676"/>
      <c r="E7" s="676"/>
      <c r="F7" s="676"/>
      <c r="G7" s="676"/>
      <c r="H7" s="676"/>
      <c r="I7" s="676"/>
      <c r="J7" s="676"/>
      <c r="K7" s="676"/>
      <c r="L7" s="676"/>
      <c r="M7" s="676"/>
      <c r="N7" s="676"/>
      <c r="O7" s="676"/>
      <c r="P7" s="676"/>
      <c r="Q7" s="677"/>
      <c r="R7" s="678">
        <v>
71</v>
      </c>
      <c r="S7" s="679"/>
      <c r="T7" s="679"/>
      <c r="U7" s="679"/>
      <c r="V7" s="679"/>
      <c r="W7" s="679"/>
      <c r="X7" s="679"/>
      <c r="Y7" s="680"/>
      <c r="Z7" s="715">
        <v>
0</v>
      </c>
      <c r="AA7" s="715"/>
      <c r="AB7" s="715"/>
      <c r="AC7" s="715"/>
      <c r="AD7" s="716">
        <v>
71</v>
      </c>
      <c r="AE7" s="716"/>
      <c r="AF7" s="716"/>
      <c r="AG7" s="716"/>
      <c r="AH7" s="716"/>
      <c r="AI7" s="716"/>
      <c r="AJ7" s="716"/>
      <c r="AK7" s="716"/>
      <c r="AL7" s="681">
        <v>
0</v>
      </c>
      <c r="AM7" s="682"/>
      <c r="AN7" s="682"/>
      <c r="AO7" s="717"/>
      <c r="AP7" s="675" t="s">
        <v>
240</v>
      </c>
      <c r="AQ7" s="676"/>
      <c r="AR7" s="676"/>
      <c r="AS7" s="676"/>
      <c r="AT7" s="676"/>
      <c r="AU7" s="676"/>
      <c r="AV7" s="676"/>
      <c r="AW7" s="676"/>
      <c r="AX7" s="676"/>
      <c r="AY7" s="676"/>
      <c r="AZ7" s="676"/>
      <c r="BA7" s="676"/>
      <c r="BB7" s="676"/>
      <c r="BC7" s="676"/>
      <c r="BD7" s="676"/>
      <c r="BE7" s="676"/>
      <c r="BF7" s="677"/>
      <c r="BG7" s="678">
        <v>
25247</v>
      </c>
      <c r="BH7" s="679"/>
      <c r="BI7" s="679"/>
      <c r="BJ7" s="679"/>
      <c r="BK7" s="679"/>
      <c r="BL7" s="679"/>
      <c r="BM7" s="679"/>
      <c r="BN7" s="680"/>
      <c r="BO7" s="715">
        <v>
53.8</v>
      </c>
      <c r="BP7" s="715"/>
      <c r="BQ7" s="715"/>
      <c r="BR7" s="715"/>
      <c r="BS7" s="716" t="s">
        <v>
129</v>
      </c>
      <c r="BT7" s="716"/>
      <c r="BU7" s="716"/>
      <c r="BV7" s="716"/>
      <c r="BW7" s="716"/>
      <c r="BX7" s="716"/>
      <c r="BY7" s="716"/>
      <c r="BZ7" s="716"/>
      <c r="CA7" s="716"/>
      <c r="CB7" s="766"/>
      <c r="CD7" s="711" t="s">
        <v>
241</v>
      </c>
      <c r="CE7" s="712"/>
      <c r="CF7" s="712"/>
      <c r="CG7" s="712"/>
      <c r="CH7" s="712"/>
      <c r="CI7" s="712"/>
      <c r="CJ7" s="712"/>
      <c r="CK7" s="712"/>
      <c r="CL7" s="712"/>
      <c r="CM7" s="712"/>
      <c r="CN7" s="712"/>
      <c r="CO7" s="712"/>
      <c r="CP7" s="712"/>
      <c r="CQ7" s="713"/>
      <c r="CR7" s="678">
        <v>
348584</v>
      </c>
      <c r="CS7" s="679"/>
      <c r="CT7" s="679"/>
      <c r="CU7" s="679"/>
      <c r="CV7" s="679"/>
      <c r="CW7" s="679"/>
      <c r="CX7" s="679"/>
      <c r="CY7" s="680"/>
      <c r="CZ7" s="715">
        <v>
27.6</v>
      </c>
      <c r="DA7" s="715"/>
      <c r="DB7" s="715"/>
      <c r="DC7" s="715"/>
      <c r="DD7" s="684">
        <v>
9378</v>
      </c>
      <c r="DE7" s="679"/>
      <c r="DF7" s="679"/>
      <c r="DG7" s="679"/>
      <c r="DH7" s="679"/>
      <c r="DI7" s="679"/>
      <c r="DJ7" s="679"/>
      <c r="DK7" s="679"/>
      <c r="DL7" s="679"/>
      <c r="DM7" s="679"/>
      <c r="DN7" s="679"/>
      <c r="DO7" s="679"/>
      <c r="DP7" s="680"/>
      <c r="DQ7" s="684">
        <v>
219700</v>
      </c>
      <c r="DR7" s="679"/>
      <c r="DS7" s="679"/>
      <c r="DT7" s="679"/>
      <c r="DU7" s="679"/>
      <c r="DV7" s="679"/>
      <c r="DW7" s="679"/>
      <c r="DX7" s="679"/>
      <c r="DY7" s="679"/>
      <c r="DZ7" s="679"/>
      <c r="EA7" s="679"/>
      <c r="EB7" s="679"/>
      <c r="EC7" s="722"/>
    </row>
    <row r="8" spans="2:143" ht="11.25" customHeight="1" x14ac:dyDescent="0.2">
      <c r="B8" s="675" t="s">
        <v>
242</v>
      </c>
      <c r="C8" s="676"/>
      <c r="D8" s="676"/>
      <c r="E8" s="676"/>
      <c r="F8" s="676"/>
      <c r="G8" s="676"/>
      <c r="H8" s="676"/>
      <c r="I8" s="676"/>
      <c r="J8" s="676"/>
      <c r="K8" s="676"/>
      <c r="L8" s="676"/>
      <c r="M8" s="676"/>
      <c r="N8" s="676"/>
      <c r="O8" s="676"/>
      <c r="P8" s="676"/>
      <c r="Q8" s="677"/>
      <c r="R8" s="678">
        <v>
358</v>
      </c>
      <c r="S8" s="679"/>
      <c r="T8" s="679"/>
      <c r="U8" s="679"/>
      <c r="V8" s="679"/>
      <c r="W8" s="679"/>
      <c r="X8" s="679"/>
      <c r="Y8" s="680"/>
      <c r="Z8" s="715">
        <v>
0</v>
      </c>
      <c r="AA8" s="715"/>
      <c r="AB8" s="715"/>
      <c r="AC8" s="715"/>
      <c r="AD8" s="716">
        <v>
358</v>
      </c>
      <c r="AE8" s="716"/>
      <c r="AF8" s="716"/>
      <c r="AG8" s="716"/>
      <c r="AH8" s="716"/>
      <c r="AI8" s="716"/>
      <c r="AJ8" s="716"/>
      <c r="AK8" s="716"/>
      <c r="AL8" s="681">
        <v>
0.1</v>
      </c>
      <c r="AM8" s="682"/>
      <c r="AN8" s="682"/>
      <c r="AO8" s="717"/>
      <c r="AP8" s="675" t="s">
        <v>
243</v>
      </c>
      <c r="AQ8" s="676"/>
      <c r="AR8" s="676"/>
      <c r="AS8" s="676"/>
      <c r="AT8" s="676"/>
      <c r="AU8" s="676"/>
      <c r="AV8" s="676"/>
      <c r="AW8" s="676"/>
      <c r="AX8" s="676"/>
      <c r="AY8" s="676"/>
      <c r="AZ8" s="676"/>
      <c r="BA8" s="676"/>
      <c r="BB8" s="676"/>
      <c r="BC8" s="676"/>
      <c r="BD8" s="676"/>
      <c r="BE8" s="676"/>
      <c r="BF8" s="677"/>
      <c r="BG8" s="678">
        <v>
672</v>
      </c>
      <c r="BH8" s="679"/>
      <c r="BI8" s="679"/>
      <c r="BJ8" s="679"/>
      <c r="BK8" s="679"/>
      <c r="BL8" s="679"/>
      <c r="BM8" s="679"/>
      <c r="BN8" s="680"/>
      <c r="BO8" s="715">
        <v>
1.4</v>
      </c>
      <c r="BP8" s="715"/>
      <c r="BQ8" s="715"/>
      <c r="BR8" s="715"/>
      <c r="BS8" s="684" t="s">
        <v>
238</v>
      </c>
      <c r="BT8" s="679"/>
      <c r="BU8" s="679"/>
      <c r="BV8" s="679"/>
      <c r="BW8" s="679"/>
      <c r="BX8" s="679"/>
      <c r="BY8" s="679"/>
      <c r="BZ8" s="679"/>
      <c r="CA8" s="679"/>
      <c r="CB8" s="722"/>
      <c r="CD8" s="711" t="s">
        <v>
244</v>
      </c>
      <c r="CE8" s="712"/>
      <c r="CF8" s="712"/>
      <c r="CG8" s="712"/>
      <c r="CH8" s="712"/>
      <c r="CI8" s="712"/>
      <c r="CJ8" s="712"/>
      <c r="CK8" s="712"/>
      <c r="CL8" s="712"/>
      <c r="CM8" s="712"/>
      <c r="CN8" s="712"/>
      <c r="CO8" s="712"/>
      <c r="CP8" s="712"/>
      <c r="CQ8" s="713"/>
      <c r="CR8" s="678">
        <v>
156153</v>
      </c>
      <c r="CS8" s="679"/>
      <c r="CT8" s="679"/>
      <c r="CU8" s="679"/>
      <c r="CV8" s="679"/>
      <c r="CW8" s="679"/>
      <c r="CX8" s="679"/>
      <c r="CY8" s="680"/>
      <c r="CZ8" s="715">
        <v>
12.4</v>
      </c>
      <c r="DA8" s="715"/>
      <c r="DB8" s="715"/>
      <c r="DC8" s="715"/>
      <c r="DD8" s="684">
        <v>
13215</v>
      </c>
      <c r="DE8" s="679"/>
      <c r="DF8" s="679"/>
      <c r="DG8" s="679"/>
      <c r="DH8" s="679"/>
      <c r="DI8" s="679"/>
      <c r="DJ8" s="679"/>
      <c r="DK8" s="679"/>
      <c r="DL8" s="679"/>
      <c r="DM8" s="679"/>
      <c r="DN8" s="679"/>
      <c r="DO8" s="679"/>
      <c r="DP8" s="680"/>
      <c r="DQ8" s="684">
        <v>
45730</v>
      </c>
      <c r="DR8" s="679"/>
      <c r="DS8" s="679"/>
      <c r="DT8" s="679"/>
      <c r="DU8" s="679"/>
      <c r="DV8" s="679"/>
      <c r="DW8" s="679"/>
      <c r="DX8" s="679"/>
      <c r="DY8" s="679"/>
      <c r="DZ8" s="679"/>
      <c r="EA8" s="679"/>
      <c r="EB8" s="679"/>
      <c r="EC8" s="722"/>
    </row>
    <row r="9" spans="2:143" ht="11.25" customHeight="1" x14ac:dyDescent="0.2">
      <c r="B9" s="675" t="s">
        <v>
245</v>
      </c>
      <c r="C9" s="676"/>
      <c r="D9" s="676"/>
      <c r="E9" s="676"/>
      <c r="F9" s="676"/>
      <c r="G9" s="676"/>
      <c r="H9" s="676"/>
      <c r="I9" s="676"/>
      <c r="J9" s="676"/>
      <c r="K9" s="676"/>
      <c r="L9" s="676"/>
      <c r="M9" s="676"/>
      <c r="N9" s="676"/>
      <c r="O9" s="676"/>
      <c r="P9" s="676"/>
      <c r="Q9" s="677"/>
      <c r="R9" s="678">
        <v>
220</v>
      </c>
      <c r="S9" s="679"/>
      <c r="T9" s="679"/>
      <c r="U9" s="679"/>
      <c r="V9" s="679"/>
      <c r="W9" s="679"/>
      <c r="X9" s="679"/>
      <c r="Y9" s="680"/>
      <c r="Z9" s="715">
        <v>
0</v>
      </c>
      <c r="AA9" s="715"/>
      <c r="AB9" s="715"/>
      <c r="AC9" s="715"/>
      <c r="AD9" s="716">
        <v>
220</v>
      </c>
      <c r="AE9" s="716"/>
      <c r="AF9" s="716"/>
      <c r="AG9" s="716"/>
      <c r="AH9" s="716"/>
      <c r="AI9" s="716"/>
      <c r="AJ9" s="716"/>
      <c r="AK9" s="716"/>
      <c r="AL9" s="681">
        <v>
0.1</v>
      </c>
      <c r="AM9" s="682"/>
      <c r="AN9" s="682"/>
      <c r="AO9" s="717"/>
      <c r="AP9" s="675" t="s">
        <v>
246</v>
      </c>
      <c r="AQ9" s="676"/>
      <c r="AR9" s="676"/>
      <c r="AS9" s="676"/>
      <c r="AT9" s="676"/>
      <c r="AU9" s="676"/>
      <c r="AV9" s="676"/>
      <c r="AW9" s="676"/>
      <c r="AX9" s="676"/>
      <c r="AY9" s="676"/>
      <c r="AZ9" s="676"/>
      <c r="BA9" s="676"/>
      <c r="BB9" s="676"/>
      <c r="BC9" s="676"/>
      <c r="BD9" s="676"/>
      <c r="BE9" s="676"/>
      <c r="BF9" s="677"/>
      <c r="BG9" s="678">
        <v>
21912</v>
      </c>
      <c r="BH9" s="679"/>
      <c r="BI9" s="679"/>
      <c r="BJ9" s="679"/>
      <c r="BK9" s="679"/>
      <c r="BL9" s="679"/>
      <c r="BM9" s="679"/>
      <c r="BN9" s="680"/>
      <c r="BO9" s="715">
        <v>
46.7</v>
      </c>
      <c r="BP9" s="715"/>
      <c r="BQ9" s="715"/>
      <c r="BR9" s="715"/>
      <c r="BS9" s="684" t="s">
        <v>
129</v>
      </c>
      <c r="BT9" s="679"/>
      <c r="BU9" s="679"/>
      <c r="BV9" s="679"/>
      <c r="BW9" s="679"/>
      <c r="BX9" s="679"/>
      <c r="BY9" s="679"/>
      <c r="BZ9" s="679"/>
      <c r="CA9" s="679"/>
      <c r="CB9" s="722"/>
      <c r="CD9" s="711" t="s">
        <v>
247</v>
      </c>
      <c r="CE9" s="712"/>
      <c r="CF9" s="712"/>
      <c r="CG9" s="712"/>
      <c r="CH9" s="712"/>
      <c r="CI9" s="712"/>
      <c r="CJ9" s="712"/>
      <c r="CK9" s="712"/>
      <c r="CL9" s="712"/>
      <c r="CM9" s="712"/>
      <c r="CN9" s="712"/>
      <c r="CO9" s="712"/>
      <c r="CP9" s="712"/>
      <c r="CQ9" s="713"/>
      <c r="CR9" s="678">
        <v>
171576</v>
      </c>
      <c r="CS9" s="679"/>
      <c r="CT9" s="679"/>
      <c r="CU9" s="679"/>
      <c r="CV9" s="679"/>
      <c r="CW9" s="679"/>
      <c r="CX9" s="679"/>
      <c r="CY9" s="680"/>
      <c r="CZ9" s="715">
        <v>
13.6</v>
      </c>
      <c r="DA9" s="715"/>
      <c r="DB9" s="715"/>
      <c r="DC9" s="715"/>
      <c r="DD9" s="684">
        <v>
10272</v>
      </c>
      <c r="DE9" s="679"/>
      <c r="DF9" s="679"/>
      <c r="DG9" s="679"/>
      <c r="DH9" s="679"/>
      <c r="DI9" s="679"/>
      <c r="DJ9" s="679"/>
      <c r="DK9" s="679"/>
      <c r="DL9" s="679"/>
      <c r="DM9" s="679"/>
      <c r="DN9" s="679"/>
      <c r="DO9" s="679"/>
      <c r="DP9" s="680"/>
      <c r="DQ9" s="684">
        <v>
20205</v>
      </c>
      <c r="DR9" s="679"/>
      <c r="DS9" s="679"/>
      <c r="DT9" s="679"/>
      <c r="DU9" s="679"/>
      <c r="DV9" s="679"/>
      <c r="DW9" s="679"/>
      <c r="DX9" s="679"/>
      <c r="DY9" s="679"/>
      <c r="DZ9" s="679"/>
      <c r="EA9" s="679"/>
      <c r="EB9" s="679"/>
      <c r="EC9" s="722"/>
    </row>
    <row r="10" spans="2:143" ht="11.25" customHeight="1" x14ac:dyDescent="0.2">
      <c r="B10" s="675" t="s">
        <v>
248</v>
      </c>
      <c r="C10" s="676"/>
      <c r="D10" s="676"/>
      <c r="E10" s="676"/>
      <c r="F10" s="676"/>
      <c r="G10" s="676"/>
      <c r="H10" s="676"/>
      <c r="I10" s="676"/>
      <c r="J10" s="676"/>
      <c r="K10" s="676"/>
      <c r="L10" s="676"/>
      <c r="M10" s="676"/>
      <c r="N10" s="676"/>
      <c r="O10" s="676"/>
      <c r="P10" s="676"/>
      <c r="Q10" s="677"/>
      <c r="R10" s="678" t="s">
        <v>
129</v>
      </c>
      <c r="S10" s="679"/>
      <c r="T10" s="679"/>
      <c r="U10" s="679"/>
      <c r="V10" s="679"/>
      <c r="W10" s="679"/>
      <c r="X10" s="679"/>
      <c r="Y10" s="680"/>
      <c r="Z10" s="715" t="s">
        <v>
129</v>
      </c>
      <c r="AA10" s="715"/>
      <c r="AB10" s="715"/>
      <c r="AC10" s="715"/>
      <c r="AD10" s="716" t="s">
        <v>
129</v>
      </c>
      <c r="AE10" s="716"/>
      <c r="AF10" s="716"/>
      <c r="AG10" s="716"/>
      <c r="AH10" s="716"/>
      <c r="AI10" s="716"/>
      <c r="AJ10" s="716"/>
      <c r="AK10" s="716"/>
      <c r="AL10" s="681" t="s">
        <v>
178</v>
      </c>
      <c r="AM10" s="682"/>
      <c r="AN10" s="682"/>
      <c r="AO10" s="717"/>
      <c r="AP10" s="675" t="s">
        <v>
249</v>
      </c>
      <c r="AQ10" s="676"/>
      <c r="AR10" s="676"/>
      <c r="AS10" s="676"/>
      <c r="AT10" s="676"/>
      <c r="AU10" s="676"/>
      <c r="AV10" s="676"/>
      <c r="AW10" s="676"/>
      <c r="AX10" s="676"/>
      <c r="AY10" s="676"/>
      <c r="AZ10" s="676"/>
      <c r="BA10" s="676"/>
      <c r="BB10" s="676"/>
      <c r="BC10" s="676"/>
      <c r="BD10" s="676"/>
      <c r="BE10" s="676"/>
      <c r="BF10" s="677"/>
      <c r="BG10" s="678">
        <v>
2075</v>
      </c>
      <c r="BH10" s="679"/>
      <c r="BI10" s="679"/>
      <c r="BJ10" s="679"/>
      <c r="BK10" s="679"/>
      <c r="BL10" s="679"/>
      <c r="BM10" s="679"/>
      <c r="BN10" s="680"/>
      <c r="BO10" s="715">
        <v>
4.4000000000000004</v>
      </c>
      <c r="BP10" s="715"/>
      <c r="BQ10" s="715"/>
      <c r="BR10" s="715"/>
      <c r="BS10" s="684" t="s">
        <v>
129</v>
      </c>
      <c r="BT10" s="679"/>
      <c r="BU10" s="679"/>
      <c r="BV10" s="679"/>
      <c r="BW10" s="679"/>
      <c r="BX10" s="679"/>
      <c r="BY10" s="679"/>
      <c r="BZ10" s="679"/>
      <c r="CA10" s="679"/>
      <c r="CB10" s="722"/>
      <c r="CD10" s="711" t="s">
        <v>
250</v>
      </c>
      <c r="CE10" s="712"/>
      <c r="CF10" s="712"/>
      <c r="CG10" s="712"/>
      <c r="CH10" s="712"/>
      <c r="CI10" s="712"/>
      <c r="CJ10" s="712"/>
      <c r="CK10" s="712"/>
      <c r="CL10" s="712"/>
      <c r="CM10" s="712"/>
      <c r="CN10" s="712"/>
      <c r="CO10" s="712"/>
      <c r="CP10" s="712"/>
      <c r="CQ10" s="713"/>
      <c r="CR10" s="678">
        <v>
33317</v>
      </c>
      <c r="CS10" s="679"/>
      <c r="CT10" s="679"/>
      <c r="CU10" s="679"/>
      <c r="CV10" s="679"/>
      <c r="CW10" s="679"/>
      <c r="CX10" s="679"/>
      <c r="CY10" s="680"/>
      <c r="CZ10" s="715">
        <v>
2.6</v>
      </c>
      <c r="DA10" s="715"/>
      <c r="DB10" s="715"/>
      <c r="DC10" s="715"/>
      <c r="DD10" s="684">
        <v>
3780</v>
      </c>
      <c r="DE10" s="679"/>
      <c r="DF10" s="679"/>
      <c r="DG10" s="679"/>
      <c r="DH10" s="679"/>
      <c r="DI10" s="679"/>
      <c r="DJ10" s="679"/>
      <c r="DK10" s="679"/>
      <c r="DL10" s="679"/>
      <c r="DM10" s="679"/>
      <c r="DN10" s="679"/>
      <c r="DO10" s="679"/>
      <c r="DP10" s="680"/>
      <c r="DQ10" s="684">
        <v>
1527</v>
      </c>
      <c r="DR10" s="679"/>
      <c r="DS10" s="679"/>
      <c r="DT10" s="679"/>
      <c r="DU10" s="679"/>
      <c r="DV10" s="679"/>
      <c r="DW10" s="679"/>
      <c r="DX10" s="679"/>
      <c r="DY10" s="679"/>
      <c r="DZ10" s="679"/>
      <c r="EA10" s="679"/>
      <c r="EB10" s="679"/>
      <c r="EC10" s="722"/>
    </row>
    <row r="11" spans="2:143" ht="11.25" customHeight="1" x14ac:dyDescent="0.2">
      <c r="B11" s="675" t="s">
        <v>
251</v>
      </c>
      <c r="C11" s="676"/>
      <c r="D11" s="676"/>
      <c r="E11" s="676"/>
      <c r="F11" s="676"/>
      <c r="G11" s="676"/>
      <c r="H11" s="676"/>
      <c r="I11" s="676"/>
      <c r="J11" s="676"/>
      <c r="K11" s="676"/>
      <c r="L11" s="676"/>
      <c r="M11" s="676"/>
      <c r="N11" s="676"/>
      <c r="O11" s="676"/>
      <c r="P11" s="676"/>
      <c r="Q11" s="677"/>
      <c r="R11" s="678">
        <v>
6291</v>
      </c>
      <c r="S11" s="679"/>
      <c r="T11" s="679"/>
      <c r="U11" s="679"/>
      <c r="V11" s="679"/>
      <c r="W11" s="679"/>
      <c r="X11" s="679"/>
      <c r="Y11" s="680"/>
      <c r="Z11" s="681">
        <v>
0.5</v>
      </c>
      <c r="AA11" s="682"/>
      <c r="AB11" s="682"/>
      <c r="AC11" s="683"/>
      <c r="AD11" s="684">
        <v>
6291</v>
      </c>
      <c r="AE11" s="679"/>
      <c r="AF11" s="679"/>
      <c r="AG11" s="679"/>
      <c r="AH11" s="679"/>
      <c r="AI11" s="679"/>
      <c r="AJ11" s="679"/>
      <c r="AK11" s="680"/>
      <c r="AL11" s="681">
        <v>
1.9</v>
      </c>
      <c r="AM11" s="682"/>
      <c r="AN11" s="682"/>
      <c r="AO11" s="717"/>
      <c r="AP11" s="675" t="s">
        <v>
252</v>
      </c>
      <c r="AQ11" s="676"/>
      <c r="AR11" s="676"/>
      <c r="AS11" s="676"/>
      <c r="AT11" s="676"/>
      <c r="AU11" s="676"/>
      <c r="AV11" s="676"/>
      <c r="AW11" s="676"/>
      <c r="AX11" s="676"/>
      <c r="AY11" s="676"/>
      <c r="AZ11" s="676"/>
      <c r="BA11" s="676"/>
      <c r="BB11" s="676"/>
      <c r="BC11" s="676"/>
      <c r="BD11" s="676"/>
      <c r="BE11" s="676"/>
      <c r="BF11" s="677"/>
      <c r="BG11" s="678">
        <v>
588</v>
      </c>
      <c r="BH11" s="679"/>
      <c r="BI11" s="679"/>
      <c r="BJ11" s="679"/>
      <c r="BK11" s="679"/>
      <c r="BL11" s="679"/>
      <c r="BM11" s="679"/>
      <c r="BN11" s="680"/>
      <c r="BO11" s="715">
        <v>
1.3</v>
      </c>
      <c r="BP11" s="715"/>
      <c r="BQ11" s="715"/>
      <c r="BR11" s="715"/>
      <c r="BS11" s="684" t="s">
        <v>
129</v>
      </c>
      <c r="BT11" s="679"/>
      <c r="BU11" s="679"/>
      <c r="BV11" s="679"/>
      <c r="BW11" s="679"/>
      <c r="BX11" s="679"/>
      <c r="BY11" s="679"/>
      <c r="BZ11" s="679"/>
      <c r="CA11" s="679"/>
      <c r="CB11" s="722"/>
      <c r="CD11" s="711" t="s">
        <v>
253</v>
      </c>
      <c r="CE11" s="712"/>
      <c r="CF11" s="712"/>
      <c r="CG11" s="712"/>
      <c r="CH11" s="712"/>
      <c r="CI11" s="712"/>
      <c r="CJ11" s="712"/>
      <c r="CK11" s="712"/>
      <c r="CL11" s="712"/>
      <c r="CM11" s="712"/>
      <c r="CN11" s="712"/>
      <c r="CO11" s="712"/>
      <c r="CP11" s="712"/>
      <c r="CQ11" s="713"/>
      <c r="CR11" s="678">
        <v>
180297</v>
      </c>
      <c r="CS11" s="679"/>
      <c r="CT11" s="679"/>
      <c r="CU11" s="679"/>
      <c r="CV11" s="679"/>
      <c r="CW11" s="679"/>
      <c r="CX11" s="679"/>
      <c r="CY11" s="680"/>
      <c r="CZ11" s="715">
        <v>
14.3</v>
      </c>
      <c r="DA11" s="715"/>
      <c r="DB11" s="715"/>
      <c r="DC11" s="715"/>
      <c r="DD11" s="684">
        <v>
99587</v>
      </c>
      <c r="DE11" s="679"/>
      <c r="DF11" s="679"/>
      <c r="DG11" s="679"/>
      <c r="DH11" s="679"/>
      <c r="DI11" s="679"/>
      <c r="DJ11" s="679"/>
      <c r="DK11" s="679"/>
      <c r="DL11" s="679"/>
      <c r="DM11" s="679"/>
      <c r="DN11" s="679"/>
      <c r="DO11" s="679"/>
      <c r="DP11" s="680"/>
      <c r="DQ11" s="684">
        <v>
31514</v>
      </c>
      <c r="DR11" s="679"/>
      <c r="DS11" s="679"/>
      <c r="DT11" s="679"/>
      <c r="DU11" s="679"/>
      <c r="DV11" s="679"/>
      <c r="DW11" s="679"/>
      <c r="DX11" s="679"/>
      <c r="DY11" s="679"/>
      <c r="DZ11" s="679"/>
      <c r="EA11" s="679"/>
      <c r="EB11" s="679"/>
      <c r="EC11" s="722"/>
    </row>
    <row r="12" spans="2:143" ht="11.25" customHeight="1" x14ac:dyDescent="0.2">
      <c r="B12" s="675" t="s">
        <v>
254</v>
      </c>
      <c r="C12" s="676"/>
      <c r="D12" s="676"/>
      <c r="E12" s="676"/>
      <c r="F12" s="676"/>
      <c r="G12" s="676"/>
      <c r="H12" s="676"/>
      <c r="I12" s="676"/>
      <c r="J12" s="676"/>
      <c r="K12" s="676"/>
      <c r="L12" s="676"/>
      <c r="M12" s="676"/>
      <c r="N12" s="676"/>
      <c r="O12" s="676"/>
      <c r="P12" s="676"/>
      <c r="Q12" s="677"/>
      <c r="R12" s="678" t="s">
        <v>
178</v>
      </c>
      <c r="S12" s="679"/>
      <c r="T12" s="679"/>
      <c r="U12" s="679"/>
      <c r="V12" s="679"/>
      <c r="W12" s="679"/>
      <c r="X12" s="679"/>
      <c r="Y12" s="680"/>
      <c r="Z12" s="715" t="s">
        <v>
238</v>
      </c>
      <c r="AA12" s="715"/>
      <c r="AB12" s="715"/>
      <c r="AC12" s="715"/>
      <c r="AD12" s="716" t="s">
        <v>
129</v>
      </c>
      <c r="AE12" s="716"/>
      <c r="AF12" s="716"/>
      <c r="AG12" s="716"/>
      <c r="AH12" s="716"/>
      <c r="AI12" s="716"/>
      <c r="AJ12" s="716"/>
      <c r="AK12" s="716"/>
      <c r="AL12" s="681" t="s">
        <v>
129</v>
      </c>
      <c r="AM12" s="682"/>
      <c r="AN12" s="682"/>
      <c r="AO12" s="717"/>
      <c r="AP12" s="675" t="s">
        <v>
255</v>
      </c>
      <c r="AQ12" s="676"/>
      <c r="AR12" s="676"/>
      <c r="AS12" s="676"/>
      <c r="AT12" s="676"/>
      <c r="AU12" s="676"/>
      <c r="AV12" s="676"/>
      <c r="AW12" s="676"/>
      <c r="AX12" s="676"/>
      <c r="AY12" s="676"/>
      <c r="AZ12" s="676"/>
      <c r="BA12" s="676"/>
      <c r="BB12" s="676"/>
      <c r="BC12" s="676"/>
      <c r="BD12" s="676"/>
      <c r="BE12" s="676"/>
      <c r="BF12" s="677"/>
      <c r="BG12" s="678">
        <v>
17658</v>
      </c>
      <c r="BH12" s="679"/>
      <c r="BI12" s="679"/>
      <c r="BJ12" s="679"/>
      <c r="BK12" s="679"/>
      <c r="BL12" s="679"/>
      <c r="BM12" s="679"/>
      <c r="BN12" s="680"/>
      <c r="BO12" s="715">
        <v>
37.6</v>
      </c>
      <c r="BP12" s="715"/>
      <c r="BQ12" s="715"/>
      <c r="BR12" s="715"/>
      <c r="BS12" s="684" t="s">
        <v>
129</v>
      </c>
      <c r="BT12" s="679"/>
      <c r="BU12" s="679"/>
      <c r="BV12" s="679"/>
      <c r="BW12" s="679"/>
      <c r="BX12" s="679"/>
      <c r="BY12" s="679"/>
      <c r="BZ12" s="679"/>
      <c r="CA12" s="679"/>
      <c r="CB12" s="722"/>
      <c r="CD12" s="711" t="s">
        <v>
256</v>
      </c>
      <c r="CE12" s="712"/>
      <c r="CF12" s="712"/>
      <c r="CG12" s="712"/>
      <c r="CH12" s="712"/>
      <c r="CI12" s="712"/>
      <c r="CJ12" s="712"/>
      <c r="CK12" s="712"/>
      <c r="CL12" s="712"/>
      <c r="CM12" s="712"/>
      <c r="CN12" s="712"/>
      <c r="CO12" s="712"/>
      <c r="CP12" s="712"/>
      <c r="CQ12" s="713"/>
      <c r="CR12" s="678">
        <v>
128736</v>
      </c>
      <c r="CS12" s="679"/>
      <c r="CT12" s="679"/>
      <c r="CU12" s="679"/>
      <c r="CV12" s="679"/>
      <c r="CW12" s="679"/>
      <c r="CX12" s="679"/>
      <c r="CY12" s="680"/>
      <c r="CZ12" s="715">
        <v>
10.199999999999999</v>
      </c>
      <c r="DA12" s="715"/>
      <c r="DB12" s="715"/>
      <c r="DC12" s="715"/>
      <c r="DD12" s="684">
        <v>
9434</v>
      </c>
      <c r="DE12" s="679"/>
      <c r="DF12" s="679"/>
      <c r="DG12" s="679"/>
      <c r="DH12" s="679"/>
      <c r="DI12" s="679"/>
      <c r="DJ12" s="679"/>
      <c r="DK12" s="679"/>
      <c r="DL12" s="679"/>
      <c r="DM12" s="679"/>
      <c r="DN12" s="679"/>
      <c r="DO12" s="679"/>
      <c r="DP12" s="680"/>
      <c r="DQ12" s="684">
        <v>
5989</v>
      </c>
      <c r="DR12" s="679"/>
      <c r="DS12" s="679"/>
      <c r="DT12" s="679"/>
      <c r="DU12" s="679"/>
      <c r="DV12" s="679"/>
      <c r="DW12" s="679"/>
      <c r="DX12" s="679"/>
      <c r="DY12" s="679"/>
      <c r="DZ12" s="679"/>
      <c r="EA12" s="679"/>
      <c r="EB12" s="679"/>
      <c r="EC12" s="722"/>
    </row>
    <row r="13" spans="2:143" ht="11.25" customHeight="1" x14ac:dyDescent="0.2">
      <c r="B13" s="675" t="s">
        <v>
257</v>
      </c>
      <c r="C13" s="676"/>
      <c r="D13" s="676"/>
      <c r="E13" s="676"/>
      <c r="F13" s="676"/>
      <c r="G13" s="676"/>
      <c r="H13" s="676"/>
      <c r="I13" s="676"/>
      <c r="J13" s="676"/>
      <c r="K13" s="676"/>
      <c r="L13" s="676"/>
      <c r="M13" s="676"/>
      <c r="N13" s="676"/>
      <c r="O13" s="676"/>
      <c r="P13" s="676"/>
      <c r="Q13" s="677"/>
      <c r="R13" s="678" t="s">
        <v>
129</v>
      </c>
      <c r="S13" s="679"/>
      <c r="T13" s="679"/>
      <c r="U13" s="679"/>
      <c r="V13" s="679"/>
      <c r="W13" s="679"/>
      <c r="X13" s="679"/>
      <c r="Y13" s="680"/>
      <c r="Z13" s="715" t="s">
        <v>
178</v>
      </c>
      <c r="AA13" s="715"/>
      <c r="AB13" s="715"/>
      <c r="AC13" s="715"/>
      <c r="AD13" s="716" t="s">
        <v>
129</v>
      </c>
      <c r="AE13" s="716"/>
      <c r="AF13" s="716"/>
      <c r="AG13" s="716"/>
      <c r="AH13" s="716"/>
      <c r="AI13" s="716"/>
      <c r="AJ13" s="716"/>
      <c r="AK13" s="716"/>
      <c r="AL13" s="681" t="s">
        <v>
178</v>
      </c>
      <c r="AM13" s="682"/>
      <c r="AN13" s="682"/>
      <c r="AO13" s="717"/>
      <c r="AP13" s="675" t="s">
        <v>
258</v>
      </c>
      <c r="AQ13" s="676"/>
      <c r="AR13" s="676"/>
      <c r="AS13" s="676"/>
      <c r="AT13" s="676"/>
      <c r="AU13" s="676"/>
      <c r="AV13" s="676"/>
      <c r="AW13" s="676"/>
      <c r="AX13" s="676"/>
      <c r="AY13" s="676"/>
      <c r="AZ13" s="676"/>
      <c r="BA13" s="676"/>
      <c r="BB13" s="676"/>
      <c r="BC13" s="676"/>
      <c r="BD13" s="676"/>
      <c r="BE13" s="676"/>
      <c r="BF13" s="677"/>
      <c r="BG13" s="678">
        <v>
15846</v>
      </c>
      <c r="BH13" s="679"/>
      <c r="BI13" s="679"/>
      <c r="BJ13" s="679"/>
      <c r="BK13" s="679"/>
      <c r="BL13" s="679"/>
      <c r="BM13" s="679"/>
      <c r="BN13" s="680"/>
      <c r="BO13" s="715">
        <v>
33.799999999999997</v>
      </c>
      <c r="BP13" s="715"/>
      <c r="BQ13" s="715"/>
      <c r="BR13" s="715"/>
      <c r="BS13" s="684" t="s">
        <v>
129</v>
      </c>
      <c r="BT13" s="679"/>
      <c r="BU13" s="679"/>
      <c r="BV13" s="679"/>
      <c r="BW13" s="679"/>
      <c r="BX13" s="679"/>
      <c r="BY13" s="679"/>
      <c r="BZ13" s="679"/>
      <c r="CA13" s="679"/>
      <c r="CB13" s="722"/>
      <c r="CD13" s="711" t="s">
        <v>
259</v>
      </c>
      <c r="CE13" s="712"/>
      <c r="CF13" s="712"/>
      <c r="CG13" s="712"/>
      <c r="CH13" s="712"/>
      <c r="CI13" s="712"/>
      <c r="CJ13" s="712"/>
      <c r="CK13" s="712"/>
      <c r="CL13" s="712"/>
      <c r="CM13" s="712"/>
      <c r="CN13" s="712"/>
      <c r="CO13" s="712"/>
      <c r="CP13" s="712"/>
      <c r="CQ13" s="713"/>
      <c r="CR13" s="678">
        <v>
40193</v>
      </c>
      <c r="CS13" s="679"/>
      <c r="CT13" s="679"/>
      <c r="CU13" s="679"/>
      <c r="CV13" s="679"/>
      <c r="CW13" s="679"/>
      <c r="CX13" s="679"/>
      <c r="CY13" s="680"/>
      <c r="CZ13" s="715">
        <v>
3.2</v>
      </c>
      <c r="DA13" s="715"/>
      <c r="DB13" s="715"/>
      <c r="DC13" s="715"/>
      <c r="DD13" s="684" t="s">
        <v>
129</v>
      </c>
      <c r="DE13" s="679"/>
      <c r="DF13" s="679"/>
      <c r="DG13" s="679"/>
      <c r="DH13" s="679"/>
      <c r="DI13" s="679"/>
      <c r="DJ13" s="679"/>
      <c r="DK13" s="679"/>
      <c r="DL13" s="679"/>
      <c r="DM13" s="679"/>
      <c r="DN13" s="679"/>
      <c r="DO13" s="679"/>
      <c r="DP13" s="680"/>
      <c r="DQ13" s="684">
        <v>
11766</v>
      </c>
      <c r="DR13" s="679"/>
      <c r="DS13" s="679"/>
      <c r="DT13" s="679"/>
      <c r="DU13" s="679"/>
      <c r="DV13" s="679"/>
      <c r="DW13" s="679"/>
      <c r="DX13" s="679"/>
      <c r="DY13" s="679"/>
      <c r="DZ13" s="679"/>
      <c r="EA13" s="679"/>
      <c r="EB13" s="679"/>
      <c r="EC13" s="722"/>
    </row>
    <row r="14" spans="2:143" ht="11.25" customHeight="1" x14ac:dyDescent="0.2">
      <c r="B14" s="675" t="s">
        <v>
260</v>
      </c>
      <c r="C14" s="676"/>
      <c r="D14" s="676"/>
      <c r="E14" s="676"/>
      <c r="F14" s="676"/>
      <c r="G14" s="676"/>
      <c r="H14" s="676"/>
      <c r="I14" s="676"/>
      <c r="J14" s="676"/>
      <c r="K14" s="676"/>
      <c r="L14" s="676"/>
      <c r="M14" s="676"/>
      <c r="N14" s="676"/>
      <c r="O14" s="676"/>
      <c r="P14" s="676"/>
      <c r="Q14" s="677"/>
      <c r="R14" s="678">
        <v>
649</v>
      </c>
      <c r="S14" s="679"/>
      <c r="T14" s="679"/>
      <c r="U14" s="679"/>
      <c r="V14" s="679"/>
      <c r="W14" s="679"/>
      <c r="X14" s="679"/>
      <c r="Y14" s="680"/>
      <c r="Z14" s="715">
        <v>
0</v>
      </c>
      <c r="AA14" s="715"/>
      <c r="AB14" s="715"/>
      <c r="AC14" s="715"/>
      <c r="AD14" s="716">
        <v>
649</v>
      </c>
      <c r="AE14" s="716"/>
      <c r="AF14" s="716"/>
      <c r="AG14" s="716"/>
      <c r="AH14" s="716"/>
      <c r="AI14" s="716"/>
      <c r="AJ14" s="716"/>
      <c r="AK14" s="716"/>
      <c r="AL14" s="681">
        <v>
0.2</v>
      </c>
      <c r="AM14" s="682"/>
      <c r="AN14" s="682"/>
      <c r="AO14" s="717"/>
      <c r="AP14" s="675" t="s">
        <v>
261</v>
      </c>
      <c r="AQ14" s="676"/>
      <c r="AR14" s="676"/>
      <c r="AS14" s="676"/>
      <c r="AT14" s="676"/>
      <c r="AU14" s="676"/>
      <c r="AV14" s="676"/>
      <c r="AW14" s="676"/>
      <c r="AX14" s="676"/>
      <c r="AY14" s="676"/>
      <c r="AZ14" s="676"/>
      <c r="BA14" s="676"/>
      <c r="BB14" s="676"/>
      <c r="BC14" s="676"/>
      <c r="BD14" s="676"/>
      <c r="BE14" s="676"/>
      <c r="BF14" s="677"/>
      <c r="BG14" s="678">
        <v>
1806</v>
      </c>
      <c r="BH14" s="679"/>
      <c r="BI14" s="679"/>
      <c r="BJ14" s="679"/>
      <c r="BK14" s="679"/>
      <c r="BL14" s="679"/>
      <c r="BM14" s="679"/>
      <c r="BN14" s="680"/>
      <c r="BO14" s="715">
        <v>
3.8</v>
      </c>
      <c r="BP14" s="715"/>
      <c r="BQ14" s="715"/>
      <c r="BR14" s="715"/>
      <c r="BS14" s="684" t="s">
        <v>
129</v>
      </c>
      <c r="BT14" s="679"/>
      <c r="BU14" s="679"/>
      <c r="BV14" s="679"/>
      <c r="BW14" s="679"/>
      <c r="BX14" s="679"/>
      <c r="BY14" s="679"/>
      <c r="BZ14" s="679"/>
      <c r="CA14" s="679"/>
      <c r="CB14" s="722"/>
      <c r="CD14" s="711" t="s">
        <v>
262</v>
      </c>
      <c r="CE14" s="712"/>
      <c r="CF14" s="712"/>
      <c r="CG14" s="712"/>
      <c r="CH14" s="712"/>
      <c r="CI14" s="712"/>
      <c r="CJ14" s="712"/>
      <c r="CK14" s="712"/>
      <c r="CL14" s="712"/>
      <c r="CM14" s="712"/>
      <c r="CN14" s="712"/>
      <c r="CO14" s="712"/>
      <c r="CP14" s="712"/>
      <c r="CQ14" s="713"/>
      <c r="CR14" s="678">
        <v>
19194</v>
      </c>
      <c r="CS14" s="679"/>
      <c r="CT14" s="679"/>
      <c r="CU14" s="679"/>
      <c r="CV14" s="679"/>
      <c r="CW14" s="679"/>
      <c r="CX14" s="679"/>
      <c r="CY14" s="680"/>
      <c r="CZ14" s="715">
        <v>
1.5</v>
      </c>
      <c r="DA14" s="715"/>
      <c r="DB14" s="715"/>
      <c r="DC14" s="715"/>
      <c r="DD14" s="684">
        <v>
6182</v>
      </c>
      <c r="DE14" s="679"/>
      <c r="DF14" s="679"/>
      <c r="DG14" s="679"/>
      <c r="DH14" s="679"/>
      <c r="DI14" s="679"/>
      <c r="DJ14" s="679"/>
      <c r="DK14" s="679"/>
      <c r="DL14" s="679"/>
      <c r="DM14" s="679"/>
      <c r="DN14" s="679"/>
      <c r="DO14" s="679"/>
      <c r="DP14" s="680"/>
      <c r="DQ14" s="684">
        <v>
6023</v>
      </c>
      <c r="DR14" s="679"/>
      <c r="DS14" s="679"/>
      <c r="DT14" s="679"/>
      <c r="DU14" s="679"/>
      <c r="DV14" s="679"/>
      <c r="DW14" s="679"/>
      <c r="DX14" s="679"/>
      <c r="DY14" s="679"/>
      <c r="DZ14" s="679"/>
      <c r="EA14" s="679"/>
      <c r="EB14" s="679"/>
      <c r="EC14" s="722"/>
    </row>
    <row r="15" spans="2:143" ht="11.25" customHeight="1" x14ac:dyDescent="0.2">
      <c r="B15" s="675" t="s">
        <v>
263</v>
      </c>
      <c r="C15" s="676"/>
      <c r="D15" s="676"/>
      <c r="E15" s="676"/>
      <c r="F15" s="676"/>
      <c r="G15" s="676"/>
      <c r="H15" s="676"/>
      <c r="I15" s="676"/>
      <c r="J15" s="676"/>
      <c r="K15" s="676"/>
      <c r="L15" s="676"/>
      <c r="M15" s="676"/>
      <c r="N15" s="676"/>
      <c r="O15" s="676"/>
      <c r="P15" s="676"/>
      <c r="Q15" s="677"/>
      <c r="R15" s="678" t="s">
        <v>
129</v>
      </c>
      <c r="S15" s="679"/>
      <c r="T15" s="679"/>
      <c r="U15" s="679"/>
      <c r="V15" s="679"/>
      <c r="W15" s="679"/>
      <c r="X15" s="679"/>
      <c r="Y15" s="680"/>
      <c r="Z15" s="715" t="s">
        <v>
178</v>
      </c>
      <c r="AA15" s="715"/>
      <c r="AB15" s="715"/>
      <c r="AC15" s="715"/>
      <c r="AD15" s="716" t="s">
        <v>
178</v>
      </c>
      <c r="AE15" s="716"/>
      <c r="AF15" s="716"/>
      <c r="AG15" s="716"/>
      <c r="AH15" s="716"/>
      <c r="AI15" s="716"/>
      <c r="AJ15" s="716"/>
      <c r="AK15" s="716"/>
      <c r="AL15" s="681" t="s">
        <v>
129</v>
      </c>
      <c r="AM15" s="682"/>
      <c r="AN15" s="682"/>
      <c r="AO15" s="717"/>
      <c r="AP15" s="675" t="s">
        <v>
264</v>
      </c>
      <c r="AQ15" s="676"/>
      <c r="AR15" s="676"/>
      <c r="AS15" s="676"/>
      <c r="AT15" s="676"/>
      <c r="AU15" s="676"/>
      <c r="AV15" s="676"/>
      <c r="AW15" s="676"/>
      <c r="AX15" s="676"/>
      <c r="AY15" s="676"/>
      <c r="AZ15" s="676"/>
      <c r="BA15" s="676"/>
      <c r="BB15" s="676"/>
      <c r="BC15" s="676"/>
      <c r="BD15" s="676"/>
      <c r="BE15" s="676"/>
      <c r="BF15" s="677"/>
      <c r="BG15" s="678">
        <v>
2209</v>
      </c>
      <c r="BH15" s="679"/>
      <c r="BI15" s="679"/>
      <c r="BJ15" s="679"/>
      <c r="BK15" s="679"/>
      <c r="BL15" s="679"/>
      <c r="BM15" s="679"/>
      <c r="BN15" s="680"/>
      <c r="BO15" s="715">
        <v>
4.7</v>
      </c>
      <c r="BP15" s="715"/>
      <c r="BQ15" s="715"/>
      <c r="BR15" s="715"/>
      <c r="BS15" s="684" t="s">
        <v>
178</v>
      </c>
      <c r="BT15" s="679"/>
      <c r="BU15" s="679"/>
      <c r="BV15" s="679"/>
      <c r="BW15" s="679"/>
      <c r="BX15" s="679"/>
      <c r="BY15" s="679"/>
      <c r="BZ15" s="679"/>
      <c r="CA15" s="679"/>
      <c r="CB15" s="722"/>
      <c r="CD15" s="711" t="s">
        <v>
265</v>
      </c>
      <c r="CE15" s="712"/>
      <c r="CF15" s="712"/>
      <c r="CG15" s="712"/>
      <c r="CH15" s="712"/>
      <c r="CI15" s="712"/>
      <c r="CJ15" s="712"/>
      <c r="CK15" s="712"/>
      <c r="CL15" s="712"/>
      <c r="CM15" s="712"/>
      <c r="CN15" s="712"/>
      <c r="CO15" s="712"/>
      <c r="CP15" s="712"/>
      <c r="CQ15" s="713"/>
      <c r="CR15" s="678">
        <v>
95485</v>
      </c>
      <c r="CS15" s="679"/>
      <c r="CT15" s="679"/>
      <c r="CU15" s="679"/>
      <c r="CV15" s="679"/>
      <c r="CW15" s="679"/>
      <c r="CX15" s="679"/>
      <c r="CY15" s="680"/>
      <c r="CZ15" s="715">
        <v>
7.6</v>
      </c>
      <c r="DA15" s="715"/>
      <c r="DB15" s="715"/>
      <c r="DC15" s="715"/>
      <c r="DD15" s="684">
        <v>
10824</v>
      </c>
      <c r="DE15" s="679"/>
      <c r="DF15" s="679"/>
      <c r="DG15" s="679"/>
      <c r="DH15" s="679"/>
      <c r="DI15" s="679"/>
      <c r="DJ15" s="679"/>
      <c r="DK15" s="679"/>
      <c r="DL15" s="679"/>
      <c r="DM15" s="679"/>
      <c r="DN15" s="679"/>
      <c r="DO15" s="679"/>
      <c r="DP15" s="680"/>
      <c r="DQ15" s="684">
        <v>
41338</v>
      </c>
      <c r="DR15" s="679"/>
      <c r="DS15" s="679"/>
      <c r="DT15" s="679"/>
      <c r="DU15" s="679"/>
      <c r="DV15" s="679"/>
      <c r="DW15" s="679"/>
      <c r="DX15" s="679"/>
      <c r="DY15" s="679"/>
      <c r="DZ15" s="679"/>
      <c r="EA15" s="679"/>
      <c r="EB15" s="679"/>
      <c r="EC15" s="722"/>
    </row>
    <row r="16" spans="2:143" ht="11.25" customHeight="1" x14ac:dyDescent="0.2">
      <c r="B16" s="675" t="s">
        <v>
266</v>
      </c>
      <c r="C16" s="676"/>
      <c r="D16" s="676"/>
      <c r="E16" s="676"/>
      <c r="F16" s="676"/>
      <c r="G16" s="676"/>
      <c r="H16" s="676"/>
      <c r="I16" s="676"/>
      <c r="J16" s="676"/>
      <c r="K16" s="676"/>
      <c r="L16" s="676"/>
      <c r="M16" s="676"/>
      <c r="N16" s="676"/>
      <c r="O16" s="676"/>
      <c r="P16" s="676"/>
      <c r="Q16" s="677"/>
      <c r="R16" s="678">
        <v>
229</v>
      </c>
      <c r="S16" s="679"/>
      <c r="T16" s="679"/>
      <c r="U16" s="679"/>
      <c r="V16" s="679"/>
      <c r="W16" s="679"/>
      <c r="X16" s="679"/>
      <c r="Y16" s="680"/>
      <c r="Z16" s="715">
        <v>
0</v>
      </c>
      <c r="AA16" s="715"/>
      <c r="AB16" s="715"/>
      <c r="AC16" s="715"/>
      <c r="AD16" s="716">
        <v>
229</v>
      </c>
      <c r="AE16" s="716"/>
      <c r="AF16" s="716"/>
      <c r="AG16" s="716"/>
      <c r="AH16" s="716"/>
      <c r="AI16" s="716"/>
      <c r="AJ16" s="716"/>
      <c r="AK16" s="716"/>
      <c r="AL16" s="681">
        <v>
0.1</v>
      </c>
      <c r="AM16" s="682"/>
      <c r="AN16" s="682"/>
      <c r="AO16" s="717"/>
      <c r="AP16" s="675" t="s">
        <v>
267</v>
      </c>
      <c r="AQ16" s="676"/>
      <c r="AR16" s="676"/>
      <c r="AS16" s="676"/>
      <c r="AT16" s="676"/>
      <c r="AU16" s="676"/>
      <c r="AV16" s="676"/>
      <c r="AW16" s="676"/>
      <c r="AX16" s="676"/>
      <c r="AY16" s="676"/>
      <c r="AZ16" s="676"/>
      <c r="BA16" s="676"/>
      <c r="BB16" s="676"/>
      <c r="BC16" s="676"/>
      <c r="BD16" s="676"/>
      <c r="BE16" s="676"/>
      <c r="BF16" s="677"/>
      <c r="BG16" s="678" t="s">
        <v>
129</v>
      </c>
      <c r="BH16" s="679"/>
      <c r="BI16" s="679"/>
      <c r="BJ16" s="679"/>
      <c r="BK16" s="679"/>
      <c r="BL16" s="679"/>
      <c r="BM16" s="679"/>
      <c r="BN16" s="680"/>
      <c r="BO16" s="715" t="s">
        <v>
129</v>
      </c>
      <c r="BP16" s="715"/>
      <c r="BQ16" s="715"/>
      <c r="BR16" s="715"/>
      <c r="BS16" s="684" t="s">
        <v>
129</v>
      </c>
      <c r="BT16" s="679"/>
      <c r="BU16" s="679"/>
      <c r="BV16" s="679"/>
      <c r="BW16" s="679"/>
      <c r="BX16" s="679"/>
      <c r="BY16" s="679"/>
      <c r="BZ16" s="679"/>
      <c r="CA16" s="679"/>
      <c r="CB16" s="722"/>
      <c r="CD16" s="711" t="s">
        <v>
268</v>
      </c>
      <c r="CE16" s="712"/>
      <c r="CF16" s="712"/>
      <c r="CG16" s="712"/>
      <c r="CH16" s="712"/>
      <c r="CI16" s="712"/>
      <c r="CJ16" s="712"/>
      <c r="CK16" s="712"/>
      <c r="CL16" s="712"/>
      <c r="CM16" s="712"/>
      <c r="CN16" s="712"/>
      <c r="CO16" s="712"/>
      <c r="CP16" s="712"/>
      <c r="CQ16" s="713"/>
      <c r="CR16" s="678">
        <v>
31061</v>
      </c>
      <c r="CS16" s="679"/>
      <c r="CT16" s="679"/>
      <c r="CU16" s="679"/>
      <c r="CV16" s="679"/>
      <c r="CW16" s="679"/>
      <c r="CX16" s="679"/>
      <c r="CY16" s="680"/>
      <c r="CZ16" s="715">
        <v>
2.5</v>
      </c>
      <c r="DA16" s="715"/>
      <c r="DB16" s="715"/>
      <c r="DC16" s="715"/>
      <c r="DD16" s="684" t="s">
        <v>
178</v>
      </c>
      <c r="DE16" s="679"/>
      <c r="DF16" s="679"/>
      <c r="DG16" s="679"/>
      <c r="DH16" s="679"/>
      <c r="DI16" s="679"/>
      <c r="DJ16" s="679"/>
      <c r="DK16" s="679"/>
      <c r="DL16" s="679"/>
      <c r="DM16" s="679"/>
      <c r="DN16" s="679"/>
      <c r="DO16" s="679"/>
      <c r="DP16" s="680"/>
      <c r="DQ16" s="684">
        <v>
14942</v>
      </c>
      <c r="DR16" s="679"/>
      <c r="DS16" s="679"/>
      <c r="DT16" s="679"/>
      <c r="DU16" s="679"/>
      <c r="DV16" s="679"/>
      <c r="DW16" s="679"/>
      <c r="DX16" s="679"/>
      <c r="DY16" s="679"/>
      <c r="DZ16" s="679"/>
      <c r="EA16" s="679"/>
      <c r="EB16" s="679"/>
      <c r="EC16" s="722"/>
    </row>
    <row r="17" spans="2:133" ht="11.25" customHeight="1" x14ac:dyDescent="0.2">
      <c r="B17" s="675" t="s">
        <v>
269</v>
      </c>
      <c r="C17" s="676"/>
      <c r="D17" s="676"/>
      <c r="E17" s="676"/>
      <c r="F17" s="676"/>
      <c r="G17" s="676"/>
      <c r="H17" s="676"/>
      <c r="I17" s="676"/>
      <c r="J17" s="676"/>
      <c r="K17" s="676"/>
      <c r="L17" s="676"/>
      <c r="M17" s="676"/>
      <c r="N17" s="676"/>
      <c r="O17" s="676"/>
      <c r="P17" s="676"/>
      <c r="Q17" s="677"/>
      <c r="R17" s="678">
        <v>
3826</v>
      </c>
      <c r="S17" s="679"/>
      <c r="T17" s="679"/>
      <c r="U17" s="679"/>
      <c r="V17" s="679"/>
      <c r="W17" s="679"/>
      <c r="X17" s="679"/>
      <c r="Y17" s="680"/>
      <c r="Z17" s="715">
        <v>
0.3</v>
      </c>
      <c r="AA17" s="715"/>
      <c r="AB17" s="715"/>
      <c r="AC17" s="715"/>
      <c r="AD17" s="716">
        <v>
3826</v>
      </c>
      <c r="AE17" s="716"/>
      <c r="AF17" s="716"/>
      <c r="AG17" s="716"/>
      <c r="AH17" s="716"/>
      <c r="AI17" s="716"/>
      <c r="AJ17" s="716"/>
      <c r="AK17" s="716"/>
      <c r="AL17" s="681">
        <v>
1.1000000000000001</v>
      </c>
      <c r="AM17" s="682"/>
      <c r="AN17" s="682"/>
      <c r="AO17" s="717"/>
      <c r="AP17" s="675" t="s">
        <v>
270</v>
      </c>
      <c r="AQ17" s="676"/>
      <c r="AR17" s="676"/>
      <c r="AS17" s="676"/>
      <c r="AT17" s="676"/>
      <c r="AU17" s="676"/>
      <c r="AV17" s="676"/>
      <c r="AW17" s="676"/>
      <c r="AX17" s="676"/>
      <c r="AY17" s="676"/>
      <c r="AZ17" s="676"/>
      <c r="BA17" s="676"/>
      <c r="BB17" s="676"/>
      <c r="BC17" s="676"/>
      <c r="BD17" s="676"/>
      <c r="BE17" s="676"/>
      <c r="BF17" s="677"/>
      <c r="BG17" s="678" t="s">
        <v>
129</v>
      </c>
      <c r="BH17" s="679"/>
      <c r="BI17" s="679"/>
      <c r="BJ17" s="679"/>
      <c r="BK17" s="679"/>
      <c r="BL17" s="679"/>
      <c r="BM17" s="679"/>
      <c r="BN17" s="680"/>
      <c r="BO17" s="715" t="s">
        <v>
129</v>
      </c>
      <c r="BP17" s="715"/>
      <c r="BQ17" s="715"/>
      <c r="BR17" s="715"/>
      <c r="BS17" s="684" t="s">
        <v>
129</v>
      </c>
      <c r="BT17" s="679"/>
      <c r="BU17" s="679"/>
      <c r="BV17" s="679"/>
      <c r="BW17" s="679"/>
      <c r="BX17" s="679"/>
      <c r="BY17" s="679"/>
      <c r="BZ17" s="679"/>
      <c r="CA17" s="679"/>
      <c r="CB17" s="722"/>
      <c r="CD17" s="711" t="s">
        <v>
271</v>
      </c>
      <c r="CE17" s="712"/>
      <c r="CF17" s="712"/>
      <c r="CG17" s="712"/>
      <c r="CH17" s="712"/>
      <c r="CI17" s="712"/>
      <c r="CJ17" s="712"/>
      <c r="CK17" s="712"/>
      <c r="CL17" s="712"/>
      <c r="CM17" s="712"/>
      <c r="CN17" s="712"/>
      <c r="CO17" s="712"/>
      <c r="CP17" s="712"/>
      <c r="CQ17" s="713"/>
      <c r="CR17" s="678">
        <v>
41800</v>
      </c>
      <c r="CS17" s="679"/>
      <c r="CT17" s="679"/>
      <c r="CU17" s="679"/>
      <c r="CV17" s="679"/>
      <c r="CW17" s="679"/>
      <c r="CX17" s="679"/>
      <c r="CY17" s="680"/>
      <c r="CZ17" s="715">
        <v>
3.3</v>
      </c>
      <c r="DA17" s="715"/>
      <c r="DB17" s="715"/>
      <c r="DC17" s="715"/>
      <c r="DD17" s="684" t="s">
        <v>
238</v>
      </c>
      <c r="DE17" s="679"/>
      <c r="DF17" s="679"/>
      <c r="DG17" s="679"/>
      <c r="DH17" s="679"/>
      <c r="DI17" s="679"/>
      <c r="DJ17" s="679"/>
      <c r="DK17" s="679"/>
      <c r="DL17" s="679"/>
      <c r="DM17" s="679"/>
      <c r="DN17" s="679"/>
      <c r="DO17" s="679"/>
      <c r="DP17" s="680"/>
      <c r="DQ17" s="684">
        <v>
36145</v>
      </c>
      <c r="DR17" s="679"/>
      <c r="DS17" s="679"/>
      <c r="DT17" s="679"/>
      <c r="DU17" s="679"/>
      <c r="DV17" s="679"/>
      <c r="DW17" s="679"/>
      <c r="DX17" s="679"/>
      <c r="DY17" s="679"/>
      <c r="DZ17" s="679"/>
      <c r="EA17" s="679"/>
      <c r="EB17" s="679"/>
      <c r="EC17" s="722"/>
    </row>
    <row r="18" spans="2:133" ht="11.25" customHeight="1" x14ac:dyDescent="0.2">
      <c r="B18" s="675" t="s">
        <v>
272</v>
      </c>
      <c r="C18" s="676"/>
      <c r="D18" s="676"/>
      <c r="E18" s="676"/>
      <c r="F18" s="676"/>
      <c r="G18" s="676"/>
      <c r="H18" s="676"/>
      <c r="I18" s="676"/>
      <c r="J18" s="676"/>
      <c r="K18" s="676"/>
      <c r="L18" s="676"/>
      <c r="M18" s="676"/>
      <c r="N18" s="676"/>
      <c r="O18" s="676"/>
      <c r="P18" s="676"/>
      <c r="Q18" s="677"/>
      <c r="R18" s="678">
        <v>
650</v>
      </c>
      <c r="S18" s="679"/>
      <c r="T18" s="679"/>
      <c r="U18" s="679"/>
      <c r="V18" s="679"/>
      <c r="W18" s="679"/>
      <c r="X18" s="679"/>
      <c r="Y18" s="680"/>
      <c r="Z18" s="715">
        <v>
0</v>
      </c>
      <c r="AA18" s="715"/>
      <c r="AB18" s="715"/>
      <c r="AC18" s="715"/>
      <c r="AD18" s="716">
        <v>
650</v>
      </c>
      <c r="AE18" s="716"/>
      <c r="AF18" s="716"/>
      <c r="AG18" s="716"/>
      <c r="AH18" s="716"/>
      <c r="AI18" s="716"/>
      <c r="AJ18" s="716"/>
      <c r="AK18" s="716"/>
      <c r="AL18" s="681">
        <v>
0.2</v>
      </c>
      <c r="AM18" s="682"/>
      <c r="AN18" s="682"/>
      <c r="AO18" s="717"/>
      <c r="AP18" s="675" t="s">
        <v>
273</v>
      </c>
      <c r="AQ18" s="676"/>
      <c r="AR18" s="676"/>
      <c r="AS18" s="676"/>
      <c r="AT18" s="676"/>
      <c r="AU18" s="676"/>
      <c r="AV18" s="676"/>
      <c r="AW18" s="676"/>
      <c r="AX18" s="676"/>
      <c r="AY18" s="676"/>
      <c r="AZ18" s="676"/>
      <c r="BA18" s="676"/>
      <c r="BB18" s="676"/>
      <c r="BC18" s="676"/>
      <c r="BD18" s="676"/>
      <c r="BE18" s="676"/>
      <c r="BF18" s="677"/>
      <c r="BG18" s="678" t="s">
        <v>
129</v>
      </c>
      <c r="BH18" s="679"/>
      <c r="BI18" s="679"/>
      <c r="BJ18" s="679"/>
      <c r="BK18" s="679"/>
      <c r="BL18" s="679"/>
      <c r="BM18" s="679"/>
      <c r="BN18" s="680"/>
      <c r="BO18" s="715" t="s">
        <v>
238</v>
      </c>
      <c r="BP18" s="715"/>
      <c r="BQ18" s="715"/>
      <c r="BR18" s="715"/>
      <c r="BS18" s="684" t="s">
        <v>
238</v>
      </c>
      <c r="BT18" s="679"/>
      <c r="BU18" s="679"/>
      <c r="BV18" s="679"/>
      <c r="BW18" s="679"/>
      <c r="BX18" s="679"/>
      <c r="BY18" s="679"/>
      <c r="BZ18" s="679"/>
      <c r="CA18" s="679"/>
      <c r="CB18" s="722"/>
      <c r="CD18" s="711" t="s">
        <v>
274</v>
      </c>
      <c r="CE18" s="712"/>
      <c r="CF18" s="712"/>
      <c r="CG18" s="712"/>
      <c r="CH18" s="712"/>
      <c r="CI18" s="712"/>
      <c r="CJ18" s="712"/>
      <c r="CK18" s="712"/>
      <c r="CL18" s="712"/>
      <c r="CM18" s="712"/>
      <c r="CN18" s="712"/>
      <c r="CO18" s="712"/>
      <c r="CP18" s="712"/>
      <c r="CQ18" s="713"/>
      <c r="CR18" s="678" t="s">
        <v>
178</v>
      </c>
      <c r="CS18" s="679"/>
      <c r="CT18" s="679"/>
      <c r="CU18" s="679"/>
      <c r="CV18" s="679"/>
      <c r="CW18" s="679"/>
      <c r="CX18" s="679"/>
      <c r="CY18" s="680"/>
      <c r="CZ18" s="715" t="s">
        <v>
129</v>
      </c>
      <c r="DA18" s="715"/>
      <c r="DB18" s="715"/>
      <c r="DC18" s="715"/>
      <c r="DD18" s="684" t="s">
        <v>
129</v>
      </c>
      <c r="DE18" s="679"/>
      <c r="DF18" s="679"/>
      <c r="DG18" s="679"/>
      <c r="DH18" s="679"/>
      <c r="DI18" s="679"/>
      <c r="DJ18" s="679"/>
      <c r="DK18" s="679"/>
      <c r="DL18" s="679"/>
      <c r="DM18" s="679"/>
      <c r="DN18" s="679"/>
      <c r="DO18" s="679"/>
      <c r="DP18" s="680"/>
      <c r="DQ18" s="684" t="s">
        <v>
129</v>
      </c>
      <c r="DR18" s="679"/>
      <c r="DS18" s="679"/>
      <c r="DT18" s="679"/>
      <c r="DU18" s="679"/>
      <c r="DV18" s="679"/>
      <c r="DW18" s="679"/>
      <c r="DX18" s="679"/>
      <c r="DY18" s="679"/>
      <c r="DZ18" s="679"/>
      <c r="EA18" s="679"/>
      <c r="EB18" s="679"/>
      <c r="EC18" s="722"/>
    </row>
    <row r="19" spans="2:133" ht="11.25" customHeight="1" x14ac:dyDescent="0.2">
      <c r="B19" s="675" t="s">
        <v>
275</v>
      </c>
      <c r="C19" s="676"/>
      <c r="D19" s="676"/>
      <c r="E19" s="676"/>
      <c r="F19" s="676"/>
      <c r="G19" s="676"/>
      <c r="H19" s="676"/>
      <c r="I19" s="676"/>
      <c r="J19" s="676"/>
      <c r="K19" s="676"/>
      <c r="L19" s="676"/>
      <c r="M19" s="676"/>
      <c r="N19" s="676"/>
      <c r="O19" s="676"/>
      <c r="P19" s="676"/>
      <c r="Q19" s="677"/>
      <c r="R19" s="678" t="s">
        <v>
238</v>
      </c>
      <c r="S19" s="679"/>
      <c r="T19" s="679"/>
      <c r="U19" s="679"/>
      <c r="V19" s="679"/>
      <c r="W19" s="679"/>
      <c r="X19" s="679"/>
      <c r="Y19" s="680"/>
      <c r="Z19" s="715" t="s">
        <v>
238</v>
      </c>
      <c r="AA19" s="715"/>
      <c r="AB19" s="715"/>
      <c r="AC19" s="715"/>
      <c r="AD19" s="716" t="s">
        <v>
178</v>
      </c>
      <c r="AE19" s="716"/>
      <c r="AF19" s="716"/>
      <c r="AG19" s="716"/>
      <c r="AH19" s="716"/>
      <c r="AI19" s="716"/>
      <c r="AJ19" s="716"/>
      <c r="AK19" s="716"/>
      <c r="AL19" s="681" t="s">
        <v>
129</v>
      </c>
      <c r="AM19" s="682"/>
      <c r="AN19" s="682"/>
      <c r="AO19" s="717"/>
      <c r="AP19" s="675" t="s">
        <v>
276</v>
      </c>
      <c r="AQ19" s="676"/>
      <c r="AR19" s="676"/>
      <c r="AS19" s="676"/>
      <c r="AT19" s="676"/>
      <c r="AU19" s="676"/>
      <c r="AV19" s="676"/>
      <c r="AW19" s="676"/>
      <c r="AX19" s="676"/>
      <c r="AY19" s="676"/>
      <c r="AZ19" s="676"/>
      <c r="BA19" s="676"/>
      <c r="BB19" s="676"/>
      <c r="BC19" s="676"/>
      <c r="BD19" s="676"/>
      <c r="BE19" s="676"/>
      <c r="BF19" s="677"/>
      <c r="BG19" s="678" t="s">
        <v>
129</v>
      </c>
      <c r="BH19" s="679"/>
      <c r="BI19" s="679"/>
      <c r="BJ19" s="679"/>
      <c r="BK19" s="679"/>
      <c r="BL19" s="679"/>
      <c r="BM19" s="679"/>
      <c r="BN19" s="680"/>
      <c r="BO19" s="715" t="s">
        <v>
129</v>
      </c>
      <c r="BP19" s="715"/>
      <c r="BQ19" s="715"/>
      <c r="BR19" s="715"/>
      <c r="BS19" s="684" t="s">
        <v>
129</v>
      </c>
      <c r="BT19" s="679"/>
      <c r="BU19" s="679"/>
      <c r="BV19" s="679"/>
      <c r="BW19" s="679"/>
      <c r="BX19" s="679"/>
      <c r="BY19" s="679"/>
      <c r="BZ19" s="679"/>
      <c r="CA19" s="679"/>
      <c r="CB19" s="722"/>
      <c r="CD19" s="711" t="s">
        <v>
277</v>
      </c>
      <c r="CE19" s="712"/>
      <c r="CF19" s="712"/>
      <c r="CG19" s="712"/>
      <c r="CH19" s="712"/>
      <c r="CI19" s="712"/>
      <c r="CJ19" s="712"/>
      <c r="CK19" s="712"/>
      <c r="CL19" s="712"/>
      <c r="CM19" s="712"/>
      <c r="CN19" s="712"/>
      <c r="CO19" s="712"/>
      <c r="CP19" s="712"/>
      <c r="CQ19" s="713"/>
      <c r="CR19" s="678" t="s">
        <v>
129</v>
      </c>
      <c r="CS19" s="679"/>
      <c r="CT19" s="679"/>
      <c r="CU19" s="679"/>
      <c r="CV19" s="679"/>
      <c r="CW19" s="679"/>
      <c r="CX19" s="679"/>
      <c r="CY19" s="680"/>
      <c r="CZ19" s="715" t="s">
        <v>
129</v>
      </c>
      <c r="DA19" s="715"/>
      <c r="DB19" s="715"/>
      <c r="DC19" s="715"/>
      <c r="DD19" s="684" t="s">
        <v>
178</v>
      </c>
      <c r="DE19" s="679"/>
      <c r="DF19" s="679"/>
      <c r="DG19" s="679"/>
      <c r="DH19" s="679"/>
      <c r="DI19" s="679"/>
      <c r="DJ19" s="679"/>
      <c r="DK19" s="679"/>
      <c r="DL19" s="679"/>
      <c r="DM19" s="679"/>
      <c r="DN19" s="679"/>
      <c r="DO19" s="679"/>
      <c r="DP19" s="680"/>
      <c r="DQ19" s="684" t="s">
        <v>
129</v>
      </c>
      <c r="DR19" s="679"/>
      <c r="DS19" s="679"/>
      <c r="DT19" s="679"/>
      <c r="DU19" s="679"/>
      <c r="DV19" s="679"/>
      <c r="DW19" s="679"/>
      <c r="DX19" s="679"/>
      <c r="DY19" s="679"/>
      <c r="DZ19" s="679"/>
      <c r="EA19" s="679"/>
      <c r="EB19" s="679"/>
      <c r="EC19" s="722"/>
    </row>
    <row r="20" spans="2:133" ht="11.25" customHeight="1" x14ac:dyDescent="0.2">
      <c r="B20" s="675" t="s">
        <v>
278</v>
      </c>
      <c r="C20" s="676"/>
      <c r="D20" s="676"/>
      <c r="E20" s="676"/>
      <c r="F20" s="676"/>
      <c r="G20" s="676"/>
      <c r="H20" s="676"/>
      <c r="I20" s="676"/>
      <c r="J20" s="676"/>
      <c r="K20" s="676"/>
      <c r="L20" s="676"/>
      <c r="M20" s="676"/>
      <c r="N20" s="676"/>
      <c r="O20" s="676"/>
      <c r="P20" s="676"/>
      <c r="Q20" s="677"/>
      <c r="R20" s="678" t="s">
        <v>
129</v>
      </c>
      <c r="S20" s="679"/>
      <c r="T20" s="679"/>
      <c r="U20" s="679"/>
      <c r="V20" s="679"/>
      <c r="W20" s="679"/>
      <c r="X20" s="679"/>
      <c r="Y20" s="680"/>
      <c r="Z20" s="715" t="s">
        <v>
129</v>
      </c>
      <c r="AA20" s="715"/>
      <c r="AB20" s="715"/>
      <c r="AC20" s="715"/>
      <c r="AD20" s="716" t="s">
        <v>
129</v>
      </c>
      <c r="AE20" s="716"/>
      <c r="AF20" s="716"/>
      <c r="AG20" s="716"/>
      <c r="AH20" s="716"/>
      <c r="AI20" s="716"/>
      <c r="AJ20" s="716"/>
      <c r="AK20" s="716"/>
      <c r="AL20" s="681" t="s">
        <v>
129</v>
      </c>
      <c r="AM20" s="682"/>
      <c r="AN20" s="682"/>
      <c r="AO20" s="717"/>
      <c r="AP20" s="675" t="s">
        <v>
279</v>
      </c>
      <c r="AQ20" s="676"/>
      <c r="AR20" s="676"/>
      <c r="AS20" s="676"/>
      <c r="AT20" s="676"/>
      <c r="AU20" s="676"/>
      <c r="AV20" s="676"/>
      <c r="AW20" s="676"/>
      <c r="AX20" s="676"/>
      <c r="AY20" s="676"/>
      <c r="AZ20" s="676"/>
      <c r="BA20" s="676"/>
      <c r="BB20" s="676"/>
      <c r="BC20" s="676"/>
      <c r="BD20" s="676"/>
      <c r="BE20" s="676"/>
      <c r="BF20" s="677"/>
      <c r="BG20" s="678" t="s">
        <v>
129</v>
      </c>
      <c r="BH20" s="679"/>
      <c r="BI20" s="679"/>
      <c r="BJ20" s="679"/>
      <c r="BK20" s="679"/>
      <c r="BL20" s="679"/>
      <c r="BM20" s="679"/>
      <c r="BN20" s="680"/>
      <c r="BO20" s="715" t="s">
        <v>
129</v>
      </c>
      <c r="BP20" s="715"/>
      <c r="BQ20" s="715"/>
      <c r="BR20" s="715"/>
      <c r="BS20" s="684" t="s">
        <v>
129</v>
      </c>
      <c r="BT20" s="679"/>
      <c r="BU20" s="679"/>
      <c r="BV20" s="679"/>
      <c r="BW20" s="679"/>
      <c r="BX20" s="679"/>
      <c r="BY20" s="679"/>
      <c r="BZ20" s="679"/>
      <c r="CA20" s="679"/>
      <c r="CB20" s="722"/>
      <c r="CD20" s="711" t="s">
        <v>
280</v>
      </c>
      <c r="CE20" s="712"/>
      <c r="CF20" s="712"/>
      <c r="CG20" s="712"/>
      <c r="CH20" s="712"/>
      <c r="CI20" s="712"/>
      <c r="CJ20" s="712"/>
      <c r="CK20" s="712"/>
      <c r="CL20" s="712"/>
      <c r="CM20" s="712"/>
      <c r="CN20" s="712"/>
      <c r="CO20" s="712"/>
      <c r="CP20" s="712"/>
      <c r="CQ20" s="713"/>
      <c r="CR20" s="678">
        <v>
1263862</v>
      </c>
      <c r="CS20" s="679"/>
      <c r="CT20" s="679"/>
      <c r="CU20" s="679"/>
      <c r="CV20" s="679"/>
      <c r="CW20" s="679"/>
      <c r="CX20" s="679"/>
      <c r="CY20" s="680"/>
      <c r="CZ20" s="715">
        <v>
100</v>
      </c>
      <c r="DA20" s="715"/>
      <c r="DB20" s="715"/>
      <c r="DC20" s="715"/>
      <c r="DD20" s="684">
        <v>
162672</v>
      </c>
      <c r="DE20" s="679"/>
      <c r="DF20" s="679"/>
      <c r="DG20" s="679"/>
      <c r="DH20" s="679"/>
      <c r="DI20" s="679"/>
      <c r="DJ20" s="679"/>
      <c r="DK20" s="679"/>
      <c r="DL20" s="679"/>
      <c r="DM20" s="679"/>
      <c r="DN20" s="679"/>
      <c r="DO20" s="679"/>
      <c r="DP20" s="680"/>
      <c r="DQ20" s="684">
        <v>
452345</v>
      </c>
      <c r="DR20" s="679"/>
      <c r="DS20" s="679"/>
      <c r="DT20" s="679"/>
      <c r="DU20" s="679"/>
      <c r="DV20" s="679"/>
      <c r="DW20" s="679"/>
      <c r="DX20" s="679"/>
      <c r="DY20" s="679"/>
      <c r="DZ20" s="679"/>
      <c r="EA20" s="679"/>
      <c r="EB20" s="679"/>
      <c r="EC20" s="722"/>
    </row>
    <row r="21" spans="2:133" ht="11.25" customHeight="1" x14ac:dyDescent="0.2">
      <c r="B21" s="675" t="s">
        <v>
281</v>
      </c>
      <c r="C21" s="676"/>
      <c r="D21" s="676"/>
      <c r="E21" s="676"/>
      <c r="F21" s="676"/>
      <c r="G21" s="676"/>
      <c r="H21" s="676"/>
      <c r="I21" s="676"/>
      <c r="J21" s="676"/>
      <c r="K21" s="676"/>
      <c r="L21" s="676"/>
      <c r="M21" s="676"/>
      <c r="N21" s="676"/>
      <c r="O21" s="676"/>
      <c r="P21" s="676"/>
      <c r="Q21" s="677"/>
      <c r="R21" s="678">
        <v>
3176</v>
      </c>
      <c r="S21" s="679"/>
      <c r="T21" s="679"/>
      <c r="U21" s="679"/>
      <c r="V21" s="679"/>
      <c r="W21" s="679"/>
      <c r="X21" s="679"/>
      <c r="Y21" s="680"/>
      <c r="Z21" s="715">
        <v>
0.2</v>
      </c>
      <c r="AA21" s="715"/>
      <c r="AB21" s="715"/>
      <c r="AC21" s="715"/>
      <c r="AD21" s="716">
        <v>
3176</v>
      </c>
      <c r="AE21" s="716"/>
      <c r="AF21" s="716"/>
      <c r="AG21" s="716"/>
      <c r="AH21" s="716"/>
      <c r="AI21" s="716"/>
      <c r="AJ21" s="716"/>
      <c r="AK21" s="716"/>
      <c r="AL21" s="681">
        <v>
0.9</v>
      </c>
      <c r="AM21" s="682"/>
      <c r="AN21" s="682"/>
      <c r="AO21" s="717"/>
      <c r="AP21" s="773" t="s">
        <v>
282</v>
      </c>
      <c r="AQ21" s="780"/>
      <c r="AR21" s="780"/>
      <c r="AS21" s="780"/>
      <c r="AT21" s="780"/>
      <c r="AU21" s="780"/>
      <c r="AV21" s="780"/>
      <c r="AW21" s="780"/>
      <c r="AX21" s="780"/>
      <c r="AY21" s="780"/>
      <c r="AZ21" s="780"/>
      <c r="BA21" s="780"/>
      <c r="BB21" s="780"/>
      <c r="BC21" s="780"/>
      <c r="BD21" s="780"/>
      <c r="BE21" s="780"/>
      <c r="BF21" s="775"/>
      <c r="BG21" s="678" t="s">
        <v>
178</v>
      </c>
      <c r="BH21" s="679"/>
      <c r="BI21" s="679"/>
      <c r="BJ21" s="679"/>
      <c r="BK21" s="679"/>
      <c r="BL21" s="679"/>
      <c r="BM21" s="679"/>
      <c r="BN21" s="680"/>
      <c r="BO21" s="715" t="s">
        <v>
178</v>
      </c>
      <c r="BP21" s="715"/>
      <c r="BQ21" s="715"/>
      <c r="BR21" s="715"/>
      <c r="BS21" s="684" t="s">
        <v>
129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
283</v>
      </c>
      <c r="C22" s="676"/>
      <c r="D22" s="676"/>
      <c r="E22" s="676"/>
      <c r="F22" s="676"/>
      <c r="G22" s="676"/>
      <c r="H22" s="676"/>
      <c r="I22" s="676"/>
      <c r="J22" s="676"/>
      <c r="K22" s="676"/>
      <c r="L22" s="676"/>
      <c r="M22" s="676"/>
      <c r="N22" s="676"/>
      <c r="O22" s="676"/>
      <c r="P22" s="676"/>
      <c r="Q22" s="677"/>
      <c r="R22" s="678">
        <v>
345038</v>
      </c>
      <c r="S22" s="679"/>
      <c r="T22" s="679"/>
      <c r="U22" s="679"/>
      <c r="V22" s="679"/>
      <c r="W22" s="679"/>
      <c r="X22" s="679"/>
      <c r="Y22" s="680"/>
      <c r="Z22" s="715">
        <v>
26.2</v>
      </c>
      <c r="AA22" s="715"/>
      <c r="AB22" s="715"/>
      <c r="AC22" s="715"/>
      <c r="AD22" s="716">
        <v>
270946</v>
      </c>
      <c r="AE22" s="716"/>
      <c r="AF22" s="716"/>
      <c r="AG22" s="716"/>
      <c r="AH22" s="716"/>
      <c r="AI22" s="716"/>
      <c r="AJ22" s="716"/>
      <c r="AK22" s="716"/>
      <c r="AL22" s="681">
        <v>
80.099999999999994</v>
      </c>
      <c r="AM22" s="682"/>
      <c r="AN22" s="682"/>
      <c r="AO22" s="717"/>
      <c r="AP22" s="773" t="s">
        <v>
284</v>
      </c>
      <c r="AQ22" s="780"/>
      <c r="AR22" s="780"/>
      <c r="AS22" s="780"/>
      <c r="AT22" s="780"/>
      <c r="AU22" s="780"/>
      <c r="AV22" s="780"/>
      <c r="AW22" s="780"/>
      <c r="AX22" s="780"/>
      <c r="AY22" s="780"/>
      <c r="AZ22" s="780"/>
      <c r="BA22" s="780"/>
      <c r="BB22" s="780"/>
      <c r="BC22" s="780"/>
      <c r="BD22" s="780"/>
      <c r="BE22" s="780"/>
      <c r="BF22" s="775"/>
      <c r="BG22" s="678" t="s">
        <v>
129</v>
      </c>
      <c r="BH22" s="679"/>
      <c r="BI22" s="679"/>
      <c r="BJ22" s="679"/>
      <c r="BK22" s="679"/>
      <c r="BL22" s="679"/>
      <c r="BM22" s="679"/>
      <c r="BN22" s="680"/>
      <c r="BO22" s="715" t="s">
        <v>
129</v>
      </c>
      <c r="BP22" s="715"/>
      <c r="BQ22" s="715"/>
      <c r="BR22" s="715"/>
      <c r="BS22" s="684" t="s">
        <v>
129</v>
      </c>
      <c r="BT22" s="679"/>
      <c r="BU22" s="679"/>
      <c r="BV22" s="679"/>
      <c r="BW22" s="679"/>
      <c r="BX22" s="679"/>
      <c r="BY22" s="679"/>
      <c r="BZ22" s="679"/>
      <c r="CA22" s="679"/>
      <c r="CB22" s="722"/>
      <c r="CD22" s="782" t="s">
        <v>
285</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
286</v>
      </c>
      <c r="C23" s="676"/>
      <c r="D23" s="676"/>
      <c r="E23" s="676"/>
      <c r="F23" s="676"/>
      <c r="G23" s="676"/>
      <c r="H23" s="676"/>
      <c r="I23" s="676"/>
      <c r="J23" s="676"/>
      <c r="K23" s="676"/>
      <c r="L23" s="676"/>
      <c r="M23" s="676"/>
      <c r="N23" s="676"/>
      <c r="O23" s="676"/>
      <c r="P23" s="676"/>
      <c r="Q23" s="677"/>
      <c r="R23" s="678">
        <v>
270946</v>
      </c>
      <c r="S23" s="679"/>
      <c r="T23" s="679"/>
      <c r="U23" s="679"/>
      <c r="V23" s="679"/>
      <c r="W23" s="679"/>
      <c r="X23" s="679"/>
      <c r="Y23" s="680"/>
      <c r="Z23" s="715">
        <v>
20.6</v>
      </c>
      <c r="AA23" s="715"/>
      <c r="AB23" s="715"/>
      <c r="AC23" s="715"/>
      <c r="AD23" s="716">
        <v>
270946</v>
      </c>
      <c r="AE23" s="716"/>
      <c r="AF23" s="716"/>
      <c r="AG23" s="716"/>
      <c r="AH23" s="716"/>
      <c r="AI23" s="716"/>
      <c r="AJ23" s="716"/>
      <c r="AK23" s="716"/>
      <c r="AL23" s="681">
        <v>
80.099999999999994</v>
      </c>
      <c r="AM23" s="682"/>
      <c r="AN23" s="682"/>
      <c r="AO23" s="717"/>
      <c r="AP23" s="773" t="s">
        <v>
287</v>
      </c>
      <c r="AQ23" s="780"/>
      <c r="AR23" s="780"/>
      <c r="AS23" s="780"/>
      <c r="AT23" s="780"/>
      <c r="AU23" s="780"/>
      <c r="AV23" s="780"/>
      <c r="AW23" s="780"/>
      <c r="AX23" s="780"/>
      <c r="AY23" s="780"/>
      <c r="AZ23" s="780"/>
      <c r="BA23" s="780"/>
      <c r="BB23" s="780"/>
      <c r="BC23" s="780"/>
      <c r="BD23" s="780"/>
      <c r="BE23" s="780"/>
      <c r="BF23" s="775"/>
      <c r="BG23" s="678" t="s">
        <v>
129</v>
      </c>
      <c r="BH23" s="679"/>
      <c r="BI23" s="679"/>
      <c r="BJ23" s="679"/>
      <c r="BK23" s="679"/>
      <c r="BL23" s="679"/>
      <c r="BM23" s="679"/>
      <c r="BN23" s="680"/>
      <c r="BO23" s="715" t="s">
        <v>
129</v>
      </c>
      <c r="BP23" s="715"/>
      <c r="BQ23" s="715"/>
      <c r="BR23" s="715"/>
      <c r="BS23" s="684" t="s">
        <v>
129</v>
      </c>
      <c r="BT23" s="679"/>
      <c r="BU23" s="679"/>
      <c r="BV23" s="679"/>
      <c r="BW23" s="679"/>
      <c r="BX23" s="679"/>
      <c r="BY23" s="679"/>
      <c r="BZ23" s="679"/>
      <c r="CA23" s="679"/>
      <c r="CB23" s="722"/>
      <c r="CD23" s="782" t="s">
        <v>
226</v>
      </c>
      <c r="CE23" s="783"/>
      <c r="CF23" s="783"/>
      <c r="CG23" s="783"/>
      <c r="CH23" s="783"/>
      <c r="CI23" s="783"/>
      <c r="CJ23" s="783"/>
      <c r="CK23" s="783"/>
      <c r="CL23" s="783"/>
      <c r="CM23" s="783"/>
      <c r="CN23" s="783"/>
      <c r="CO23" s="783"/>
      <c r="CP23" s="783"/>
      <c r="CQ23" s="784"/>
      <c r="CR23" s="782" t="s">
        <v>
288</v>
      </c>
      <c r="CS23" s="783"/>
      <c r="CT23" s="783"/>
      <c r="CU23" s="783"/>
      <c r="CV23" s="783"/>
      <c r="CW23" s="783"/>
      <c r="CX23" s="783"/>
      <c r="CY23" s="784"/>
      <c r="CZ23" s="782" t="s">
        <v>
289</v>
      </c>
      <c r="DA23" s="783"/>
      <c r="DB23" s="783"/>
      <c r="DC23" s="784"/>
      <c r="DD23" s="782" t="s">
        <v>
290</v>
      </c>
      <c r="DE23" s="783"/>
      <c r="DF23" s="783"/>
      <c r="DG23" s="783"/>
      <c r="DH23" s="783"/>
      <c r="DI23" s="783"/>
      <c r="DJ23" s="783"/>
      <c r="DK23" s="784"/>
      <c r="DL23" s="791" t="s">
        <v>
291</v>
      </c>
      <c r="DM23" s="792"/>
      <c r="DN23" s="792"/>
      <c r="DO23" s="792"/>
      <c r="DP23" s="792"/>
      <c r="DQ23" s="792"/>
      <c r="DR23" s="792"/>
      <c r="DS23" s="792"/>
      <c r="DT23" s="792"/>
      <c r="DU23" s="792"/>
      <c r="DV23" s="793"/>
      <c r="DW23" s="782" t="s">
        <v>
292</v>
      </c>
      <c r="DX23" s="783"/>
      <c r="DY23" s="783"/>
      <c r="DZ23" s="783"/>
      <c r="EA23" s="783"/>
      <c r="EB23" s="783"/>
      <c r="EC23" s="784"/>
    </row>
    <row r="24" spans="2:133" ht="11.25" customHeight="1" x14ac:dyDescent="0.2">
      <c r="B24" s="675" t="s">
        <v>
293</v>
      </c>
      <c r="C24" s="676"/>
      <c r="D24" s="676"/>
      <c r="E24" s="676"/>
      <c r="F24" s="676"/>
      <c r="G24" s="676"/>
      <c r="H24" s="676"/>
      <c r="I24" s="676"/>
      <c r="J24" s="676"/>
      <c r="K24" s="676"/>
      <c r="L24" s="676"/>
      <c r="M24" s="676"/>
      <c r="N24" s="676"/>
      <c r="O24" s="676"/>
      <c r="P24" s="676"/>
      <c r="Q24" s="677"/>
      <c r="R24" s="678">
        <v>
74092</v>
      </c>
      <c r="S24" s="679"/>
      <c r="T24" s="679"/>
      <c r="U24" s="679"/>
      <c r="V24" s="679"/>
      <c r="W24" s="679"/>
      <c r="X24" s="679"/>
      <c r="Y24" s="680"/>
      <c r="Z24" s="715">
        <v>
5.6</v>
      </c>
      <c r="AA24" s="715"/>
      <c r="AB24" s="715"/>
      <c r="AC24" s="715"/>
      <c r="AD24" s="716" t="s">
        <v>
129</v>
      </c>
      <c r="AE24" s="716"/>
      <c r="AF24" s="716"/>
      <c r="AG24" s="716"/>
      <c r="AH24" s="716"/>
      <c r="AI24" s="716"/>
      <c r="AJ24" s="716"/>
      <c r="AK24" s="716"/>
      <c r="AL24" s="681" t="s">
        <v>
129</v>
      </c>
      <c r="AM24" s="682"/>
      <c r="AN24" s="682"/>
      <c r="AO24" s="717"/>
      <c r="AP24" s="773" t="s">
        <v>
294</v>
      </c>
      <c r="AQ24" s="780"/>
      <c r="AR24" s="780"/>
      <c r="AS24" s="780"/>
      <c r="AT24" s="780"/>
      <c r="AU24" s="780"/>
      <c r="AV24" s="780"/>
      <c r="AW24" s="780"/>
      <c r="AX24" s="780"/>
      <c r="AY24" s="780"/>
      <c r="AZ24" s="780"/>
      <c r="BA24" s="780"/>
      <c r="BB24" s="780"/>
      <c r="BC24" s="780"/>
      <c r="BD24" s="780"/>
      <c r="BE24" s="780"/>
      <c r="BF24" s="775"/>
      <c r="BG24" s="678" t="s">
        <v>
129</v>
      </c>
      <c r="BH24" s="679"/>
      <c r="BI24" s="679"/>
      <c r="BJ24" s="679"/>
      <c r="BK24" s="679"/>
      <c r="BL24" s="679"/>
      <c r="BM24" s="679"/>
      <c r="BN24" s="680"/>
      <c r="BO24" s="715" t="s">
        <v>
178</v>
      </c>
      <c r="BP24" s="715"/>
      <c r="BQ24" s="715"/>
      <c r="BR24" s="715"/>
      <c r="BS24" s="684" t="s">
        <v>
129</v>
      </c>
      <c r="BT24" s="679"/>
      <c r="BU24" s="679"/>
      <c r="BV24" s="679"/>
      <c r="BW24" s="679"/>
      <c r="BX24" s="679"/>
      <c r="BY24" s="679"/>
      <c r="BZ24" s="679"/>
      <c r="CA24" s="679"/>
      <c r="CB24" s="722"/>
      <c r="CD24" s="736" t="s">
        <v>
295</v>
      </c>
      <c r="CE24" s="737"/>
      <c r="CF24" s="737"/>
      <c r="CG24" s="737"/>
      <c r="CH24" s="737"/>
      <c r="CI24" s="737"/>
      <c r="CJ24" s="737"/>
      <c r="CK24" s="737"/>
      <c r="CL24" s="737"/>
      <c r="CM24" s="737"/>
      <c r="CN24" s="737"/>
      <c r="CO24" s="737"/>
      <c r="CP24" s="737"/>
      <c r="CQ24" s="738"/>
      <c r="CR24" s="733">
        <v>
268996</v>
      </c>
      <c r="CS24" s="734"/>
      <c r="CT24" s="734"/>
      <c r="CU24" s="734"/>
      <c r="CV24" s="734"/>
      <c r="CW24" s="734"/>
      <c r="CX24" s="734"/>
      <c r="CY24" s="777"/>
      <c r="CZ24" s="778">
        <v>
21.3</v>
      </c>
      <c r="DA24" s="749"/>
      <c r="DB24" s="749"/>
      <c r="DC24" s="781"/>
      <c r="DD24" s="776">
        <v>
183385</v>
      </c>
      <c r="DE24" s="734"/>
      <c r="DF24" s="734"/>
      <c r="DG24" s="734"/>
      <c r="DH24" s="734"/>
      <c r="DI24" s="734"/>
      <c r="DJ24" s="734"/>
      <c r="DK24" s="777"/>
      <c r="DL24" s="776">
        <v>
183385</v>
      </c>
      <c r="DM24" s="734"/>
      <c r="DN24" s="734"/>
      <c r="DO24" s="734"/>
      <c r="DP24" s="734"/>
      <c r="DQ24" s="734"/>
      <c r="DR24" s="734"/>
      <c r="DS24" s="734"/>
      <c r="DT24" s="734"/>
      <c r="DU24" s="734"/>
      <c r="DV24" s="777"/>
      <c r="DW24" s="778">
        <v>
52.8</v>
      </c>
      <c r="DX24" s="749"/>
      <c r="DY24" s="749"/>
      <c r="DZ24" s="749"/>
      <c r="EA24" s="749"/>
      <c r="EB24" s="749"/>
      <c r="EC24" s="779"/>
    </row>
    <row r="25" spans="2:133" ht="11.25" customHeight="1" x14ac:dyDescent="0.2">
      <c r="B25" s="675" t="s">
        <v>
296</v>
      </c>
      <c r="C25" s="676"/>
      <c r="D25" s="676"/>
      <c r="E25" s="676"/>
      <c r="F25" s="676"/>
      <c r="G25" s="676"/>
      <c r="H25" s="676"/>
      <c r="I25" s="676"/>
      <c r="J25" s="676"/>
      <c r="K25" s="676"/>
      <c r="L25" s="676"/>
      <c r="M25" s="676"/>
      <c r="N25" s="676"/>
      <c r="O25" s="676"/>
      <c r="P25" s="676"/>
      <c r="Q25" s="677"/>
      <c r="R25" s="678" t="s">
        <v>
129</v>
      </c>
      <c r="S25" s="679"/>
      <c r="T25" s="679"/>
      <c r="U25" s="679"/>
      <c r="V25" s="679"/>
      <c r="W25" s="679"/>
      <c r="X25" s="679"/>
      <c r="Y25" s="680"/>
      <c r="Z25" s="715" t="s">
        <v>
238</v>
      </c>
      <c r="AA25" s="715"/>
      <c r="AB25" s="715"/>
      <c r="AC25" s="715"/>
      <c r="AD25" s="716" t="s">
        <v>
129</v>
      </c>
      <c r="AE25" s="716"/>
      <c r="AF25" s="716"/>
      <c r="AG25" s="716"/>
      <c r="AH25" s="716"/>
      <c r="AI25" s="716"/>
      <c r="AJ25" s="716"/>
      <c r="AK25" s="716"/>
      <c r="AL25" s="681" t="s">
        <v>
238</v>
      </c>
      <c r="AM25" s="682"/>
      <c r="AN25" s="682"/>
      <c r="AO25" s="717"/>
      <c r="AP25" s="773" t="s">
        <v>
297</v>
      </c>
      <c r="AQ25" s="780"/>
      <c r="AR25" s="780"/>
      <c r="AS25" s="780"/>
      <c r="AT25" s="780"/>
      <c r="AU25" s="780"/>
      <c r="AV25" s="780"/>
      <c r="AW25" s="780"/>
      <c r="AX25" s="780"/>
      <c r="AY25" s="780"/>
      <c r="AZ25" s="780"/>
      <c r="BA25" s="780"/>
      <c r="BB25" s="780"/>
      <c r="BC25" s="780"/>
      <c r="BD25" s="780"/>
      <c r="BE25" s="780"/>
      <c r="BF25" s="775"/>
      <c r="BG25" s="678" t="s">
        <v>
129</v>
      </c>
      <c r="BH25" s="679"/>
      <c r="BI25" s="679"/>
      <c r="BJ25" s="679"/>
      <c r="BK25" s="679"/>
      <c r="BL25" s="679"/>
      <c r="BM25" s="679"/>
      <c r="BN25" s="680"/>
      <c r="BO25" s="715" t="s">
        <v>
129</v>
      </c>
      <c r="BP25" s="715"/>
      <c r="BQ25" s="715"/>
      <c r="BR25" s="715"/>
      <c r="BS25" s="684" t="s">
        <v>
129</v>
      </c>
      <c r="BT25" s="679"/>
      <c r="BU25" s="679"/>
      <c r="BV25" s="679"/>
      <c r="BW25" s="679"/>
      <c r="BX25" s="679"/>
      <c r="BY25" s="679"/>
      <c r="BZ25" s="679"/>
      <c r="CA25" s="679"/>
      <c r="CB25" s="722"/>
      <c r="CD25" s="711" t="s">
        <v>
298</v>
      </c>
      <c r="CE25" s="712"/>
      <c r="CF25" s="712"/>
      <c r="CG25" s="712"/>
      <c r="CH25" s="712"/>
      <c r="CI25" s="712"/>
      <c r="CJ25" s="712"/>
      <c r="CK25" s="712"/>
      <c r="CL25" s="712"/>
      <c r="CM25" s="712"/>
      <c r="CN25" s="712"/>
      <c r="CO25" s="712"/>
      <c r="CP25" s="712"/>
      <c r="CQ25" s="713"/>
      <c r="CR25" s="678">
        <v>
214425</v>
      </c>
      <c r="CS25" s="697"/>
      <c r="CT25" s="697"/>
      <c r="CU25" s="697"/>
      <c r="CV25" s="697"/>
      <c r="CW25" s="697"/>
      <c r="CX25" s="697"/>
      <c r="CY25" s="698"/>
      <c r="CZ25" s="681">
        <v>
17</v>
      </c>
      <c r="DA25" s="699"/>
      <c r="DB25" s="699"/>
      <c r="DC25" s="700"/>
      <c r="DD25" s="684">
        <v>
144116</v>
      </c>
      <c r="DE25" s="697"/>
      <c r="DF25" s="697"/>
      <c r="DG25" s="697"/>
      <c r="DH25" s="697"/>
      <c r="DI25" s="697"/>
      <c r="DJ25" s="697"/>
      <c r="DK25" s="698"/>
      <c r="DL25" s="684">
        <v>
144116</v>
      </c>
      <c r="DM25" s="697"/>
      <c r="DN25" s="697"/>
      <c r="DO25" s="697"/>
      <c r="DP25" s="697"/>
      <c r="DQ25" s="697"/>
      <c r="DR25" s="697"/>
      <c r="DS25" s="697"/>
      <c r="DT25" s="697"/>
      <c r="DU25" s="697"/>
      <c r="DV25" s="698"/>
      <c r="DW25" s="681">
        <v>
41.5</v>
      </c>
      <c r="DX25" s="699"/>
      <c r="DY25" s="699"/>
      <c r="DZ25" s="699"/>
      <c r="EA25" s="699"/>
      <c r="EB25" s="699"/>
      <c r="EC25" s="714"/>
    </row>
    <row r="26" spans="2:133" ht="11.25" customHeight="1" x14ac:dyDescent="0.2">
      <c r="B26" s="675" t="s">
        <v>
299</v>
      </c>
      <c r="C26" s="676"/>
      <c r="D26" s="676"/>
      <c r="E26" s="676"/>
      <c r="F26" s="676"/>
      <c r="G26" s="676"/>
      <c r="H26" s="676"/>
      <c r="I26" s="676"/>
      <c r="J26" s="676"/>
      <c r="K26" s="676"/>
      <c r="L26" s="676"/>
      <c r="M26" s="676"/>
      <c r="N26" s="676"/>
      <c r="O26" s="676"/>
      <c r="P26" s="676"/>
      <c r="Q26" s="677"/>
      <c r="R26" s="678">
        <v>
406044</v>
      </c>
      <c r="S26" s="679"/>
      <c r="T26" s="679"/>
      <c r="U26" s="679"/>
      <c r="V26" s="679"/>
      <c r="W26" s="679"/>
      <c r="X26" s="679"/>
      <c r="Y26" s="680"/>
      <c r="Z26" s="715">
        <v>
30.8</v>
      </c>
      <c r="AA26" s="715"/>
      <c r="AB26" s="715"/>
      <c r="AC26" s="715"/>
      <c r="AD26" s="716">
        <v>
331952</v>
      </c>
      <c r="AE26" s="716"/>
      <c r="AF26" s="716"/>
      <c r="AG26" s="716"/>
      <c r="AH26" s="716"/>
      <c r="AI26" s="716"/>
      <c r="AJ26" s="716"/>
      <c r="AK26" s="716"/>
      <c r="AL26" s="681">
        <v>
98.1</v>
      </c>
      <c r="AM26" s="682"/>
      <c r="AN26" s="682"/>
      <c r="AO26" s="717"/>
      <c r="AP26" s="773" t="s">
        <v>
300</v>
      </c>
      <c r="AQ26" s="774"/>
      <c r="AR26" s="774"/>
      <c r="AS26" s="774"/>
      <c r="AT26" s="774"/>
      <c r="AU26" s="774"/>
      <c r="AV26" s="774"/>
      <c r="AW26" s="774"/>
      <c r="AX26" s="774"/>
      <c r="AY26" s="774"/>
      <c r="AZ26" s="774"/>
      <c r="BA26" s="774"/>
      <c r="BB26" s="774"/>
      <c r="BC26" s="774"/>
      <c r="BD26" s="774"/>
      <c r="BE26" s="774"/>
      <c r="BF26" s="775"/>
      <c r="BG26" s="678" t="s">
        <v>
129</v>
      </c>
      <c r="BH26" s="679"/>
      <c r="BI26" s="679"/>
      <c r="BJ26" s="679"/>
      <c r="BK26" s="679"/>
      <c r="BL26" s="679"/>
      <c r="BM26" s="679"/>
      <c r="BN26" s="680"/>
      <c r="BO26" s="715" t="s">
        <v>
129</v>
      </c>
      <c r="BP26" s="715"/>
      <c r="BQ26" s="715"/>
      <c r="BR26" s="715"/>
      <c r="BS26" s="684" t="s">
        <v>
129</v>
      </c>
      <c r="BT26" s="679"/>
      <c r="BU26" s="679"/>
      <c r="BV26" s="679"/>
      <c r="BW26" s="679"/>
      <c r="BX26" s="679"/>
      <c r="BY26" s="679"/>
      <c r="BZ26" s="679"/>
      <c r="CA26" s="679"/>
      <c r="CB26" s="722"/>
      <c r="CD26" s="711" t="s">
        <v>
301</v>
      </c>
      <c r="CE26" s="712"/>
      <c r="CF26" s="712"/>
      <c r="CG26" s="712"/>
      <c r="CH26" s="712"/>
      <c r="CI26" s="712"/>
      <c r="CJ26" s="712"/>
      <c r="CK26" s="712"/>
      <c r="CL26" s="712"/>
      <c r="CM26" s="712"/>
      <c r="CN26" s="712"/>
      <c r="CO26" s="712"/>
      <c r="CP26" s="712"/>
      <c r="CQ26" s="713"/>
      <c r="CR26" s="678">
        <v>
116507</v>
      </c>
      <c r="CS26" s="679"/>
      <c r="CT26" s="679"/>
      <c r="CU26" s="679"/>
      <c r="CV26" s="679"/>
      <c r="CW26" s="679"/>
      <c r="CX26" s="679"/>
      <c r="CY26" s="680"/>
      <c r="CZ26" s="681">
        <v>
9.1999999999999993</v>
      </c>
      <c r="DA26" s="699"/>
      <c r="DB26" s="699"/>
      <c r="DC26" s="700"/>
      <c r="DD26" s="684">
        <v>
63326</v>
      </c>
      <c r="DE26" s="679"/>
      <c r="DF26" s="679"/>
      <c r="DG26" s="679"/>
      <c r="DH26" s="679"/>
      <c r="DI26" s="679"/>
      <c r="DJ26" s="679"/>
      <c r="DK26" s="680"/>
      <c r="DL26" s="684" t="s">
        <v>
129</v>
      </c>
      <c r="DM26" s="679"/>
      <c r="DN26" s="679"/>
      <c r="DO26" s="679"/>
      <c r="DP26" s="679"/>
      <c r="DQ26" s="679"/>
      <c r="DR26" s="679"/>
      <c r="DS26" s="679"/>
      <c r="DT26" s="679"/>
      <c r="DU26" s="679"/>
      <c r="DV26" s="680"/>
      <c r="DW26" s="681" t="s">
        <v>
129</v>
      </c>
      <c r="DX26" s="699"/>
      <c r="DY26" s="699"/>
      <c r="DZ26" s="699"/>
      <c r="EA26" s="699"/>
      <c r="EB26" s="699"/>
      <c r="EC26" s="714"/>
    </row>
    <row r="27" spans="2:133" ht="11.25" customHeight="1" x14ac:dyDescent="0.2">
      <c r="B27" s="675" t="s">
        <v>
302</v>
      </c>
      <c r="C27" s="676"/>
      <c r="D27" s="676"/>
      <c r="E27" s="676"/>
      <c r="F27" s="676"/>
      <c r="G27" s="676"/>
      <c r="H27" s="676"/>
      <c r="I27" s="676"/>
      <c r="J27" s="676"/>
      <c r="K27" s="676"/>
      <c r="L27" s="676"/>
      <c r="M27" s="676"/>
      <c r="N27" s="676"/>
      <c r="O27" s="676"/>
      <c r="P27" s="676"/>
      <c r="Q27" s="677"/>
      <c r="R27" s="678" t="s">
        <v>
238</v>
      </c>
      <c r="S27" s="679"/>
      <c r="T27" s="679"/>
      <c r="U27" s="679"/>
      <c r="V27" s="679"/>
      <c r="W27" s="679"/>
      <c r="X27" s="679"/>
      <c r="Y27" s="680"/>
      <c r="Z27" s="715" t="s">
        <v>
238</v>
      </c>
      <c r="AA27" s="715"/>
      <c r="AB27" s="715"/>
      <c r="AC27" s="715"/>
      <c r="AD27" s="716" t="s">
        <v>
129</v>
      </c>
      <c r="AE27" s="716"/>
      <c r="AF27" s="716"/>
      <c r="AG27" s="716"/>
      <c r="AH27" s="716"/>
      <c r="AI27" s="716"/>
      <c r="AJ27" s="716"/>
      <c r="AK27" s="716"/>
      <c r="AL27" s="681" t="s">
        <v>
129</v>
      </c>
      <c r="AM27" s="682"/>
      <c r="AN27" s="682"/>
      <c r="AO27" s="717"/>
      <c r="AP27" s="675" t="s">
        <v>
303</v>
      </c>
      <c r="AQ27" s="676"/>
      <c r="AR27" s="676"/>
      <c r="AS27" s="676"/>
      <c r="AT27" s="676"/>
      <c r="AU27" s="676"/>
      <c r="AV27" s="676"/>
      <c r="AW27" s="676"/>
      <c r="AX27" s="676"/>
      <c r="AY27" s="676"/>
      <c r="AZ27" s="676"/>
      <c r="BA27" s="676"/>
      <c r="BB27" s="676"/>
      <c r="BC27" s="676"/>
      <c r="BD27" s="676"/>
      <c r="BE27" s="676"/>
      <c r="BF27" s="677"/>
      <c r="BG27" s="678">
        <v>
46920</v>
      </c>
      <c r="BH27" s="679"/>
      <c r="BI27" s="679"/>
      <c r="BJ27" s="679"/>
      <c r="BK27" s="679"/>
      <c r="BL27" s="679"/>
      <c r="BM27" s="679"/>
      <c r="BN27" s="680"/>
      <c r="BO27" s="715">
        <v>
100</v>
      </c>
      <c r="BP27" s="715"/>
      <c r="BQ27" s="715"/>
      <c r="BR27" s="715"/>
      <c r="BS27" s="684" t="s">
        <v>
129</v>
      </c>
      <c r="BT27" s="679"/>
      <c r="BU27" s="679"/>
      <c r="BV27" s="679"/>
      <c r="BW27" s="679"/>
      <c r="BX27" s="679"/>
      <c r="BY27" s="679"/>
      <c r="BZ27" s="679"/>
      <c r="CA27" s="679"/>
      <c r="CB27" s="722"/>
      <c r="CD27" s="711" t="s">
        <v>
304</v>
      </c>
      <c r="CE27" s="712"/>
      <c r="CF27" s="712"/>
      <c r="CG27" s="712"/>
      <c r="CH27" s="712"/>
      <c r="CI27" s="712"/>
      <c r="CJ27" s="712"/>
      <c r="CK27" s="712"/>
      <c r="CL27" s="712"/>
      <c r="CM27" s="712"/>
      <c r="CN27" s="712"/>
      <c r="CO27" s="712"/>
      <c r="CP27" s="712"/>
      <c r="CQ27" s="713"/>
      <c r="CR27" s="678">
        <v>
12771</v>
      </c>
      <c r="CS27" s="697"/>
      <c r="CT27" s="697"/>
      <c r="CU27" s="697"/>
      <c r="CV27" s="697"/>
      <c r="CW27" s="697"/>
      <c r="CX27" s="697"/>
      <c r="CY27" s="698"/>
      <c r="CZ27" s="681">
        <v>
1</v>
      </c>
      <c r="DA27" s="699"/>
      <c r="DB27" s="699"/>
      <c r="DC27" s="700"/>
      <c r="DD27" s="684">
        <v>
3124</v>
      </c>
      <c r="DE27" s="697"/>
      <c r="DF27" s="697"/>
      <c r="DG27" s="697"/>
      <c r="DH27" s="697"/>
      <c r="DI27" s="697"/>
      <c r="DJ27" s="697"/>
      <c r="DK27" s="698"/>
      <c r="DL27" s="684">
        <v>
3124</v>
      </c>
      <c r="DM27" s="697"/>
      <c r="DN27" s="697"/>
      <c r="DO27" s="697"/>
      <c r="DP27" s="697"/>
      <c r="DQ27" s="697"/>
      <c r="DR27" s="697"/>
      <c r="DS27" s="697"/>
      <c r="DT27" s="697"/>
      <c r="DU27" s="697"/>
      <c r="DV27" s="698"/>
      <c r="DW27" s="681">
        <v>
0.9</v>
      </c>
      <c r="DX27" s="699"/>
      <c r="DY27" s="699"/>
      <c r="DZ27" s="699"/>
      <c r="EA27" s="699"/>
      <c r="EB27" s="699"/>
      <c r="EC27" s="714"/>
    </row>
    <row r="28" spans="2:133" ht="11.25" customHeight="1" x14ac:dyDescent="0.2">
      <c r="B28" s="675" t="s">
        <v>
305</v>
      </c>
      <c r="C28" s="676"/>
      <c r="D28" s="676"/>
      <c r="E28" s="676"/>
      <c r="F28" s="676"/>
      <c r="G28" s="676"/>
      <c r="H28" s="676"/>
      <c r="I28" s="676"/>
      <c r="J28" s="676"/>
      <c r="K28" s="676"/>
      <c r="L28" s="676"/>
      <c r="M28" s="676"/>
      <c r="N28" s="676"/>
      <c r="O28" s="676"/>
      <c r="P28" s="676"/>
      <c r="Q28" s="677"/>
      <c r="R28" s="678" t="s">
        <v>
129</v>
      </c>
      <c r="S28" s="679"/>
      <c r="T28" s="679"/>
      <c r="U28" s="679"/>
      <c r="V28" s="679"/>
      <c r="W28" s="679"/>
      <c r="X28" s="679"/>
      <c r="Y28" s="680"/>
      <c r="Z28" s="715" t="s">
        <v>
129</v>
      </c>
      <c r="AA28" s="715"/>
      <c r="AB28" s="715"/>
      <c r="AC28" s="715"/>
      <c r="AD28" s="716" t="s">
        <v>
129</v>
      </c>
      <c r="AE28" s="716"/>
      <c r="AF28" s="716"/>
      <c r="AG28" s="716"/>
      <c r="AH28" s="716"/>
      <c r="AI28" s="716"/>
      <c r="AJ28" s="716"/>
      <c r="AK28" s="716"/>
      <c r="AL28" s="681" t="s">
        <v>
129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
306</v>
      </c>
      <c r="CE28" s="712"/>
      <c r="CF28" s="712"/>
      <c r="CG28" s="712"/>
      <c r="CH28" s="712"/>
      <c r="CI28" s="712"/>
      <c r="CJ28" s="712"/>
      <c r="CK28" s="712"/>
      <c r="CL28" s="712"/>
      <c r="CM28" s="712"/>
      <c r="CN28" s="712"/>
      <c r="CO28" s="712"/>
      <c r="CP28" s="712"/>
      <c r="CQ28" s="713"/>
      <c r="CR28" s="678">
        <v>
41800</v>
      </c>
      <c r="CS28" s="679"/>
      <c r="CT28" s="679"/>
      <c r="CU28" s="679"/>
      <c r="CV28" s="679"/>
      <c r="CW28" s="679"/>
      <c r="CX28" s="679"/>
      <c r="CY28" s="680"/>
      <c r="CZ28" s="681">
        <v>
3.3</v>
      </c>
      <c r="DA28" s="699"/>
      <c r="DB28" s="699"/>
      <c r="DC28" s="700"/>
      <c r="DD28" s="684">
        <v>
36145</v>
      </c>
      <c r="DE28" s="679"/>
      <c r="DF28" s="679"/>
      <c r="DG28" s="679"/>
      <c r="DH28" s="679"/>
      <c r="DI28" s="679"/>
      <c r="DJ28" s="679"/>
      <c r="DK28" s="680"/>
      <c r="DL28" s="684">
        <v>
36145</v>
      </c>
      <c r="DM28" s="679"/>
      <c r="DN28" s="679"/>
      <c r="DO28" s="679"/>
      <c r="DP28" s="679"/>
      <c r="DQ28" s="679"/>
      <c r="DR28" s="679"/>
      <c r="DS28" s="679"/>
      <c r="DT28" s="679"/>
      <c r="DU28" s="679"/>
      <c r="DV28" s="680"/>
      <c r="DW28" s="681">
        <v>
10.4</v>
      </c>
      <c r="DX28" s="699"/>
      <c r="DY28" s="699"/>
      <c r="DZ28" s="699"/>
      <c r="EA28" s="699"/>
      <c r="EB28" s="699"/>
      <c r="EC28" s="714"/>
    </row>
    <row r="29" spans="2:133" ht="11.25" customHeight="1" x14ac:dyDescent="0.2">
      <c r="B29" s="675" t="s">
        <v>
307</v>
      </c>
      <c r="C29" s="676"/>
      <c r="D29" s="676"/>
      <c r="E29" s="676"/>
      <c r="F29" s="676"/>
      <c r="G29" s="676"/>
      <c r="H29" s="676"/>
      <c r="I29" s="676"/>
      <c r="J29" s="676"/>
      <c r="K29" s="676"/>
      <c r="L29" s="676"/>
      <c r="M29" s="676"/>
      <c r="N29" s="676"/>
      <c r="O29" s="676"/>
      <c r="P29" s="676"/>
      <c r="Q29" s="677"/>
      <c r="R29" s="678">
        <v>
18451</v>
      </c>
      <c r="S29" s="679"/>
      <c r="T29" s="679"/>
      <c r="U29" s="679"/>
      <c r="V29" s="679"/>
      <c r="W29" s="679"/>
      <c r="X29" s="679"/>
      <c r="Y29" s="680"/>
      <c r="Z29" s="715">
        <v>
1.4</v>
      </c>
      <c r="AA29" s="715"/>
      <c r="AB29" s="715"/>
      <c r="AC29" s="715"/>
      <c r="AD29" s="716" t="s">
        <v>
129</v>
      </c>
      <c r="AE29" s="716"/>
      <c r="AF29" s="716"/>
      <c r="AG29" s="716"/>
      <c r="AH29" s="716"/>
      <c r="AI29" s="716"/>
      <c r="AJ29" s="716"/>
      <c r="AK29" s="716"/>
      <c r="AL29" s="681" t="s">
        <v>
129</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
308</v>
      </c>
      <c r="CE29" s="768"/>
      <c r="CF29" s="711" t="s">
        <v>
309</v>
      </c>
      <c r="CG29" s="712"/>
      <c r="CH29" s="712"/>
      <c r="CI29" s="712"/>
      <c r="CJ29" s="712"/>
      <c r="CK29" s="712"/>
      <c r="CL29" s="712"/>
      <c r="CM29" s="712"/>
      <c r="CN29" s="712"/>
      <c r="CO29" s="712"/>
      <c r="CP29" s="712"/>
      <c r="CQ29" s="713"/>
      <c r="CR29" s="678">
        <v>
41800</v>
      </c>
      <c r="CS29" s="697"/>
      <c r="CT29" s="697"/>
      <c r="CU29" s="697"/>
      <c r="CV29" s="697"/>
      <c r="CW29" s="697"/>
      <c r="CX29" s="697"/>
      <c r="CY29" s="698"/>
      <c r="CZ29" s="681">
        <v>
3.3</v>
      </c>
      <c r="DA29" s="699"/>
      <c r="DB29" s="699"/>
      <c r="DC29" s="700"/>
      <c r="DD29" s="684">
        <v>
36145</v>
      </c>
      <c r="DE29" s="697"/>
      <c r="DF29" s="697"/>
      <c r="DG29" s="697"/>
      <c r="DH29" s="697"/>
      <c r="DI29" s="697"/>
      <c r="DJ29" s="697"/>
      <c r="DK29" s="698"/>
      <c r="DL29" s="684">
        <v>
36145</v>
      </c>
      <c r="DM29" s="697"/>
      <c r="DN29" s="697"/>
      <c r="DO29" s="697"/>
      <c r="DP29" s="697"/>
      <c r="DQ29" s="697"/>
      <c r="DR29" s="697"/>
      <c r="DS29" s="697"/>
      <c r="DT29" s="697"/>
      <c r="DU29" s="697"/>
      <c r="DV29" s="698"/>
      <c r="DW29" s="681">
        <v>
10.4</v>
      </c>
      <c r="DX29" s="699"/>
      <c r="DY29" s="699"/>
      <c r="DZ29" s="699"/>
      <c r="EA29" s="699"/>
      <c r="EB29" s="699"/>
      <c r="EC29" s="714"/>
    </row>
    <row r="30" spans="2:133" ht="11.25" customHeight="1" x14ac:dyDescent="0.2">
      <c r="B30" s="675" t="s">
        <v>
310</v>
      </c>
      <c r="C30" s="676"/>
      <c r="D30" s="676"/>
      <c r="E30" s="676"/>
      <c r="F30" s="676"/>
      <c r="G30" s="676"/>
      <c r="H30" s="676"/>
      <c r="I30" s="676"/>
      <c r="J30" s="676"/>
      <c r="K30" s="676"/>
      <c r="L30" s="676"/>
      <c r="M30" s="676"/>
      <c r="N30" s="676"/>
      <c r="O30" s="676"/>
      <c r="P30" s="676"/>
      <c r="Q30" s="677"/>
      <c r="R30" s="678">
        <v>
167</v>
      </c>
      <c r="S30" s="679"/>
      <c r="T30" s="679"/>
      <c r="U30" s="679"/>
      <c r="V30" s="679"/>
      <c r="W30" s="679"/>
      <c r="X30" s="679"/>
      <c r="Y30" s="680"/>
      <c r="Z30" s="715">
        <v>
0</v>
      </c>
      <c r="AA30" s="715"/>
      <c r="AB30" s="715"/>
      <c r="AC30" s="715"/>
      <c r="AD30" s="716" t="s">
        <v>
129</v>
      </c>
      <c r="AE30" s="716"/>
      <c r="AF30" s="716"/>
      <c r="AG30" s="716"/>
      <c r="AH30" s="716"/>
      <c r="AI30" s="716"/>
      <c r="AJ30" s="716"/>
      <c r="AK30" s="716"/>
      <c r="AL30" s="681" t="s">
        <v>
178</v>
      </c>
      <c r="AM30" s="682"/>
      <c r="AN30" s="682"/>
      <c r="AO30" s="717"/>
      <c r="AP30" s="739" t="s">
        <v>
226</v>
      </c>
      <c r="AQ30" s="740"/>
      <c r="AR30" s="740"/>
      <c r="AS30" s="740"/>
      <c r="AT30" s="740"/>
      <c r="AU30" s="740"/>
      <c r="AV30" s="740"/>
      <c r="AW30" s="740"/>
      <c r="AX30" s="740"/>
      <c r="AY30" s="740"/>
      <c r="AZ30" s="740"/>
      <c r="BA30" s="740"/>
      <c r="BB30" s="740"/>
      <c r="BC30" s="740"/>
      <c r="BD30" s="740"/>
      <c r="BE30" s="740"/>
      <c r="BF30" s="741"/>
      <c r="BG30" s="739" t="s">
        <v>
311</v>
      </c>
      <c r="BH30" s="764"/>
      <c r="BI30" s="764"/>
      <c r="BJ30" s="764"/>
      <c r="BK30" s="764"/>
      <c r="BL30" s="764"/>
      <c r="BM30" s="764"/>
      <c r="BN30" s="764"/>
      <c r="BO30" s="764"/>
      <c r="BP30" s="764"/>
      <c r="BQ30" s="765"/>
      <c r="BR30" s="739" t="s">
        <v>
312</v>
      </c>
      <c r="BS30" s="764"/>
      <c r="BT30" s="764"/>
      <c r="BU30" s="764"/>
      <c r="BV30" s="764"/>
      <c r="BW30" s="764"/>
      <c r="BX30" s="764"/>
      <c r="BY30" s="764"/>
      <c r="BZ30" s="764"/>
      <c r="CA30" s="764"/>
      <c r="CB30" s="765"/>
      <c r="CD30" s="769"/>
      <c r="CE30" s="770"/>
      <c r="CF30" s="711" t="s">
        <v>
313</v>
      </c>
      <c r="CG30" s="712"/>
      <c r="CH30" s="712"/>
      <c r="CI30" s="712"/>
      <c r="CJ30" s="712"/>
      <c r="CK30" s="712"/>
      <c r="CL30" s="712"/>
      <c r="CM30" s="712"/>
      <c r="CN30" s="712"/>
      <c r="CO30" s="712"/>
      <c r="CP30" s="712"/>
      <c r="CQ30" s="713"/>
      <c r="CR30" s="678">
        <v>
40210</v>
      </c>
      <c r="CS30" s="679"/>
      <c r="CT30" s="679"/>
      <c r="CU30" s="679"/>
      <c r="CV30" s="679"/>
      <c r="CW30" s="679"/>
      <c r="CX30" s="679"/>
      <c r="CY30" s="680"/>
      <c r="CZ30" s="681">
        <v>
3.2</v>
      </c>
      <c r="DA30" s="699"/>
      <c r="DB30" s="699"/>
      <c r="DC30" s="700"/>
      <c r="DD30" s="684">
        <v>
34812</v>
      </c>
      <c r="DE30" s="679"/>
      <c r="DF30" s="679"/>
      <c r="DG30" s="679"/>
      <c r="DH30" s="679"/>
      <c r="DI30" s="679"/>
      <c r="DJ30" s="679"/>
      <c r="DK30" s="680"/>
      <c r="DL30" s="684">
        <v>
34812</v>
      </c>
      <c r="DM30" s="679"/>
      <c r="DN30" s="679"/>
      <c r="DO30" s="679"/>
      <c r="DP30" s="679"/>
      <c r="DQ30" s="679"/>
      <c r="DR30" s="679"/>
      <c r="DS30" s="679"/>
      <c r="DT30" s="679"/>
      <c r="DU30" s="679"/>
      <c r="DV30" s="680"/>
      <c r="DW30" s="681">
        <v>
10</v>
      </c>
      <c r="DX30" s="699"/>
      <c r="DY30" s="699"/>
      <c r="DZ30" s="699"/>
      <c r="EA30" s="699"/>
      <c r="EB30" s="699"/>
      <c r="EC30" s="714"/>
    </row>
    <row r="31" spans="2:133" ht="11.25" customHeight="1" x14ac:dyDescent="0.2">
      <c r="B31" s="675" t="s">
        <v>
314</v>
      </c>
      <c r="C31" s="676"/>
      <c r="D31" s="676"/>
      <c r="E31" s="676"/>
      <c r="F31" s="676"/>
      <c r="G31" s="676"/>
      <c r="H31" s="676"/>
      <c r="I31" s="676"/>
      <c r="J31" s="676"/>
      <c r="K31" s="676"/>
      <c r="L31" s="676"/>
      <c r="M31" s="676"/>
      <c r="N31" s="676"/>
      <c r="O31" s="676"/>
      <c r="P31" s="676"/>
      <c r="Q31" s="677"/>
      <c r="R31" s="678">
        <v>
11157</v>
      </c>
      <c r="S31" s="679"/>
      <c r="T31" s="679"/>
      <c r="U31" s="679"/>
      <c r="V31" s="679"/>
      <c r="W31" s="679"/>
      <c r="X31" s="679"/>
      <c r="Y31" s="680"/>
      <c r="Z31" s="715">
        <v>
0.8</v>
      </c>
      <c r="AA31" s="715"/>
      <c r="AB31" s="715"/>
      <c r="AC31" s="715"/>
      <c r="AD31" s="716" t="s">
        <v>
129</v>
      </c>
      <c r="AE31" s="716"/>
      <c r="AF31" s="716"/>
      <c r="AG31" s="716"/>
      <c r="AH31" s="716"/>
      <c r="AI31" s="716"/>
      <c r="AJ31" s="716"/>
      <c r="AK31" s="716"/>
      <c r="AL31" s="681" t="s">
        <v>
129</v>
      </c>
      <c r="AM31" s="682"/>
      <c r="AN31" s="682"/>
      <c r="AO31" s="717"/>
      <c r="AP31" s="752" t="s">
        <v>
315</v>
      </c>
      <c r="AQ31" s="753"/>
      <c r="AR31" s="753"/>
      <c r="AS31" s="753"/>
      <c r="AT31" s="758" t="s">
        <v>
316</v>
      </c>
      <c r="AU31" s="231"/>
      <c r="AV31" s="231"/>
      <c r="AW31" s="231"/>
      <c r="AX31" s="744" t="s">
        <v>
190</v>
      </c>
      <c r="AY31" s="745"/>
      <c r="AZ31" s="745"/>
      <c r="BA31" s="745"/>
      <c r="BB31" s="745"/>
      <c r="BC31" s="745"/>
      <c r="BD31" s="745"/>
      <c r="BE31" s="745"/>
      <c r="BF31" s="746"/>
      <c r="BG31" s="747">
        <v>
100</v>
      </c>
      <c r="BH31" s="748"/>
      <c r="BI31" s="748"/>
      <c r="BJ31" s="748"/>
      <c r="BK31" s="748"/>
      <c r="BL31" s="748"/>
      <c r="BM31" s="749">
        <v>
99.8</v>
      </c>
      <c r="BN31" s="748"/>
      <c r="BO31" s="748"/>
      <c r="BP31" s="748"/>
      <c r="BQ31" s="750"/>
      <c r="BR31" s="747">
        <v>
100</v>
      </c>
      <c r="BS31" s="748"/>
      <c r="BT31" s="748"/>
      <c r="BU31" s="748"/>
      <c r="BV31" s="748"/>
      <c r="BW31" s="748"/>
      <c r="BX31" s="749">
        <v>
99.7</v>
      </c>
      <c r="BY31" s="748"/>
      <c r="BZ31" s="748"/>
      <c r="CA31" s="748"/>
      <c r="CB31" s="750"/>
      <c r="CD31" s="769"/>
      <c r="CE31" s="770"/>
      <c r="CF31" s="711" t="s">
        <v>
317</v>
      </c>
      <c r="CG31" s="712"/>
      <c r="CH31" s="712"/>
      <c r="CI31" s="712"/>
      <c r="CJ31" s="712"/>
      <c r="CK31" s="712"/>
      <c r="CL31" s="712"/>
      <c r="CM31" s="712"/>
      <c r="CN31" s="712"/>
      <c r="CO31" s="712"/>
      <c r="CP31" s="712"/>
      <c r="CQ31" s="713"/>
      <c r="CR31" s="678">
        <v>
1590</v>
      </c>
      <c r="CS31" s="697"/>
      <c r="CT31" s="697"/>
      <c r="CU31" s="697"/>
      <c r="CV31" s="697"/>
      <c r="CW31" s="697"/>
      <c r="CX31" s="697"/>
      <c r="CY31" s="698"/>
      <c r="CZ31" s="681">
        <v>
0.1</v>
      </c>
      <c r="DA31" s="699"/>
      <c r="DB31" s="699"/>
      <c r="DC31" s="700"/>
      <c r="DD31" s="684">
        <v>
1333</v>
      </c>
      <c r="DE31" s="697"/>
      <c r="DF31" s="697"/>
      <c r="DG31" s="697"/>
      <c r="DH31" s="697"/>
      <c r="DI31" s="697"/>
      <c r="DJ31" s="697"/>
      <c r="DK31" s="698"/>
      <c r="DL31" s="684">
        <v>
1333</v>
      </c>
      <c r="DM31" s="697"/>
      <c r="DN31" s="697"/>
      <c r="DO31" s="697"/>
      <c r="DP31" s="697"/>
      <c r="DQ31" s="697"/>
      <c r="DR31" s="697"/>
      <c r="DS31" s="697"/>
      <c r="DT31" s="697"/>
      <c r="DU31" s="697"/>
      <c r="DV31" s="698"/>
      <c r="DW31" s="681">
        <v>
0.4</v>
      </c>
      <c r="DX31" s="699"/>
      <c r="DY31" s="699"/>
      <c r="DZ31" s="699"/>
      <c r="EA31" s="699"/>
      <c r="EB31" s="699"/>
      <c r="EC31" s="714"/>
    </row>
    <row r="32" spans="2:133" ht="11.25" customHeight="1" x14ac:dyDescent="0.2">
      <c r="B32" s="761" t="s">
        <v>
318</v>
      </c>
      <c r="C32" s="762"/>
      <c r="D32" s="762"/>
      <c r="E32" s="762"/>
      <c r="F32" s="762"/>
      <c r="G32" s="762"/>
      <c r="H32" s="762"/>
      <c r="I32" s="762"/>
      <c r="J32" s="762"/>
      <c r="K32" s="762"/>
      <c r="L32" s="762"/>
      <c r="M32" s="762"/>
      <c r="N32" s="762"/>
      <c r="O32" s="762"/>
      <c r="P32" s="762"/>
      <c r="Q32" s="763"/>
      <c r="R32" s="678" t="s">
        <v>
178</v>
      </c>
      <c r="S32" s="679"/>
      <c r="T32" s="679"/>
      <c r="U32" s="679"/>
      <c r="V32" s="679"/>
      <c r="W32" s="679"/>
      <c r="X32" s="679"/>
      <c r="Y32" s="680"/>
      <c r="Z32" s="715" t="s">
        <v>
238</v>
      </c>
      <c r="AA32" s="715"/>
      <c r="AB32" s="715"/>
      <c r="AC32" s="715"/>
      <c r="AD32" s="716" t="s">
        <v>
129</v>
      </c>
      <c r="AE32" s="716"/>
      <c r="AF32" s="716"/>
      <c r="AG32" s="716"/>
      <c r="AH32" s="716"/>
      <c r="AI32" s="716"/>
      <c r="AJ32" s="716"/>
      <c r="AK32" s="716"/>
      <c r="AL32" s="681" t="s">
        <v>
238</v>
      </c>
      <c r="AM32" s="682"/>
      <c r="AN32" s="682"/>
      <c r="AO32" s="717"/>
      <c r="AP32" s="754"/>
      <c r="AQ32" s="755"/>
      <c r="AR32" s="755"/>
      <c r="AS32" s="755"/>
      <c r="AT32" s="759"/>
      <c r="AU32" s="230" t="s">
        <v>
319</v>
      </c>
      <c r="AV32" s="230"/>
      <c r="AW32" s="230"/>
      <c r="AX32" s="675" t="s">
        <v>
320</v>
      </c>
      <c r="AY32" s="676"/>
      <c r="AZ32" s="676"/>
      <c r="BA32" s="676"/>
      <c r="BB32" s="676"/>
      <c r="BC32" s="676"/>
      <c r="BD32" s="676"/>
      <c r="BE32" s="676"/>
      <c r="BF32" s="677"/>
      <c r="BG32" s="751">
        <v>
100</v>
      </c>
      <c r="BH32" s="697"/>
      <c r="BI32" s="697"/>
      <c r="BJ32" s="697"/>
      <c r="BK32" s="697"/>
      <c r="BL32" s="697"/>
      <c r="BM32" s="682">
        <v>
99.7</v>
      </c>
      <c r="BN32" s="743"/>
      <c r="BO32" s="743"/>
      <c r="BP32" s="743"/>
      <c r="BQ32" s="721"/>
      <c r="BR32" s="751">
        <v>
100</v>
      </c>
      <c r="BS32" s="697"/>
      <c r="BT32" s="697"/>
      <c r="BU32" s="697"/>
      <c r="BV32" s="697"/>
      <c r="BW32" s="697"/>
      <c r="BX32" s="682">
        <v>
99.6</v>
      </c>
      <c r="BY32" s="743"/>
      <c r="BZ32" s="743"/>
      <c r="CA32" s="743"/>
      <c r="CB32" s="721"/>
      <c r="CD32" s="771"/>
      <c r="CE32" s="772"/>
      <c r="CF32" s="711" t="s">
        <v>
321</v>
      </c>
      <c r="CG32" s="712"/>
      <c r="CH32" s="712"/>
      <c r="CI32" s="712"/>
      <c r="CJ32" s="712"/>
      <c r="CK32" s="712"/>
      <c r="CL32" s="712"/>
      <c r="CM32" s="712"/>
      <c r="CN32" s="712"/>
      <c r="CO32" s="712"/>
      <c r="CP32" s="712"/>
      <c r="CQ32" s="713"/>
      <c r="CR32" s="678" t="s">
        <v>
129</v>
      </c>
      <c r="CS32" s="679"/>
      <c r="CT32" s="679"/>
      <c r="CU32" s="679"/>
      <c r="CV32" s="679"/>
      <c r="CW32" s="679"/>
      <c r="CX32" s="679"/>
      <c r="CY32" s="680"/>
      <c r="CZ32" s="681" t="s">
        <v>
129</v>
      </c>
      <c r="DA32" s="699"/>
      <c r="DB32" s="699"/>
      <c r="DC32" s="700"/>
      <c r="DD32" s="684" t="s">
        <v>
129</v>
      </c>
      <c r="DE32" s="679"/>
      <c r="DF32" s="679"/>
      <c r="DG32" s="679"/>
      <c r="DH32" s="679"/>
      <c r="DI32" s="679"/>
      <c r="DJ32" s="679"/>
      <c r="DK32" s="680"/>
      <c r="DL32" s="684" t="s">
        <v>
129</v>
      </c>
      <c r="DM32" s="679"/>
      <c r="DN32" s="679"/>
      <c r="DO32" s="679"/>
      <c r="DP32" s="679"/>
      <c r="DQ32" s="679"/>
      <c r="DR32" s="679"/>
      <c r="DS32" s="679"/>
      <c r="DT32" s="679"/>
      <c r="DU32" s="679"/>
      <c r="DV32" s="680"/>
      <c r="DW32" s="681" t="s">
        <v>
129</v>
      </c>
      <c r="DX32" s="699"/>
      <c r="DY32" s="699"/>
      <c r="DZ32" s="699"/>
      <c r="EA32" s="699"/>
      <c r="EB32" s="699"/>
      <c r="EC32" s="714"/>
    </row>
    <row r="33" spans="2:133" ht="11.25" customHeight="1" x14ac:dyDescent="0.2">
      <c r="B33" s="675" t="s">
        <v>
322</v>
      </c>
      <c r="C33" s="676"/>
      <c r="D33" s="676"/>
      <c r="E33" s="676"/>
      <c r="F33" s="676"/>
      <c r="G33" s="676"/>
      <c r="H33" s="676"/>
      <c r="I33" s="676"/>
      <c r="J33" s="676"/>
      <c r="K33" s="676"/>
      <c r="L33" s="676"/>
      <c r="M33" s="676"/>
      <c r="N33" s="676"/>
      <c r="O33" s="676"/>
      <c r="P33" s="676"/>
      <c r="Q33" s="677"/>
      <c r="R33" s="678">
        <v>
749189</v>
      </c>
      <c r="S33" s="679"/>
      <c r="T33" s="679"/>
      <c r="U33" s="679"/>
      <c r="V33" s="679"/>
      <c r="W33" s="679"/>
      <c r="X33" s="679"/>
      <c r="Y33" s="680"/>
      <c r="Z33" s="715">
        <v>
56.9</v>
      </c>
      <c r="AA33" s="715"/>
      <c r="AB33" s="715"/>
      <c r="AC33" s="715"/>
      <c r="AD33" s="716" t="s">
        <v>
129</v>
      </c>
      <c r="AE33" s="716"/>
      <c r="AF33" s="716"/>
      <c r="AG33" s="716"/>
      <c r="AH33" s="716"/>
      <c r="AI33" s="716"/>
      <c r="AJ33" s="716"/>
      <c r="AK33" s="716"/>
      <c r="AL33" s="681" t="s">
        <v>
129</v>
      </c>
      <c r="AM33" s="682"/>
      <c r="AN33" s="682"/>
      <c r="AO33" s="717"/>
      <c r="AP33" s="756"/>
      <c r="AQ33" s="757"/>
      <c r="AR33" s="757"/>
      <c r="AS33" s="757"/>
      <c r="AT33" s="760"/>
      <c r="AU33" s="232"/>
      <c r="AV33" s="232"/>
      <c r="AW33" s="232"/>
      <c r="AX33" s="659" t="s">
        <v>
323</v>
      </c>
      <c r="AY33" s="660"/>
      <c r="AZ33" s="660"/>
      <c r="BA33" s="660"/>
      <c r="BB33" s="660"/>
      <c r="BC33" s="660"/>
      <c r="BD33" s="660"/>
      <c r="BE33" s="660"/>
      <c r="BF33" s="661"/>
      <c r="BG33" s="742">
        <v>
100</v>
      </c>
      <c r="BH33" s="663"/>
      <c r="BI33" s="663"/>
      <c r="BJ33" s="663"/>
      <c r="BK33" s="663"/>
      <c r="BL33" s="663"/>
      <c r="BM33" s="706">
        <v>
99.9</v>
      </c>
      <c r="BN33" s="663"/>
      <c r="BO33" s="663"/>
      <c r="BP33" s="663"/>
      <c r="BQ33" s="727"/>
      <c r="BR33" s="742">
        <v>
100</v>
      </c>
      <c r="BS33" s="663"/>
      <c r="BT33" s="663"/>
      <c r="BU33" s="663"/>
      <c r="BV33" s="663"/>
      <c r="BW33" s="663"/>
      <c r="BX33" s="706">
        <v>
99.8</v>
      </c>
      <c r="BY33" s="663"/>
      <c r="BZ33" s="663"/>
      <c r="CA33" s="663"/>
      <c r="CB33" s="727"/>
      <c r="CD33" s="711" t="s">
        <v>
324</v>
      </c>
      <c r="CE33" s="712"/>
      <c r="CF33" s="712"/>
      <c r="CG33" s="712"/>
      <c r="CH33" s="712"/>
      <c r="CI33" s="712"/>
      <c r="CJ33" s="712"/>
      <c r="CK33" s="712"/>
      <c r="CL33" s="712"/>
      <c r="CM33" s="712"/>
      <c r="CN33" s="712"/>
      <c r="CO33" s="712"/>
      <c r="CP33" s="712"/>
      <c r="CQ33" s="713"/>
      <c r="CR33" s="678">
        <v>
801133</v>
      </c>
      <c r="CS33" s="697"/>
      <c r="CT33" s="697"/>
      <c r="CU33" s="697"/>
      <c r="CV33" s="697"/>
      <c r="CW33" s="697"/>
      <c r="CX33" s="697"/>
      <c r="CY33" s="698"/>
      <c r="CZ33" s="681">
        <v>
63.4</v>
      </c>
      <c r="DA33" s="699"/>
      <c r="DB33" s="699"/>
      <c r="DC33" s="700"/>
      <c r="DD33" s="684">
        <v>
238465</v>
      </c>
      <c r="DE33" s="697"/>
      <c r="DF33" s="697"/>
      <c r="DG33" s="697"/>
      <c r="DH33" s="697"/>
      <c r="DI33" s="697"/>
      <c r="DJ33" s="697"/>
      <c r="DK33" s="698"/>
      <c r="DL33" s="684">
        <v>
95521</v>
      </c>
      <c r="DM33" s="697"/>
      <c r="DN33" s="697"/>
      <c r="DO33" s="697"/>
      <c r="DP33" s="697"/>
      <c r="DQ33" s="697"/>
      <c r="DR33" s="697"/>
      <c r="DS33" s="697"/>
      <c r="DT33" s="697"/>
      <c r="DU33" s="697"/>
      <c r="DV33" s="698"/>
      <c r="DW33" s="681">
        <v>
27.5</v>
      </c>
      <c r="DX33" s="699"/>
      <c r="DY33" s="699"/>
      <c r="DZ33" s="699"/>
      <c r="EA33" s="699"/>
      <c r="EB33" s="699"/>
      <c r="EC33" s="714"/>
    </row>
    <row r="34" spans="2:133" ht="11.25" customHeight="1" x14ac:dyDescent="0.2">
      <c r="B34" s="675" t="s">
        <v>
325</v>
      </c>
      <c r="C34" s="676"/>
      <c r="D34" s="676"/>
      <c r="E34" s="676"/>
      <c r="F34" s="676"/>
      <c r="G34" s="676"/>
      <c r="H34" s="676"/>
      <c r="I34" s="676"/>
      <c r="J34" s="676"/>
      <c r="K34" s="676"/>
      <c r="L34" s="676"/>
      <c r="M34" s="676"/>
      <c r="N34" s="676"/>
      <c r="O34" s="676"/>
      <c r="P34" s="676"/>
      <c r="Q34" s="677"/>
      <c r="R34" s="678">
        <v>
7008</v>
      </c>
      <c r="S34" s="679"/>
      <c r="T34" s="679"/>
      <c r="U34" s="679"/>
      <c r="V34" s="679"/>
      <c r="W34" s="679"/>
      <c r="X34" s="679"/>
      <c r="Y34" s="680"/>
      <c r="Z34" s="715">
        <v>
0.5</v>
      </c>
      <c r="AA34" s="715"/>
      <c r="AB34" s="715"/>
      <c r="AC34" s="715"/>
      <c r="AD34" s="716">
        <v>
5683</v>
      </c>
      <c r="AE34" s="716"/>
      <c r="AF34" s="716"/>
      <c r="AG34" s="716"/>
      <c r="AH34" s="716"/>
      <c r="AI34" s="716"/>
      <c r="AJ34" s="716"/>
      <c r="AK34" s="716"/>
      <c r="AL34" s="681">
        <v>
1.7</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
326</v>
      </c>
      <c r="CE34" s="712"/>
      <c r="CF34" s="712"/>
      <c r="CG34" s="712"/>
      <c r="CH34" s="712"/>
      <c r="CI34" s="712"/>
      <c r="CJ34" s="712"/>
      <c r="CK34" s="712"/>
      <c r="CL34" s="712"/>
      <c r="CM34" s="712"/>
      <c r="CN34" s="712"/>
      <c r="CO34" s="712"/>
      <c r="CP34" s="712"/>
      <c r="CQ34" s="713"/>
      <c r="CR34" s="678">
        <v>
366211</v>
      </c>
      <c r="CS34" s="679"/>
      <c r="CT34" s="679"/>
      <c r="CU34" s="679"/>
      <c r="CV34" s="679"/>
      <c r="CW34" s="679"/>
      <c r="CX34" s="679"/>
      <c r="CY34" s="680"/>
      <c r="CZ34" s="681">
        <v>
29</v>
      </c>
      <c r="DA34" s="699"/>
      <c r="DB34" s="699"/>
      <c r="DC34" s="700"/>
      <c r="DD34" s="684">
        <v>
59097</v>
      </c>
      <c r="DE34" s="679"/>
      <c r="DF34" s="679"/>
      <c r="DG34" s="679"/>
      <c r="DH34" s="679"/>
      <c r="DI34" s="679"/>
      <c r="DJ34" s="679"/>
      <c r="DK34" s="680"/>
      <c r="DL34" s="684">
        <v>
45541</v>
      </c>
      <c r="DM34" s="679"/>
      <c r="DN34" s="679"/>
      <c r="DO34" s="679"/>
      <c r="DP34" s="679"/>
      <c r="DQ34" s="679"/>
      <c r="DR34" s="679"/>
      <c r="DS34" s="679"/>
      <c r="DT34" s="679"/>
      <c r="DU34" s="679"/>
      <c r="DV34" s="680"/>
      <c r="DW34" s="681">
        <v>
13.1</v>
      </c>
      <c r="DX34" s="699"/>
      <c r="DY34" s="699"/>
      <c r="DZ34" s="699"/>
      <c r="EA34" s="699"/>
      <c r="EB34" s="699"/>
      <c r="EC34" s="714"/>
    </row>
    <row r="35" spans="2:133" ht="11.25" customHeight="1" x14ac:dyDescent="0.2">
      <c r="B35" s="675" t="s">
        <v>
327</v>
      </c>
      <c r="C35" s="676"/>
      <c r="D35" s="676"/>
      <c r="E35" s="676"/>
      <c r="F35" s="676"/>
      <c r="G35" s="676"/>
      <c r="H35" s="676"/>
      <c r="I35" s="676"/>
      <c r="J35" s="676"/>
      <c r="K35" s="676"/>
      <c r="L35" s="676"/>
      <c r="M35" s="676"/>
      <c r="N35" s="676"/>
      <c r="O35" s="676"/>
      <c r="P35" s="676"/>
      <c r="Q35" s="677"/>
      <c r="R35" s="678">
        <v>
2953</v>
      </c>
      <c r="S35" s="679"/>
      <c r="T35" s="679"/>
      <c r="U35" s="679"/>
      <c r="V35" s="679"/>
      <c r="W35" s="679"/>
      <c r="X35" s="679"/>
      <c r="Y35" s="680"/>
      <c r="Z35" s="715">
        <v>
0.2</v>
      </c>
      <c r="AA35" s="715"/>
      <c r="AB35" s="715"/>
      <c r="AC35" s="715"/>
      <c r="AD35" s="716" t="s">
        <v>
129</v>
      </c>
      <c r="AE35" s="716"/>
      <c r="AF35" s="716"/>
      <c r="AG35" s="716"/>
      <c r="AH35" s="716"/>
      <c r="AI35" s="716"/>
      <c r="AJ35" s="716"/>
      <c r="AK35" s="716"/>
      <c r="AL35" s="681" t="s">
        <v>
178</v>
      </c>
      <c r="AM35" s="682"/>
      <c r="AN35" s="682"/>
      <c r="AO35" s="717"/>
      <c r="AP35" s="235"/>
      <c r="AQ35" s="739" t="s">
        <v>
328</v>
      </c>
      <c r="AR35" s="740"/>
      <c r="AS35" s="740"/>
      <c r="AT35" s="740"/>
      <c r="AU35" s="740"/>
      <c r="AV35" s="740"/>
      <c r="AW35" s="740"/>
      <c r="AX35" s="740"/>
      <c r="AY35" s="740"/>
      <c r="AZ35" s="740"/>
      <c r="BA35" s="740"/>
      <c r="BB35" s="740"/>
      <c r="BC35" s="740"/>
      <c r="BD35" s="740"/>
      <c r="BE35" s="740"/>
      <c r="BF35" s="741"/>
      <c r="BG35" s="739" t="s">
        <v>
329</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
330</v>
      </c>
      <c r="CE35" s="712"/>
      <c r="CF35" s="712"/>
      <c r="CG35" s="712"/>
      <c r="CH35" s="712"/>
      <c r="CI35" s="712"/>
      <c r="CJ35" s="712"/>
      <c r="CK35" s="712"/>
      <c r="CL35" s="712"/>
      <c r="CM35" s="712"/>
      <c r="CN35" s="712"/>
      <c r="CO35" s="712"/>
      <c r="CP35" s="712"/>
      <c r="CQ35" s="713"/>
      <c r="CR35" s="678">
        <v>
53612</v>
      </c>
      <c r="CS35" s="697"/>
      <c r="CT35" s="697"/>
      <c r="CU35" s="697"/>
      <c r="CV35" s="697"/>
      <c r="CW35" s="697"/>
      <c r="CX35" s="697"/>
      <c r="CY35" s="698"/>
      <c r="CZ35" s="681">
        <v>
4.2</v>
      </c>
      <c r="DA35" s="699"/>
      <c r="DB35" s="699"/>
      <c r="DC35" s="700"/>
      <c r="DD35" s="684">
        <v>
14623</v>
      </c>
      <c r="DE35" s="697"/>
      <c r="DF35" s="697"/>
      <c r="DG35" s="697"/>
      <c r="DH35" s="697"/>
      <c r="DI35" s="697"/>
      <c r="DJ35" s="697"/>
      <c r="DK35" s="698"/>
      <c r="DL35" s="684">
        <v>
14623</v>
      </c>
      <c r="DM35" s="697"/>
      <c r="DN35" s="697"/>
      <c r="DO35" s="697"/>
      <c r="DP35" s="697"/>
      <c r="DQ35" s="697"/>
      <c r="DR35" s="697"/>
      <c r="DS35" s="697"/>
      <c r="DT35" s="697"/>
      <c r="DU35" s="697"/>
      <c r="DV35" s="698"/>
      <c r="DW35" s="681">
        <v>
4.2</v>
      </c>
      <c r="DX35" s="699"/>
      <c r="DY35" s="699"/>
      <c r="DZ35" s="699"/>
      <c r="EA35" s="699"/>
      <c r="EB35" s="699"/>
      <c r="EC35" s="714"/>
    </row>
    <row r="36" spans="2:133" ht="11.25" customHeight="1" x14ac:dyDescent="0.2">
      <c r="B36" s="675" t="s">
        <v>
331</v>
      </c>
      <c r="C36" s="676"/>
      <c r="D36" s="676"/>
      <c r="E36" s="676"/>
      <c r="F36" s="676"/>
      <c r="G36" s="676"/>
      <c r="H36" s="676"/>
      <c r="I36" s="676"/>
      <c r="J36" s="676"/>
      <c r="K36" s="676"/>
      <c r="L36" s="676"/>
      <c r="M36" s="676"/>
      <c r="N36" s="676"/>
      <c r="O36" s="676"/>
      <c r="P36" s="676"/>
      <c r="Q36" s="677"/>
      <c r="R36" s="678" t="s">
        <v>
178</v>
      </c>
      <c r="S36" s="679"/>
      <c r="T36" s="679"/>
      <c r="U36" s="679"/>
      <c r="V36" s="679"/>
      <c r="W36" s="679"/>
      <c r="X36" s="679"/>
      <c r="Y36" s="680"/>
      <c r="Z36" s="715" t="s">
        <v>
129</v>
      </c>
      <c r="AA36" s="715"/>
      <c r="AB36" s="715"/>
      <c r="AC36" s="715"/>
      <c r="AD36" s="716" t="s">
        <v>
129</v>
      </c>
      <c r="AE36" s="716"/>
      <c r="AF36" s="716"/>
      <c r="AG36" s="716"/>
      <c r="AH36" s="716"/>
      <c r="AI36" s="716"/>
      <c r="AJ36" s="716"/>
      <c r="AK36" s="716"/>
      <c r="AL36" s="681" t="s">
        <v>
129</v>
      </c>
      <c r="AM36" s="682"/>
      <c r="AN36" s="682"/>
      <c r="AO36" s="717"/>
      <c r="AP36" s="235"/>
      <c r="AQ36" s="730" t="s">
        <v>
332</v>
      </c>
      <c r="AR36" s="731"/>
      <c r="AS36" s="731"/>
      <c r="AT36" s="731"/>
      <c r="AU36" s="731"/>
      <c r="AV36" s="731"/>
      <c r="AW36" s="731"/>
      <c r="AX36" s="731"/>
      <c r="AY36" s="732"/>
      <c r="AZ36" s="733">
        <v>
110979</v>
      </c>
      <c r="BA36" s="734"/>
      <c r="BB36" s="734"/>
      <c r="BC36" s="734"/>
      <c r="BD36" s="734"/>
      <c r="BE36" s="734"/>
      <c r="BF36" s="735"/>
      <c r="BG36" s="736" t="s">
        <v>
333</v>
      </c>
      <c r="BH36" s="737"/>
      <c r="BI36" s="737"/>
      <c r="BJ36" s="737"/>
      <c r="BK36" s="737"/>
      <c r="BL36" s="737"/>
      <c r="BM36" s="737"/>
      <c r="BN36" s="737"/>
      <c r="BO36" s="737"/>
      <c r="BP36" s="737"/>
      <c r="BQ36" s="737"/>
      <c r="BR36" s="737"/>
      <c r="BS36" s="737"/>
      <c r="BT36" s="737"/>
      <c r="BU36" s="738"/>
      <c r="BV36" s="733">
        <v>
5382</v>
      </c>
      <c r="BW36" s="734"/>
      <c r="BX36" s="734"/>
      <c r="BY36" s="734"/>
      <c r="BZ36" s="734"/>
      <c r="CA36" s="734"/>
      <c r="CB36" s="735"/>
      <c r="CD36" s="711" t="s">
        <v>
334</v>
      </c>
      <c r="CE36" s="712"/>
      <c r="CF36" s="712"/>
      <c r="CG36" s="712"/>
      <c r="CH36" s="712"/>
      <c r="CI36" s="712"/>
      <c r="CJ36" s="712"/>
      <c r="CK36" s="712"/>
      <c r="CL36" s="712"/>
      <c r="CM36" s="712"/>
      <c r="CN36" s="712"/>
      <c r="CO36" s="712"/>
      <c r="CP36" s="712"/>
      <c r="CQ36" s="713"/>
      <c r="CR36" s="678">
        <v>
139278</v>
      </c>
      <c r="CS36" s="679"/>
      <c r="CT36" s="679"/>
      <c r="CU36" s="679"/>
      <c r="CV36" s="679"/>
      <c r="CW36" s="679"/>
      <c r="CX36" s="679"/>
      <c r="CY36" s="680"/>
      <c r="CZ36" s="681">
        <v>
11</v>
      </c>
      <c r="DA36" s="699"/>
      <c r="DB36" s="699"/>
      <c r="DC36" s="700"/>
      <c r="DD36" s="684">
        <v>
21507</v>
      </c>
      <c r="DE36" s="679"/>
      <c r="DF36" s="679"/>
      <c r="DG36" s="679"/>
      <c r="DH36" s="679"/>
      <c r="DI36" s="679"/>
      <c r="DJ36" s="679"/>
      <c r="DK36" s="680"/>
      <c r="DL36" s="684">
        <v>
17713</v>
      </c>
      <c r="DM36" s="679"/>
      <c r="DN36" s="679"/>
      <c r="DO36" s="679"/>
      <c r="DP36" s="679"/>
      <c r="DQ36" s="679"/>
      <c r="DR36" s="679"/>
      <c r="DS36" s="679"/>
      <c r="DT36" s="679"/>
      <c r="DU36" s="679"/>
      <c r="DV36" s="680"/>
      <c r="DW36" s="681">
        <v>
5.0999999999999996</v>
      </c>
      <c r="DX36" s="699"/>
      <c r="DY36" s="699"/>
      <c r="DZ36" s="699"/>
      <c r="EA36" s="699"/>
      <c r="EB36" s="699"/>
      <c r="EC36" s="714"/>
    </row>
    <row r="37" spans="2:133" ht="11.25" customHeight="1" x14ac:dyDescent="0.2">
      <c r="B37" s="675" t="s">
        <v>
335</v>
      </c>
      <c r="C37" s="676"/>
      <c r="D37" s="676"/>
      <c r="E37" s="676"/>
      <c r="F37" s="676"/>
      <c r="G37" s="676"/>
      <c r="H37" s="676"/>
      <c r="I37" s="676"/>
      <c r="J37" s="676"/>
      <c r="K37" s="676"/>
      <c r="L37" s="676"/>
      <c r="M37" s="676"/>
      <c r="N37" s="676"/>
      <c r="O37" s="676"/>
      <c r="P37" s="676"/>
      <c r="Q37" s="677"/>
      <c r="R37" s="678">
        <v>
60010</v>
      </c>
      <c r="S37" s="679"/>
      <c r="T37" s="679"/>
      <c r="U37" s="679"/>
      <c r="V37" s="679"/>
      <c r="W37" s="679"/>
      <c r="X37" s="679"/>
      <c r="Y37" s="680"/>
      <c r="Z37" s="715">
        <v>
4.5999999999999996</v>
      </c>
      <c r="AA37" s="715"/>
      <c r="AB37" s="715"/>
      <c r="AC37" s="715"/>
      <c r="AD37" s="716" t="s">
        <v>
129</v>
      </c>
      <c r="AE37" s="716"/>
      <c r="AF37" s="716"/>
      <c r="AG37" s="716"/>
      <c r="AH37" s="716"/>
      <c r="AI37" s="716"/>
      <c r="AJ37" s="716"/>
      <c r="AK37" s="716"/>
      <c r="AL37" s="681" t="s">
        <v>
129</v>
      </c>
      <c r="AM37" s="682"/>
      <c r="AN37" s="682"/>
      <c r="AO37" s="717"/>
      <c r="AQ37" s="718" t="s">
        <v>
336</v>
      </c>
      <c r="AR37" s="719"/>
      <c r="AS37" s="719"/>
      <c r="AT37" s="719"/>
      <c r="AU37" s="719"/>
      <c r="AV37" s="719"/>
      <c r="AW37" s="719"/>
      <c r="AX37" s="719"/>
      <c r="AY37" s="720"/>
      <c r="AZ37" s="678">
        <v>
38783</v>
      </c>
      <c r="BA37" s="679"/>
      <c r="BB37" s="679"/>
      <c r="BC37" s="679"/>
      <c r="BD37" s="697"/>
      <c r="BE37" s="697"/>
      <c r="BF37" s="721"/>
      <c r="BG37" s="711" t="s">
        <v>
337</v>
      </c>
      <c r="BH37" s="712"/>
      <c r="BI37" s="712"/>
      <c r="BJ37" s="712"/>
      <c r="BK37" s="712"/>
      <c r="BL37" s="712"/>
      <c r="BM37" s="712"/>
      <c r="BN37" s="712"/>
      <c r="BO37" s="712"/>
      <c r="BP37" s="712"/>
      <c r="BQ37" s="712"/>
      <c r="BR37" s="712"/>
      <c r="BS37" s="712"/>
      <c r="BT37" s="712"/>
      <c r="BU37" s="713"/>
      <c r="BV37" s="678">
        <v>
5382</v>
      </c>
      <c r="BW37" s="679"/>
      <c r="BX37" s="679"/>
      <c r="BY37" s="679"/>
      <c r="BZ37" s="679"/>
      <c r="CA37" s="679"/>
      <c r="CB37" s="722"/>
      <c r="CD37" s="711" t="s">
        <v>
338</v>
      </c>
      <c r="CE37" s="712"/>
      <c r="CF37" s="712"/>
      <c r="CG37" s="712"/>
      <c r="CH37" s="712"/>
      <c r="CI37" s="712"/>
      <c r="CJ37" s="712"/>
      <c r="CK37" s="712"/>
      <c r="CL37" s="712"/>
      <c r="CM37" s="712"/>
      <c r="CN37" s="712"/>
      <c r="CO37" s="712"/>
      <c r="CP37" s="712"/>
      <c r="CQ37" s="713"/>
      <c r="CR37" s="678">
        <v>
10737</v>
      </c>
      <c r="CS37" s="697"/>
      <c r="CT37" s="697"/>
      <c r="CU37" s="697"/>
      <c r="CV37" s="697"/>
      <c r="CW37" s="697"/>
      <c r="CX37" s="697"/>
      <c r="CY37" s="698"/>
      <c r="CZ37" s="681">
        <v>
0.8</v>
      </c>
      <c r="DA37" s="699"/>
      <c r="DB37" s="699"/>
      <c r="DC37" s="700"/>
      <c r="DD37" s="684">
        <v>
875</v>
      </c>
      <c r="DE37" s="697"/>
      <c r="DF37" s="697"/>
      <c r="DG37" s="697"/>
      <c r="DH37" s="697"/>
      <c r="DI37" s="697"/>
      <c r="DJ37" s="697"/>
      <c r="DK37" s="698"/>
      <c r="DL37" s="684">
        <v>
868</v>
      </c>
      <c r="DM37" s="697"/>
      <c r="DN37" s="697"/>
      <c r="DO37" s="697"/>
      <c r="DP37" s="697"/>
      <c r="DQ37" s="697"/>
      <c r="DR37" s="697"/>
      <c r="DS37" s="697"/>
      <c r="DT37" s="697"/>
      <c r="DU37" s="697"/>
      <c r="DV37" s="698"/>
      <c r="DW37" s="681">
        <v>
0.2</v>
      </c>
      <c r="DX37" s="699"/>
      <c r="DY37" s="699"/>
      <c r="DZ37" s="699"/>
      <c r="EA37" s="699"/>
      <c r="EB37" s="699"/>
      <c r="EC37" s="714"/>
    </row>
    <row r="38" spans="2:133" ht="11.25" customHeight="1" x14ac:dyDescent="0.2">
      <c r="B38" s="675" t="s">
        <v>
339</v>
      </c>
      <c r="C38" s="676"/>
      <c r="D38" s="676"/>
      <c r="E38" s="676"/>
      <c r="F38" s="676"/>
      <c r="G38" s="676"/>
      <c r="H38" s="676"/>
      <c r="I38" s="676"/>
      <c r="J38" s="676"/>
      <c r="K38" s="676"/>
      <c r="L38" s="676"/>
      <c r="M38" s="676"/>
      <c r="N38" s="676"/>
      <c r="O38" s="676"/>
      <c r="P38" s="676"/>
      <c r="Q38" s="677"/>
      <c r="R38" s="678">
        <v>
53436</v>
      </c>
      <c r="S38" s="679"/>
      <c r="T38" s="679"/>
      <c r="U38" s="679"/>
      <c r="V38" s="679"/>
      <c r="W38" s="679"/>
      <c r="X38" s="679"/>
      <c r="Y38" s="680"/>
      <c r="Z38" s="715">
        <v>
4.0999999999999996</v>
      </c>
      <c r="AA38" s="715"/>
      <c r="AB38" s="715"/>
      <c r="AC38" s="715"/>
      <c r="AD38" s="716">
        <v>
650</v>
      </c>
      <c r="AE38" s="716"/>
      <c r="AF38" s="716"/>
      <c r="AG38" s="716"/>
      <c r="AH38" s="716"/>
      <c r="AI38" s="716"/>
      <c r="AJ38" s="716"/>
      <c r="AK38" s="716"/>
      <c r="AL38" s="681">
        <v>
0.2</v>
      </c>
      <c r="AM38" s="682"/>
      <c r="AN38" s="682"/>
      <c r="AO38" s="717"/>
      <c r="AQ38" s="718" t="s">
        <v>
340</v>
      </c>
      <c r="AR38" s="719"/>
      <c r="AS38" s="719"/>
      <c r="AT38" s="719"/>
      <c r="AU38" s="719"/>
      <c r="AV38" s="719"/>
      <c r="AW38" s="719"/>
      <c r="AX38" s="719"/>
      <c r="AY38" s="720"/>
      <c r="AZ38" s="678">
        <v>
38265</v>
      </c>
      <c r="BA38" s="679"/>
      <c r="BB38" s="679"/>
      <c r="BC38" s="679"/>
      <c r="BD38" s="697"/>
      <c r="BE38" s="697"/>
      <c r="BF38" s="721"/>
      <c r="BG38" s="711" t="s">
        <v>
341</v>
      </c>
      <c r="BH38" s="712"/>
      <c r="BI38" s="712"/>
      <c r="BJ38" s="712"/>
      <c r="BK38" s="712"/>
      <c r="BL38" s="712"/>
      <c r="BM38" s="712"/>
      <c r="BN38" s="712"/>
      <c r="BO38" s="712"/>
      <c r="BP38" s="712"/>
      <c r="BQ38" s="712"/>
      <c r="BR38" s="712"/>
      <c r="BS38" s="712"/>
      <c r="BT38" s="712"/>
      <c r="BU38" s="713"/>
      <c r="BV38" s="678">
        <v>
53</v>
      </c>
      <c r="BW38" s="679"/>
      <c r="BX38" s="679"/>
      <c r="BY38" s="679"/>
      <c r="BZ38" s="679"/>
      <c r="CA38" s="679"/>
      <c r="CB38" s="722"/>
      <c r="CD38" s="711" t="s">
        <v>
342</v>
      </c>
      <c r="CE38" s="712"/>
      <c r="CF38" s="712"/>
      <c r="CG38" s="712"/>
      <c r="CH38" s="712"/>
      <c r="CI38" s="712"/>
      <c r="CJ38" s="712"/>
      <c r="CK38" s="712"/>
      <c r="CL38" s="712"/>
      <c r="CM38" s="712"/>
      <c r="CN38" s="712"/>
      <c r="CO38" s="712"/>
      <c r="CP38" s="712"/>
      <c r="CQ38" s="713"/>
      <c r="CR38" s="678">
        <v>
110979</v>
      </c>
      <c r="CS38" s="679"/>
      <c r="CT38" s="679"/>
      <c r="CU38" s="679"/>
      <c r="CV38" s="679"/>
      <c r="CW38" s="679"/>
      <c r="CX38" s="679"/>
      <c r="CY38" s="680"/>
      <c r="CZ38" s="681">
        <v>
8.8000000000000007</v>
      </c>
      <c r="DA38" s="699"/>
      <c r="DB38" s="699"/>
      <c r="DC38" s="700"/>
      <c r="DD38" s="684">
        <v>
17919</v>
      </c>
      <c r="DE38" s="679"/>
      <c r="DF38" s="679"/>
      <c r="DG38" s="679"/>
      <c r="DH38" s="679"/>
      <c r="DI38" s="679"/>
      <c r="DJ38" s="679"/>
      <c r="DK38" s="680"/>
      <c r="DL38" s="684">
        <v>
17644</v>
      </c>
      <c r="DM38" s="679"/>
      <c r="DN38" s="679"/>
      <c r="DO38" s="679"/>
      <c r="DP38" s="679"/>
      <c r="DQ38" s="679"/>
      <c r="DR38" s="679"/>
      <c r="DS38" s="679"/>
      <c r="DT38" s="679"/>
      <c r="DU38" s="679"/>
      <c r="DV38" s="680"/>
      <c r="DW38" s="681">
        <v>
5.0999999999999996</v>
      </c>
      <c r="DX38" s="699"/>
      <c r="DY38" s="699"/>
      <c r="DZ38" s="699"/>
      <c r="EA38" s="699"/>
      <c r="EB38" s="699"/>
      <c r="EC38" s="714"/>
    </row>
    <row r="39" spans="2:133" ht="11.25" customHeight="1" x14ac:dyDescent="0.2">
      <c r="B39" s="675" t="s">
        <v>
343</v>
      </c>
      <c r="C39" s="676"/>
      <c r="D39" s="676"/>
      <c r="E39" s="676"/>
      <c r="F39" s="676"/>
      <c r="G39" s="676"/>
      <c r="H39" s="676"/>
      <c r="I39" s="676"/>
      <c r="J39" s="676"/>
      <c r="K39" s="676"/>
      <c r="L39" s="676"/>
      <c r="M39" s="676"/>
      <c r="N39" s="676"/>
      <c r="O39" s="676"/>
      <c r="P39" s="676"/>
      <c r="Q39" s="677"/>
      <c r="R39" s="678">
        <v>
9009</v>
      </c>
      <c r="S39" s="679"/>
      <c r="T39" s="679"/>
      <c r="U39" s="679"/>
      <c r="V39" s="679"/>
      <c r="W39" s="679"/>
      <c r="X39" s="679"/>
      <c r="Y39" s="680"/>
      <c r="Z39" s="715">
        <v>
0.7</v>
      </c>
      <c r="AA39" s="715"/>
      <c r="AB39" s="715"/>
      <c r="AC39" s="715"/>
      <c r="AD39" s="716" t="s">
        <v>
129</v>
      </c>
      <c r="AE39" s="716"/>
      <c r="AF39" s="716"/>
      <c r="AG39" s="716"/>
      <c r="AH39" s="716"/>
      <c r="AI39" s="716"/>
      <c r="AJ39" s="716"/>
      <c r="AK39" s="716"/>
      <c r="AL39" s="681" t="s">
        <v>
129</v>
      </c>
      <c r="AM39" s="682"/>
      <c r="AN39" s="682"/>
      <c r="AO39" s="717"/>
      <c r="AQ39" s="718" t="s">
        <v>
344</v>
      </c>
      <c r="AR39" s="719"/>
      <c r="AS39" s="719"/>
      <c r="AT39" s="719"/>
      <c r="AU39" s="719"/>
      <c r="AV39" s="719"/>
      <c r="AW39" s="719"/>
      <c r="AX39" s="719"/>
      <c r="AY39" s="720"/>
      <c r="AZ39" s="678" t="s">
        <v>
129</v>
      </c>
      <c r="BA39" s="679"/>
      <c r="BB39" s="679"/>
      <c r="BC39" s="679"/>
      <c r="BD39" s="697"/>
      <c r="BE39" s="697"/>
      <c r="BF39" s="721"/>
      <c r="BG39" s="711" t="s">
        <v>
345</v>
      </c>
      <c r="BH39" s="712"/>
      <c r="BI39" s="712"/>
      <c r="BJ39" s="712"/>
      <c r="BK39" s="712"/>
      <c r="BL39" s="712"/>
      <c r="BM39" s="712"/>
      <c r="BN39" s="712"/>
      <c r="BO39" s="712"/>
      <c r="BP39" s="712"/>
      <c r="BQ39" s="712"/>
      <c r="BR39" s="712"/>
      <c r="BS39" s="712"/>
      <c r="BT39" s="712"/>
      <c r="BU39" s="713"/>
      <c r="BV39" s="678">
        <v>
88</v>
      </c>
      <c r="BW39" s="679"/>
      <c r="BX39" s="679"/>
      <c r="BY39" s="679"/>
      <c r="BZ39" s="679"/>
      <c r="CA39" s="679"/>
      <c r="CB39" s="722"/>
      <c r="CD39" s="711" t="s">
        <v>
346</v>
      </c>
      <c r="CE39" s="712"/>
      <c r="CF39" s="712"/>
      <c r="CG39" s="712"/>
      <c r="CH39" s="712"/>
      <c r="CI39" s="712"/>
      <c r="CJ39" s="712"/>
      <c r="CK39" s="712"/>
      <c r="CL39" s="712"/>
      <c r="CM39" s="712"/>
      <c r="CN39" s="712"/>
      <c r="CO39" s="712"/>
      <c r="CP39" s="712"/>
      <c r="CQ39" s="713"/>
      <c r="CR39" s="678">
        <v>
131053</v>
      </c>
      <c r="CS39" s="697"/>
      <c r="CT39" s="697"/>
      <c r="CU39" s="697"/>
      <c r="CV39" s="697"/>
      <c r="CW39" s="697"/>
      <c r="CX39" s="697"/>
      <c r="CY39" s="698"/>
      <c r="CZ39" s="681">
        <v>
10.4</v>
      </c>
      <c r="DA39" s="699"/>
      <c r="DB39" s="699"/>
      <c r="DC39" s="700"/>
      <c r="DD39" s="684">
        <v>
125319</v>
      </c>
      <c r="DE39" s="697"/>
      <c r="DF39" s="697"/>
      <c r="DG39" s="697"/>
      <c r="DH39" s="697"/>
      <c r="DI39" s="697"/>
      <c r="DJ39" s="697"/>
      <c r="DK39" s="698"/>
      <c r="DL39" s="684" t="s">
        <v>
129</v>
      </c>
      <c r="DM39" s="697"/>
      <c r="DN39" s="697"/>
      <c r="DO39" s="697"/>
      <c r="DP39" s="697"/>
      <c r="DQ39" s="697"/>
      <c r="DR39" s="697"/>
      <c r="DS39" s="697"/>
      <c r="DT39" s="697"/>
      <c r="DU39" s="697"/>
      <c r="DV39" s="698"/>
      <c r="DW39" s="681" t="s">
        <v>
129</v>
      </c>
      <c r="DX39" s="699"/>
      <c r="DY39" s="699"/>
      <c r="DZ39" s="699"/>
      <c r="EA39" s="699"/>
      <c r="EB39" s="699"/>
      <c r="EC39" s="714"/>
    </row>
    <row r="40" spans="2:133" ht="11.25" customHeight="1" x14ac:dyDescent="0.2">
      <c r="B40" s="675" t="s">
        <v>
347</v>
      </c>
      <c r="C40" s="676"/>
      <c r="D40" s="676"/>
      <c r="E40" s="676"/>
      <c r="F40" s="676"/>
      <c r="G40" s="676"/>
      <c r="H40" s="676"/>
      <c r="I40" s="676"/>
      <c r="J40" s="676"/>
      <c r="K40" s="676"/>
      <c r="L40" s="676"/>
      <c r="M40" s="676"/>
      <c r="N40" s="676"/>
      <c r="O40" s="676"/>
      <c r="P40" s="676"/>
      <c r="Q40" s="677"/>
      <c r="R40" s="678" t="s">
        <v>
238</v>
      </c>
      <c r="S40" s="679"/>
      <c r="T40" s="679"/>
      <c r="U40" s="679"/>
      <c r="V40" s="679"/>
      <c r="W40" s="679"/>
      <c r="X40" s="679"/>
      <c r="Y40" s="680"/>
      <c r="Z40" s="715" t="s">
        <v>
129</v>
      </c>
      <c r="AA40" s="715"/>
      <c r="AB40" s="715"/>
      <c r="AC40" s="715"/>
      <c r="AD40" s="716" t="s">
        <v>
129</v>
      </c>
      <c r="AE40" s="716"/>
      <c r="AF40" s="716"/>
      <c r="AG40" s="716"/>
      <c r="AH40" s="716"/>
      <c r="AI40" s="716"/>
      <c r="AJ40" s="716"/>
      <c r="AK40" s="716"/>
      <c r="AL40" s="681" t="s">
        <v>
129</v>
      </c>
      <c r="AM40" s="682"/>
      <c r="AN40" s="682"/>
      <c r="AO40" s="717"/>
      <c r="AQ40" s="718" t="s">
        <v>
348</v>
      </c>
      <c r="AR40" s="719"/>
      <c r="AS40" s="719"/>
      <c r="AT40" s="719"/>
      <c r="AU40" s="719"/>
      <c r="AV40" s="719"/>
      <c r="AW40" s="719"/>
      <c r="AX40" s="719"/>
      <c r="AY40" s="720"/>
      <c r="AZ40" s="678" t="s">
        <v>
129</v>
      </c>
      <c r="BA40" s="679"/>
      <c r="BB40" s="679"/>
      <c r="BC40" s="679"/>
      <c r="BD40" s="697"/>
      <c r="BE40" s="697"/>
      <c r="BF40" s="721"/>
      <c r="BG40" s="723" t="s">
        <v>
349</v>
      </c>
      <c r="BH40" s="724"/>
      <c r="BI40" s="724"/>
      <c r="BJ40" s="724"/>
      <c r="BK40" s="724"/>
      <c r="BL40" s="236"/>
      <c r="BM40" s="712" t="s">
        <v>
350</v>
      </c>
      <c r="BN40" s="712"/>
      <c r="BO40" s="712"/>
      <c r="BP40" s="712"/>
      <c r="BQ40" s="712"/>
      <c r="BR40" s="712"/>
      <c r="BS40" s="712"/>
      <c r="BT40" s="712"/>
      <c r="BU40" s="713"/>
      <c r="BV40" s="678">
        <v>
80</v>
      </c>
      <c r="BW40" s="679"/>
      <c r="BX40" s="679"/>
      <c r="BY40" s="679"/>
      <c r="BZ40" s="679"/>
      <c r="CA40" s="679"/>
      <c r="CB40" s="722"/>
      <c r="CD40" s="711" t="s">
        <v>
351</v>
      </c>
      <c r="CE40" s="712"/>
      <c r="CF40" s="712"/>
      <c r="CG40" s="712"/>
      <c r="CH40" s="712"/>
      <c r="CI40" s="712"/>
      <c r="CJ40" s="712"/>
      <c r="CK40" s="712"/>
      <c r="CL40" s="712"/>
      <c r="CM40" s="712"/>
      <c r="CN40" s="712"/>
      <c r="CO40" s="712"/>
      <c r="CP40" s="712"/>
      <c r="CQ40" s="713"/>
      <c r="CR40" s="678" t="s">
        <v>
178</v>
      </c>
      <c r="CS40" s="679"/>
      <c r="CT40" s="679"/>
      <c r="CU40" s="679"/>
      <c r="CV40" s="679"/>
      <c r="CW40" s="679"/>
      <c r="CX40" s="679"/>
      <c r="CY40" s="680"/>
      <c r="CZ40" s="681" t="s">
        <v>
129</v>
      </c>
      <c r="DA40" s="699"/>
      <c r="DB40" s="699"/>
      <c r="DC40" s="700"/>
      <c r="DD40" s="684" t="s">
        <v>
129</v>
      </c>
      <c r="DE40" s="679"/>
      <c r="DF40" s="679"/>
      <c r="DG40" s="679"/>
      <c r="DH40" s="679"/>
      <c r="DI40" s="679"/>
      <c r="DJ40" s="679"/>
      <c r="DK40" s="680"/>
      <c r="DL40" s="684" t="s">
        <v>
129</v>
      </c>
      <c r="DM40" s="679"/>
      <c r="DN40" s="679"/>
      <c r="DO40" s="679"/>
      <c r="DP40" s="679"/>
      <c r="DQ40" s="679"/>
      <c r="DR40" s="679"/>
      <c r="DS40" s="679"/>
      <c r="DT40" s="679"/>
      <c r="DU40" s="679"/>
      <c r="DV40" s="680"/>
      <c r="DW40" s="681" t="s">
        <v>
238</v>
      </c>
      <c r="DX40" s="699"/>
      <c r="DY40" s="699"/>
      <c r="DZ40" s="699"/>
      <c r="EA40" s="699"/>
      <c r="EB40" s="699"/>
      <c r="EC40" s="714"/>
    </row>
    <row r="41" spans="2:133" ht="11.25" customHeight="1" x14ac:dyDescent="0.2">
      <c r="B41" s="675" t="s">
        <v>
352</v>
      </c>
      <c r="C41" s="676"/>
      <c r="D41" s="676"/>
      <c r="E41" s="676"/>
      <c r="F41" s="676"/>
      <c r="G41" s="676"/>
      <c r="H41" s="676"/>
      <c r="I41" s="676"/>
      <c r="J41" s="676"/>
      <c r="K41" s="676"/>
      <c r="L41" s="676"/>
      <c r="M41" s="676"/>
      <c r="N41" s="676"/>
      <c r="O41" s="676"/>
      <c r="P41" s="676"/>
      <c r="Q41" s="677"/>
      <c r="R41" s="678">
        <v>
9009</v>
      </c>
      <c r="S41" s="679"/>
      <c r="T41" s="679"/>
      <c r="U41" s="679"/>
      <c r="V41" s="679"/>
      <c r="W41" s="679"/>
      <c r="X41" s="679"/>
      <c r="Y41" s="680"/>
      <c r="Z41" s="715">
        <v>
0.7</v>
      </c>
      <c r="AA41" s="715"/>
      <c r="AB41" s="715"/>
      <c r="AC41" s="715"/>
      <c r="AD41" s="716" t="s">
        <v>
129</v>
      </c>
      <c r="AE41" s="716"/>
      <c r="AF41" s="716"/>
      <c r="AG41" s="716"/>
      <c r="AH41" s="716"/>
      <c r="AI41" s="716"/>
      <c r="AJ41" s="716"/>
      <c r="AK41" s="716"/>
      <c r="AL41" s="681" t="s">
        <v>
129</v>
      </c>
      <c r="AM41" s="682"/>
      <c r="AN41" s="682"/>
      <c r="AO41" s="717"/>
      <c r="AQ41" s="718" t="s">
        <v>
353</v>
      </c>
      <c r="AR41" s="719"/>
      <c r="AS41" s="719"/>
      <c r="AT41" s="719"/>
      <c r="AU41" s="719"/>
      <c r="AV41" s="719"/>
      <c r="AW41" s="719"/>
      <c r="AX41" s="719"/>
      <c r="AY41" s="720"/>
      <c r="AZ41" s="678">
        <v>
11484</v>
      </c>
      <c r="BA41" s="679"/>
      <c r="BB41" s="679"/>
      <c r="BC41" s="679"/>
      <c r="BD41" s="697"/>
      <c r="BE41" s="697"/>
      <c r="BF41" s="721"/>
      <c r="BG41" s="723"/>
      <c r="BH41" s="724"/>
      <c r="BI41" s="724"/>
      <c r="BJ41" s="724"/>
      <c r="BK41" s="724"/>
      <c r="BL41" s="236"/>
      <c r="BM41" s="712" t="s">
        <v>
354</v>
      </c>
      <c r="BN41" s="712"/>
      <c r="BO41" s="712"/>
      <c r="BP41" s="712"/>
      <c r="BQ41" s="712"/>
      <c r="BR41" s="712"/>
      <c r="BS41" s="712"/>
      <c r="BT41" s="712"/>
      <c r="BU41" s="713"/>
      <c r="BV41" s="678" t="s">
        <v>
238</v>
      </c>
      <c r="BW41" s="679"/>
      <c r="BX41" s="679"/>
      <c r="BY41" s="679"/>
      <c r="BZ41" s="679"/>
      <c r="CA41" s="679"/>
      <c r="CB41" s="722"/>
      <c r="CD41" s="711" t="s">
        <v>
355</v>
      </c>
      <c r="CE41" s="712"/>
      <c r="CF41" s="712"/>
      <c r="CG41" s="712"/>
      <c r="CH41" s="712"/>
      <c r="CI41" s="712"/>
      <c r="CJ41" s="712"/>
      <c r="CK41" s="712"/>
      <c r="CL41" s="712"/>
      <c r="CM41" s="712"/>
      <c r="CN41" s="712"/>
      <c r="CO41" s="712"/>
      <c r="CP41" s="712"/>
      <c r="CQ41" s="713"/>
      <c r="CR41" s="678" t="s">
        <v>
129</v>
      </c>
      <c r="CS41" s="697"/>
      <c r="CT41" s="697"/>
      <c r="CU41" s="697"/>
      <c r="CV41" s="697"/>
      <c r="CW41" s="697"/>
      <c r="CX41" s="697"/>
      <c r="CY41" s="698"/>
      <c r="CZ41" s="681" t="s">
        <v>
129</v>
      </c>
      <c r="DA41" s="699"/>
      <c r="DB41" s="699"/>
      <c r="DC41" s="700"/>
      <c r="DD41" s="684" t="s">
        <v>
129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
356</v>
      </c>
      <c r="C42" s="660"/>
      <c r="D42" s="660"/>
      <c r="E42" s="660"/>
      <c r="F42" s="660"/>
      <c r="G42" s="660"/>
      <c r="H42" s="660"/>
      <c r="I42" s="660"/>
      <c r="J42" s="660"/>
      <c r="K42" s="660"/>
      <c r="L42" s="660"/>
      <c r="M42" s="660"/>
      <c r="N42" s="660"/>
      <c r="O42" s="660"/>
      <c r="P42" s="660"/>
      <c r="Q42" s="661"/>
      <c r="R42" s="662">
        <v>
1317424</v>
      </c>
      <c r="S42" s="701"/>
      <c r="T42" s="701"/>
      <c r="U42" s="701"/>
      <c r="V42" s="701"/>
      <c r="W42" s="701"/>
      <c r="X42" s="701"/>
      <c r="Y42" s="703"/>
      <c r="Z42" s="704">
        <v>
100</v>
      </c>
      <c r="AA42" s="704"/>
      <c r="AB42" s="704"/>
      <c r="AC42" s="704"/>
      <c r="AD42" s="705">
        <v>
338285</v>
      </c>
      <c r="AE42" s="705"/>
      <c r="AF42" s="705"/>
      <c r="AG42" s="705"/>
      <c r="AH42" s="705"/>
      <c r="AI42" s="705"/>
      <c r="AJ42" s="705"/>
      <c r="AK42" s="705"/>
      <c r="AL42" s="665">
        <v>
100</v>
      </c>
      <c r="AM42" s="706"/>
      <c r="AN42" s="706"/>
      <c r="AO42" s="707"/>
      <c r="AQ42" s="708" t="s">
        <v>
357</v>
      </c>
      <c r="AR42" s="709"/>
      <c r="AS42" s="709"/>
      <c r="AT42" s="709"/>
      <c r="AU42" s="709"/>
      <c r="AV42" s="709"/>
      <c r="AW42" s="709"/>
      <c r="AX42" s="709"/>
      <c r="AY42" s="710"/>
      <c r="AZ42" s="662">
        <v>
22447</v>
      </c>
      <c r="BA42" s="701"/>
      <c r="BB42" s="701"/>
      <c r="BC42" s="701"/>
      <c r="BD42" s="663"/>
      <c r="BE42" s="663"/>
      <c r="BF42" s="727"/>
      <c r="BG42" s="725"/>
      <c r="BH42" s="726"/>
      <c r="BI42" s="726"/>
      <c r="BJ42" s="726"/>
      <c r="BK42" s="726"/>
      <c r="BL42" s="237"/>
      <c r="BM42" s="728" t="s">
        <v>
358</v>
      </c>
      <c r="BN42" s="728"/>
      <c r="BO42" s="728"/>
      <c r="BP42" s="728"/>
      <c r="BQ42" s="728"/>
      <c r="BR42" s="728"/>
      <c r="BS42" s="728"/>
      <c r="BT42" s="728"/>
      <c r="BU42" s="729"/>
      <c r="BV42" s="662">
        <v>
194</v>
      </c>
      <c r="BW42" s="701"/>
      <c r="BX42" s="701"/>
      <c r="BY42" s="701"/>
      <c r="BZ42" s="701"/>
      <c r="CA42" s="701"/>
      <c r="CB42" s="702"/>
      <c r="CD42" s="675" t="s">
        <v>
359</v>
      </c>
      <c r="CE42" s="676"/>
      <c r="CF42" s="676"/>
      <c r="CG42" s="676"/>
      <c r="CH42" s="676"/>
      <c r="CI42" s="676"/>
      <c r="CJ42" s="676"/>
      <c r="CK42" s="676"/>
      <c r="CL42" s="676"/>
      <c r="CM42" s="676"/>
      <c r="CN42" s="676"/>
      <c r="CO42" s="676"/>
      <c r="CP42" s="676"/>
      <c r="CQ42" s="677"/>
      <c r="CR42" s="678">
        <v>
193733</v>
      </c>
      <c r="CS42" s="679"/>
      <c r="CT42" s="679"/>
      <c r="CU42" s="679"/>
      <c r="CV42" s="679"/>
      <c r="CW42" s="679"/>
      <c r="CX42" s="679"/>
      <c r="CY42" s="680"/>
      <c r="CZ42" s="681">
        <v>
15.3</v>
      </c>
      <c r="DA42" s="682"/>
      <c r="DB42" s="682"/>
      <c r="DC42" s="683"/>
      <c r="DD42" s="684">
        <v>
30495</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
360</v>
      </c>
      <c r="CE43" s="676"/>
      <c r="CF43" s="676"/>
      <c r="CG43" s="676"/>
      <c r="CH43" s="676"/>
      <c r="CI43" s="676"/>
      <c r="CJ43" s="676"/>
      <c r="CK43" s="676"/>
      <c r="CL43" s="676"/>
      <c r="CM43" s="676"/>
      <c r="CN43" s="676"/>
      <c r="CO43" s="676"/>
      <c r="CP43" s="676"/>
      <c r="CQ43" s="677"/>
      <c r="CR43" s="678" t="s">
        <v>
129</v>
      </c>
      <c r="CS43" s="697"/>
      <c r="CT43" s="697"/>
      <c r="CU43" s="697"/>
      <c r="CV43" s="697"/>
      <c r="CW43" s="697"/>
      <c r="CX43" s="697"/>
      <c r="CY43" s="698"/>
      <c r="CZ43" s="681" t="s">
        <v>
129</v>
      </c>
      <c r="DA43" s="699"/>
      <c r="DB43" s="699"/>
      <c r="DC43" s="700"/>
      <c r="DD43" s="684" t="s">
        <v>
129</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
308</v>
      </c>
      <c r="CE44" s="692"/>
      <c r="CF44" s="675" t="s">
        <v>
361</v>
      </c>
      <c r="CG44" s="676"/>
      <c r="CH44" s="676"/>
      <c r="CI44" s="676"/>
      <c r="CJ44" s="676"/>
      <c r="CK44" s="676"/>
      <c r="CL44" s="676"/>
      <c r="CM44" s="676"/>
      <c r="CN44" s="676"/>
      <c r="CO44" s="676"/>
      <c r="CP44" s="676"/>
      <c r="CQ44" s="677"/>
      <c r="CR44" s="678">
        <v>
162672</v>
      </c>
      <c r="CS44" s="679"/>
      <c r="CT44" s="679"/>
      <c r="CU44" s="679"/>
      <c r="CV44" s="679"/>
      <c r="CW44" s="679"/>
      <c r="CX44" s="679"/>
      <c r="CY44" s="680"/>
      <c r="CZ44" s="681">
        <v>
12.9</v>
      </c>
      <c r="DA44" s="682"/>
      <c r="DB44" s="682"/>
      <c r="DC44" s="683"/>
      <c r="DD44" s="684">
        <v>
15553</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
362</v>
      </c>
      <c r="CG45" s="676"/>
      <c r="CH45" s="676"/>
      <c r="CI45" s="676"/>
      <c r="CJ45" s="676"/>
      <c r="CK45" s="676"/>
      <c r="CL45" s="676"/>
      <c r="CM45" s="676"/>
      <c r="CN45" s="676"/>
      <c r="CO45" s="676"/>
      <c r="CP45" s="676"/>
      <c r="CQ45" s="677"/>
      <c r="CR45" s="678" t="s">
        <v>
129</v>
      </c>
      <c r="CS45" s="697"/>
      <c r="CT45" s="697"/>
      <c r="CU45" s="697"/>
      <c r="CV45" s="697"/>
      <c r="CW45" s="697"/>
      <c r="CX45" s="697"/>
      <c r="CY45" s="698"/>
      <c r="CZ45" s="681" t="s">
        <v>
129</v>
      </c>
      <c r="DA45" s="699"/>
      <c r="DB45" s="699"/>
      <c r="DC45" s="700"/>
      <c r="DD45" s="684" t="s">
        <v>
129</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
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
364</v>
      </c>
      <c r="CG46" s="676"/>
      <c r="CH46" s="676"/>
      <c r="CI46" s="676"/>
      <c r="CJ46" s="676"/>
      <c r="CK46" s="676"/>
      <c r="CL46" s="676"/>
      <c r="CM46" s="676"/>
      <c r="CN46" s="676"/>
      <c r="CO46" s="676"/>
      <c r="CP46" s="676"/>
      <c r="CQ46" s="677"/>
      <c r="CR46" s="678">
        <v>
162672</v>
      </c>
      <c r="CS46" s="679"/>
      <c r="CT46" s="679"/>
      <c r="CU46" s="679"/>
      <c r="CV46" s="679"/>
      <c r="CW46" s="679"/>
      <c r="CX46" s="679"/>
      <c r="CY46" s="680"/>
      <c r="CZ46" s="681">
        <v>
12.9</v>
      </c>
      <c r="DA46" s="682"/>
      <c r="DB46" s="682"/>
      <c r="DC46" s="683"/>
      <c r="DD46" s="684">
        <v>
15553</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
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
366</v>
      </c>
      <c r="CG47" s="676"/>
      <c r="CH47" s="676"/>
      <c r="CI47" s="676"/>
      <c r="CJ47" s="676"/>
      <c r="CK47" s="676"/>
      <c r="CL47" s="676"/>
      <c r="CM47" s="676"/>
      <c r="CN47" s="676"/>
      <c r="CO47" s="676"/>
      <c r="CP47" s="676"/>
      <c r="CQ47" s="677"/>
      <c r="CR47" s="678">
        <v>
31061</v>
      </c>
      <c r="CS47" s="697"/>
      <c r="CT47" s="697"/>
      <c r="CU47" s="697"/>
      <c r="CV47" s="697"/>
      <c r="CW47" s="697"/>
      <c r="CX47" s="697"/>
      <c r="CY47" s="698"/>
      <c r="CZ47" s="681">
        <v>
2.5</v>
      </c>
      <c r="DA47" s="699"/>
      <c r="DB47" s="699"/>
      <c r="DC47" s="700"/>
      <c r="DD47" s="684">
        <v>
14942</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0.8" x14ac:dyDescent="0.2">
      <c r="B48" s="241" t="s">
        <v>
367</v>
      </c>
      <c r="CD48" s="695"/>
      <c r="CE48" s="696"/>
      <c r="CF48" s="675" t="s">
        <v>
368</v>
      </c>
      <c r="CG48" s="676"/>
      <c r="CH48" s="676"/>
      <c r="CI48" s="676"/>
      <c r="CJ48" s="676"/>
      <c r="CK48" s="676"/>
      <c r="CL48" s="676"/>
      <c r="CM48" s="676"/>
      <c r="CN48" s="676"/>
      <c r="CO48" s="676"/>
      <c r="CP48" s="676"/>
      <c r="CQ48" s="677"/>
      <c r="CR48" s="678" t="s">
        <v>
129</v>
      </c>
      <c r="CS48" s="679"/>
      <c r="CT48" s="679"/>
      <c r="CU48" s="679"/>
      <c r="CV48" s="679"/>
      <c r="CW48" s="679"/>
      <c r="CX48" s="679"/>
      <c r="CY48" s="680"/>
      <c r="CZ48" s="681" t="s">
        <v>
238</v>
      </c>
      <c r="DA48" s="682"/>
      <c r="DB48" s="682"/>
      <c r="DC48" s="683"/>
      <c r="DD48" s="684" t="s">
        <v>
129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
369</v>
      </c>
      <c r="CE49" s="660"/>
      <c r="CF49" s="660"/>
      <c r="CG49" s="660"/>
      <c r="CH49" s="660"/>
      <c r="CI49" s="660"/>
      <c r="CJ49" s="660"/>
      <c r="CK49" s="660"/>
      <c r="CL49" s="660"/>
      <c r="CM49" s="660"/>
      <c r="CN49" s="660"/>
      <c r="CO49" s="660"/>
      <c r="CP49" s="660"/>
      <c r="CQ49" s="661"/>
      <c r="CR49" s="662">
        <v>
1263862</v>
      </c>
      <c r="CS49" s="663"/>
      <c r="CT49" s="663"/>
      <c r="CU49" s="663"/>
      <c r="CV49" s="663"/>
      <c r="CW49" s="663"/>
      <c r="CX49" s="663"/>
      <c r="CY49" s="664"/>
      <c r="CZ49" s="665">
        <v>
100</v>
      </c>
      <c r="DA49" s="666"/>
      <c r="DB49" s="666"/>
      <c r="DC49" s="667"/>
      <c r="DD49" s="668">
        <v>
452345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pl/ThzKNL3MufvRzOMM93v9MnRiTjV5k7AOXTS0Rd2A7LL9KjFXc5856I3dDHHfBsmpsr5fiFy2qez4lhmgz8g==" saltValue="uHiYKVlURmv00sPwpnbn5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
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
371</v>
      </c>
      <c r="DK2" s="1204"/>
      <c r="DL2" s="1204"/>
      <c r="DM2" s="1204"/>
      <c r="DN2" s="1204"/>
      <c r="DO2" s="1205"/>
      <c r="DP2" s="250"/>
      <c r="DQ2" s="1203" t="s">
        <v>
372</v>
      </c>
      <c r="DR2" s="1204"/>
      <c r="DS2" s="1204"/>
      <c r="DT2" s="1204"/>
      <c r="DU2" s="1204"/>
      <c r="DV2" s="1204"/>
      <c r="DW2" s="1204"/>
      <c r="DX2" s="1204"/>
      <c r="DY2" s="1204"/>
      <c r="DZ2" s="120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
373</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
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
375</v>
      </c>
      <c r="B5" s="1089"/>
      <c r="C5" s="1089"/>
      <c r="D5" s="1089"/>
      <c r="E5" s="1089"/>
      <c r="F5" s="1089"/>
      <c r="G5" s="1089"/>
      <c r="H5" s="1089"/>
      <c r="I5" s="1089"/>
      <c r="J5" s="1089"/>
      <c r="K5" s="1089"/>
      <c r="L5" s="1089"/>
      <c r="M5" s="1089"/>
      <c r="N5" s="1089"/>
      <c r="O5" s="1089"/>
      <c r="P5" s="1090"/>
      <c r="Q5" s="1094" t="s">
        <v>
376</v>
      </c>
      <c r="R5" s="1095"/>
      <c r="S5" s="1095"/>
      <c r="T5" s="1095"/>
      <c r="U5" s="1096"/>
      <c r="V5" s="1094" t="s">
        <v>
377</v>
      </c>
      <c r="W5" s="1095"/>
      <c r="X5" s="1095"/>
      <c r="Y5" s="1095"/>
      <c r="Z5" s="1096"/>
      <c r="AA5" s="1094" t="s">
        <v>
378</v>
      </c>
      <c r="AB5" s="1095"/>
      <c r="AC5" s="1095"/>
      <c r="AD5" s="1095"/>
      <c r="AE5" s="1095"/>
      <c r="AF5" s="1206" t="s">
        <v>
379</v>
      </c>
      <c r="AG5" s="1095"/>
      <c r="AH5" s="1095"/>
      <c r="AI5" s="1095"/>
      <c r="AJ5" s="1110"/>
      <c r="AK5" s="1095" t="s">
        <v>
380</v>
      </c>
      <c r="AL5" s="1095"/>
      <c r="AM5" s="1095"/>
      <c r="AN5" s="1095"/>
      <c r="AO5" s="1096"/>
      <c r="AP5" s="1094" t="s">
        <v>
381</v>
      </c>
      <c r="AQ5" s="1095"/>
      <c r="AR5" s="1095"/>
      <c r="AS5" s="1095"/>
      <c r="AT5" s="1096"/>
      <c r="AU5" s="1094" t="s">
        <v>
382</v>
      </c>
      <c r="AV5" s="1095"/>
      <c r="AW5" s="1095"/>
      <c r="AX5" s="1095"/>
      <c r="AY5" s="1110"/>
      <c r="AZ5" s="257"/>
      <c r="BA5" s="257"/>
      <c r="BB5" s="257"/>
      <c r="BC5" s="257"/>
      <c r="BD5" s="257"/>
      <c r="BE5" s="258"/>
      <c r="BF5" s="258"/>
      <c r="BG5" s="258"/>
      <c r="BH5" s="258"/>
      <c r="BI5" s="258"/>
      <c r="BJ5" s="258"/>
      <c r="BK5" s="258"/>
      <c r="BL5" s="258"/>
      <c r="BM5" s="258"/>
      <c r="BN5" s="258"/>
      <c r="BO5" s="258"/>
      <c r="BP5" s="258"/>
      <c r="BQ5" s="1088" t="s">
        <v>
383</v>
      </c>
      <c r="BR5" s="1089"/>
      <c r="BS5" s="1089"/>
      <c r="BT5" s="1089"/>
      <c r="BU5" s="1089"/>
      <c r="BV5" s="1089"/>
      <c r="BW5" s="1089"/>
      <c r="BX5" s="1089"/>
      <c r="BY5" s="1089"/>
      <c r="BZ5" s="1089"/>
      <c r="CA5" s="1089"/>
      <c r="CB5" s="1089"/>
      <c r="CC5" s="1089"/>
      <c r="CD5" s="1089"/>
      <c r="CE5" s="1089"/>
      <c r="CF5" s="1089"/>
      <c r="CG5" s="1090"/>
      <c r="CH5" s="1094" t="s">
        <v>
384</v>
      </c>
      <c r="CI5" s="1095"/>
      <c r="CJ5" s="1095"/>
      <c r="CK5" s="1095"/>
      <c r="CL5" s="1096"/>
      <c r="CM5" s="1094" t="s">
        <v>
385</v>
      </c>
      <c r="CN5" s="1095"/>
      <c r="CO5" s="1095"/>
      <c r="CP5" s="1095"/>
      <c r="CQ5" s="1096"/>
      <c r="CR5" s="1094" t="s">
        <v>
386</v>
      </c>
      <c r="CS5" s="1095"/>
      <c r="CT5" s="1095"/>
      <c r="CU5" s="1095"/>
      <c r="CV5" s="1096"/>
      <c r="CW5" s="1094" t="s">
        <v>
387</v>
      </c>
      <c r="CX5" s="1095"/>
      <c r="CY5" s="1095"/>
      <c r="CZ5" s="1095"/>
      <c r="DA5" s="1096"/>
      <c r="DB5" s="1094" t="s">
        <v>
388</v>
      </c>
      <c r="DC5" s="1095"/>
      <c r="DD5" s="1095"/>
      <c r="DE5" s="1095"/>
      <c r="DF5" s="1096"/>
      <c r="DG5" s="1191" t="s">
        <v>
389</v>
      </c>
      <c r="DH5" s="1192"/>
      <c r="DI5" s="1192"/>
      <c r="DJ5" s="1192"/>
      <c r="DK5" s="1193"/>
      <c r="DL5" s="1191" t="s">
        <v>
390</v>
      </c>
      <c r="DM5" s="1192"/>
      <c r="DN5" s="1192"/>
      <c r="DO5" s="1192"/>
      <c r="DP5" s="1193"/>
      <c r="DQ5" s="1094" t="s">
        <v>
391</v>
      </c>
      <c r="DR5" s="1095"/>
      <c r="DS5" s="1095"/>
      <c r="DT5" s="1095"/>
      <c r="DU5" s="1096"/>
      <c r="DV5" s="1094" t="s">
        <v>
382</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2">
      <c r="A7" s="259">
        <v>
1</v>
      </c>
      <c r="B7" s="1143" t="s">
        <v>
392</v>
      </c>
      <c r="C7" s="1144"/>
      <c r="D7" s="1144"/>
      <c r="E7" s="1144"/>
      <c r="F7" s="1144"/>
      <c r="G7" s="1144"/>
      <c r="H7" s="1144"/>
      <c r="I7" s="1144"/>
      <c r="J7" s="1144"/>
      <c r="K7" s="1144"/>
      <c r="L7" s="1144"/>
      <c r="M7" s="1144"/>
      <c r="N7" s="1144"/>
      <c r="O7" s="1144"/>
      <c r="P7" s="1145"/>
      <c r="Q7" s="1197">
        <v>
1317</v>
      </c>
      <c r="R7" s="1198"/>
      <c r="S7" s="1198"/>
      <c r="T7" s="1198"/>
      <c r="U7" s="1198"/>
      <c r="V7" s="1198">
        <v>
1263</v>
      </c>
      <c r="W7" s="1198"/>
      <c r="X7" s="1198"/>
      <c r="Y7" s="1198"/>
      <c r="Z7" s="1198"/>
      <c r="AA7" s="1198">
        <v>
54</v>
      </c>
      <c r="AB7" s="1198"/>
      <c r="AC7" s="1198"/>
      <c r="AD7" s="1198"/>
      <c r="AE7" s="1199"/>
      <c r="AF7" s="1200">
        <v>
54</v>
      </c>
      <c r="AG7" s="1201"/>
      <c r="AH7" s="1201"/>
      <c r="AI7" s="1201"/>
      <c r="AJ7" s="1202"/>
      <c r="AK7" s="1184" t="s">
        <v>
572</v>
      </c>
      <c r="AL7" s="1185"/>
      <c r="AM7" s="1185"/>
      <c r="AN7" s="1185"/>
      <c r="AO7" s="1185"/>
      <c r="AP7" s="1185">
        <v>
491</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
1</v>
      </c>
      <c r="BR7" s="261"/>
      <c r="BS7" s="1188" t="s">
        <v>
573</v>
      </c>
      <c r="BT7" s="1189"/>
      <c r="BU7" s="1189"/>
      <c r="BV7" s="1189"/>
      <c r="BW7" s="1189"/>
      <c r="BX7" s="1189"/>
      <c r="BY7" s="1189"/>
      <c r="BZ7" s="1189"/>
      <c r="CA7" s="1189"/>
      <c r="CB7" s="1189"/>
      <c r="CC7" s="1189"/>
      <c r="CD7" s="1189"/>
      <c r="CE7" s="1189"/>
      <c r="CF7" s="1189"/>
      <c r="CG7" s="1190"/>
      <c r="CH7" s="1181">
        <v>
7</v>
      </c>
      <c r="CI7" s="1182"/>
      <c r="CJ7" s="1182"/>
      <c r="CK7" s="1182"/>
      <c r="CL7" s="1183"/>
      <c r="CM7" s="1181">
        <v>
10</v>
      </c>
      <c r="CN7" s="1182"/>
      <c r="CO7" s="1182"/>
      <c r="CP7" s="1182"/>
      <c r="CQ7" s="1183"/>
      <c r="CR7" s="1181">
        <v>
10</v>
      </c>
      <c r="CS7" s="1182"/>
      <c r="CT7" s="1182"/>
      <c r="CU7" s="1182"/>
      <c r="CV7" s="1183"/>
      <c r="CW7" s="1181" t="s">
        <v>
582</v>
      </c>
      <c r="CX7" s="1182"/>
      <c r="CY7" s="1182"/>
      <c r="CZ7" s="1182"/>
      <c r="DA7" s="1183"/>
      <c r="DB7" s="1181" t="s">
        <v>
582</v>
      </c>
      <c r="DC7" s="1182"/>
      <c r="DD7" s="1182"/>
      <c r="DE7" s="1182"/>
      <c r="DF7" s="1183"/>
      <c r="DG7" s="1181" t="s">
        <v>
582</v>
      </c>
      <c r="DH7" s="1182"/>
      <c r="DI7" s="1182"/>
      <c r="DJ7" s="1182"/>
      <c r="DK7" s="1183"/>
      <c r="DL7" s="1181" t="s">
        <v>
582</v>
      </c>
      <c r="DM7" s="1182"/>
      <c r="DN7" s="1182"/>
      <c r="DO7" s="1182"/>
      <c r="DP7" s="1183"/>
      <c r="DQ7" s="1181" t="s">
        <v>
582</v>
      </c>
      <c r="DR7" s="1182"/>
      <c r="DS7" s="1182"/>
      <c r="DT7" s="1182"/>
      <c r="DU7" s="1183"/>
      <c r="DV7" s="1208"/>
      <c r="DW7" s="1209"/>
      <c r="DX7" s="1209"/>
      <c r="DY7" s="1209"/>
      <c r="DZ7" s="1210"/>
      <c r="EA7" s="255"/>
    </row>
    <row r="8" spans="1:131" s="256" customFormat="1" ht="26.25" customHeight="1" x14ac:dyDescent="0.2">
      <c r="A8" s="262">
        <v>
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
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2">
      <c r="A9" s="262">
        <v>
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
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2">
      <c r="A10" s="262">
        <v>
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
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2">
      <c r="A11" s="262">
        <v>
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
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2">
      <c r="A12" s="262">
        <v>
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
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2">
      <c r="A13" s="262">
        <v>
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
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2">
      <c r="A14" s="262">
        <v>
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
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
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
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
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
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
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
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
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
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
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
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
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
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
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
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
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
393</v>
      </c>
      <c r="BA22" s="1128"/>
      <c r="BB22" s="1128"/>
      <c r="BC22" s="1128"/>
      <c r="BD22" s="1129"/>
      <c r="BE22" s="254"/>
      <c r="BF22" s="254"/>
      <c r="BG22" s="254"/>
      <c r="BH22" s="254"/>
      <c r="BI22" s="254"/>
      <c r="BJ22" s="254"/>
      <c r="BK22" s="254"/>
      <c r="BL22" s="254"/>
      <c r="BM22" s="254"/>
      <c r="BN22" s="254"/>
      <c r="BO22" s="254"/>
      <c r="BP22" s="254"/>
      <c r="BQ22" s="263">
        <v>
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
394</v>
      </c>
      <c r="B23" s="1037" t="s">
        <v>
395</v>
      </c>
      <c r="C23" s="1038"/>
      <c r="D23" s="1038"/>
      <c r="E23" s="1038"/>
      <c r="F23" s="1038"/>
      <c r="G23" s="1038"/>
      <c r="H23" s="1038"/>
      <c r="I23" s="1038"/>
      <c r="J23" s="1038"/>
      <c r="K23" s="1038"/>
      <c r="L23" s="1038"/>
      <c r="M23" s="1038"/>
      <c r="N23" s="1038"/>
      <c r="O23" s="1038"/>
      <c r="P23" s="1039"/>
      <c r="Q23" s="1161">
        <v>
1317</v>
      </c>
      <c r="R23" s="1162"/>
      <c r="S23" s="1162"/>
      <c r="T23" s="1162"/>
      <c r="U23" s="1162"/>
      <c r="V23" s="1162">
        <v>
1263</v>
      </c>
      <c r="W23" s="1162"/>
      <c r="X23" s="1162"/>
      <c r="Y23" s="1162"/>
      <c r="Z23" s="1162"/>
      <c r="AA23" s="1162">
        <v>
54</v>
      </c>
      <c r="AB23" s="1162"/>
      <c r="AC23" s="1162"/>
      <c r="AD23" s="1162"/>
      <c r="AE23" s="1163"/>
      <c r="AF23" s="1164">
        <v>
54</v>
      </c>
      <c r="AG23" s="1162"/>
      <c r="AH23" s="1162"/>
      <c r="AI23" s="1162"/>
      <c r="AJ23" s="1165"/>
      <c r="AK23" s="1166"/>
      <c r="AL23" s="1167"/>
      <c r="AM23" s="1167"/>
      <c r="AN23" s="1167"/>
      <c r="AO23" s="1167"/>
      <c r="AP23" s="1162">
        <v>
491</v>
      </c>
      <c r="AQ23" s="1162"/>
      <c r="AR23" s="1162"/>
      <c r="AS23" s="1162"/>
      <c r="AT23" s="1162"/>
      <c r="AU23" s="1168"/>
      <c r="AV23" s="1168"/>
      <c r="AW23" s="1168"/>
      <c r="AX23" s="1168"/>
      <c r="AY23" s="1169"/>
      <c r="AZ23" s="1158" t="s">
        <v>
129</v>
      </c>
      <c r="BA23" s="1159"/>
      <c r="BB23" s="1159"/>
      <c r="BC23" s="1159"/>
      <c r="BD23" s="1160"/>
      <c r="BE23" s="254"/>
      <c r="BF23" s="254"/>
      <c r="BG23" s="254"/>
      <c r="BH23" s="254"/>
      <c r="BI23" s="254"/>
      <c r="BJ23" s="254"/>
      <c r="BK23" s="254"/>
      <c r="BL23" s="254"/>
      <c r="BM23" s="254"/>
      <c r="BN23" s="254"/>
      <c r="BO23" s="254"/>
      <c r="BP23" s="254"/>
      <c r="BQ23" s="263">
        <v>
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
396</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
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
397</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
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
375</v>
      </c>
      <c r="B26" s="1089"/>
      <c r="C26" s="1089"/>
      <c r="D26" s="1089"/>
      <c r="E26" s="1089"/>
      <c r="F26" s="1089"/>
      <c r="G26" s="1089"/>
      <c r="H26" s="1089"/>
      <c r="I26" s="1089"/>
      <c r="J26" s="1089"/>
      <c r="K26" s="1089"/>
      <c r="L26" s="1089"/>
      <c r="M26" s="1089"/>
      <c r="N26" s="1089"/>
      <c r="O26" s="1089"/>
      <c r="P26" s="1090"/>
      <c r="Q26" s="1094" t="s">
        <v>
398</v>
      </c>
      <c r="R26" s="1095"/>
      <c r="S26" s="1095"/>
      <c r="T26" s="1095"/>
      <c r="U26" s="1096"/>
      <c r="V26" s="1094" t="s">
        <v>
399</v>
      </c>
      <c r="W26" s="1095"/>
      <c r="X26" s="1095"/>
      <c r="Y26" s="1095"/>
      <c r="Z26" s="1096"/>
      <c r="AA26" s="1094" t="s">
        <v>
400</v>
      </c>
      <c r="AB26" s="1095"/>
      <c r="AC26" s="1095"/>
      <c r="AD26" s="1095"/>
      <c r="AE26" s="1095"/>
      <c r="AF26" s="1152" t="s">
        <v>
401</v>
      </c>
      <c r="AG26" s="1101"/>
      <c r="AH26" s="1101"/>
      <c r="AI26" s="1101"/>
      <c r="AJ26" s="1153"/>
      <c r="AK26" s="1095" t="s">
        <v>
402</v>
      </c>
      <c r="AL26" s="1095"/>
      <c r="AM26" s="1095"/>
      <c r="AN26" s="1095"/>
      <c r="AO26" s="1096"/>
      <c r="AP26" s="1094" t="s">
        <v>
403</v>
      </c>
      <c r="AQ26" s="1095"/>
      <c r="AR26" s="1095"/>
      <c r="AS26" s="1095"/>
      <c r="AT26" s="1096"/>
      <c r="AU26" s="1094" t="s">
        <v>
404</v>
      </c>
      <c r="AV26" s="1095"/>
      <c r="AW26" s="1095"/>
      <c r="AX26" s="1095"/>
      <c r="AY26" s="1096"/>
      <c r="AZ26" s="1094" t="s">
        <v>
405</v>
      </c>
      <c r="BA26" s="1095"/>
      <c r="BB26" s="1095"/>
      <c r="BC26" s="1095"/>
      <c r="BD26" s="1096"/>
      <c r="BE26" s="1094" t="s">
        <v>
382</v>
      </c>
      <c r="BF26" s="1095"/>
      <c r="BG26" s="1095"/>
      <c r="BH26" s="1095"/>
      <c r="BI26" s="1110"/>
      <c r="BJ26" s="253"/>
      <c r="BK26" s="253"/>
      <c r="BL26" s="253"/>
      <c r="BM26" s="253"/>
      <c r="BN26" s="253"/>
      <c r="BO26" s="266"/>
      <c r="BP26" s="266"/>
      <c r="BQ26" s="263">
        <v>
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
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
1</v>
      </c>
      <c r="B28" s="1143" t="s">
        <v>
406</v>
      </c>
      <c r="C28" s="1144"/>
      <c r="D28" s="1144"/>
      <c r="E28" s="1144"/>
      <c r="F28" s="1144"/>
      <c r="G28" s="1144"/>
      <c r="H28" s="1144"/>
      <c r="I28" s="1144"/>
      <c r="J28" s="1144"/>
      <c r="K28" s="1144"/>
      <c r="L28" s="1144"/>
      <c r="M28" s="1144"/>
      <c r="N28" s="1144"/>
      <c r="O28" s="1144"/>
      <c r="P28" s="1145"/>
      <c r="Q28" s="1146">
        <v>
70</v>
      </c>
      <c r="R28" s="1147"/>
      <c r="S28" s="1147"/>
      <c r="T28" s="1147"/>
      <c r="U28" s="1147"/>
      <c r="V28" s="1147">
        <v>
65</v>
      </c>
      <c r="W28" s="1147"/>
      <c r="X28" s="1147"/>
      <c r="Y28" s="1147"/>
      <c r="Z28" s="1147"/>
      <c r="AA28" s="1147">
        <v>
5</v>
      </c>
      <c r="AB28" s="1147"/>
      <c r="AC28" s="1147"/>
      <c r="AD28" s="1147"/>
      <c r="AE28" s="1148"/>
      <c r="AF28" s="1149">
        <v>
5</v>
      </c>
      <c r="AG28" s="1147"/>
      <c r="AH28" s="1147"/>
      <c r="AI28" s="1147"/>
      <c r="AJ28" s="1150"/>
      <c r="AK28" s="1151">
        <v>
5</v>
      </c>
      <c r="AL28" s="1139"/>
      <c r="AM28" s="1139"/>
      <c r="AN28" s="1139"/>
      <c r="AO28" s="1139"/>
      <c r="AP28" s="1139" t="s">
        <v>
572</v>
      </c>
      <c r="AQ28" s="1139"/>
      <c r="AR28" s="1139"/>
      <c r="AS28" s="1139"/>
      <c r="AT28" s="1139"/>
      <c r="AU28" s="1139" t="s">
        <v>
572</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
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
2</v>
      </c>
      <c r="B29" s="1130" t="s">
        <v>
407</v>
      </c>
      <c r="C29" s="1131"/>
      <c r="D29" s="1131"/>
      <c r="E29" s="1131"/>
      <c r="F29" s="1131"/>
      <c r="G29" s="1131"/>
      <c r="H29" s="1131"/>
      <c r="I29" s="1131"/>
      <c r="J29" s="1131"/>
      <c r="K29" s="1131"/>
      <c r="L29" s="1131"/>
      <c r="M29" s="1131"/>
      <c r="N29" s="1131"/>
      <c r="O29" s="1131"/>
      <c r="P29" s="1132"/>
      <c r="Q29" s="1136">
        <v>
65</v>
      </c>
      <c r="R29" s="1137"/>
      <c r="S29" s="1137"/>
      <c r="T29" s="1137"/>
      <c r="U29" s="1137"/>
      <c r="V29" s="1137">
        <v>
64</v>
      </c>
      <c r="W29" s="1137"/>
      <c r="X29" s="1137"/>
      <c r="Y29" s="1137"/>
      <c r="Z29" s="1137"/>
      <c r="AA29" s="1137">
        <v>
1</v>
      </c>
      <c r="AB29" s="1137"/>
      <c r="AC29" s="1137"/>
      <c r="AD29" s="1137"/>
      <c r="AE29" s="1138"/>
      <c r="AF29" s="1112">
        <v>
1</v>
      </c>
      <c r="AG29" s="1113"/>
      <c r="AH29" s="1113"/>
      <c r="AI29" s="1113"/>
      <c r="AJ29" s="1114"/>
      <c r="AK29" s="1073">
        <v>
6</v>
      </c>
      <c r="AL29" s="1064"/>
      <c r="AM29" s="1064"/>
      <c r="AN29" s="1064"/>
      <c r="AO29" s="1064"/>
      <c r="AP29" s="1064" t="s">
        <v>
572</v>
      </c>
      <c r="AQ29" s="1064"/>
      <c r="AR29" s="1064"/>
      <c r="AS29" s="1064"/>
      <c r="AT29" s="1064"/>
      <c r="AU29" s="1064" t="s">
        <v>
572</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
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
3</v>
      </c>
      <c r="B30" s="1130" t="s">
        <v>
408</v>
      </c>
      <c r="C30" s="1131"/>
      <c r="D30" s="1131"/>
      <c r="E30" s="1131"/>
      <c r="F30" s="1131"/>
      <c r="G30" s="1131"/>
      <c r="H30" s="1131"/>
      <c r="I30" s="1131"/>
      <c r="J30" s="1131"/>
      <c r="K30" s="1131"/>
      <c r="L30" s="1131"/>
      <c r="M30" s="1131"/>
      <c r="N30" s="1131"/>
      <c r="O30" s="1131"/>
      <c r="P30" s="1132"/>
      <c r="Q30" s="1136">
        <v>
52</v>
      </c>
      <c r="R30" s="1137"/>
      <c r="S30" s="1137"/>
      <c r="T30" s="1137"/>
      <c r="U30" s="1137"/>
      <c r="V30" s="1137">
        <v>
51</v>
      </c>
      <c r="W30" s="1137"/>
      <c r="X30" s="1137"/>
      <c r="Y30" s="1137"/>
      <c r="Z30" s="1137"/>
      <c r="AA30" s="1137">
        <v>
1</v>
      </c>
      <c r="AB30" s="1137"/>
      <c r="AC30" s="1137"/>
      <c r="AD30" s="1137"/>
      <c r="AE30" s="1138"/>
      <c r="AF30" s="1112">
        <v>
1</v>
      </c>
      <c r="AG30" s="1113"/>
      <c r="AH30" s="1113"/>
      <c r="AI30" s="1113"/>
      <c r="AJ30" s="1114"/>
      <c r="AK30" s="1073">
        <v>
18</v>
      </c>
      <c r="AL30" s="1064"/>
      <c r="AM30" s="1064"/>
      <c r="AN30" s="1064"/>
      <c r="AO30" s="1064"/>
      <c r="AP30" s="1064" t="s">
        <v>
572</v>
      </c>
      <c r="AQ30" s="1064"/>
      <c r="AR30" s="1064"/>
      <c r="AS30" s="1064"/>
      <c r="AT30" s="1064"/>
      <c r="AU30" s="1064" t="s">
        <v>
572</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
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
4</v>
      </c>
      <c r="B31" s="1130" t="s">
        <v>
409</v>
      </c>
      <c r="C31" s="1131"/>
      <c r="D31" s="1131"/>
      <c r="E31" s="1131"/>
      <c r="F31" s="1131"/>
      <c r="G31" s="1131"/>
      <c r="H31" s="1131"/>
      <c r="I31" s="1131"/>
      <c r="J31" s="1131"/>
      <c r="K31" s="1131"/>
      <c r="L31" s="1131"/>
      <c r="M31" s="1131"/>
      <c r="N31" s="1131"/>
      <c r="O31" s="1131"/>
      <c r="P31" s="1132"/>
      <c r="Q31" s="1136">
        <v>
7</v>
      </c>
      <c r="R31" s="1137"/>
      <c r="S31" s="1137"/>
      <c r="T31" s="1137"/>
      <c r="U31" s="1137"/>
      <c r="V31" s="1137">
        <v>
7</v>
      </c>
      <c r="W31" s="1137"/>
      <c r="X31" s="1137"/>
      <c r="Y31" s="1137"/>
      <c r="Z31" s="1137"/>
      <c r="AA31" s="1137">
        <v>
0</v>
      </c>
      <c r="AB31" s="1137"/>
      <c r="AC31" s="1137"/>
      <c r="AD31" s="1137"/>
      <c r="AE31" s="1138"/>
      <c r="AF31" s="1112">
        <v>
0</v>
      </c>
      <c r="AG31" s="1113"/>
      <c r="AH31" s="1113"/>
      <c r="AI31" s="1113"/>
      <c r="AJ31" s="1114"/>
      <c r="AK31" s="1073">
        <v>
4</v>
      </c>
      <c r="AL31" s="1064"/>
      <c r="AM31" s="1064"/>
      <c r="AN31" s="1064"/>
      <c r="AO31" s="1064"/>
      <c r="AP31" s="1064" t="s">
        <v>
572</v>
      </c>
      <c r="AQ31" s="1064"/>
      <c r="AR31" s="1064"/>
      <c r="AS31" s="1064"/>
      <c r="AT31" s="1064"/>
      <c r="AU31" s="1064" t="s">
        <v>
572</v>
      </c>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
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
5</v>
      </c>
      <c r="B32" s="1130" t="s">
        <v>
410</v>
      </c>
      <c r="C32" s="1131"/>
      <c r="D32" s="1131"/>
      <c r="E32" s="1131"/>
      <c r="F32" s="1131"/>
      <c r="G32" s="1131"/>
      <c r="H32" s="1131"/>
      <c r="I32" s="1131"/>
      <c r="J32" s="1131"/>
      <c r="K32" s="1131"/>
      <c r="L32" s="1131"/>
      <c r="M32" s="1131"/>
      <c r="N32" s="1131"/>
      <c r="O32" s="1131"/>
      <c r="P32" s="1132"/>
      <c r="Q32" s="1136">
        <v>
260</v>
      </c>
      <c r="R32" s="1137"/>
      <c r="S32" s="1137"/>
      <c r="T32" s="1137"/>
      <c r="U32" s="1137"/>
      <c r="V32" s="1137">
        <v>
255</v>
      </c>
      <c r="W32" s="1137"/>
      <c r="X32" s="1137"/>
      <c r="Y32" s="1137"/>
      <c r="Z32" s="1137"/>
      <c r="AA32" s="1137">
        <v>
5</v>
      </c>
      <c r="AB32" s="1137"/>
      <c r="AC32" s="1137"/>
      <c r="AD32" s="1137"/>
      <c r="AE32" s="1138"/>
      <c r="AF32" s="1112">
        <v>
5</v>
      </c>
      <c r="AG32" s="1113"/>
      <c r="AH32" s="1113"/>
      <c r="AI32" s="1113"/>
      <c r="AJ32" s="1114"/>
      <c r="AK32" s="1073">
        <v>
39</v>
      </c>
      <c r="AL32" s="1064"/>
      <c r="AM32" s="1064"/>
      <c r="AN32" s="1064"/>
      <c r="AO32" s="1064"/>
      <c r="AP32" s="1064">
        <v>
101</v>
      </c>
      <c r="AQ32" s="1064"/>
      <c r="AR32" s="1064"/>
      <c r="AS32" s="1064"/>
      <c r="AT32" s="1064"/>
      <c r="AU32" s="1064">
        <v>
94</v>
      </c>
      <c r="AV32" s="1064"/>
      <c r="AW32" s="1064"/>
      <c r="AX32" s="1064"/>
      <c r="AY32" s="1064"/>
      <c r="AZ32" s="1135"/>
      <c r="BA32" s="1135"/>
      <c r="BB32" s="1135"/>
      <c r="BC32" s="1135"/>
      <c r="BD32" s="1135"/>
      <c r="BE32" s="1125" t="s">
        <v>
411</v>
      </c>
      <c r="BF32" s="1125"/>
      <c r="BG32" s="1125"/>
      <c r="BH32" s="1125"/>
      <c r="BI32" s="1126"/>
      <c r="BJ32" s="253"/>
      <c r="BK32" s="253"/>
      <c r="BL32" s="253"/>
      <c r="BM32" s="253"/>
      <c r="BN32" s="253"/>
      <c r="BO32" s="266"/>
      <c r="BP32" s="266"/>
      <c r="BQ32" s="263">
        <v>
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
6</v>
      </c>
      <c r="B33" s="1130" t="s">
        <v>
412</v>
      </c>
      <c r="C33" s="1131"/>
      <c r="D33" s="1131"/>
      <c r="E33" s="1131"/>
      <c r="F33" s="1131"/>
      <c r="G33" s="1131"/>
      <c r="H33" s="1131"/>
      <c r="I33" s="1131"/>
      <c r="J33" s="1131"/>
      <c r="K33" s="1131"/>
      <c r="L33" s="1131"/>
      <c r="M33" s="1131"/>
      <c r="N33" s="1131"/>
      <c r="O33" s="1131"/>
      <c r="P33" s="1132"/>
      <c r="Q33" s="1136">
        <v>
44</v>
      </c>
      <c r="R33" s="1137"/>
      <c r="S33" s="1137"/>
      <c r="T33" s="1137"/>
      <c r="U33" s="1137"/>
      <c r="V33" s="1137">
        <v>
43</v>
      </c>
      <c r="W33" s="1137"/>
      <c r="X33" s="1137"/>
      <c r="Y33" s="1137"/>
      <c r="Z33" s="1137"/>
      <c r="AA33" s="1137">
        <v>
1</v>
      </c>
      <c r="AB33" s="1137"/>
      <c r="AC33" s="1137"/>
      <c r="AD33" s="1137"/>
      <c r="AE33" s="1138"/>
      <c r="AF33" s="1112">
        <v>
1</v>
      </c>
      <c r="AG33" s="1113"/>
      <c r="AH33" s="1113"/>
      <c r="AI33" s="1113"/>
      <c r="AJ33" s="1114"/>
      <c r="AK33" s="1073">
        <v>
38</v>
      </c>
      <c r="AL33" s="1064"/>
      <c r="AM33" s="1064"/>
      <c r="AN33" s="1064"/>
      <c r="AO33" s="1064"/>
      <c r="AP33" s="1064">
        <v>
61</v>
      </c>
      <c r="AQ33" s="1064"/>
      <c r="AR33" s="1064"/>
      <c r="AS33" s="1064"/>
      <c r="AT33" s="1064"/>
      <c r="AU33" s="1064">
        <v>
61</v>
      </c>
      <c r="AV33" s="1064"/>
      <c r="AW33" s="1064"/>
      <c r="AX33" s="1064"/>
      <c r="AY33" s="1064"/>
      <c r="AZ33" s="1135"/>
      <c r="BA33" s="1135"/>
      <c r="BB33" s="1135"/>
      <c r="BC33" s="1135"/>
      <c r="BD33" s="1135"/>
      <c r="BE33" s="1125" t="s">
        <v>
411</v>
      </c>
      <c r="BF33" s="1125"/>
      <c r="BG33" s="1125"/>
      <c r="BH33" s="1125"/>
      <c r="BI33" s="1126"/>
      <c r="BJ33" s="253"/>
      <c r="BK33" s="253"/>
      <c r="BL33" s="253"/>
      <c r="BM33" s="253"/>
      <c r="BN33" s="253"/>
      <c r="BO33" s="266"/>
      <c r="BP33" s="266"/>
      <c r="BQ33" s="263">
        <v>
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
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
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
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
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
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
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
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
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
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
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
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
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
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
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
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
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
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
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
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
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
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
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
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
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
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
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
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
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
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
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
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
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
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
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
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
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
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
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
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
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
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
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
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
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
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
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
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
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
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
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
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
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
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
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
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
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
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
413</v>
      </c>
      <c r="BK62" s="1128"/>
      <c r="BL62" s="1128"/>
      <c r="BM62" s="1128"/>
      <c r="BN62" s="1129"/>
      <c r="BO62" s="266"/>
      <c r="BP62" s="266"/>
      <c r="BQ62" s="263">
        <v>
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
394</v>
      </c>
      <c r="B63" s="1037" t="s">
        <v>
414</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
13</v>
      </c>
      <c r="AG63" s="1052"/>
      <c r="AH63" s="1052"/>
      <c r="AI63" s="1052"/>
      <c r="AJ63" s="1123"/>
      <c r="AK63" s="1124"/>
      <c r="AL63" s="1056"/>
      <c r="AM63" s="1056"/>
      <c r="AN63" s="1056"/>
      <c r="AO63" s="1056"/>
      <c r="AP63" s="1052">
        <v>
162</v>
      </c>
      <c r="AQ63" s="1052"/>
      <c r="AR63" s="1052"/>
      <c r="AS63" s="1052"/>
      <c r="AT63" s="1052"/>
      <c r="AU63" s="1052">
        <v>
155</v>
      </c>
      <c r="AV63" s="1052"/>
      <c r="AW63" s="1052"/>
      <c r="AX63" s="1052"/>
      <c r="AY63" s="1052"/>
      <c r="AZ63" s="1118"/>
      <c r="BA63" s="1118"/>
      <c r="BB63" s="1118"/>
      <c r="BC63" s="1118"/>
      <c r="BD63" s="1118"/>
      <c r="BE63" s="1053"/>
      <c r="BF63" s="1053"/>
      <c r="BG63" s="1053"/>
      <c r="BH63" s="1053"/>
      <c r="BI63" s="1054"/>
      <c r="BJ63" s="1119" t="s">
        <v>
129</v>
      </c>
      <c r="BK63" s="1044"/>
      <c r="BL63" s="1044"/>
      <c r="BM63" s="1044"/>
      <c r="BN63" s="1120"/>
      <c r="BO63" s="266"/>
      <c r="BP63" s="266"/>
      <c r="BQ63" s="263">
        <v>
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
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
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
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
416</v>
      </c>
      <c r="B66" s="1089"/>
      <c r="C66" s="1089"/>
      <c r="D66" s="1089"/>
      <c r="E66" s="1089"/>
      <c r="F66" s="1089"/>
      <c r="G66" s="1089"/>
      <c r="H66" s="1089"/>
      <c r="I66" s="1089"/>
      <c r="J66" s="1089"/>
      <c r="K66" s="1089"/>
      <c r="L66" s="1089"/>
      <c r="M66" s="1089"/>
      <c r="N66" s="1089"/>
      <c r="O66" s="1089"/>
      <c r="P66" s="1090"/>
      <c r="Q66" s="1094" t="s">
        <v>
398</v>
      </c>
      <c r="R66" s="1095"/>
      <c r="S66" s="1095"/>
      <c r="T66" s="1095"/>
      <c r="U66" s="1096"/>
      <c r="V66" s="1094" t="s">
        <v>
417</v>
      </c>
      <c r="W66" s="1095"/>
      <c r="X66" s="1095"/>
      <c r="Y66" s="1095"/>
      <c r="Z66" s="1096"/>
      <c r="AA66" s="1094" t="s">
        <v>
400</v>
      </c>
      <c r="AB66" s="1095"/>
      <c r="AC66" s="1095"/>
      <c r="AD66" s="1095"/>
      <c r="AE66" s="1096"/>
      <c r="AF66" s="1100" t="s">
        <v>
401</v>
      </c>
      <c r="AG66" s="1101"/>
      <c r="AH66" s="1101"/>
      <c r="AI66" s="1101"/>
      <c r="AJ66" s="1102"/>
      <c r="AK66" s="1094" t="s">
        <v>
402</v>
      </c>
      <c r="AL66" s="1089"/>
      <c r="AM66" s="1089"/>
      <c r="AN66" s="1089"/>
      <c r="AO66" s="1090"/>
      <c r="AP66" s="1094" t="s">
        <v>
403</v>
      </c>
      <c r="AQ66" s="1095"/>
      <c r="AR66" s="1095"/>
      <c r="AS66" s="1095"/>
      <c r="AT66" s="1096"/>
      <c r="AU66" s="1094" t="s">
        <v>
418</v>
      </c>
      <c r="AV66" s="1095"/>
      <c r="AW66" s="1095"/>
      <c r="AX66" s="1095"/>
      <c r="AY66" s="1096"/>
      <c r="AZ66" s="1094" t="s">
        <v>
382</v>
      </c>
      <c r="BA66" s="1095"/>
      <c r="BB66" s="1095"/>
      <c r="BC66" s="1095"/>
      <c r="BD66" s="1110"/>
      <c r="BE66" s="266"/>
      <c r="BF66" s="266"/>
      <c r="BG66" s="266"/>
      <c r="BH66" s="266"/>
      <c r="BI66" s="266"/>
      <c r="BJ66" s="266"/>
      <c r="BK66" s="266"/>
      <c r="BL66" s="266"/>
      <c r="BM66" s="266"/>
      <c r="BN66" s="266"/>
      <c r="BO66" s="266"/>
      <c r="BP66" s="266"/>
      <c r="BQ66" s="263">
        <v>
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
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
1</v>
      </c>
      <c r="B68" s="1078" t="s">
        <v>
574</v>
      </c>
      <c r="C68" s="1079"/>
      <c r="D68" s="1079"/>
      <c r="E68" s="1079"/>
      <c r="F68" s="1079"/>
      <c r="G68" s="1079"/>
      <c r="H68" s="1079"/>
      <c r="I68" s="1079"/>
      <c r="J68" s="1079"/>
      <c r="K68" s="1079"/>
      <c r="L68" s="1079"/>
      <c r="M68" s="1079"/>
      <c r="N68" s="1079"/>
      <c r="O68" s="1079"/>
      <c r="P68" s="1080"/>
      <c r="Q68" s="1081">
        <v>
6529</v>
      </c>
      <c r="R68" s="1075"/>
      <c r="S68" s="1075"/>
      <c r="T68" s="1075"/>
      <c r="U68" s="1075"/>
      <c r="V68" s="1075">
        <v>
6443</v>
      </c>
      <c r="W68" s="1075"/>
      <c r="X68" s="1075"/>
      <c r="Y68" s="1075"/>
      <c r="Z68" s="1075"/>
      <c r="AA68" s="1075">
        <v>
86</v>
      </c>
      <c r="AB68" s="1075"/>
      <c r="AC68" s="1075"/>
      <c r="AD68" s="1075"/>
      <c r="AE68" s="1075"/>
      <c r="AF68" s="1075">
        <v>
86</v>
      </c>
      <c r="AG68" s="1075"/>
      <c r="AH68" s="1075"/>
      <c r="AI68" s="1075"/>
      <c r="AJ68" s="1075"/>
      <c r="AK68" s="1075">
        <v>
1926</v>
      </c>
      <c r="AL68" s="1075"/>
      <c r="AM68" s="1075"/>
      <c r="AN68" s="1075"/>
      <c r="AO68" s="1075"/>
      <c r="AP68" s="1075" t="s">
        <v>
582</v>
      </c>
      <c r="AQ68" s="1075"/>
      <c r="AR68" s="1075"/>
      <c r="AS68" s="1075"/>
      <c r="AT68" s="1075"/>
      <c r="AU68" s="1075" t="s">
        <v>
582</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
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
2</v>
      </c>
      <c r="B69" s="1067" t="s">
        <v>
575</v>
      </c>
      <c r="C69" s="1068"/>
      <c r="D69" s="1068"/>
      <c r="E69" s="1068"/>
      <c r="F69" s="1068"/>
      <c r="G69" s="1068"/>
      <c r="H69" s="1068"/>
      <c r="I69" s="1068"/>
      <c r="J69" s="1068"/>
      <c r="K69" s="1068"/>
      <c r="L69" s="1068"/>
      <c r="M69" s="1068"/>
      <c r="N69" s="1068"/>
      <c r="O69" s="1068"/>
      <c r="P69" s="1069"/>
      <c r="Q69" s="1070">
        <v>
1444184</v>
      </c>
      <c r="R69" s="1064"/>
      <c r="S69" s="1064"/>
      <c r="T69" s="1064"/>
      <c r="U69" s="1064"/>
      <c r="V69" s="1064">
        <v>
1404896</v>
      </c>
      <c r="W69" s="1064"/>
      <c r="X69" s="1064"/>
      <c r="Y69" s="1064"/>
      <c r="Z69" s="1064"/>
      <c r="AA69" s="1064">
        <v>
39288</v>
      </c>
      <c r="AB69" s="1064"/>
      <c r="AC69" s="1064"/>
      <c r="AD69" s="1064"/>
      <c r="AE69" s="1064"/>
      <c r="AF69" s="1064">
        <v>
39288</v>
      </c>
      <c r="AG69" s="1064"/>
      <c r="AH69" s="1064"/>
      <c r="AI69" s="1064"/>
      <c r="AJ69" s="1064"/>
      <c r="AK69" s="1064">
        <v>
16623</v>
      </c>
      <c r="AL69" s="1064"/>
      <c r="AM69" s="1064"/>
      <c r="AN69" s="1064"/>
      <c r="AO69" s="1064"/>
      <c r="AP69" s="1064" t="s">
        <v>
582</v>
      </c>
      <c r="AQ69" s="1064"/>
      <c r="AR69" s="1064"/>
      <c r="AS69" s="1064"/>
      <c r="AT69" s="1064"/>
      <c r="AU69" s="1064" t="s">
        <v>
582</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
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
3</v>
      </c>
      <c r="B70" s="1067" t="s">
        <v>
576</v>
      </c>
      <c r="C70" s="1068"/>
      <c r="D70" s="1068"/>
      <c r="E70" s="1068"/>
      <c r="F70" s="1068"/>
      <c r="G70" s="1068"/>
      <c r="H70" s="1068"/>
      <c r="I70" s="1068"/>
      <c r="J70" s="1068"/>
      <c r="K70" s="1068"/>
      <c r="L70" s="1068"/>
      <c r="M70" s="1068"/>
      <c r="N70" s="1068"/>
      <c r="O70" s="1068"/>
      <c r="P70" s="1069"/>
      <c r="Q70" s="1070">
        <v>
647</v>
      </c>
      <c r="R70" s="1064"/>
      <c r="S70" s="1064"/>
      <c r="T70" s="1064"/>
      <c r="U70" s="1064"/>
      <c r="V70" s="1064">
        <v>
626</v>
      </c>
      <c r="W70" s="1064"/>
      <c r="X70" s="1064"/>
      <c r="Y70" s="1064"/>
      <c r="Z70" s="1064"/>
      <c r="AA70" s="1064">
        <v>
21</v>
      </c>
      <c r="AB70" s="1064"/>
      <c r="AC70" s="1064"/>
      <c r="AD70" s="1064"/>
      <c r="AE70" s="1064"/>
      <c r="AF70" s="1064">
        <v>
21</v>
      </c>
      <c r="AG70" s="1064"/>
      <c r="AH70" s="1064"/>
      <c r="AI70" s="1064"/>
      <c r="AJ70" s="1064"/>
      <c r="AK70" s="1064" t="s">
        <v>
582</v>
      </c>
      <c r="AL70" s="1064"/>
      <c r="AM70" s="1064"/>
      <c r="AN70" s="1064"/>
      <c r="AO70" s="1064"/>
      <c r="AP70" s="1064">
        <v>
830</v>
      </c>
      <c r="AQ70" s="1064"/>
      <c r="AR70" s="1064"/>
      <c r="AS70" s="1064"/>
      <c r="AT70" s="1064"/>
      <c r="AU70" s="1064">
        <v>
31</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
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
4</v>
      </c>
      <c r="B71" s="1067" t="s">
        <v>
577</v>
      </c>
      <c r="C71" s="1068"/>
      <c r="D71" s="1068"/>
      <c r="E71" s="1068"/>
      <c r="F71" s="1068"/>
      <c r="G71" s="1068"/>
      <c r="H71" s="1068"/>
      <c r="I71" s="1068"/>
      <c r="J71" s="1068"/>
      <c r="K71" s="1068"/>
      <c r="L71" s="1068"/>
      <c r="M71" s="1068"/>
      <c r="N71" s="1068"/>
      <c r="O71" s="1068"/>
      <c r="P71" s="1069"/>
      <c r="Q71" s="1070">
        <v>
986</v>
      </c>
      <c r="R71" s="1064"/>
      <c r="S71" s="1064"/>
      <c r="T71" s="1064"/>
      <c r="U71" s="1064"/>
      <c r="V71" s="1064">
        <v>
974</v>
      </c>
      <c r="W71" s="1064"/>
      <c r="X71" s="1064"/>
      <c r="Y71" s="1064"/>
      <c r="Z71" s="1064"/>
      <c r="AA71" s="1064">
        <v>
12</v>
      </c>
      <c r="AB71" s="1064"/>
      <c r="AC71" s="1064"/>
      <c r="AD71" s="1064"/>
      <c r="AE71" s="1064"/>
      <c r="AF71" s="1064">
        <v>
12</v>
      </c>
      <c r="AG71" s="1064"/>
      <c r="AH71" s="1064"/>
      <c r="AI71" s="1064"/>
      <c r="AJ71" s="1064"/>
      <c r="AK71" s="1064">
        <v>
12</v>
      </c>
      <c r="AL71" s="1064"/>
      <c r="AM71" s="1064"/>
      <c r="AN71" s="1064"/>
      <c r="AO71" s="1064"/>
      <c r="AP71" s="1064" t="s">
        <v>
581</v>
      </c>
      <c r="AQ71" s="1064"/>
      <c r="AR71" s="1064"/>
      <c r="AS71" s="1064"/>
      <c r="AT71" s="1064"/>
      <c r="AU71" s="1064" t="s">
        <v>
581</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
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
5</v>
      </c>
      <c r="B72" s="1067" t="s">
        <v>
578</v>
      </c>
      <c r="C72" s="1068"/>
      <c r="D72" s="1068"/>
      <c r="E72" s="1068"/>
      <c r="F72" s="1068"/>
      <c r="G72" s="1068"/>
      <c r="H72" s="1068"/>
      <c r="I72" s="1068"/>
      <c r="J72" s="1068"/>
      <c r="K72" s="1068"/>
      <c r="L72" s="1068"/>
      <c r="M72" s="1068"/>
      <c r="N72" s="1068"/>
      <c r="O72" s="1068"/>
      <c r="P72" s="1069"/>
      <c r="Q72" s="1070">
        <v>
288</v>
      </c>
      <c r="R72" s="1064"/>
      <c r="S72" s="1064"/>
      <c r="T72" s="1064"/>
      <c r="U72" s="1064"/>
      <c r="V72" s="1064">
        <v>
206</v>
      </c>
      <c r="W72" s="1064"/>
      <c r="X72" s="1064"/>
      <c r="Y72" s="1064"/>
      <c r="Z72" s="1064"/>
      <c r="AA72" s="1064">
        <v>
82</v>
      </c>
      <c r="AB72" s="1064"/>
      <c r="AC72" s="1064"/>
      <c r="AD72" s="1064"/>
      <c r="AE72" s="1064"/>
      <c r="AF72" s="1064">
        <v>
82</v>
      </c>
      <c r="AG72" s="1064"/>
      <c r="AH72" s="1064"/>
      <c r="AI72" s="1064"/>
      <c r="AJ72" s="1064"/>
      <c r="AK72" s="1064">
        <v>
47</v>
      </c>
      <c r="AL72" s="1064"/>
      <c r="AM72" s="1064"/>
      <c r="AN72" s="1064"/>
      <c r="AO72" s="1064"/>
      <c r="AP72" s="1064" t="s">
        <v>
581</v>
      </c>
      <c r="AQ72" s="1064"/>
      <c r="AR72" s="1064"/>
      <c r="AS72" s="1064"/>
      <c r="AT72" s="1064"/>
      <c r="AU72" s="1064" t="s">
        <v>
581</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
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
6</v>
      </c>
      <c r="B73" s="1067" t="s">
        <v>
579</v>
      </c>
      <c r="C73" s="1068"/>
      <c r="D73" s="1068"/>
      <c r="E73" s="1068"/>
      <c r="F73" s="1068"/>
      <c r="G73" s="1068"/>
      <c r="H73" s="1068"/>
      <c r="I73" s="1068"/>
      <c r="J73" s="1068"/>
      <c r="K73" s="1068"/>
      <c r="L73" s="1068"/>
      <c r="M73" s="1068"/>
      <c r="N73" s="1068"/>
      <c r="O73" s="1068"/>
      <c r="P73" s="1069"/>
      <c r="Q73" s="1070">
        <v>
6</v>
      </c>
      <c r="R73" s="1064"/>
      <c r="S73" s="1064"/>
      <c r="T73" s="1064"/>
      <c r="U73" s="1064"/>
      <c r="V73" s="1064">
        <v>
5</v>
      </c>
      <c r="W73" s="1064"/>
      <c r="X73" s="1064"/>
      <c r="Y73" s="1064"/>
      <c r="Z73" s="1064"/>
      <c r="AA73" s="1064">
        <v>
1</v>
      </c>
      <c r="AB73" s="1064"/>
      <c r="AC73" s="1064"/>
      <c r="AD73" s="1064"/>
      <c r="AE73" s="1064"/>
      <c r="AF73" s="1064">
        <v>
1</v>
      </c>
      <c r="AG73" s="1064"/>
      <c r="AH73" s="1064"/>
      <c r="AI73" s="1064"/>
      <c r="AJ73" s="1064"/>
      <c r="AK73" s="1064" t="s">
        <v>
582</v>
      </c>
      <c r="AL73" s="1064"/>
      <c r="AM73" s="1064"/>
      <c r="AN73" s="1064"/>
      <c r="AO73" s="1064"/>
      <c r="AP73" s="1064" t="s">
        <v>
582</v>
      </c>
      <c r="AQ73" s="1064"/>
      <c r="AR73" s="1064"/>
      <c r="AS73" s="1064"/>
      <c r="AT73" s="1064"/>
      <c r="AU73" s="1064" t="s">
        <v>
582</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
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
7</v>
      </c>
      <c r="B74" s="1067" t="s">
        <v>
580</v>
      </c>
      <c r="C74" s="1068"/>
      <c r="D74" s="1068"/>
      <c r="E74" s="1068"/>
      <c r="F74" s="1068"/>
      <c r="G74" s="1068"/>
      <c r="H74" s="1068"/>
      <c r="I74" s="1068"/>
      <c r="J74" s="1068"/>
      <c r="K74" s="1068"/>
      <c r="L74" s="1068"/>
      <c r="M74" s="1068"/>
      <c r="N74" s="1068"/>
      <c r="O74" s="1068"/>
      <c r="P74" s="1069"/>
      <c r="Q74" s="1070">
        <v>
5253</v>
      </c>
      <c r="R74" s="1064"/>
      <c r="S74" s="1064"/>
      <c r="T74" s="1064"/>
      <c r="U74" s="1064"/>
      <c r="V74" s="1064">
        <v>
4828</v>
      </c>
      <c r="W74" s="1064"/>
      <c r="X74" s="1064"/>
      <c r="Y74" s="1064"/>
      <c r="Z74" s="1064"/>
      <c r="AA74" s="1064">
        <v>
425</v>
      </c>
      <c r="AB74" s="1064"/>
      <c r="AC74" s="1064"/>
      <c r="AD74" s="1064"/>
      <c r="AE74" s="1064"/>
      <c r="AF74" s="1064">
        <v>
425</v>
      </c>
      <c r="AG74" s="1064"/>
      <c r="AH74" s="1064"/>
      <c r="AI74" s="1064"/>
      <c r="AJ74" s="1064"/>
      <c r="AK74" s="1064">
        <v>
600</v>
      </c>
      <c r="AL74" s="1064"/>
      <c r="AM74" s="1064"/>
      <c r="AN74" s="1064"/>
      <c r="AO74" s="1064"/>
      <c r="AP74" s="1064" t="s">
        <v>
582</v>
      </c>
      <c r="AQ74" s="1064"/>
      <c r="AR74" s="1064"/>
      <c r="AS74" s="1064"/>
      <c r="AT74" s="1064"/>
      <c r="AU74" s="1064" t="s">
        <v>
582</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
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
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
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
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
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
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
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
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
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
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
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
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
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
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
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
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
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
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
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
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
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
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
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
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
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
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
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
394</v>
      </c>
      <c r="B88" s="1037" t="s">
        <v>
419</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
39915</v>
      </c>
      <c r="AG88" s="1052"/>
      <c r="AH88" s="1052"/>
      <c r="AI88" s="1052"/>
      <c r="AJ88" s="1052"/>
      <c r="AK88" s="1056"/>
      <c r="AL88" s="1056"/>
      <c r="AM88" s="1056"/>
      <c r="AN88" s="1056"/>
      <c r="AO88" s="1056"/>
      <c r="AP88" s="1052">
        <v>
830</v>
      </c>
      <c r="AQ88" s="1052"/>
      <c r="AR88" s="1052"/>
      <c r="AS88" s="1052"/>
      <c r="AT88" s="1052"/>
      <c r="AU88" s="1052">
        <v>
31</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
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
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
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
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
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
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
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
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
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
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
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
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
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
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
394</v>
      </c>
      <c r="BR102" s="1037" t="s">
        <v>
420</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
10</v>
      </c>
      <c r="CS102" s="1044"/>
      <c r="CT102" s="1044"/>
      <c r="CU102" s="1044"/>
      <c r="CV102" s="1045"/>
      <c r="CW102" s="1043">
        <v>
0</v>
      </c>
      <c r="CX102" s="1044"/>
      <c r="CY102" s="1044"/>
      <c r="CZ102" s="1044"/>
      <c r="DA102" s="1045"/>
      <c r="DB102" s="1043">
        <v>
0</v>
      </c>
      <c r="DC102" s="1044"/>
      <c r="DD102" s="1044"/>
      <c r="DE102" s="1044"/>
      <c r="DF102" s="1045"/>
      <c r="DG102" s="1043">
        <v>
0</v>
      </c>
      <c r="DH102" s="1044"/>
      <c r="DI102" s="1044"/>
      <c r="DJ102" s="1044"/>
      <c r="DK102" s="1045"/>
      <c r="DL102" s="1043">
        <v>
0</v>
      </c>
      <c r="DM102" s="1044"/>
      <c r="DN102" s="1044"/>
      <c r="DO102" s="1044"/>
      <c r="DP102" s="1045"/>
      <c r="DQ102" s="1043">
        <v>
0</v>
      </c>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
421</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
422</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
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
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
425</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
426</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
427</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
428</v>
      </c>
      <c r="AB109" s="987"/>
      <c r="AC109" s="987"/>
      <c r="AD109" s="987"/>
      <c r="AE109" s="988"/>
      <c r="AF109" s="989" t="s">
        <v>
312</v>
      </c>
      <c r="AG109" s="987"/>
      <c r="AH109" s="987"/>
      <c r="AI109" s="987"/>
      <c r="AJ109" s="988"/>
      <c r="AK109" s="989" t="s">
        <v>
311</v>
      </c>
      <c r="AL109" s="987"/>
      <c r="AM109" s="987"/>
      <c r="AN109" s="987"/>
      <c r="AO109" s="988"/>
      <c r="AP109" s="989" t="s">
        <v>
429</v>
      </c>
      <c r="AQ109" s="987"/>
      <c r="AR109" s="987"/>
      <c r="AS109" s="987"/>
      <c r="AT109" s="1018"/>
      <c r="AU109" s="986" t="s">
        <v>
427</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
428</v>
      </c>
      <c r="BR109" s="987"/>
      <c r="BS109" s="987"/>
      <c r="BT109" s="987"/>
      <c r="BU109" s="988"/>
      <c r="BV109" s="989" t="s">
        <v>
312</v>
      </c>
      <c r="BW109" s="987"/>
      <c r="BX109" s="987"/>
      <c r="BY109" s="987"/>
      <c r="BZ109" s="988"/>
      <c r="CA109" s="989" t="s">
        <v>
311</v>
      </c>
      <c r="CB109" s="987"/>
      <c r="CC109" s="987"/>
      <c r="CD109" s="987"/>
      <c r="CE109" s="988"/>
      <c r="CF109" s="1025" t="s">
        <v>
429</v>
      </c>
      <c r="CG109" s="1025"/>
      <c r="CH109" s="1025"/>
      <c r="CI109" s="1025"/>
      <c r="CJ109" s="1025"/>
      <c r="CK109" s="989" t="s">
        <v>
430</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
428</v>
      </c>
      <c r="DH109" s="987"/>
      <c r="DI109" s="987"/>
      <c r="DJ109" s="987"/>
      <c r="DK109" s="988"/>
      <c r="DL109" s="989" t="s">
        <v>
312</v>
      </c>
      <c r="DM109" s="987"/>
      <c r="DN109" s="987"/>
      <c r="DO109" s="987"/>
      <c r="DP109" s="988"/>
      <c r="DQ109" s="989" t="s">
        <v>
311</v>
      </c>
      <c r="DR109" s="987"/>
      <c r="DS109" s="987"/>
      <c r="DT109" s="987"/>
      <c r="DU109" s="988"/>
      <c r="DV109" s="989" t="s">
        <v>
429</v>
      </c>
      <c r="DW109" s="987"/>
      <c r="DX109" s="987"/>
      <c r="DY109" s="987"/>
      <c r="DZ109" s="1018"/>
    </row>
    <row r="110" spans="1:131" s="247" customFormat="1" ht="26.25" customHeight="1" x14ac:dyDescent="0.2">
      <c r="A110" s="889" t="s">
        <v>
431</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
37033</v>
      </c>
      <c r="AB110" s="980"/>
      <c r="AC110" s="980"/>
      <c r="AD110" s="980"/>
      <c r="AE110" s="981"/>
      <c r="AF110" s="982">
        <v>
30997</v>
      </c>
      <c r="AG110" s="980"/>
      <c r="AH110" s="980"/>
      <c r="AI110" s="980"/>
      <c r="AJ110" s="981"/>
      <c r="AK110" s="982">
        <v>
41800</v>
      </c>
      <c r="AL110" s="980"/>
      <c r="AM110" s="980"/>
      <c r="AN110" s="980"/>
      <c r="AO110" s="981"/>
      <c r="AP110" s="983">
        <v>
13.8</v>
      </c>
      <c r="AQ110" s="984"/>
      <c r="AR110" s="984"/>
      <c r="AS110" s="984"/>
      <c r="AT110" s="985"/>
      <c r="AU110" s="1019" t="s">
        <v>
75</v>
      </c>
      <c r="AV110" s="1020"/>
      <c r="AW110" s="1020"/>
      <c r="AX110" s="1020"/>
      <c r="AY110" s="1020"/>
      <c r="AZ110" s="945" t="s">
        <v>
432</v>
      </c>
      <c r="BA110" s="890"/>
      <c r="BB110" s="890"/>
      <c r="BC110" s="890"/>
      <c r="BD110" s="890"/>
      <c r="BE110" s="890"/>
      <c r="BF110" s="890"/>
      <c r="BG110" s="890"/>
      <c r="BH110" s="890"/>
      <c r="BI110" s="890"/>
      <c r="BJ110" s="890"/>
      <c r="BK110" s="890"/>
      <c r="BL110" s="890"/>
      <c r="BM110" s="890"/>
      <c r="BN110" s="890"/>
      <c r="BO110" s="890"/>
      <c r="BP110" s="891"/>
      <c r="BQ110" s="946">
        <v>
332748</v>
      </c>
      <c r="BR110" s="927"/>
      <c r="BS110" s="927"/>
      <c r="BT110" s="927"/>
      <c r="BU110" s="927"/>
      <c r="BV110" s="927">
        <v>
522144</v>
      </c>
      <c r="BW110" s="927"/>
      <c r="BX110" s="927"/>
      <c r="BY110" s="927"/>
      <c r="BZ110" s="927"/>
      <c r="CA110" s="927">
        <v>
490943</v>
      </c>
      <c r="CB110" s="927"/>
      <c r="CC110" s="927"/>
      <c r="CD110" s="927"/>
      <c r="CE110" s="927"/>
      <c r="CF110" s="951">
        <v>
161.80000000000001</v>
      </c>
      <c r="CG110" s="952"/>
      <c r="CH110" s="952"/>
      <c r="CI110" s="952"/>
      <c r="CJ110" s="952"/>
      <c r="CK110" s="1015" t="s">
        <v>
433</v>
      </c>
      <c r="CL110" s="901"/>
      <c r="CM110" s="976" t="s">
        <v>
434</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
129</v>
      </c>
      <c r="DH110" s="927"/>
      <c r="DI110" s="927"/>
      <c r="DJ110" s="927"/>
      <c r="DK110" s="927"/>
      <c r="DL110" s="927" t="s">
        <v>
129</v>
      </c>
      <c r="DM110" s="927"/>
      <c r="DN110" s="927"/>
      <c r="DO110" s="927"/>
      <c r="DP110" s="927"/>
      <c r="DQ110" s="927" t="s">
        <v>
129</v>
      </c>
      <c r="DR110" s="927"/>
      <c r="DS110" s="927"/>
      <c r="DT110" s="927"/>
      <c r="DU110" s="927"/>
      <c r="DV110" s="928" t="s">
        <v>
129</v>
      </c>
      <c r="DW110" s="928"/>
      <c r="DX110" s="928"/>
      <c r="DY110" s="928"/>
      <c r="DZ110" s="929"/>
    </row>
    <row r="111" spans="1:131" s="247" customFormat="1" ht="26.25" customHeight="1" x14ac:dyDescent="0.2">
      <c r="A111" s="856" t="s">
        <v>
435</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
129</v>
      </c>
      <c r="AB111" s="1008"/>
      <c r="AC111" s="1008"/>
      <c r="AD111" s="1008"/>
      <c r="AE111" s="1009"/>
      <c r="AF111" s="1010" t="s">
        <v>
129</v>
      </c>
      <c r="AG111" s="1008"/>
      <c r="AH111" s="1008"/>
      <c r="AI111" s="1008"/>
      <c r="AJ111" s="1009"/>
      <c r="AK111" s="1010" t="s">
        <v>
129</v>
      </c>
      <c r="AL111" s="1008"/>
      <c r="AM111" s="1008"/>
      <c r="AN111" s="1008"/>
      <c r="AO111" s="1009"/>
      <c r="AP111" s="1011" t="s">
        <v>
129</v>
      </c>
      <c r="AQ111" s="1012"/>
      <c r="AR111" s="1012"/>
      <c r="AS111" s="1012"/>
      <c r="AT111" s="1013"/>
      <c r="AU111" s="1021"/>
      <c r="AV111" s="1022"/>
      <c r="AW111" s="1022"/>
      <c r="AX111" s="1022"/>
      <c r="AY111" s="1022"/>
      <c r="AZ111" s="897" t="s">
        <v>
436</v>
      </c>
      <c r="BA111" s="832"/>
      <c r="BB111" s="832"/>
      <c r="BC111" s="832"/>
      <c r="BD111" s="832"/>
      <c r="BE111" s="832"/>
      <c r="BF111" s="832"/>
      <c r="BG111" s="832"/>
      <c r="BH111" s="832"/>
      <c r="BI111" s="832"/>
      <c r="BJ111" s="832"/>
      <c r="BK111" s="832"/>
      <c r="BL111" s="832"/>
      <c r="BM111" s="832"/>
      <c r="BN111" s="832"/>
      <c r="BO111" s="832"/>
      <c r="BP111" s="833"/>
      <c r="BQ111" s="898" t="s">
        <v>
129</v>
      </c>
      <c r="BR111" s="899"/>
      <c r="BS111" s="899"/>
      <c r="BT111" s="899"/>
      <c r="BU111" s="899"/>
      <c r="BV111" s="899" t="s">
        <v>
129</v>
      </c>
      <c r="BW111" s="899"/>
      <c r="BX111" s="899"/>
      <c r="BY111" s="899"/>
      <c r="BZ111" s="899"/>
      <c r="CA111" s="899" t="s">
        <v>
437</v>
      </c>
      <c r="CB111" s="899"/>
      <c r="CC111" s="899"/>
      <c r="CD111" s="899"/>
      <c r="CE111" s="899"/>
      <c r="CF111" s="960" t="s">
        <v>
129</v>
      </c>
      <c r="CG111" s="961"/>
      <c r="CH111" s="961"/>
      <c r="CI111" s="961"/>
      <c r="CJ111" s="961"/>
      <c r="CK111" s="1016"/>
      <c r="CL111" s="903"/>
      <c r="CM111" s="906" t="s">
        <v>
438</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
437</v>
      </c>
      <c r="DH111" s="899"/>
      <c r="DI111" s="899"/>
      <c r="DJ111" s="899"/>
      <c r="DK111" s="899"/>
      <c r="DL111" s="899" t="s">
        <v>
129</v>
      </c>
      <c r="DM111" s="899"/>
      <c r="DN111" s="899"/>
      <c r="DO111" s="899"/>
      <c r="DP111" s="899"/>
      <c r="DQ111" s="899" t="s">
        <v>
129</v>
      </c>
      <c r="DR111" s="899"/>
      <c r="DS111" s="899"/>
      <c r="DT111" s="899"/>
      <c r="DU111" s="899"/>
      <c r="DV111" s="876" t="s">
        <v>
129</v>
      </c>
      <c r="DW111" s="876"/>
      <c r="DX111" s="876"/>
      <c r="DY111" s="876"/>
      <c r="DZ111" s="877"/>
    </row>
    <row r="112" spans="1:131" s="247" customFormat="1" ht="26.25" customHeight="1" x14ac:dyDescent="0.2">
      <c r="A112" s="1001" t="s">
        <v>
439</v>
      </c>
      <c r="B112" s="1002"/>
      <c r="C112" s="832" t="s">
        <v>
440</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
129</v>
      </c>
      <c r="AB112" s="862"/>
      <c r="AC112" s="862"/>
      <c r="AD112" s="862"/>
      <c r="AE112" s="863"/>
      <c r="AF112" s="864" t="s">
        <v>
129</v>
      </c>
      <c r="AG112" s="862"/>
      <c r="AH112" s="862"/>
      <c r="AI112" s="862"/>
      <c r="AJ112" s="863"/>
      <c r="AK112" s="864" t="s">
        <v>
129</v>
      </c>
      <c r="AL112" s="862"/>
      <c r="AM112" s="862"/>
      <c r="AN112" s="862"/>
      <c r="AO112" s="863"/>
      <c r="AP112" s="909" t="s">
        <v>
129</v>
      </c>
      <c r="AQ112" s="910"/>
      <c r="AR112" s="910"/>
      <c r="AS112" s="910"/>
      <c r="AT112" s="911"/>
      <c r="AU112" s="1021"/>
      <c r="AV112" s="1022"/>
      <c r="AW112" s="1022"/>
      <c r="AX112" s="1022"/>
      <c r="AY112" s="1022"/>
      <c r="AZ112" s="897" t="s">
        <v>
441</v>
      </c>
      <c r="BA112" s="832"/>
      <c r="BB112" s="832"/>
      <c r="BC112" s="832"/>
      <c r="BD112" s="832"/>
      <c r="BE112" s="832"/>
      <c r="BF112" s="832"/>
      <c r="BG112" s="832"/>
      <c r="BH112" s="832"/>
      <c r="BI112" s="832"/>
      <c r="BJ112" s="832"/>
      <c r="BK112" s="832"/>
      <c r="BL112" s="832"/>
      <c r="BM112" s="832"/>
      <c r="BN112" s="832"/>
      <c r="BO112" s="832"/>
      <c r="BP112" s="833"/>
      <c r="BQ112" s="898">
        <v>
94844</v>
      </c>
      <c r="BR112" s="899"/>
      <c r="BS112" s="899"/>
      <c r="BT112" s="899"/>
      <c r="BU112" s="899"/>
      <c r="BV112" s="899">
        <v>
115140</v>
      </c>
      <c r="BW112" s="899"/>
      <c r="BX112" s="899"/>
      <c r="BY112" s="899"/>
      <c r="BZ112" s="899"/>
      <c r="CA112" s="899">
        <v>
155041</v>
      </c>
      <c r="CB112" s="899"/>
      <c r="CC112" s="899"/>
      <c r="CD112" s="899"/>
      <c r="CE112" s="899"/>
      <c r="CF112" s="960">
        <v>
51.1</v>
      </c>
      <c r="CG112" s="961"/>
      <c r="CH112" s="961"/>
      <c r="CI112" s="961"/>
      <c r="CJ112" s="961"/>
      <c r="CK112" s="1016"/>
      <c r="CL112" s="903"/>
      <c r="CM112" s="906" t="s">
        <v>
442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
129</v>
      </c>
      <c r="DH112" s="899"/>
      <c r="DI112" s="899"/>
      <c r="DJ112" s="899"/>
      <c r="DK112" s="899"/>
      <c r="DL112" s="899" t="s">
        <v>
129</v>
      </c>
      <c r="DM112" s="899"/>
      <c r="DN112" s="899"/>
      <c r="DO112" s="899"/>
      <c r="DP112" s="899"/>
      <c r="DQ112" s="899" t="s">
        <v>
129</v>
      </c>
      <c r="DR112" s="899"/>
      <c r="DS112" s="899"/>
      <c r="DT112" s="899"/>
      <c r="DU112" s="899"/>
      <c r="DV112" s="876" t="s">
        <v>
129</v>
      </c>
      <c r="DW112" s="876"/>
      <c r="DX112" s="876"/>
      <c r="DY112" s="876"/>
      <c r="DZ112" s="877"/>
    </row>
    <row r="113" spans="1:130" s="247" customFormat="1" ht="26.25" customHeight="1" x14ac:dyDescent="0.2">
      <c r="A113" s="1003"/>
      <c r="B113" s="1004"/>
      <c r="C113" s="832" t="s">
        <v>
443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
9380</v>
      </c>
      <c r="AB113" s="1008"/>
      <c r="AC113" s="1008"/>
      <c r="AD113" s="1008"/>
      <c r="AE113" s="1009"/>
      <c r="AF113" s="1010">
        <v>
9285</v>
      </c>
      <c r="AG113" s="1008"/>
      <c r="AH113" s="1008"/>
      <c r="AI113" s="1008"/>
      <c r="AJ113" s="1009"/>
      <c r="AK113" s="1010">
        <v>
9592</v>
      </c>
      <c r="AL113" s="1008"/>
      <c r="AM113" s="1008"/>
      <c r="AN113" s="1008"/>
      <c r="AO113" s="1009"/>
      <c r="AP113" s="1011">
        <v>
3.2</v>
      </c>
      <c r="AQ113" s="1012"/>
      <c r="AR113" s="1012"/>
      <c r="AS113" s="1012"/>
      <c r="AT113" s="1013"/>
      <c r="AU113" s="1021"/>
      <c r="AV113" s="1022"/>
      <c r="AW113" s="1022"/>
      <c r="AX113" s="1022"/>
      <c r="AY113" s="1022"/>
      <c r="AZ113" s="897" t="s">
        <v>
444</v>
      </c>
      <c r="BA113" s="832"/>
      <c r="BB113" s="832"/>
      <c r="BC113" s="832"/>
      <c r="BD113" s="832"/>
      <c r="BE113" s="832"/>
      <c r="BF113" s="832"/>
      <c r="BG113" s="832"/>
      <c r="BH113" s="832"/>
      <c r="BI113" s="832"/>
      <c r="BJ113" s="832"/>
      <c r="BK113" s="832"/>
      <c r="BL113" s="832"/>
      <c r="BM113" s="832"/>
      <c r="BN113" s="832"/>
      <c r="BO113" s="832"/>
      <c r="BP113" s="833"/>
      <c r="BQ113" s="898">
        <v>
44337</v>
      </c>
      <c r="BR113" s="899"/>
      <c r="BS113" s="899"/>
      <c r="BT113" s="899"/>
      <c r="BU113" s="899"/>
      <c r="BV113" s="899">
        <v>
37540</v>
      </c>
      <c r="BW113" s="899"/>
      <c r="BX113" s="899"/>
      <c r="BY113" s="899"/>
      <c r="BZ113" s="899"/>
      <c r="CA113" s="899">
        <v>
30716</v>
      </c>
      <c r="CB113" s="899"/>
      <c r="CC113" s="899"/>
      <c r="CD113" s="899"/>
      <c r="CE113" s="899"/>
      <c r="CF113" s="960">
        <v>
10.1</v>
      </c>
      <c r="CG113" s="961"/>
      <c r="CH113" s="961"/>
      <c r="CI113" s="961"/>
      <c r="CJ113" s="961"/>
      <c r="CK113" s="1016"/>
      <c r="CL113" s="903"/>
      <c r="CM113" s="906" t="s">
        <v>
445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
129</v>
      </c>
      <c r="DH113" s="862"/>
      <c r="DI113" s="862"/>
      <c r="DJ113" s="862"/>
      <c r="DK113" s="863"/>
      <c r="DL113" s="864" t="s">
        <v>
437</v>
      </c>
      <c r="DM113" s="862"/>
      <c r="DN113" s="862"/>
      <c r="DO113" s="862"/>
      <c r="DP113" s="863"/>
      <c r="DQ113" s="864" t="s">
        <v>
129</v>
      </c>
      <c r="DR113" s="862"/>
      <c r="DS113" s="862"/>
      <c r="DT113" s="862"/>
      <c r="DU113" s="863"/>
      <c r="DV113" s="909" t="s">
        <v>
129</v>
      </c>
      <c r="DW113" s="910"/>
      <c r="DX113" s="910"/>
      <c r="DY113" s="910"/>
      <c r="DZ113" s="911"/>
    </row>
    <row r="114" spans="1:130" s="247" customFormat="1" ht="26.25" customHeight="1" x14ac:dyDescent="0.2">
      <c r="A114" s="1003"/>
      <c r="B114" s="1004"/>
      <c r="C114" s="832" t="s">
        <v>
446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
7055</v>
      </c>
      <c r="AB114" s="862"/>
      <c r="AC114" s="862"/>
      <c r="AD114" s="862"/>
      <c r="AE114" s="863"/>
      <c r="AF114" s="864">
        <v>
7250</v>
      </c>
      <c r="AG114" s="862"/>
      <c r="AH114" s="862"/>
      <c r="AI114" s="862"/>
      <c r="AJ114" s="863"/>
      <c r="AK114" s="864">
        <v>
7194</v>
      </c>
      <c r="AL114" s="862"/>
      <c r="AM114" s="862"/>
      <c r="AN114" s="862"/>
      <c r="AO114" s="863"/>
      <c r="AP114" s="909">
        <v>
2.4</v>
      </c>
      <c r="AQ114" s="910"/>
      <c r="AR114" s="910"/>
      <c r="AS114" s="910"/>
      <c r="AT114" s="911"/>
      <c r="AU114" s="1021"/>
      <c r="AV114" s="1022"/>
      <c r="AW114" s="1022"/>
      <c r="AX114" s="1022"/>
      <c r="AY114" s="1022"/>
      <c r="AZ114" s="897" t="s">
        <v>
447</v>
      </c>
      <c r="BA114" s="832"/>
      <c r="BB114" s="832"/>
      <c r="BC114" s="832"/>
      <c r="BD114" s="832"/>
      <c r="BE114" s="832"/>
      <c r="BF114" s="832"/>
      <c r="BG114" s="832"/>
      <c r="BH114" s="832"/>
      <c r="BI114" s="832"/>
      <c r="BJ114" s="832"/>
      <c r="BK114" s="832"/>
      <c r="BL114" s="832"/>
      <c r="BM114" s="832"/>
      <c r="BN114" s="832"/>
      <c r="BO114" s="832"/>
      <c r="BP114" s="833"/>
      <c r="BQ114" s="898">
        <v>
73269</v>
      </c>
      <c r="BR114" s="899"/>
      <c r="BS114" s="899"/>
      <c r="BT114" s="899"/>
      <c r="BU114" s="899"/>
      <c r="BV114" s="899">
        <v>
74471</v>
      </c>
      <c r="BW114" s="899"/>
      <c r="BX114" s="899"/>
      <c r="BY114" s="899"/>
      <c r="BZ114" s="899"/>
      <c r="CA114" s="899">
        <v>
52445</v>
      </c>
      <c r="CB114" s="899"/>
      <c r="CC114" s="899"/>
      <c r="CD114" s="899"/>
      <c r="CE114" s="899"/>
      <c r="CF114" s="960">
        <v>
17.3</v>
      </c>
      <c r="CG114" s="961"/>
      <c r="CH114" s="961"/>
      <c r="CI114" s="961"/>
      <c r="CJ114" s="961"/>
      <c r="CK114" s="1016"/>
      <c r="CL114" s="903"/>
      <c r="CM114" s="906" t="s">
        <v>
448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
129</v>
      </c>
      <c r="DH114" s="862"/>
      <c r="DI114" s="862"/>
      <c r="DJ114" s="862"/>
      <c r="DK114" s="863"/>
      <c r="DL114" s="864" t="s">
        <v>
437</v>
      </c>
      <c r="DM114" s="862"/>
      <c r="DN114" s="862"/>
      <c r="DO114" s="862"/>
      <c r="DP114" s="863"/>
      <c r="DQ114" s="864" t="s">
        <v>
129</v>
      </c>
      <c r="DR114" s="862"/>
      <c r="DS114" s="862"/>
      <c r="DT114" s="862"/>
      <c r="DU114" s="863"/>
      <c r="DV114" s="909" t="s">
        <v>
129</v>
      </c>
      <c r="DW114" s="910"/>
      <c r="DX114" s="910"/>
      <c r="DY114" s="910"/>
      <c r="DZ114" s="911"/>
    </row>
    <row r="115" spans="1:130" s="247" customFormat="1" ht="26.25" customHeight="1" x14ac:dyDescent="0.2">
      <c r="A115" s="1003"/>
      <c r="B115" s="1004"/>
      <c r="C115" s="832" t="s">
        <v>
449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
129</v>
      </c>
      <c r="AB115" s="1008"/>
      <c r="AC115" s="1008"/>
      <c r="AD115" s="1008"/>
      <c r="AE115" s="1009"/>
      <c r="AF115" s="1010" t="s">
        <v>
129</v>
      </c>
      <c r="AG115" s="1008"/>
      <c r="AH115" s="1008"/>
      <c r="AI115" s="1008"/>
      <c r="AJ115" s="1009"/>
      <c r="AK115" s="1010" t="s">
        <v>
129</v>
      </c>
      <c r="AL115" s="1008"/>
      <c r="AM115" s="1008"/>
      <c r="AN115" s="1008"/>
      <c r="AO115" s="1009"/>
      <c r="AP115" s="1011" t="s">
        <v>
129</v>
      </c>
      <c r="AQ115" s="1012"/>
      <c r="AR115" s="1012"/>
      <c r="AS115" s="1012"/>
      <c r="AT115" s="1013"/>
      <c r="AU115" s="1021"/>
      <c r="AV115" s="1022"/>
      <c r="AW115" s="1022"/>
      <c r="AX115" s="1022"/>
      <c r="AY115" s="1022"/>
      <c r="AZ115" s="897" t="s">
        <v>
450</v>
      </c>
      <c r="BA115" s="832"/>
      <c r="BB115" s="832"/>
      <c r="BC115" s="832"/>
      <c r="BD115" s="832"/>
      <c r="BE115" s="832"/>
      <c r="BF115" s="832"/>
      <c r="BG115" s="832"/>
      <c r="BH115" s="832"/>
      <c r="BI115" s="832"/>
      <c r="BJ115" s="832"/>
      <c r="BK115" s="832"/>
      <c r="BL115" s="832"/>
      <c r="BM115" s="832"/>
      <c r="BN115" s="832"/>
      <c r="BO115" s="832"/>
      <c r="BP115" s="833"/>
      <c r="BQ115" s="898" t="s">
        <v>
437</v>
      </c>
      <c r="BR115" s="899"/>
      <c r="BS115" s="899"/>
      <c r="BT115" s="899"/>
      <c r="BU115" s="899"/>
      <c r="BV115" s="899" t="s">
        <v>
129</v>
      </c>
      <c r="BW115" s="899"/>
      <c r="BX115" s="899"/>
      <c r="BY115" s="899"/>
      <c r="BZ115" s="899"/>
      <c r="CA115" s="899" t="s">
        <v>
129</v>
      </c>
      <c r="CB115" s="899"/>
      <c r="CC115" s="899"/>
      <c r="CD115" s="899"/>
      <c r="CE115" s="899"/>
      <c r="CF115" s="960" t="s">
        <v>
129</v>
      </c>
      <c r="CG115" s="961"/>
      <c r="CH115" s="961"/>
      <c r="CI115" s="961"/>
      <c r="CJ115" s="961"/>
      <c r="CK115" s="1016"/>
      <c r="CL115" s="903"/>
      <c r="CM115" s="897" t="s">
        <v>
451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
129</v>
      </c>
      <c r="DH115" s="862"/>
      <c r="DI115" s="862"/>
      <c r="DJ115" s="862"/>
      <c r="DK115" s="863"/>
      <c r="DL115" s="864" t="s">
        <v>
129</v>
      </c>
      <c r="DM115" s="862"/>
      <c r="DN115" s="862"/>
      <c r="DO115" s="862"/>
      <c r="DP115" s="863"/>
      <c r="DQ115" s="864" t="s">
        <v>
129</v>
      </c>
      <c r="DR115" s="862"/>
      <c r="DS115" s="862"/>
      <c r="DT115" s="862"/>
      <c r="DU115" s="863"/>
      <c r="DV115" s="909" t="s">
        <v>
129</v>
      </c>
      <c r="DW115" s="910"/>
      <c r="DX115" s="910"/>
      <c r="DY115" s="910"/>
      <c r="DZ115" s="911"/>
    </row>
    <row r="116" spans="1:130" s="247" customFormat="1" ht="26.25" customHeight="1" x14ac:dyDescent="0.2">
      <c r="A116" s="1005"/>
      <c r="B116" s="1006"/>
      <c r="C116" s="965" t="s">
        <v>
452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
129</v>
      </c>
      <c r="AB116" s="862"/>
      <c r="AC116" s="862"/>
      <c r="AD116" s="862"/>
      <c r="AE116" s="863"/>
      <c r="AF116" s="864" t="s">
        <v>
129</v>
      </c>
      <c r="AG116" s="862"/>
      <c r="AH116" s="862"/>
      <c r="AI116" s="862"/>
      <c r="AJ116" s="863"/>
      <c r="AK116" s="864" t="s">
        <v>
129</v>
      </c>
      <c r="AL116" s="862"/>
      <c r="AM116" s="862"/>
      <c r="AN116" s="862"/>
      <c r="AO116" s="863"/>
      <c r="AP116" s="909" t="s">
        <v>
129</v>
      </c>
      <c r="AQ116" s="910"/>
      <c r="AR116" s="910"/>
      <c r="AS116" s="910"/>
      <c r="AT116" s="911"/>
      <c r="AU116" s="1021"/>
      <c r="AV116" s="1022"/>
      <c r="AW116" s="1022"/>
      <c r="AX116" s="1022"/>
      <c r="AY116" s="1022"/>
      <c r="AZ116" s="948" t="s">
        <v>
453</v>
      </c>
      <c r="BA116" s="949"/>
      <c r="BB116" s="949"/>
      <c r="BC116" s="949"/>
      <c r="BD116" s="949"/>
      <c r="BE116" s="949"/>
      <c r="BF116" s="949"/>
      <c r="BG116" s="949"/>
      <c r="BH116" s="949"/>
      <c r="BI116" s="949"/>
      <c r="BJ116" s="949"/>
      <c r="BK116" s="949"/>
      <c r="BL116" s="949"/>
      <c r="BM116" s="949"/>
      <c r="BN116" s="949"/>
      <c r="BO116" s="949"/>
      <c r="BP116" s="950"/>
      <c r="BQ116" s="898" t="s">
        <v>
129</v>
      </c>
      <c r="BR116" s="899"/>
      <c r="BS116" s="899"/>
      <c r="BT116" s="899"/>
      <c r="BU116" s="899"/>
      <c r="BV116" s="899" t="s">
        <v>
437</v>
      </c>
      <c r="BW116" s="899"/>
      <c r="BX116" s="899"/>
      <c r="BY116" s="899"/>
      <c r="BZ116" s="899"/>
      <c r="CA116" s="899" t="s">
        <v>
437</v>
      </c>
      <c r="CB116" s="899"/>
      <c r="CC116" s="899"/>
      <c r="CD116" s="899"/>
      <c r="CE116" s="899"/>
      <c r="CF116" s="960" t="s">
        <v>
129</v>
      </c>
      <c r="CG116" s="961"/>
      <c r="CH116" s="961"/>
      <c r="CI116" s="961"/>
      <c r="CJ116" s="961"/>
      <c r="CK116" s="1016"/>
      <c r="CL116" s="903"/>
      <c r="CM116" s="906" t="s">
        <v>
454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
129</v>
      </c>
      <c r="DH116" s="862"/>
      <c r="DI116" s="862"/>
      <c r="DJ116" s="862"/>
      <c r="DK116" s="863"/>
      <c r="DL116" s="864" t="s">
        <v>
129</v>
      </c>
      <c r="DM116" s="862"/>
      <c r="DN116" s="862"/>
      <c r="DO116" s="862"/>
      <c r="DP116" s="863"/>
      <c r="DQ116" s="864" t="s">
        <v>
129</v>
      </c>
      <c r="DR116" s="862"/>
      <c r="DS116" s="862"/>
      <c r="DT116" s="862"/>
      <c r="DU116" s="863"/>
      <c r="DV116" s="909" t="s">
        <v>
437</v>
      </c>
      <c r="DW116" s="910"/>
      <c r="DX116" s="910"/>
      <c r="DY116" s="910"/>
      <c r="DZ116" s="911"/>
    </row>
    <row r="117" spans="1:130" s="247" customFormat="1" ht="26.25" customHeight="1" x14ac:dyDescent="0.2">
      <c r="A117" s="986" t="s">
        <v>
190</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
455</v>
      </c>
      <c r="Z117" s="988"/>
      <c r="AA117" s="993">
        <v>
53468</v>
      </c>
      <c r="AB117" s="994"/>
      <c r="AC117" s="994"/>
      <c r="AD117" s="994"/>
      <c r="AE117" s="995"/>
      <c r="AF117" s="996">
        <v>
47532</v>
      </c>
      <c r="AG117" s="994"/>
      <c r="AH117" s="994"/>
      <c r="AI117" s="994"/>
      <c r="AJ117" s="995"/>
      <c r="AK117" s="996">
        <v>
58586</v>
      </c>
      <c r="AL117" s="994"/>
      <c r="AM117" s="994"/>
      <c r="AN117" s="994"/>
      <c r="AO117" s="995"/>
      <c r="AP117" s="997"/>
      <c r="AQ117" s="998"/>
      <c r="AR117" s="998"/>
      <c r="AS117" s="998"/>
      <c r="AT117" s="999"/>
      <c r="AU117" s="1021"/>
      <c r="AV117" s="1022"/>
      <c r="AW117" s="1022"/>
      <c r="AX117" s="1022"/>
      <c r="AY117" s="1022"/>
      <c r="AZ117" s="948" t="s">
        <v>
456</v>
      </c>
      <c r="BA117" s="949"/>
      <c r="BB117" s="949"/>
      <c r="BC117" s="949"/>
      <c r="BD117" s="949"/>
      <c r="BE117" s="949"/>
      <c r="BF117" s="949"/>
      <c r="BG117" s="949"/>
      <c r="BH117" s="949"/>
      <c r="BI117" s="949"/>
      <c r="BJ117" s="949"/>
      <c r="BK117" s="949"/>
      <c r="BL117" s="949"/>
      <c r="BM117" s="949"/>
      <c r="BN117" s="949"/>
      <c r="BO117" s="949"/>
      <c r="BP117" s="950"/>
      <c r="BQ117" s="898" t="s">
        <v>
129</v>
      </c>
      <c r="BR117" s="899"/>
      <c r="BS117" s="899"/>
      <c r="BT117" s="899"/>
      <c r="BU117" s="899"/>
      <c r="BV117" s="899" t="s">
        <v>
129</v>
      </c>
      <c r="BW117" s="899"/>
      <c r="BX117" s="899"/>
      <c r="BY117" s="899"/>
      <c r="BZ117" s="899"/>
      <c r="CA117" s="899" t="s">
        <v>
437</v>
      </c>
      <c r="CB117" s="899"/>
      <c r="CC117" s="899"/>
      <c r="CD117" s="899"/>
      <c r="CE117" s="899"/>
      <c r="CF117" s="960" t="s">
        <v>
129</v>
      </c>
      <c r="CG117" s="961"/>
      <c r="CH117" s="961"/>
      <c r="CI117" s="961"/>
      <c r="CJ117" s="961"/>
      <c r="CK117" s="1016"/>
      <c r="CL117" s="903"/>
      <c r="CM117" s="906" t="s">
        <v>
457</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
129</v>
      </c>
      <c r="DH117" s="862"/>
      <c r="DI117" s="862"/>
      <c r="DJ117" s="862"/>
      <c r="DK117" s="863"/>
      <c r="DL117" s="864" t="s">
        <v>
129</v>
      </c>
      <c r="DM117" s="862"/>
      <c r="DN117" s="862"/>
      <c r="DO117" s="862"/>
      <c r="DP117" s="863"/>
      <c r="DQ117" s="864" t="s">
        <v>
437</v>
      </c>
      <c r="DR117" s="862"/>
      <c r="DS117" s="862"/>
      <c r="DT117" s="862"/>
      <c r="DU117" s="863"/>
      <c r="DV117" s="909" t="s">
        <v>
129</v>
      </c>
      <c r="DW117" s="910"/>
      <c r="DX117" s="910"/>
      <c r="DY117" s="910"/>
      <c r="DZ117" s="911"/>
    </row>
    <row r="118" spans="1:130" s="247" customFormat="1" ht="26.25" customHeight="1" x14ac:dyDescent="0.2">
      <c r="A118" s="986" t="s">
        <v>
430</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
428</v>
      </c>
      <c r="AB118" s="987"/>
      <c r="AC118" s="987"/>
      <c r="AD118" s="987"/>
      <c r="AE118" s="988"/>
      <c r="AF118" s="989" t="s">
        <v>
312</v>
      </c>
      <c r="AG118" s="987"/>
      <c r="AH118" s="987"/>
      <c r="AI118" s="987"/>
      <c r="AJ118" s="988"/>
      <c r="AK118" s="989" t="s">
        <v>
311</v>
      </c>
      <c r="AL118" s="987"/>
      <c r="AM118" s="987"/>
      <c r="AN118" s="987"/>
      <c r="AO118" s="988"/>
      <c r="AP118" s="990" t="s">
        <v>
429</v>
      </c>
      <c r="AQ118" s="991"/>
      <c r="AR118" s="991"/>
      <c r="AS118" s="991"/>
      <c r="AT118" s="992"/>
      <c r="AU118" s="1021"/>
      <c r="AV118" s="1022"/>
      <c r="AW118" s="1022"/>
      <c r="AX118" s="1022"/>
      <c r="AY118" s="1022"/>
      <c r="AZ118" s="964" t="s">
        <v>
458</v>
      </c>
      <c r="BA118" s="965"/>
      <c r="BB118" s="965"/>
      <c r="BC118" s="965"/>
      <c r="BD118" s="965"/>
      <c r="BE118" s="965"/>
      <c r="BF118" s="965"/>
      <c r="BG118" s="965"/>
      <c r="BH118" s="965"/>
      <c r="BI118" s="965"/>
      <c r="BJ118" s="965"/>
      <c r="BK118" s="965"/>
      <c r="BL118" s="965"/>
      <c r="BM118" s="965"/>
      <c r="BN118" s="965"/>
      <c r="BO118" s="965"/>
      <c r="BP118" s="966"/>
      <c r="BQ118" s="967" t="s">
        <v>
129</v>
      </c>
      <c r="BR118" s="930"/>
      <c r="BS118" s="930"/>
      <c r="BT118" s="930"/>
      <c r="BU118" s="930"/>
      <c r="BV118" s="930" t="s">
        <v>
129</v>
      </c>
      <c r="BW118" s="930"/>
      <c r="BX118" s="930"/>
      <c r="BY118" s="930"/>
      <c r="BZ118" s="930"/>
      <c r="CA118" s="930" t="s">
        <v>
129</v>
      </c>
      <c r="CB118" s="930"/>
      <c r="CC118" s="930"/>
      <c r="CD118" s="930"/>
      <c r="CE118" s="930"/>
      <c r="CF118" s="960" t="s">
        <v>
129</v>
      </c>
      <c r="CG118" s="961"/>
      <c r="CH118" s="961"/>
      <c r="CI118" s="961"/>
      <c r="CJ118" s="961"/>
      <c r="CK118" s="1016"/>
      <c r="CL118" s="903"/>
      <c r="CM118" s="906" t="s">
        <v>
459</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
437</v>
      </c>
      <c r="DH118" s="862"/>
      <c r="DI118" s="862"/>
      <c r="DJ118" s="862"/>
      <c r="DK118" s="863"/>
      <c r="DL118" s="864" t="s">
        <v>
129</v>
      </c>
      <c r="DM118" s="862"/>
      <c r="DN118" s="862"/>
      <c r="DO118" s="862"/>
      <c r="DP118" s="863"/>
      <c r="DQ118" s="864" t="s">
        <v>
129</v>
      </c>
      <c r="DR118" s="862"/>
      <c r="DS118" s="862"/>
      <c r="DT118" s="862"/>
      <c r="DU118" s="863"/>
      <c r="DV118" s="909" t="s">
        <v>
129</v>
      </c>
      <c r="DW118" s="910"/>
      <c r="DX118" s="910"/>
      <c r="DY118" s="910"/>
      <c r="DZ118" s="911"/>
    </row>
    <row r="119" spans="1:130" s="247" customFormat="1" ht="26.25" customHeight="1" x14ac:dyDescent="0.2">
      <c r="A119" s="900" t="s">
        <v>
433</v>
      </c>
      <c r="B119" s="901"/>
      <c r="C119" s="976" t="s">
        <v>
434</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
129</v>
      </c>
      <c r="AB119" s="980"/>
      <c r="AC119" s="980"/>
      <c r="AD119" s="980"/>
      <c r="AE119" s="981"/>
      <c r="AF119" s="982" t="s">
        <v>
129</v>
      </c>
      <c r="AG119" s="980"/>
      <c r="AH119" s="980"/>
      <c r="AI119" s="980"/>
      <c r="AJ119" s="981"/>
      <c r="AK119" s="982" t="s">
        <v>
437</v>
      </c>
      <c r="AL119" s="980"/>
      <c r="AM119" s="980"/>
      <c r="AN119" s="980"/>
      <c r="AO119" s="981"/>
      <c r="AP119" s="983" t="s">
        <v>
129</v>
      </c>
      <c r="AQ119" s="984"/>
      <c r="AR119" s="984"/>
      <c r="AS119" s="984"/>
      <c r="AT119" s="985"/>
      <c r="AU119" s="1023"/>
      <c r="AV119" s="1024"/>
      <c r="AW119" s="1024"/>
      <c r="AX119" s="1024"/>
      <c r="AY119" s="1024"/>
      <c r="AZ119" s="278" t="s">
        <v>
190</v>
      </c>
      <c r="BA119" s="278"/>
      <c r="BB119" s="278"/>
      <c r="BC119" s="278"/>
      <c r="BD119" s="278"/>
      <c r="BE119" s="278"/>
      <c r="BF119" s="278"/>
      <c r="BG119" s="278"/>
      <c r="BH119" s="278"/>
      <c r="BI119" s="278"/>
      <c r="BJ119" s="278"/>
      <c r="BK119" s="278"/>
      <c r="BL119" s="278"/>
      <c r="BM119" s="278"/>
      <c r="BN119" s="278"/>
      <c r="BO119" s="962" t="s">
        <v>
460</v>
      </c>
      <c r="BP119" s="963"/>
      <c r="BQ119" s="967">
        <v>
545198</v>
      </c>
      <c r="BR119" s="930"/>
      <c r="BS119" s="930"/>
      <c r="BT119" s="930"/>
      <c r="BU119" s="930"/>
      <c r="BV119" s="930">
        <v>
749295</v>
      </c>
      <c r="BW119" s="930"/>
      <c r="BX119" s="930"/>
      <c r="BY119" s="930"/>
      <c r="BZ119" s="930"/>
      <c r="CA119" s="930">
        <v>
729145</v>
      </c>
      <c r="CB119" s="930"/>
      <c r="CC119" s="930"/>
      <c r="CD119" s="930"/>
      <c r="CE119" s="930"/>
      <c r="CF119" s="828"/>
      <c r="CG119" s="829"/>
      <c r="CH119" s="829"/>
      <c r="CI119" s="829"/>
      <c r="CJ119" s="919"/>
      <c r="CK119" s="1017"/>
      <c r="CL119" s="905"/>
      <c r="CM119" s="923" t="s">
        <v>
461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
437</v>
      </c>
      <c r="DH119" s="845"/>
      <c r="DI119" s="845"/>
      <c r="DJ119" s="845"/>
      <c r="DK119" s="846"/>
      <c r="DL119" s="847" t="s">
        <v>
129</v>
      </c>
      <c r="DM119" s="845"/>
      <c r="DN119" s="845"/>
      <c r="DO119" s="845"/>
      <c r="DP119" s="846"/>
      <c r="DQ119" s="847" t="s">
        <v>
129</v>
      </c>
      <c r="DR119" s="845"/>
      <c r="DS119" s="845"/>
      <c r="DT119" s="845"/>
      <c r="DU119" s="846"/>
      <c r="DV119" s="933" t="s">
        <v>
129</v>
      </c>
      <c r="DW119" s="934"/>
      <c r="DX119" s="934"/>
      <c r="DY119" s="934"/>
      <c r="DZ119" s="935"/>
    </row>
    <row r="120" spans="1:130" s="247" customFormat="1" ht="26.25" customHeight="1" x14ac:dyDescent="0.2">
      <c r="A120" s="902"/>
      <c r="B120" s="903"/>
      <c r="C120" s="906" t="s">
        <v>
438</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
437</v>
      </c>
      <c r="AB120" s="862"/>
      <c r="AC120" s="862"/>
      <c r="AD120" s="862"/>
      <c r="AE120" s="863"/>
      <c r="AF120" s="864" t="s">
        <v>
437</v>
      </c>
      <c r="AG120" s="862"/>
      <c r="AH120" s="862"/>
      <c r="AI120" s="862"/>
      <c r="AJ120" s="863"/>
      <c r="AK120" s="864" t="s">
        <v>
437</v>
      </c>
      <c r="AL120" s="862"/>
      <c r="AM120" s="862"/>
      <c r="AN120" s="862"/>
      <c r="AO120" s="863"/>
      <c r="AP120" s="909" t="s">
        <v>
129</v>
      </c>
      <c r="AQ120" s="910"/>
      <c r="AR120" s="910"/>
      <c r="AS120" s="910"/>
      <c r="AT120" s="911"/>
      <c r="AU120" s="968" t="s">
        <v>
462</v>
      </c>
      <c r="AV120" s="969"/>
      <c r="AW120" s="969"/>
      <c r="AX120" s="969"/>
      <c r="AY120" s="970"/>
      <c r="AZ120" s="945" t="s">
        <v>
463</v>
      </c>
      <c r="BA120" s="890"/>
      <c r="BB120" s="890"/>
      <c r="BC120" s="890"/>
      <c r="BD120" s="890"/>
      <c r="BE120" s="890"/>
      <c r="BF120" s="890"/>
      <c r="BG120" s="890"/>
      <c r="BH120" s="890"/>
      <c r="BI120" s="890"/>
      <c r="BJ120" s="890"/>
      <c r="BK120" s="890"/>
      <c r="BL120" s="890"/>
      <c r="BM120" s="890"/>
      <c r="BN120" s="890"/>
      <c r="BO120" s="890"/>
      <c r="BP120" s="891"/>
      <c r="BQ120" s="946">
        <v>
1104997</v>
      </c>
      <c r="BR120" s="927"/>
      <c r="BS120" s="927"/>
      <c r="BT120" s="927"/>
      <c r="BU120" s="927"/>
      <c r="BV120" s="927">
        <v>
1199687</v>
      </c>
      <c r="BW120" s="927"/>
      <c r="BX120" s="927"/>
      <c r="BY120" s="927"/>
      <c r="BZ120" s="927"/>
      <c r="CA120" s="927">
        <v>
1325981</v>
      </c>
      <c r="CB120" s="927"/>
      <c r="CC120" s="927"/>
      <c r="CD120" s="927"/>
      <c r="CE120" s="927"/>
      <c r="CF120" s="951">
        <v>
436.9</v>
      </c>
      <c r="CG120" s="952"/>
      <c r="CH120" s="952"/>
      <c r="CI120" s="952"/>
      <c r="CJ120" s="952"/>
      <c r="CK120" s="953" t="s">
        <v>
464</v>
      </c>
      <c r="CL120" s="937"/>
      <c r="CM120" s="937"/>
      <c r="CN120" s="937"/>
      <c r="CO120" s="938"/>
      <c r="CP120" s="957" t="s">
        <v>
465</v>
      </c>
      <c r="CQ120" s="958"/>
      <c r="CR120" s="958"/>
      <c r="CS120" s="958"/>
      <c r="CT120" s="958"/>
      <c r="CU120" s="958"/>
      <c r="CV120" s="958"/>
      <c r="CW120" s="958"/>
      <c r="CX120" s="958"/>
      <c r="CY120" s="958"/>
      <c r="CZ120" s="958"/>
      <c r="DA120" s="958"/>
      <c r="DB120" s="958"/>
      <c r="DC120" s="958"/>
      <c r="DD120" s="958"/>
      <c r="DE120" s="958"/>
      <c r="DF120" s="959"/>
      <c r="DG120" s="946">
        <v>
22421</v>
      </c>
      <c r="DH120" s="927"/>
      <c r="DI120" s="927"/>
      <c r="DJ120" s="927"/>
      <c r="DK120" s="927"/>
      <c r="DL120" s="927">
        <v>
48408</v>
      </c>
      <c r="DM120" s="927"/>
      <c r="DN120" s="927"/>
      <c r="DO120" s="927"/>
      <c r="DP120" s="927"/>
      <c r="DQ120" s="927">
        <v>
94108</v>
      </c>
      <c r="DR120" s="927"/>
      <c r="DS120" s="927"/>
      <c r="DT120" s="927"/>
      <c r="DU120" s="927"/>
      <c r="DV120" s="928">
        <v>
31</v>
      </c>
      <c r="DW120" s="928"/>
      <c r="DX120" s="928"/>
      <c r="DY120" s="928"/>
      <c r="DZ120" s="929"/>
    </row>
    <row r="121" spans="1:130" s="247" customFormat="1" ht="26.25" customHeight="1" x14ac:dyDescent="0.2">
      <c r="A121" s="902"/>
      <c r="B121" s="903"/>
      <c r="C121" s="948" t="s">
        <v>
466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
129</v>
      </c>
      <c r="AB121" s="862"/>
      <c r="AC121" s="862"/>
      <c r="AD121" s="862"/>
      <c r="AE121" s="863"/>
      <c r="AF121" s="864" t="s">
        <v>
437</v>
      </c>
      <c r="AG121" s="862"/>
      <c r="AH121" s="862"/>
      <c r="AI121" s="862"/>
      <c r="AJ121" s="863"/>
      <c r="AK121" s="864" t="s">
        <v>
129</v>
      </c>
      <c r="AL121" s="862"/>
      <c r="AM121" s="862"/>
      <c r="AN121" s="862"/>
      <c r="AO121" s="863"/>
      <c r="AP121" s="909" t="s">
        <v>
129</v>
      </c>
      <c r="AQ121" s="910"/>
      <c r="AR121" s="910"/>
      <c r="AS121" s="910"/>
      <c r="AT121" s="911"/>
      <c r="AU121" s="971"/>
      <c r="AV121" s="972"/>
      <c r="AW121" s="972"/>
      <c r="AX121" s="972"/>
      <c r="AY121" s="973"/>
      <c r="AZ121" s="897" t="s">
        <v>
467</v>
      </c>
      <c r="BA121" s="832"/>
      <c r="BB121" s="832"/>
      <c r="BC121" s="832"/>
      <c r="BD121" s="832"/>
      <c r="BE121" s="832"/>
      <c r="BF121" s="832"/>
      <c r="BG121" s="832"/>
      <c r="BH121" s="832"/>
      <c r="BI121" s="832"/>
      <c r="BJ121" s="832"/>
      <c r="BK121" s="832"/>
      <c r="BL121" s="832"/>
      <c r="BM121" s="832"/>
      <c r="BN121" s="832"/>
      <c r="BO121" s="832"/>
      <c r="BP121" s="833"/>
      <c r="BQ121" s="898">
        <v>
35874</v>
      </c>
      <c r="BR121" s="899"/>
      <c r="BS121" s="899"/>
      <c r="BT121" s="899"/>
      <c r="BU121" s="899"/>
      <c r="BV121" s="899">
        <v>
29557</v>
      </c>
      <c r="BW121" s="899"/>
      <c r="BX121" s="899"/>
      <c r="BY121" s="899"/>
      <c r="BZ121" s="899"/>
      <c r="CA121" s="899">
        <v>
24431</v>
      </c>
      <c r="CB121" s="899"/>
      <c r="CC121" s="899"/>
      <c r="CD121" s="899"/>
      <c r="CE121" s="899"/>
      <c r="CF121" s="960">
        <v>
8</v>
      </c>
      <c r="CG121" s="961"/>
      <c r="CH121" s="961"/>
      <c r="CI121" s="961"/>
      <c r="CJ121" s="961"/>
      <c r="CK121" s="954"/>
      <c r="CL121" s="940"/>
      <c r="CM121" s="940"/>
      <c r="CN121" s="940"/>
      <c r="CO121" s="941"/>
      <c r="CP121" s="920" t="s">
        <v>
468</v>
      </c>
      <c r="CQ121" s="921"/>
      <c r="CR121" s="921"/>
      <c r="CS121" s="921"/>
      <c r="CT121" s="921"/>
      <c r="CU121" s="921"/>
      <c r="CV121" s="921"/>
      <c r="CW121" s="921"/>
      <c r="CX121" s="921"/>
      <c r="CY121" s="921"/>
      <c r="CZ121" s="921"/>
      <c r="DA121" s="921"/>
      <c r="DB121" s="921"/>
      <c r="DC121" s="921"/>
      <c r="DD121" s="921"/>
      <c r="DE121" s="921"/>
      <c r="DF121" s="922"/>
      <c r="DG121" s="898">
        <v>
72423</v>
      </c>
      <c r="DH121" s="899"/>
      <c r="DI121" s="899"/>
      <c r="DJ121" s="899"/>
      <c r="DK121" s="899"/>
      <c r="DL121" s="899">
        <v>
66732</v>
      </c>
      <c r="DM121" s="899"/>
      <c r="DN121" s="899"/>
      <c r="DO121" s="899"/>
      <c r="DP121" s="899"/>
      <c r="DQ121" s="899">
        <v>
60933</v>
      </c>
      <c r="DR121" s="899"/>
      <c r="DS121" s="899"/>
      <c r="DT121" s="899"/>
      <c r="DU121" s="899"/>
      <c r="DV121" s="876">
        <v>
20.100000000000001</v>
      </c>
      <c r="DW121" s="876"/>
      <c r="DX121" s="876"/>
      <c r="DY121" s="876"/>
      <c r="DZ121" s="877"/>
    </row>
    <row r="122" spans="1:130" s="247" customFormat="1" ht="26.25" customHeight="1" x14ac:dyDescent="0.2">
      <c r="A122" s="902"/>
      <c r="B122" s="903"/>
      <c r="C122" s="906" t="s">
        <v>
448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
129</v>
      </c>
      <c r="AB122" s="862"/>
      <c r="AC122" s="862"/>
      <c r="AD122" s="862"/>
      <c r="AE122" s="863"/>
      <c r="AF122" s="864" t="s">
        <v>
129</v>
      </c>
      <c r="AG122" s="862"/>
      <c r="AH122" s="862"/>
      <c r="AI122" s="862"/>
      <c r="AJ122" s="863"/>
      <c r="AK122" s="864" t="s">
        <v>
437</v>
      </c>
      <c r="AL122" s="862"/>
      <c r="AM122" s="862"/>
      <c r="AN122" s="862"/>
      <c r="AO122" s="863"/>
      <c r="AP122" s="909" t="s">
        <v>
437</v>
      </c>
      <c r="AQ122" s="910"/>
      <c r="AR122" s="910"/>
      <c r="AS122" s="910"/>
      <c r="AT122" s="911"/>
      <c r="AU122" s="971"/>
      <c r="AV122" s="972"/>
      <c r="AW122" s="972"/>
      <c r="AX122" s="972"/>
      <c r="AY122" s="973"/>
      <c r="AZ122" s="964" t="s">
        <v>
469</v>
      </c>
      <c r="BA122" s="965"/>
      <c r="BB122" s="965"/>
      <c r="BC122" s="965"/>
      <c r="BD122" s="965"/>
      <c r="BE122" s="965"/>
      <c r="BF122" s="965"/>
      <c r="BG122" s="965"/>
      <c r="BH122" s="965"/>
      <c r="BI122" s="965"/>
      <c r="BJ122" s="965"/>
      <c r="BK122" s="965"/>
      <c r="BL122" s="965"/>
      <c r="BM122" s="965"/>
      <c r="BN122" s="965"/>
      <c r="BO122" s="965"/>
      <c r="BP122" s="966"/>
      <c r="BQ122" s="967">
        <v>
369678</v>
      </c>
      <c r="BR122" s="930"/>
      <c r="BS122" s="930"/>
      <c r="BT122" s="930"/>
      <c r="BU122" s="930"/>
      <c r="BV122" s="930">
        <v>
473104</v>
      </c>
      <c r="BW122" s="930"/>
      <c r="BX122" s="930"/>
      <c r="BY122" s="930"/>
      <c r="BZ122" s="930"/>
      <c r="CA122" s="930">
        <v>
471402</v>
      </c>
      <c r="CB122" s="930"/>
      <c r="CC122" s="930"/>
      <c r="CD122" s="930"/>
      <c r="CE122" s="930"/>
      <c r="CF122" s="931">
        <v>
155.30000000000001</v>
      </c>
      <c r="CG122" s="932"/>
      <c r="CH122" s="932"/>
      <c r="CI122" s="932"/>
      <c r="CJ122" s="932"/>
      <c r="CK122" s="954"/>
      <c r="CL122" s="940"/>
      <c r="CM122" s="940"/>
      <c r="CN122" s="940"/>
      <c r="CO122" s="941"/>
      <c r="CP122" s="920" t="s">
        <v>
470</v>
      </c>
      <c r="CQ122" s="921"/>
      <c r="CR122" s="921"/>
      <c r="CS122" s="921"/>
      <c r="CT122" s="921"/>
      <c r="CU122" s="921"/>
      <c r="CV122" s="921"/>
      <c r="CW122" s="921"/>
      <c r="CX122" s="921"/>
      <c r="CY122" s="921"/>
      <c r="CZ122" s="921"/>
      <c r="DA122" s="921"/>
      <c r="DB122" s="921"/>
      <c r="DC122" s="921"/>
      <c r="DD122" s="921"/>
      <c r="DE122" s="921"/>
      <c r="DF122" s="922"/>
      <c r="DG122" s="898" t="s">
        <v>
129</v>
      </c>
      <c r="DH122" s="899"/>
      <c r="DI122" s="899"/>
      <c r="DJ122" s="899"/>
      <c r="DK122" s="899"/>
      <c r="DL122" s="899" t="s">
        <v>
129</v>
      </c>
      <c r="DM122" s="899"/>
      <c r="DN122" s="899"/>
      <c r="DO122" s="899"/>
      <c r="DP122" s="899"/>
      <c r="DQ122" s="899" t="s">
        <v>
437</v>
      </c>
      <c r="DR122" s="899"/>
      <c r="DS122" s="899"/>
      <c r="DT122" s="899"/>
      <c r="DU122" s="899"/>
      <c r="DV122" s="876" t="s">
        <v>
129</v>
      </c>
      <c r="DW122" s="876"/>
      <c r="DX122" s="876"/>
      <c r="DY122" s="876"/>
      <c r="DZ122" s="877"/>
    </row>
    <row r="123" spans="1:130" s="247" customFormat="1" ht="26.25" customHeight="1" x14ac:dyDescent="0.2">
      <c r="A123" s="902"/>
      <c r="B123" s="903"/>
      <c r="C123" s="906" t="s">
        <v>
454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
129</v>
      </c>
      <c r="AB123" s="862"/>
      <c r="AC123" s="862"/>
      <c r="AD123" s="862"/>
      <c r="AE123" s="863"/>
      <c r="AF123" s="864" t="s">
        <v>
129</v>
      </c>
      <c r="AG123" s="862"/>
      <c r="AH123" s="862"/>
      <c r="AI123" s="862"/>
      <c r="AJ123" s="863"/>
      <c r="AK123" s="864" t="s">
        <v>
129</v>
      </c>
      <c r="AL123" s="862"/>
      <c r="AM123" s="862"/>
      <c r="AN123" s="862"/>
      <c r="AO123" s="863"/>
      <c r="AP123" s="909" t="s">
        <v>
129</v>
      </c>
      <c r="AQ123" s="910"/>
      <c r="AR123" s="910"/>
      <c r="AS123" s="910"/>
      <c r="AT123" s="911"/>
      <c r="AU123" s="974"/>
      <c r="AV123" s="975"/>
      <c r="AW123" s="975"/>
      <c r="AX123" s="975"/>
      <c r="AY123" s="975"/>
      <c r="AZ123" s="278" t="s">
        <v>
190</v>
      </c>
      <c r="BA123" s="278"/>
      <c r="BB123" s="278"/>
      <c r="BC123" s="278"/>
      <c r="BD123" s="278"/>
      <c r="BE123" s="278"/>
      <c r="BF123" s="278"/>
      <c r="BG123" s="278"/>
      <c r="BH123" s="278"/>
      <c r="BI123" s="278"/>
      <c r="BJ123" s="278"/>
      <c r="BK123" s="278"/>
      <c r="BL123" s="278"/>
      <c r="BM123" s="278"/>
      <c r="BN123" s="278"/>
      <c r="BO123" s="962" t="s">
        <v>
471</v>
      </c>
      <c r="BP123" s="963"/>
      <c r="BQ123" s="917">
        <v>
1510549</v>
      </c>
      <c r="BR123" s="918"/>
      <c r="BS123" s="918"/>
      <c r="BT123" s="918"/>
      <c r="BU123" s="918"/>
      <c r="BV123" s="918">
        <v>
1702348</v>
      </c>
      <c r="BW123" s="918"/>
      <c r="BX123" s="918"/>
      <c r="BY123" s="918"/>
      <c r="BZ123" s="918"/>
      <c r="CA123" s="918">
        <v>
1821814</v>
      </c>
      <c r="CB123" s="918"/>
      <c r="CC123" s="918"/>
      <c r="CD123" s="918"/>
      <c r="CE123" s="918"/>
      <c r="CF123" s="828"/>
      <c r="CG123" s="829"/>
      <c r="CH123" s="829"/>
      <c r="CI123" s="829"/>
      <c r="CJ123" s="919"/>
      <c r="CK123" s="954"/>
      <c r="CL123" s="940"/>
      <c r="CM123" s="940"/>
      <c r="CN123" s="940"/>
      <c r="CO123" s="941"/>
      <c r="CP123" s="920" t="s">
        <v>
409</v>
      </c>
      <c r="CQ123" s="921"/>
      <c r="CR123" s="921"/>
      <c r="CS123" s="921"/>
      <c r="CT123" s="921"/>
      <c r="CU123" s="921"/>
      <c r="CV123" s="921"/>
      <c r="CW123" s="921"/>
      <c r="CX123" s="921"/>
      <c r="CY123" s="921"/>
      <c r="CZ123" s="921"/>
      <c r="DA123" s="921"/>
      <c r="DB123" s="921"/>
      <c r="DC123" s="921"/>
      <c r="DD123" s="921"/>
      <c r="DE123" s="921"/>
      <c r="DF123" s="922"/>
      <c r="DG123" s="861" t="s">
        <v>
129</v>
      </c>
      <c r="DH123" s="862"/>
      <c r="DI123" s="862"/>
      <c r="DJ123" s="862"/>
      <c r="DK123" s="863"/>
      <c r="DL123" s="864" t="s">
        <v>
129</v>
      </c>
      <c r="DM123" s="862"/>
      <c r="DN123" s="862"/>
      <c r="DO123" s="862"/>
      <c r="DP123" s="863"/>
      <c r="DQ123" s="864" t="s">
        <v>
129</v>
      </c>
      <c r="DR123" s="862"/>
      <c r="DS123" s="862"/>
      <c r="DT123" s="862"/>
      <c r="DU123" s="863"/>
      <c r="DV123" s="909" t="s">
        <v>
129</v>
      </c>
      <c r="DW123" s="910"/>
      <c r="DX123" s="910"/>
      <c r="DY123" s="910"/>
      <c r="DZ123" s="911"/>
    </row>
    <row r="124" spans="1:130" s="247" customFormat="1" ht="26.25" customHeight="1" thickBot="1" x14ac:dyDescent="0.25">
      <c r="A124" s="902"/>
      <c r="B124" s="903"/>
      <c r="C124" s="906" t="s">
        <v>
457</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
129</v>
      </c>
      <c r="AB124" s="862"/>
      <c r="AC124" s="862"/>
      <c r="AD124" s="862"/>
      <c r="AE124" s="863"/>
      <c r="AF124" s="864" t="s">
        <v>
129</v>
      </c>
      <c r="AG124" s="862"/>
      <c r="AH124" s="862"/>
      <c r="AI124" s="862"/>
      <c r="AJ124" s="863"/>
      <c r="AK124" s="864" t="s">
        <v>
129</v>
      </c>
      <c r="AL124" s="862"/>
      <c r="AM124" s="862"/>
      <c r="AN124" s="862"/>
      <c r="AO124" s="863"/>
      <c r="AP124" s="909" t="s">
        <v>
129</v>
      </c>
      <c r="AQ124" s="910"/>
      <c r="AR124" s="910"/>
      <c r="AS124" s="910"/>
      <c r="AT124" s="911"/>
      <c r="AU124" s="912" t="s">
        <v>
472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
129</v>
      </c>
      <c r="BR124" s="916"/>
      <c r="BS124" s="916"/>
      <c r="BT124" s="916"/>
      <c r="BU124" s="916"/>
      <c r="BV124" s="916" t="s">
        <v>
129</v>
      </c>
      <c r="BW124" s="916"/>
      <c r="BX124" s="916"/>
      <c r="BY124" s="916"/>
      <c r="BZ124" s="916"/>
      <c r="CA124" s="916" t="s">
        <v>
129</v>
      </c>
      <c r="CB124" s="916"/>
      <c r="CC124" s="916"/>
      <c r="CD124" s="916"/>
      <c r="CE124" s="916"/>
      <c r="CF124" s="806"/>
      <c r="CG124" s="807"/>
      <c r="CH124" s="807"/>
      <c r="CI124" s="807"/>
      <c r="CJ124" s="947"/>
      <c r="CK124" s="955"/>
      <c r="CL124" s="955"/>
      <c r="CM124" s="955"/>
      <c r="CN124" s="955"/>
      <c r="CO124" s="956"/>
      <c r="CP124" s="920" t="s">
        <v>
473</v>
      </c>
      <c r="CQ124" s="921"/>
      <c r="CR124" s="921"/>
      <c r="CS124" s="921"/>
      <c r="CT124" s="921"/>
      <c r="CU124" s="921"/>
      <c r="CV124" s="921"/>
      <c r="CW124" s="921"/>
      <c r="CX124" s="921"/>
      <c r="CY124" s="921"/>
      <c r="CZ124" s="921"/>
      <c r="DA124" s="921"/>
      <c r="DB124" s="921"/>
      <c r="DC124" s="921"/>
      <c r="DD124" s="921"/>
      <c r="DE124" s="921"/>
      <c r="DF124" s="922"/>
      <c r="DG124" s="844" t="s">
        <v>
129</v>
      </c>
      <c r="DH124" s="845"/>
      <c r="DI124" s="845"/>
      <c r="DJ124" s="845"/>
      <c r="DK124" s="846"/>
      <c r="DL124" s="847" t="s">
        <v>
129</v>
      </c>
      <c r="DM124" s="845"/>
      <c r="DN124" s="845"/>
      <c r="DO124" s="845"/>
      <c r="DP124" s="846"/>
      <c r="DQ124" s="847" t="s">
        <v>
129</v>
      </c>
      <c r="DR124" s="845"/>
      <c r="DS124" s="845"/>
      <c r="DT124" s="845"/>
      <c r="DU124" s="846"/>
      <c r="DV124" s="933" t="s">
        <v>
129</v>
      </c>
      <c r="DW124" s="934"/>
      <c r="DX124" s="934"/>
      <c r="DY124" s="934"/>
      <c r="DZ124" s="935"/>
    </row>
    <row r="125" spans="1:130" s="247" customFormat="1" ht="26.25" customHeight="1" x14ac:dyDescent="0.2">
      <c r="A125" s="902"/>
      <c r="B125" s="903"/>
      <c r="C125" s="906" t="s">
        <v>
459</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
129</v>
      </c>
      <c r="AB125" s="862"/>
      <c r="AC125" s="862"/>
      <c r="AD125" s="862"/>
      <c r="AE125" s="863"/>
      <c r="AF125" s="864" t="s">
        <v>
129</v>
      </c>
      <c r="AG125" s="862"/>
      <c r="AH125" s="862"/>
      <c r="AI125" s="862"/>
      <c r="AJ125" s="863"/>
      <c r="AK125" s="864" t="s">
        <v>
129</v>
      </c>
      <c r="AL125" s="862"/>
      <c r="AM125" s="862"/>
      <c r="AN125" s="862"/>
      <c r="AO125" s="863"/>
      <c r="AP125" s="909" t="s">
        <v>
129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
474</v>
      </c>
      <c r="CL125" s="937"/>
      <c r="CM125" s="937"/>
      <c r="CN125" s="937"/>
      <c r="CO125" s="938"/>
      <c r="CP125" s="945" t="s">
        <v>
475</v>
      </c>
      <c r="CQ125" s="890"/>
      <c r="CR125" s="890"/>
      <c r="CS125" s="890"/>
      <c r="CT125" s="890"/>
      <c r="CU125" s="890"/>
      <c r="CV125" s="890"/>
      <c r="CW125" s="890"/>
      <c r="CX125" s="890"/>
      <c r="CY125" s="890"/>
      <c r="CZ125" s="890"/>
      <c r="DA125" s="890"/>
      <c r="DB125" s="890"/>
      <c r="DC125" s="890"/>
      <c r="DD125" s="890"/>
      <c r="DE125" s="890"/>
      <c r="DF125" s="891"/>
      <c r="DG125" s="946" t="s">
        <v>
129</v>
      </c>
      <c r="DH125" s="927"/>
      <c r="DI125" s="927"/>
      <c r="DJ125" s="927"/>
      <c r="DK125" s="927"/>
      <c r="DL125" s="927" t="s">
        <v>
129</v>
      </c>
      <c r="DM125" s="927"/>
      <c r="DN125" s="927"/>
      <c r="DO125" s="927"/>
      <c r="DP125" s="927"/>
      <c r="DQ125" s="927" t="s">
        <v>
129</v>
      </c>
      <c r="DR125" s="927"/>
      <c r="DS125" s="927"/>
      <c r="DT125" s="927"/>
      <c r="DU125" s="927"/>
      <c r="DV125" s="928" t="s">
        <v>
129</v>
      </c>
      <c r="DW125" s="928"/>
      <c r="DX125" s="928"/>
      <c r="DY125" s="928"/>
      <c r="DZ125" s="929"/>
    </row>
    <row r="126" spans="1:130" s="247" customFormat="1" ht="26.25" customHeight="1" thickBot="1" x14ac:dyDescent="0.25">
      <c r="A126" s="902"/>
      <c r="B126" s="903"/>
      <c r="C126" s="906" t="s">
        <v>
461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
129</v>
      </c>
      <c r="AB126" s="862"/>
      <c r="AC126" s="862"/>
      <c r="AD126" s="862"/>
      <c r="AE126" s="863"/>
      <c r="AF126" s="864" t="s">
        <v>
129</v>
      </c>
      <c r="AG126" s="862"/>
      <c r="AH126" s="862"/>
      <c r="AI126" s="862"/>
      <c r="AJ126" s="863"/>
      <c r="AK126" s="864" t="s">
        <v>
129</v>
      </c>
      <c r="AL126" s="862"/>
      <c r="AM126" s="862"/>
      <c r="AN126" s="862"/>
      <c r="AO126" s="863"/>
      <c r="AP126" s="909" t="s">
        <v>
129</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
476</v>
      </c>
      <c r="CQ126" s="832"/>
      <c r="CR126" s="832"/>
      <c r="CS126" s="832"/>
      <c r="CT126" s="832"/>
      <c r="CU126" s="832"/>
      <c r="CV126" s="832"/>
      <c r="CW126" s="832"/>
      <c r="CX126" s="832"/>
      <c r="CY126" s="832"/>
      <c r="CZ126" s="832"/>
      <c r="DA126" s="832"/>
      <c r="DB126" s="832"/>
      <c r="DC126" s="832"/>
      <c r="DD126" s="832"/>
      <c r="DE126" s="832"/>
      <c r="DF126" s="833"/>
      <c r="DG126" s="898" t="s">
        <v>
129</v>
      </c>
      <c r="DH126" s="899"/>
      <c r="DI126" s="899"/>
      <c r="DJ126" s="899"/>
      <c r="DK126" s="899"/>
      <c r="DL126" s="899" t="s">
        <v>
129</v>
      </c>
      <c r="DM126" s="899"/>
      <c r="DN126" s="899"/>
      <c r="DO126" s="899"/>
      <c r="DP126" s="899"/>
      <c r="DQ126" s="899" t="s">
        <v>
129</v>
      </c>
      <c r="DR126" s="899"/>
      <c r="DS126" s="899"/>
      <c r="DT126" s="899"/>
      <c r="DU126" s="899"/>
      <c r="DV126" s="876" t="s">
        <v>
129</v>
      </c>
      <c r="DW126" s="876"/>
      <c r="DX126" s="876"/>
      <c r="DY126" s="876"/>
      <c r="DZ126" s="877"/>
    </row>
    <row r="127" spans="1:130" s="247" customFormat="1" ht="26.25" customHeight="1" x14ac:dyDescent="0.2">
      <c r="A127" s="904"/>
      <c r="B127" s="905"/>
      <c r="C127" s="923" t="s">
        <v>
477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
129</v>
      </c>
      <c r="AB127" s="862"/>
      <c r="AC127" s="862"/>
      <c r="AD127" s="862"/>
      <c r="AE127" s="863"/>
      <c r="AF127" s="864" t="s">
        <v>
129</v>
      </c>
      <c r="AG127" s="862"/>
      <c r="AH127" s="862"/>
      <c r="AI127" s="862"/>
      <c r="AJ127" s="863"/>
      <c r="AK127" s="864" t="s">
        <v>
129</v>
      </c>
      <c r="AL127" s="862"/>
      <c r="AM127" s="862"/>
      <c r="AN127" s="862"/>
      <c r="AO127" s="863"/>
      <c r="AP127" s="909" t="s">
        <v>
129</v>
      </c>
      <c r="AQ127" s="910"/>
      <c r="AR127" s="910"/>
      <c r="AS127" s="910"/>
      <c r="AT127" s="911"/>
      <c r="AU127" s="283"/>
      <c r="AV127" s="283"/>
      <c r="AW127" s="283"/>
      <c r="AX127" s="926" t="s">
        <v>
478</v>
      </c>
      <c r="AY127" s="894"/>
      <c r="AZ127" s="894"/>
      <c r="BA127" s="894"/>
      <c r="BB127" s="894"/>
      <c r="BC127" s="894"/>
      <c r="BD127" s="894"/>
      <c r="BE127" s="895"/>
      <c r="BF127" s="893" t="s">
        <v>
479</v>
      </c>
      <c r="BG127" s="894"/>
      <c r="BH127" s="894"/>
      <c r="BI127" s="894"/>
      <c r="BJ127" s="894"/>
      <c r="BK127" s="894"/>
      <c r="BL127" s="895"/>
      <c r="BM127" s="893" t="s">
        <v>
480</v>
      </c>
      <c r="BN127" s="894"/>
      <c r="BO127" s="894"/>
      <c r="BP127" s="894"/>
      <c r="BQ127" s="894"/>
      <c r="BR127" s="894"/>
      <c r="BS127" s="895"/>
      <c r="BT127" s="893" t="s">
        <v>
481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
482</v>
      </c>
      <c r="CQ127" s="832"/>
      <c r="CR127" s="832"/>
      <c r="CS127" s="832"/>
      <c r="CT127" s="832"/>
      <c r="CU127" s="832"/>
      <c r="CV127" s="832"/>
      <c r="CW127" s="832"/>
      <c r="CX127" s="832"/>
      <c r="CY127" s="832"/>
      <c r="CZ127" s="832"/>
      <c r="DA127" s="832"/>
      <c r="DB127" s="832"/>
      <c r="DC127" s="832"/>
      <c r="DD127" s="832"/>
      <c r="DE127" s="832"/>
      <c r="DF127" s="833"/>
      <c r="DG127" s="898" t="s">
        <v>
129</v>
      </c>
      <c r="DH127" s="899"/>
      <c r="DI127" s="899"/>
      <c r="DJ127" s="899"/>
      <c r="DK127" s="899"/>
      <c r="DL127" s="899" t="s">
        <v>
129</v>
      </c>
      <c r="DM127" s="899"/>
      <c r="DN127" s="899"/>
      <c r="DO127" s="899"/>
      <c r="DP127" s="899"/>
      <c r="DQ127" s="899" t="s">
        <v>
129</v>
      </c>
      <c r="DR127" s="899"/>
      <c r="DS127" s="899"/>
      <c r="DT127" s="899"/>
      <c r="DU127" s="899"/>
      <c r="DV127" s="876" t="s">
        <v>
129</v>
      </c>
      <c r="DW127" s="876"/>
      <c r="DX127" s="876"/>
      <c r="DY127" s="876"/>
      <c r="DZ127" s="877"/>
    </row>
    <row r="128" spans="1:130" s="247" customFormat="1" ht="26.25" customHeight="1" thickBot="1" x14ac:dyDescent="0.25">
      <c r="A128" s="878" t="s">
        <v>
483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
484</v>
      </c>
      <c r="X128" s="880"/>
      <c r="Y128" s="880"/>
      <c r="Z128" s="881"/>
      <c r="AA128" s="882">
        <v>
8688</v>
      </c>
      <c r="AB128" s="883"/>
      <c r="AC128" s="883"/>
      <c r="AD128" s="883"/>
      <c r="AE128" s="884"/>
      <c r="AF128" s="885">
        <v>
7075</v>
      </c>
      <c r="AG128" s="883"/>
      <c r="AH128" s="883"/>
      <c r="AI128" s="883"/>
      <c r="AJ128" s="884"/>
      <c r="AK128" s="885">
        <v>
5655</v>
      </c>
      <c r="AL128" s="883"/>
      <c r="AM128" s="883"/>
      <c r="AN128" s="883"/>
      <c r="AO128" s="884"/>
      <c r="AP128" s="886"/>
      <c r="AQ128" s="887"/>
      <c r="AR128" s="887"/>
      <c r="AS128" s="887"/>
      <c r="AT128" s="888"/>
      <c r="AU128" s="283"/>
      <c r="AV128" s="283"/>
      <c r="AW128" s="283"/>
      <c r="AX128" s="889" t="s">
        <v>
485</v>
      </c>
      <c r="AY128" s="890"/>
      <c r="AZ128" s="890"/>
      <c r="BA128" s="890"/>
      <c r="BB128" s="890"/>
      <c r="BC128" s="890"/>
      <c r="BD128" s="890"/>
      <c r="BE128" s="891"/>
      <c r="BF128" s="868" t="s">
        <v>
129</v>
      </c>
      <c r="BG128" s="869"/>
      <c r="BH128" s="869"/>
      <c r="BI128" s="869"/>
      <c r="BJ128" s="869"/>
      <c r="BK128" s="869"/>
      <c r="BL128" s="892"/>
      <c r="BM128" s="868">
        <v>
15</v>
      </c>
      <c r="BN128" s="869"/>
      <c r="BO128" s="869"/>
      <c r="BP128" s="869"/>
      <c r="BQ128" s="869"/>
      <c r="BR128" s="869"/>
      <c r="BS128" s="892"/>
      <c r="BT128" s="868">
        <v>
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
486</v>
      </c>
      <c r="CQ128" s="810"/>
      <c r="CR128" s="810"/>
      <c r="CS128" s="810"/>
      <c r="CT128" s="810"/>
      <c r="CU128" s="810"/>
      <c r="CV128" s="810"/>
      <c r="CW128" s="810"/>
      <c r="CX128" s="810"/>
      <c r="CY128" s="810"/>
      <c r="CZ128" s="810"/>
      <c r="DA128" s="810"/>
      <c r="DB128" s="810"/>
      <c r="DC128" s="810"/>
      <c r="DD128" s="810"/>
      <c r="DE128" s="810"/>
      <c r="DF128" s="811"/>
      <c r="DG128" s="872" t="s">
        <v>
129</v>
      </c>
      <c r="DH128" s="873"/>
      <c r="DI128" s="873"/>
      <c r="DJ128" s="873"/>
      <c r="DK128" s="873"/>
      <c r="DL128" s="873" t="s">
        <v>
129</v>
      </c>
      <c r="DM128" s="873"/>
      <c r="DN128" s="873"/>
      <c r="DO128" s="873"/>
      <c r="DP128" s="873"/>
      <c r="DQ128" s="873" t="s">
        <v>
129</v>
      </c>
      <c r="DR128" s="873"/>
      <c r="DS128" s="873"/>
      <c r="DT128" s="873"/>
      <c r="DU128" s="873"/>
      <c r="DV128" s="874" t="s">
        <v>
129</v>
      </c>
      <c r="DW128" s="874"/>
      <c r="DX128" s="874"/>
      <c r="DY128" s="874"/>
      <c r="DZ128" s="875"/>
    </row>
    <row r="129" spans="1:131" s="247" customFormat="1" ht="26.25" customHeight="1" x14ac:dyDescent="0.2">
      <c r="A129" s="856" t="s">
        <v>
109</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
487</v>
      </c>
      <c r="X129" s="859"/>
      <c r="Y129" s="859"/>
      <c r="Z129" s="860"/>
      <c r="AA129" s="861">
        <v>
347026</v>
      </c>
      <c r="AB129" s="862"/>
      <c r="AC129" s="862"/>
      <c r="AD129" s="862"/>
      <c r="AE129" s="863"/>
      <c r="AF129" s="864">
        <v>
339925</v>
      </c>
      <c r="AG129" s="862"/>
      <c r="AH129" s="862"/>
      <c r="AI129" s="862"/>
      <c r="AJ129" s="863"/>
      <c r="AK129" s="864">
        <v>
337317</v>
      </c>
      <c r="AL129" s="862"/>
      <c r="AM129" s="862"/>
      <c r="AN129" s="862"/>
      <c r="AO129" s="863"/>
      <c r="AP129" s="865"/>
      <c r="AQ129" s="866"/>
      <c r="AR129" s="866"/>
      <c r="AS129" s="866"/>
      <c r="AT129" s="867"/>
      <c r="AU129" s="285"/>
      <c r="AV129" s="285"/>
      <c r="AW129" s="285"/>
      <c r="AX129" s="831" t="s">
        <v>
488</v>
      </c>
      <c r="AY129" s="832"/>
      <c r="AZ129" s="832"/>
      <c r="BA129" s="832"/>
      <c r="BB129" s="832"/>
      <c r="BC129" s="832"/>
      <c r="BD129" s="832"/>
      <c r="BE129" s="833"/>
      <c r="BF129" s="851" t="s">
        <v>
129</v>
      </c>
      <c r="BG129" s="852"/>
      <c r="BH129" s="852"/>
      <c r="BI129" s="852"/>
      <c r="BJ129" s="852"/>
      <c r="BK129" s="852"/>
      <c r="BL129" s="853"/>
      <c r="BM129" s="851">
        <v>
20</v>
      </c>
      <c r="BN129" s="852"/>
      <c r="BO129" s="852"/>
      <c r="BP129" s="852"/>
      <c r="BQ129" s="852"/>
      <c r="BR129" s="852"/>
      <c r="BS129" s="853"/>
      <c r="BT129" s="851">
        <v>
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
489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
490</v>
      </c>
      <c r="X130" s="859"/>
      <c r="Y130" s="859"/>
      <c r="Z130" s="860"/>
      <c r="AA130" s="861">
        <v>
34534</v>
      </c>
      <c r="AB130" s="862"/>
      <c r="AC130" s="862"/>
      <c r="AD130" s="862"/>
      <c r="AE130" s="863"/>
      <c r="AF130" s="864">
        <v>
33006</v>
      </c>
      <c r="AG130" s="862"/>
      <c r="AH130" s="862"/>
      <c r="AI130" s="862"/>
      <c r="AJ130" s="863"/>
      <c r="AK130" s="864">
        <v>
33821</v>
      </c>
      <c r="AL130" s="862"/>
      <c r="AM130" s="862"/>
      <c r="AN130" s="862"/>
      <c r="AO130" s="863"/>
      <c r="AP130" s="865"/>
      <c r="AQ130" s="866"/>
      <c r="AR130" s="866"/>
      <c r="AS130" s="866"/>
      <c r="AT130" s="867"/>
      <c r="AU130" s="285"/>
      <c r="AV130" s="285"/>
      <c r="AW130" s="285"/>
      <c r="AX130" s="831" t="s">
        <v>
491</v>
      </c>
      <c r="AY130" s="832"/>
      <c r="AZ130" s="832"/>
      <c r="BA130" s="832"/>
      <c r="BB130" s="832"/>
      <c r="BC130" s="832"/>
      <c r="BD130" s="832"/>
      <c r="BE130" s="833"/>
      <c r="BF130" s="834">
        <v>
4</v>
      </c>
      <c r="BG130" s="835"/>
      <c r="BH130" s="835"/>
      <c r="BI130" s="835"/>
      <c r="BJ130" s="835"/>
      <c r="BK130" s="835"/>
      <c r="BL130" s="836"/>
      <c r="BM130" s="834">
        <v>
25</v>
      </c>
      <c r="BN130" s="835"/>
      <c r="BO130" s="835"/>
      <c r="BP130" s="835"/>
      <c r="BQ130" s="835"/>
      <c r="BR130" s="835"/>
      <c r="BS130" s="836"/>
      <c r="BT130" s="834">
        <v>
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
492</v>
      </c>
      <c r="X131" s="842"/>
      <c r="Y131" s="842"/>
      <c r="Z131" s="843"/>
      <c r="AA131" s="844">
        <v>
312492</v>
      </c>
      <c r="AB131" s="845"/>
      <c r="AC131" s="845"/>
      <c r="AD131" s="845"/>
      <c r="AE131" s="846"/>
      <c r="AF131" s="847">
        <v>
306919</v>
      </c>
      <c r="AG131" s="845"/>
      <c r="AH131" s="845"/>
      <c r="AI131" s="845"/>
      <c r="AJ131" s="846"/>
      <c r="AK131" s="847">
        <v>
303496</v>
      </c>
      <c r="AL131" s="845"/>
      <c r="AM131" s="845"/>
      <c r="AN131" s="845"/>
      <c r="AO131" s="846"/>
      <c r="AP131" s="848"/>
      <c r="AQ131" s="849"/>
      <c r="AR131" s="849"/>
      <c r="AS131" s="849"/>
      <c r="AT131" s="850"/>
      <c r="AU131" s="285"/>
      <c r="AV131" s="285"/>
      <c r="AW131" s="285"/>
      <c r="AX131" s="809" t="s">
        <v>
493</v>
      </c>
      <c r="AY131" s="810"/>
      <c r="AZ131" s="810"/>
      <c r="BA131" s="810"/>
      <c r="BB131" s="810"/>
      <c r="BC131" s="810"/>
      <c r="BD131" s="810"/>
      <c r="BE131" s="811"/>
      <c r="BF131" s="812" t="s">
        <v>
129</v>
      </c>
      <c r="BG131" s="813"/>
      <c r="BH131" s="813"/>
      <c r="BI131" s="813"/>
      <c r="BJ131" s="813"/>
      <c r="BK131" s="813"/>
      <c r="BL131" s="814"/>
      <c r="BM131" s="812">
        <v>
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
494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
495</v>
      </c>
      <c r="W132" s="822"/>
      <c r="X132" s="822"/>
      <c r="Y132" s="822"/>
      <c r="Z132" s="823"/>
      <c r="AA132" s="824">
        <v>
3.2788039370000002</v>
      </c>
      <c r="AB132" s="825"/>
      <c r="AC132" s="825"/>
      <c r="AD132" s="825"/>
      <c r="AE132" s="826"/>
      <c r="AF132" s="827">
        <v>
2.4276763579999998</v>
      </c>
      <c r="AG132" s="825"/>
      <c r="AH132" s="825"/>
      <c r="AI132" s="825"/>
      <c r="AJ132" s="826"/>
      <c r="AK132" s="827">
        <v>
6.2966233489999999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
496</v>
      </c>
      <c r="W133" s="801"/>
      <c r="X133" s="801"/>
      <c r="Y133" s="801"/>
      <c r="Z133" s="802"/>
      <c r="AA133" s="803">
        <v>
2.8</v>
      </c>
      <c r="AB133" s="804"/>
      <c r="AC133" s="804"/>
      <c r="AD133" s="804"/>
      <c r="AE133" s="805"/>
      <c r="AF133" s="803">
        <v>
2.8</v>
      </c>
      <c r="AG133" s="804"/>
      <c r="AH133" s="804"/>
      <c r="AI133" s="804"/>
      <c r="AJ133" s="805"/>
      <c r="AK133" s="803">
        <v>
4</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2si4vL7amKPOpBZz3PUTe4GH0ur/Qktm87m+jlqTYX0yY0Am6BbvM6CKy+ukm/jLvpT0ideHgCNyhfITnPFptw==" saltValue="5GnWy/U7SDhd724LCJhcC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
497</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rz4WYsfHn9Lq8ZAhijWxPQtvLn00ZjbAPvbsdMXFFdJX54J/iVHhrn7sb+KFzNDKLZO4RX7jXlb2rKZV2LjFFQ==" saltValue="wJDJcjrnLtjsLjrd6NS3Aw=="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hsrQcZitUiWBK9Et4HhIVDvMQIGwuIleltvHeQmGB10n2SxUqMddxgRytvaCCuykyHQkHhzmM0/dSHtJNu7K8g==" saltValue="yP3I6CnG8oboIuBC9+4r8Q=="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
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
499</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
500</v>
      </c>
      <c r="AP7" s="304"/>
      <c r="AQ7" s="305" t="s">
        <v>
501</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
502</v>
      </c>
      <c r="AQ8" s="311" t="s">
        <v>
503</v>
      </c>
      <c r="AR8" s="312" t="s">
        <v>
504</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
505</v>
      </c>
      <c r="AL9" s="1231"/>
      <c r="AM9" s="1231"/>
      <c r="AN9" s="1232"/>
      <c r="AO9" s="313">
        <v>
214425</v>
      </c>
      <c r="AP9" s="313">
        <v>
665916</v>
      </c>
      <c r="AQ9" s="314">
        <v>
218185</v>
      </c>
      <c r="AR9" s="315">
        <v>
205.2</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
506</v>
      </c>
      <c r="AL10" s="1231"/>
      <c r="AM10" s="1231"/>
      <c r="AN10" s="1232"/>
      <c r="AO10" s="316">
        <v>
9805</v>
      </c>
      <c r="AP10" s="316">
        <v>
30450</v>
      </c>
      <c r="AQ10" s="317">
        <v>
27381</v>
      </c>
      <c r="AR10" s="318">
        <v>
11.2</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
507</v>
      </c>
      <c r="AL11" s="1231"/>
      <c r="AM11" s="1231"/>
      <c r="AN11" s="1232"/>
      <c r="AO11" s="316">
        <v>
1292</v>
      </c>
      <c r="AP11" s="316">
        <v>
4012</v>
      </c>
      <c r="AQ11" s="317">
        <v>
25697</v>
      </c>
      <c r="AR11" s="318">
        <v>
-84.4</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
508</v>
      </c>
      <c r="AL12" s="1231"/>
      <c r="AM12" s="1231"/>
      <c r="AN12" s="1232"/>
      <c r="AO12" s="316" t="s">
        <v>
509</v>
      </c>
      <c r="AP12" s="316" t="s">
        <v>
509</v>
      </c>
      <c r="AQ12" s="317">
        <v>
4359</v>
      </c>
      <c r="AR12" s="318" t="s">
        <v>
509</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
510</v>
      </c>
      <c r="AL13" s="1231"/>
      <c r="AM13" s="1231"/>
      <c r="AN13" s="1232"/>
      <c r="AO13" s="316" t="s">
        <v>
509</v>
      </c>
      <c r="AP13" s="316" t="s">
        <v>
509</v>
      </c>
      <c r="AQ13" s="317" t="s">
        <v>
509</v>
      </c>
      <c r="AR13" s="318" t="s">
        <v>
509</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
511</v>
      </c>
      <c r="AL14" s="1231"/>
      <c r="AM14" s="1231"/>
      <c r="AN14" s="1232"/>
      <c r="AO14" s="316">
        <v>
11640</v>
      </c>
      <c r="AP14" s="316">
        <v>
36149</v>
      </c>
      <c r="AQ14" s="317">
        <v>
8999</v>
      </c>
      <c r="AR14" s="318">
        <v>
301.7</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
512</v>
      </c>
      <c r="AL15" s="1231"/>
      <c r="AM15" s="1231"/>
      <c r="AN15" s="1232"/>
      <c r="AO15" s="316" t="s">
        <v>
509</v>
      </c>
      <c r="AP15" s="316" t="s">
        <v>
509</v>
      </c>
      <c r="AQ15" s="317">
        <v>
6052</v>
      </c>
      <c r="AR15" s="318" t="s">
        <v>
509</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
513</v>
      </c>
      <c r="AL16" s="1234"/>
      <c r="AM16" s="1234"/>
      <c r="AN16" s="1235"/>
      <c r="AO16" s="316">
        <v>
-14382</v>
      </c>
      <c r="AP16" s="316">
        <v>
-44665</v>
      </c>
      <c r="AQ16" s="317">
        <v>
-19480</v>
      </c>
      <c r="AR16" s="318">
        <v>
129.30000000000001</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
190</v>
      </c>
      <c r="AL17" s="1234"/>
      <c r="AM17" s="1234"/>
      <c r="AN17" s="1235"/>
      <c r="AO17" s="316">
        <v>
222780</v>
      </c>
      <c r="AP17" s="316">
        <v>
691863</v>
      </c>
      <c r="AQ17" s="317">
        <v>
271195</v>
      </c>
      <c r="AR17" s="318">
        <v>
155.1</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
514</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
515</v>
      </c>
      <c r="AP20" s="324" t="s">
        <v>
516</v>
      </c>
      <c r="AQ20" s="325" t="s">
        <v>
517</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
518</v>
      </c>
      <c r="AL21" s="1228"/>
      <c r="AM21" s="1228"/>
      <c r="AN21" s="1229"/>
      <c r="AO21" s="328">
        <v>
65.22</v>
      </c>
      <c r="AP21" s="329">
        <v>
25.46</v>
      </c>
      <c r="AQ21" s="330">
        <v>
39.76</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
519</v>
      </c>
      <c r="AL22" s="1228"/>
      <c r="AM22" s="1228"/>
      <c r="AN22" s="1229"/>
      <c r="AO22" s="333">
        <v>
92.6</v>
      </c>
      <c r="AP22" s="334">
        <v>
93.7</v>
      </c>
      <c r="AQ22" s="335">
        <v>
-1.1000000000000001</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
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
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
522</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
500</v>
      </c>
      <c r="AP30" s="304"/>
      <c r="AQ30" s="305" t="s">
        <v>
501</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
502</v>
      </c>
      <c r="AQ31" s="311" t="s">
        <v>
503</v>
      </c>
      <c r="AR31" s="312" t="s">
        <v>
504</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
523</v>
      </c>
      <c r="AL32" s="1219"/>
      <c r="AM32" s="1219"/>
      <c r="AN32" s="1220"/>
      <c r="AO32" s="343">
        <v>
41800</v>
      </c>
      <c r="AP32" s="343">
        <v>
129814</v>
      </c>
      <c r="AQ32" s="344">
        <v>
157756</v>
      </c>
      <c r="AR32" s="345">
        <v>
-17.7</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
524</v>
      </c>
      <c r="AL33" s="1219"/>
      <c r="AM33" s="1219"/>
      <c r="AN33" s="1220"/>
      <c r="AO33" s="343" t="s">
        <v>
509</v>
      </c>
      <c r="AP33" s="343" t="s">
        <v>
509</v>
      </c>
      <c r="AQ33" s="344" t="s">
        <v>
509</v>
      </c>
      <c r="AR33" s="345" t="s">
        <v>
509</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
525</v>
      </c>
      <c r="AL34" s="1219"/>
      <c r="AM34" s="1219"/>
      <c r="AN34" s="1220"/>
      <c r="AO34" s="343" t="s">
        <v>
509</v>
      </c>
      <c r="AP34" s="343" t="s">
        <v>
509</v>
      </c>
      <c r="AQ34" s="344" t="s">
        <v>
509</v>
      </c>
      <c r="AR34" s="345" t="s">
        <v>
509</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
526</v>
      </c>
      <c r="AL35" s="1219"/>
      <c r="AM35" s="1219"/>
      <c r="AN35" s="1220"/>
      <c r="AO35" s="343">
        <v>
9592</v>
      </c>
      <c r="AP35" s="343">
        <v>
29789</v>
      </c>
      <c r="AQ35" s="344">
        <v>
29837</v>
      </c>
      <c r="AR35" s="345">
        <v>
-0.2</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
527</v>
      </c>
      <c r="AL36" s="1219"/>
      <c r="AM36" s="1219"/>
      <c r="AN36" s="1220"/>
      <c r="AO36" s="343">
        <v>
7194</v>
      </c>
      <c r="AP36" s="343">
        <v>
22342</v>
      </c>
      <c r="AQ36" s="344">
        <v>
5452</v>
      </c>
      <c r="AR36" s="345">
        <v>
309.8</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
528</v>
      </c>
      <c r="AL37" s="1219"/>
      <c r="AM37" s="1219"/>
      <c r="AN37" s="1220"/>
      <c r="AO37" s="343" t="s">
        <v>
509</v>
      </c>
      <c r="AP37" s="343" t="s">
        <v>
509</v>
      </c>
      <c r="AQ37" s="344">
        <v>
1300</v>
      </c>
      <c r="AR37" s="345" t="s">
        <v>
509</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
529</v>
      </c>
      <c r="AL38" s="1222"/>
      <c r="AM38" s="1222"/>
      <c r="AN38" s="1223"/>
      <c r="AO38" s="346" t="s">
        <v>
509</v>
      </c>
      <c r="AP38" s="346" t="s">
        <v>
509</v>
      </c>
      <c r="AQ38" s="347">
        <v>
36</v>
      </c>
      <c r="AR38" s="335" t="s">
        <v>
509</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
530</v>
      </c>
      <c r="AL39" s="1222"/>
      <c r="AM39" s="1222"/>
      <c r="AN39" s="1223"/>
      <c r="AO39" s="343">
        <v>
-5655</v>
      </c>
      <c r="AP39" s="343">
        <v>
-17562</v>
      </c>
      <c r="AQ39" s="344">
        <v>
-9131</v>
      </c>
      <c r="AR39" s="345">
        <v>
92.3</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
531</v>
      </c>
      <c r="AL40" s="1219"/>
      <c r="AM40" s="1219"/>
      <c r="AN40" s="1220"/>
      <c r="AO40" s="343">
        <v>
-33821</v>
      </c>
      <c r="AP40" s="343">
        <v>
-105034</v>
      </c>
      <c r="AQ40" s="344">
        <v>
-138994</v>
      </c>
      <c r="AR40" s="345">
        <v>
-24.4</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
303</v>
      </c>
      <c r="AL41" s="1225"/>
      <c r="AM41" s="1225"/>
      <c r="AN41" s="1226"/>
      <c r="AO41" s="343">
        <v>
19110</v>
      </c>
      <c r="AP41" s="343">
        <v>
59348</v>
      </c>
      <c r="AQ41" s="344">
        <v>
46254</v>
      </c>
      <c r="AR41" s="345">
        <v>
28.3</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
532</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
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
534</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
500</v>
      </c>
      <c r="AN49" s="1213" t="s">
        <v>
535</v>
      </c>
      <c r="AO49" s="1214"/>
      <c r="AP49" s="1214"/>
      <c r="AQ49" s="1214"/>
      <c r="AR49" s="1215"/>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
536</v>
      </c>
      <c r="AO50" s="360" t="s">
        <v>
537</v>
      </c>
      <c r="AP50" s="361" t="s">
        <v>
538</v>
      </c>
      <c r="AQ50" s="362" t="s">
        <v>
539</v>
      </c>
      <c r="AR50" s="363" t="s">
        <v>
540</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
541</v>
      </c>
      <c r="AL51" s="356"/>
      <c r="AM51" s="364">
        <v>
134662</v>
      </c>
      <c r="AN51" s="365">
        <v>
428860</v>
      </c>
      <c r="AO51" s="366">
        <v>
-32.799999999999997</v>
      </c>
      <c r="AP51" s="367">
        <v>
245039</v>
      </c>
      <c r="AQ51" s="368">
        <v>
-15.1</v>
      </c>
      <c r="AR51" s="369">
        <v>
-17.7</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
542</v>
      </c>
      <c r="AM52" s="372">
        <v>
134662</v>
      </c>
      <c r="AN52" s="373">
        <v>
428860</v>
      </c>
      <c r="AO52" s="374">
        <v>
-32.799999999999997</v>
      </c>
      <c r="AP52" s="375">
        <v>
108922</v>
      </c>
      <c r="AQ52" s="376">
        <v>
-23</v>
      </c>
      <c r="AR52" s="377">
        <v>
-9.8000000000000007</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
543</v>
      </c>
      <c r="AL53" s="356"/>
      <c r="AM53" s="364">
        <v>
254852</v>
      </c>
      <c r="AN53" s="365">
        <v>
809054</v>
      </c>
      <c r="AO53" s="366">
        <v>
88.7</v>
      </c>
      <c r="AP53" s="367">
        <v>
310300</v>
      </c>
      <c r="AQ53" s="368">
        <v>
26.6</v>
      </c>
      <c r="AR53" s="369">
        <v>
62.1</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
542</v>
      </c>
      <c r="AM54" s="372">
        <v>
190602</v>
      </c>
      <c r="AN54" s="373">
        <v>
605086</v>
      </c>
      <c r="AO54" s="374">
        <v>
41.1</v>
      </c>
      <c r="AP54" s="375">
        <v>
157576</v>
      </c>
      <c r="AQ54" s="376">
        <v>
44.7</v>
      </c>
      <c r="AR54" s="377">
        <v>
-3.6</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
544</v>
      </c>
      <c r="AL55" s="356"/>
      <c r="AM55" s="364">
        <v>
362906</v>
      </c>
      <c r="AN55" s="365">
        <v>
1130548</v>
      </c>
      <c r="AO55" s="366">
        <v>
39.700000000000003</v>
      </c>
      <c r="AP55" s="367">
        <v>
317319</v>
      </c>
      <c r="AQ55" s="368">
        <v>
2.2999999999999998</v>
      </c>
      <c r="AR55" s="369">
        <v>
37.4</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
542</v>
      </c>
      <c r="AM56" s="372">
        <v>
207009</v>
      </c>
      <c r="AN56" s="373">
        <v>
644888</v>
      </c>
      <c r="AO56" s="374">
        <v>
6.6</v>
      </c>
      <c r="AP56" s="375">
        <v>
164214</v>
      </c>
      <c r="AQ56" s="376">
        <v>
4.2</v>
      </c>
      <c r="AR56" s="377">
        <v>
2.4</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
545</v>
      </c>
      <c r="AL57" s="356"/>
      <c r="AM57" s="364">
        <v>
591691</v>
      </c>
      <c r="AN57" s="365">
        <v>
1831861</v>
      </c>
      <c r="AO57" s="366">
        <v>
62</v>
      </c>
      <c r="AP57" s="367">
        <v>
289738</v>
      </c>
      <c r="AQ57" s="368">
        <v>
-8.6999999999999993</v>
      </c>
      <c r="AR57" s="369">
        <v>
70.7</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
542</v>
      </c>
      <c r="AM58" s="372">
        <v>
47442</v>
      </c>
      <c r="AN58" s="373">
        <v>
146879</v>
      </c>
      <c r="AO58" s="374">
        <v>
-77.2</v>
      </c>
      <c r="AP58" s="375">
        <v>
156238</v>
      </c>
      <c r="AQ58" s="376">
        <v>
-4.9000000000000004</v>
      </c>
      <c r="AR58" s="377">
        <v>
-72.3</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
546</v>
      </c>
      <c r="AL59" s="356"/>
      <c r="AM59" s="364">
        <v>
162672</v>
      </c>
      <c r="AN59" s="365">
        <v>
505193</v>
      </c>
      <c r="AO59" s="366">
        <v>
-72.400000000000006</v>
      </c>
      <c r="AP59" s="367">
        <v>
316937</v>
      </c>
      <c r="AQ59" s="368">
        <v>
9.4</v>
      </c>
      <c r="AR59" s="369">
        <v>
-81.8</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
542</v>
      </c>
      <c r="AM60" s="372">
        <v>
162672</v>
      </c>
      <c r="AN60" s="373">
        <v>
505193</v>
      </c>
      <c r="AO60" s="374">
        <v>
244</v>
      </c>
      <c r="AP60" s="375">
        <v>
199150</v>
      </c>
      <c r="AQ60" s="376">
        <v>
27.5</v>
      </c>
      <c r="AR60" s="377">
        <v>
216.5</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
547</v>
      </c>
      <c r="AL61" s="378"/>
      <c r="AM61" s="379">
        <v>
301357</v>
      </c>
      <c r="AN61" s="380">
        <v>
941103</v>
      </c>
      <c r="AO61" s="381">
        <v>
17</v>
      </c>
      <c r="AP61" s="382">
        <v>
295867</v>
      </c>
      <c r="AQ61" s="383">
        <v>
2.9</v>
      </c>
      <c r="AR61" s="369">
        <v>
14.1</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
542</v>
      </c>
      <c r="AM62" s="372">
        <v>
148477</v>
      </c>
      <c r="AN62" s="373">
        <v>
466181</v>
      </c>
      <c r="AO62" s="374">
        <v>
36.299999999999997</v>
      </c>
      <c r="AP62" s="375">
        <v>
157220</v>
      </c>
      <c r="AQ62" s="376">
        <v>
9.6999999999999993</v>
      </c>
      <c r="AR62" s="377">
        <v>
26.6</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cTi/QFSIs6XZqy/3ih2jRM4kX0cRGfRWclq1ZEXjnZrZvxauFbRuK0Y6z/bs56NmMfYpwwadEafCSKgSgfHYLw==" saltValue="ahetzpIq6t8o7xi5cnl0+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549</v>
      </c>
    </row>
    <row r="120" spans="125:125" ht="13.5" hidden="1" customHeight="1" x14ac:dyDescent="0.2"/>
    <row r="121" spans="125:125" ht="13.5" hidden="1" customHeight="1" x14ac:dyDescent="0.2">
      <c r="DU121" s="291"/>
    </row>
  </sheetData>
  <sheetProtection algorithmName="SHA-512" hashValue="s6q35+FBnVOoq3IVuwC8Q4w8zX0dPfLFhZqzsNFoH6JI8iqICn4/YcFdmz6qdIDJjS+OsCE+C/yGqT+TJ0q/lw==" saltValue="jSCVjt6V56z6vEZG7aqYi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
550</v>
      </c>
    </row>
  </sheetData>
  <sheetProtection algorithmName="SHA-512" hashValue="5dF8nUXpKrh8ibuDnyzJ+WLG1j9aKD3vsVZG7DTEzNw7tPKAPhjA/pWfUot2wmJDazmiE9erJfE83KtDepa0jA==" saltValue="n3CxKfEhfI7ag+6qks8rS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551</v>
      </c>
      <c r="G46" s="8" t="s">
        <v>
552</v>
      </c>
      <c r="H46" s="8" t="s">
        <v>
553</v>
      </c>
      <c r="I46" s="8" t="s">
        <v>
554</v>
      </c>
      <c r="J46" s="9" t="s">
        <v>
555</v>
      </c>
    </row>
    <row r="47" spans="2:10" ht="57.75" customHeight="1" x14ac:dyDescent="0.2">
      <c r="B47" s="10"/>
      <c r="C47" s="1236" t="s">
        <v>
3</v>
      </c>
      <c r="D47" s="1236"/>
      <c r="E47" s="1237"/>
      <c r="F47" s="11">
        <v>
35.64</v>
      </c>
      <c r="G47" s="12">
        <v>
27.4</v>
      </c>
      <c r="H47" s="12">
        <v>
192.61</v>
      </c>
      <c r="I47" s="12">
        <v>
220.84</v>
      </c>
      <c r="J47" s="13">
        <v>
250.47</v>
      </c>
    </row>
    <row r="48" spans="2:10" ht="57.75" customHeight="1" x14ac:dyDescent="0.2">
      <c r="B48" s="14"/>
      <c r="C48" s="1238" t="s">
        <v>
4</v>
      </c>
      <c r="D48" s="1238"/>
      <c r="E48" s="1239"/>
      <c r="F48" s="15">
        <v>
19.46</v>
      </c>
      <c r="G48" s="16">
        <v>
4.2</v>
      </c>
      <c r="H48" s="16">
        <v>
8.74</v>
      </c>
      <c r="I48" s="16">
        <v>
17.649999999999999</v>
      </c>
      <c r="J48" s="17">
        <v>
15.88</v>
      </c>
    </row>
    <row r="49" spans="2:10" ht="57.75" customHeight="1" thickBot="1" x14ac:dyDescent="0.25">
      <c r="B49" s="18"/>
      <c r="C49" s="1240" t="s">
        <v>
5</v>
      </c>
      <c r="D49" s="1240"/>
      <c r="E49" s="1241"/>
      <c r="F49" s="19">
        <v>
6.63</v>
      </c>
      <c r="G49" s="20" t="s">
        <v>
556</v>
      </c>
      <c r="H49" s="20">
        <v>
169.27</v>
      </c>
      <c r="I49" s="20">
        <v>
32.94</v>
      </c>
      <c r="J49" s="21">
        <v>
26.01</v>
      </c>
    </row>
    <row r="50" spans="2:10" ht="13.5" customHeight="1" x14ac:dyDescent="0.2"/>
  </sheetData>
  <sheetProtection algorithmName="SHA-512" hashValue="tMeF8XV9fIK4J/q+yv6lmzezXyF+hF5a2fpjZH5SQTRyoAkN9V9fB8VMUf5dthHBd2llSsZXmzElMi04YMyu9g==" saltValue="/SF8epkW0YhSoaLwtePPW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2021-03-04T06:39:04Z</cp:lastPrinted>
  <dcterms:created xsi:type="dcterms:W3CDTF">2021-02-05T02:05:46Z</dcterms:created>
  <dcterms:modified xsi:type="dcterms:W3CDTF">2021-10-20T23:58:39Z</dcterms:modified>
  <cp:category/>
</cp:coreProperties>
</file>