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1年度\36_財政状況資料集の作成\08_作成依頼（2回目）\03_市町村から提出\27 瑞穂町○\"/>
    </mc:Choice>
  </mc:AlternateContent>
  <bookViews>
    <workbookView xWindow="0" yWindow="0" windowWidth="15360" windowHeight="7632" firstSheet="13"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BE34" i="10"/>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<sst xmlns="http://schemas.openxmlformats.org/spreadsheetml/2006/main" count="1144" uniqueCount="610">
  <si>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</si>
  <si>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</si>
  <si>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</si>
  <si>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</si>
  <si>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</si>
  <si>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</si>
  <si>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</si>
  <si>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</si>
  <si>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</si>
  <si>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</si>
  <si>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</si>
  <si>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</si>
  <si>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</si>
  <si>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</si>
  <si>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</si>
  <si>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</si>
  <si>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</si>
  <si>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</si>
  <si>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</si>
  <si>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</si>
  <si>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</si>
  <si>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</si>
  <si>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</si>
  <si>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</si>
  <si>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</si>
  <si>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</si>
  <si>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</si>
  <si>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</si>
  <si>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</si>
  <si>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</si>
  <si>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</si>
  <si>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</si>
  <si>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</si>
  <si>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</si>
  <si>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</si>
  <si>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</si>
  <si>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</si>
  <si>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</si>
  <si>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</si>
  <si>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</si>
  <si>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</si>
  <si>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</si>
  <si>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</si>
  <si>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</si>
  <si>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</si>
  <si>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</si>
  <si>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</si>
  <si>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</si>
  <si>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</si>
  <si>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</si>
  <si>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</si>
  <si>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</si>
  <si>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</si>
  <si>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</si>
  <si>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</si>
  <si>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</si>
  <si>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</si>
  <si>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</si>
  <si>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</si>
  <si>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</si>
  <si>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</si>
  <si>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</si>
  <si>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</si>
  <si>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</si>
  <si>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</si>
  <si>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</si>
  <si>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</si>
  <si>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</si>
  <si>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</si>
  <si>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</si>
  <si>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</si>
  <si>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</si>
  <si>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</si>
  <si>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</si>
  <si>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</si>
  <si>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</si>
  <si>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</si>
  <si>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</si>
  <si>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</si>
  <si>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</si>
  <si>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</si>
  <si>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</si>
  <si>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</si>
  <si>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</si>
  <si>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</si>
  <si>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</si>
  <si>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</si>
  <si>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</si>
  <si>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</si>
  <si>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</si>
  <si>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</si>
  <si>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</si>
  <si>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</si>
  <si>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</si>
  <si>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</si>
  <si>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</si>
  <si>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</si>
  <si>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</si>
  <si>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瑞穂町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</si>
  <si>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</si>
  <si>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</si>
  <si>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</si>
  <si>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</si>
  <si>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</si>
  <si>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</si>
  <si>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</si>
  <si>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</si>
  <si>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</si>
  <si>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</si>
  <si>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</si>
  <si>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</si>
  <si>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</si>
  <si>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</si>
  <si>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</si>
  <si>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</si>
  <si>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</si>
  <si>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</si>
  <si>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</si>
  <si>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</si>
  <si>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</si>
  <si>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</si>
  <si>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</si>
  <si>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</si>
  <si>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</si>
  <si>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</si>
  <si>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</si>
  <si>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</si>
  <si>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</si>
  <si>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</si>
  <si>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</si>
  <si>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</si>
  <si>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</si>
  <si>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</si>
  <si>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</si>
  <si>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</si>
  <si>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</si>
  <si>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</si>
  <si>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</si>
  <si>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</si>
  <si>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</si>
  <si>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</si>
  <si>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</si>
  <si>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</si>
  <si>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</si>
  <si>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</si>
  <si>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</si>
  <si>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</si>
  <si>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</si>
  <si>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</si>
  <si>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</si>
  <si>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</si>
  <si>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</si>
  <si>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</si>
  <si>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</si>
  <si>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</si>
  <si>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</si>
  <si>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</si>
  <si>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</si>
  <si>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</si>
  <si>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</si>
  <si>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</si>
  <si>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</si>
  <si>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</si>
  <si>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</si>
  <si>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</si>
  <si>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</si>
  <si>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</si>
  <si>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</si>
  <si>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</si>
  <si>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</si>
  <si>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</si>
  <si>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</si>
  <si>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</si>
  <si>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</si>
  <si>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</si>
  <si>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</si>
  <si>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</si>
  <si>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</si>
  <si>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</si>
  <si>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</si>
  <si>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</si>
  <si>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</si>
  <si>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</si>
  <si>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</si>
  <si>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</si>
  <si>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</si>
  <si>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</si>
  <si>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</si>
  <si>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</si>
  <si>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</si>
  <si>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</si>
  <si>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</si>
  <si>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</si>
  <si>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</si>
  <si>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</si>
  <si>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</si>
  <si>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</si>
  <si>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</si>
  <si>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</si>
  <si>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</si>
  <si>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</si>
  <si>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</si>
  <si>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</si>
  <si>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</si>
  <si>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</si>
  <si>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</si>
  <si>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</si>
  <si>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</si>
  <si>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</si>
  <si>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</si>
  <si>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</si>
  <si>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</si>
  <si>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</si>
  <si>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</si>
  <si>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</si>
  <si>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</si>
  <si>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</si>
  <si>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</si>
  <si>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</si>
  <si>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東京都瑞穂町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</si>
  <si>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</si>
  <si>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</si>
  <si>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</si>
  <si>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</si>
  <si>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</si>
  <si>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</si>
  <si>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</si>
  <si>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</si>
  <si>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</si>
  <si>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</si>
  <si>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</si>
  <si>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</si>
  <si>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</si>
  <si>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</si>
  <si>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</si>
  <si>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</si>
  <si>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</si>
  <si>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</si>
  <si>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</si>
  <si>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</si>
  <si>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</si>
  <si>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</si>
  <si>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</si>
  <si>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</si>
  <si>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</si>
  <si>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</si>
  <si>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</si>
  <si>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</si>
  <si>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</si>
  <si>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</si>
  <si>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</si>
  <si>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</si>
  <si>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</si>
  <si>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</si>
  <si>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</si>
  <si>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</si>
  <si>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</si>
  <si>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</si>
  <si>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</si>
  <si>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</si>
  <si>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</si>
  <si>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</si>
  <si>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</si>
  <si>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</si>
  <si>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</si>
  <si>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</si>
  <si>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</si>
  <si>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</si>
  <si>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</si>
  <si>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</si>
  <si>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</si>
  <si>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</si>
  <si>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</si>
  <si>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</si>
  <si>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</si>
  <si>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</si>
  <si>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</si>
  <si>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</si>
  <si>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</si>
  <si>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</si>
  <si>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</si>
  <si>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</si>
  <si>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</si>
  <si>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</si>
  <si>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</si>
  <si>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</si>
  <si>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</si>
  <si>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</si>
  <si>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</si>
  <si>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</si>
  <si>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</si>
  <si>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</si>
  <si>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</si>
  <si>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</si>
  <si>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</si>
  <si>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</si>
  <si>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</si>
  <si>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</si>
  <si>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</si>
  <si>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</si>
  <si>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</si>
  <si>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</si>
  <si>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</si>
  <si>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</si>
  <si>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</si>
  <si>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</si>
  <si>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</si>
  <si>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</si>
  <si>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</si>
  <si>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</si>
  <si>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</si>
  <si>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</si>
  <si>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</si>
  <si>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</si>
  <si>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</si>
  <si>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</si>
  <si>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</si>
  <si>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</si>
  <si>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</si>
  <si>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</si>
  <si>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</si>
  <si>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</si>
  <si>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</si>
  <si>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</si>
  <si>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</si>
  <si>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</si>
  <si>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</si>
  <si>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</si>
  <si>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</si>
  <si>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</si>
  <si>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</si>
  <si>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</si>
  <si>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</si>
  <si>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</si>
  <si>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</si>
  <si>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</si>
  <si>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</si>
  <si>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</si>
  <si>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</si>
  <si>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</si>
  <si>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</si>
  <si>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</si>
  <si>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</si>
  <si>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</si>
  <si>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</si>
  <si>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</si>
  <si>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</si>
  <si>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</si>
  <si>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</si>
  <si>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</si>
  <si>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</si>
  <si>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</si>
  <si>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</si>
  <si>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</si>
  <si>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</si>
  <si>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</si>
  <si>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</si>
  <si>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</si>
  <si>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</si>
  <si>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</si>
  <si>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</si>
  <si>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</si>
  <si>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</si>
  <si>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</si>
  <si>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</si>
  <si>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</si>
  <si>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</si>
  <si>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</si>
  <si>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</si>
  <si>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</si>
  <si>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</si>
  <si>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</si>
  <si>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</si>
  <si>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東京都瑞穂町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</si>
  <si>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</si>
  <si>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</si>
  <si>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</si>
  <si>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</si>
  <si>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</si>
  <si>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</si>
  <si>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</si>
  <si>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</si>
  <si>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</si>
  <si>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</si>
  <si>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</si>
  <si>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</si>
  <si>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</si>
  <si>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</si>
  <si>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</si>
  <si>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</si>
  <si>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</si>
  <si>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</si>
  <si>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</si>
  <si>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</si>
  <si>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福生都市計画瑞穂町箱根ケ崎駅西土地区画整理事業特別会計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</si>
  <si>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</si>
  <si>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</si>
  <si>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</si>
  <si>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</si>
  <si>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</si>
  <si>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</si>
  <si>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</si>
  <si>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</si>
  <si>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</si>
  <si>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</si>
  <si>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</si>
  <si>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</si>
  <si>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</si>
  <si>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瑞穂町国民健康保険特別会計</t>
    <phoneticPr fontId="5"/>
  </si>
  <si>
    <t>瑞穂町介護保険特別会計</t>
    <phoneticPr fontId="5"/>
  </si>
  <si>
    <t>瑞穂町後期高齢者医療特別会計</t>
    <phoneticPr fontId="5"/>
  </si>
  <si>
    <t>瑞穂町下水道事業特別会計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</si>
  <si>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</si>
  <si>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</si>
  <si>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</si>
  <si>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</si>
  <si>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</si>
  <si>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</si>
  <si>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</si>
  <si>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</si>
  <si>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</si>
  <si>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</si>
  <si>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</si>
  <si>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</si>
  <si>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</si>
  <si>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</si>
  <si>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</si>
  <si>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</si>
  <si>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</si>
  <si>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</si>
  <si>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</si>
  <si>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</si>
  <si>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</si>
  <si>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</si>
  <si>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</si>
  <si>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</si>
  <si>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</si>
  <si>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</si>
  <si>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</si>
  <si>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</si>
  <si>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</si>
  <si>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</si>
  <si>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</si>
  <si>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</si>
  <si>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</si>
  <si>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</si>
  <si>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</si>
  <si>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</si>
  <si>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</si>
  <si>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</si>
  <si>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</si>
  <si>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</si>
  <si>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</si>
  <si>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</si>
  <si>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</si>
  <si>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</si>
  <si>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</si>
  <si>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</si>
  <si>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</si>
  <si>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</si>
  <si>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</si>
  <si>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</si>
  <si>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</si>
  <si>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</si>
  <si>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</si>
  <si>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</si>
  <si>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</si>
  <si>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</si>
  <si>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</si>
  <si>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</si>
  <si>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瑞穂町介護保険特別会計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</si>
  <si>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</si>
  <si>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</si>
  <si>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</si>
  <si>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</si>
  <si>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</si>
  <si>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</si>
  <si>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</si>
  <si>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</si>
  <si>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</si>
  <si>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</si>
  <si>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</si>
  <si>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</si>
  <si>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</si>
  <si>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</si>
  <si>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</si>
  <si>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</si>
  <si>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</si>
  <si>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</si>
  <si>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</si>
  <si>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</si>
  <si>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</si>
  <si>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</si>
  <si>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</si>
  <si>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</si>
  <si>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</si>
  <si>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</si>
  <si>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</si>
  <si>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</si>
  <si>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</si>
  <si>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</si>
  <si>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</si>
  <si>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</si>
  <si>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</si>
  <si>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</si>
  <si>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</si>
  <si>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</si>
  <si>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</si>
  <si>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</si>
  <si>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</si>
  <si>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</si>
  <si>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</si>
  <si>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</si>
  <si>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</si>
  <si>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</si>
  <si>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</si>
  <si>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</si>
  <si>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</si>
  <si>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</si>
  <si>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</si>
  <si>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</si>
  <si>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</si>
  <si>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</si>
  <si>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</si>
  <si>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</si>
  <si>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</si>
  <si>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</si>
  <si>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</si>
  <si>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</si>
  <si>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</si>
  <si>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</si>
  <si>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</si>
  <si>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</si>
  <si>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</si>
  <si>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</si>
  <si>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</si>
  <si>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</si>
  <si>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</si>
  <si>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</si>
  <si>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</si>
  <si>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</si>
  <si>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</si>
  <si>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</si>
  <si>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</si>
  <si>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</si>
  <si>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</si>
  <si>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</si>
  <si>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</si>
  <si>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</si>
  <si>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</si>
  <si>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</si>
  <si>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</si>
  <si>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</si>
  <si>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</si>
  <si>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</si>
  <si>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</si>
  <si>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</si>
  <si>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1.63</t>
  </si>
  <si>
    <t>▲ 1.81</t>
  </si>
  <si>
    <t>▲ 4.93</t>
  </si>
  <si>
    <t>▲ 6.45</t>
  </si>
  <si>
    <t>▲ 6.15</t>
  </si>
  <si>
    <t>一般会計</t>
  </si>
  <si>
    <t>瑞穂町下水道事業特別会計</t>
  </si>
  <si>
    <t>福生都市計画瑞穂町箱根ケ崎駅西土地区画整理事業特別会計</t>
  </si>
  <si>
    <t>瑞穂町国民健康保険特別会計</t>
  </si>
  <si>
    <t>瑞穂町後期高齢者医療特別会計</t>
  </si>
  <si>
    <t>瑞穂町介護保険特別会計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</si>
  <si>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</si>
  <si>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</si>
  <si>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</si>
  <si>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</si>
  <si>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</si>
  <si>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</si>
  <si>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</si>
  <si>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</si>
  <si>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福生病院組合</t>
    <rPh sb="0" eb="2">
      <t>フッサ</t>
    </rPh>
    <rPh sb="2" eb="4">
      <t>ビョウイン</t>
    </rPh>
    <rPh sb="4" eb="6">
      <t>クミアイ</t>
    </rPh>
    <phoneticPr fontId="35"/>
  </si>
  <si>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35"/>
  </si>
  <si>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5"/>
  </si>
  <si>
    <t>東京たま広域資源循環組合</t>
    <rPh sb="0" eb="2">
      <t>トウキョウ</t>
    </rPh>
    <rPh sb="4" eb="6">
      <t>コウイキ</t>
    </rPh>
    <rPh sb="6" eb="8">
      <t>シゲン</t>
    </rPh>
    <rPh sb="8" eb="10">
      <t>ジュンカン</t>
    </rPh>
    <rPh sb="10" eb="12">
      <t>クミアイ</t>
    </rPh>
    <phoneticPr fontId="35"/>
  </si>
  <si>
    <t>瑞穂斎場組合</t>
    <rPh sb="0" eb="2">
      <t>ミズホ</t>
    </rPh>
    <rPh sb="2" eb="4">
      <t>サイジョウ</t>
    </rPh>
    <rPh sb="4" eb="6">
      <t>クミアイ</t>
    </rPh>
    <phoneticPr fontId="35"/>
  </si>
  <si>
    <t>西多摩衛生組合</t>
    <rPh sb="0" eb="3">
      <t>ニシタマ</t>
    </rPh>
    <rPh sb="3" eb="5">
      <t>エイセイ</t>
    </rPh>
    <rPh sb="5" eb="7">
      <t>クミアイ</t>
    </rPh>
    <phoneticPr fontId="35"/>
  </si>
  <si>
    <t>羽村・瑞穂地区学校給食組合</t>
    <rPh sb="0" eb="2">
      <t>ハムラ</t>
    </rPh>
    <rPh sb="3" eb="5">
      <t>ミズホ</t>
    </rPh>
    <rPh sb="5" eb="7">
      <t>チク</t>
    </rPh>
    <rPh sb="7" eb="9">
      <t>ガッコウ</t>
    </rPh>
    <rPh sb="9" eb="11">
      <t>キュウショク</t>
    </rPh>
    <rPh sb="11" eb="13">
      <t>クミアイ</t>
    </rPh>
    <phoneticPr fontId="35"/>
  </si>
  <si>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35"/>
  </si>
  <si>
    <t>東京市町村総合事務組合（東京都市町村民交通災害共済事業）</t>
    <rPh sb="0" eb="2">
      <t>トウキョウ</t>
    </rPh>
    <rPh sb="2" eb="5">
      <t>シチョウソン</t>
    </rPh>
    <rPh sb="5" eb="7">
      <t>ソウゴウ</t>
    </rPh>
    <rPh sb="7" eb="9">
      <t>ジム</t>
    </rPh>
    <rPh sb="9" eb="11">
      <t>クミアイ</t>
    </rPh>
    <rPh sb="12" eb="15">
      <t>トウキョウト</t>
    </rPh>
    <rPh sb="15" eb="18">
      <t>シチョウソン</t>
    </rPh>
    <rPh sb="18" eb="19">
      <t>ミン</t>
    </rPh>
    <rPh sb="19" eb="21">
      <t>コウツウ</t>
    </rPh>
    <rPh sb="21" eb="23">
      <t>サイガイ</t>
    </rPh>
    <rPh sb="23" eb="25">
      <t>キョウサイ</t>
    </rPh>
    <rPh sb="25" eb="27">
      <t>ジギョウ</t>
    </rPh>
    <phoneticPr fontId="35"/>
  </si>
  <si>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35"/>
  </si>
  <si>
    <t>東京都市町村職員退職手当組合</t>
    <rPh sb="0" eb="3">
      <t>トウキョウト</t>
    </rPh>
    <rPh sb="3" eb="6">
      <t>シチョウソン</t>
    </rPh>
    <rPh sb="6" eb="8">
      <t>ショクイン</t>
    </rPh>
    <rPh sb="8" eb="10">
      <t>タイショク</t>
    </rPh>
    <rPh sb="10" eb="12">
      <t>テアテ</t>
    </rPh>
    <rPh sb="12" eb="14">
      <t>クミアイ</t>
    </rPh>
    <phoneticPr fontId="35"/>
  </si>
  <si>
    <t>土地開発公社</t>
    <rPh sb="0" eb="2">
      <t>トチ</t>
    </rPh>
    <rPh sb="2" eb="4">
      <t>カイハツ</t>
    </rPh>
    <rPh sb="4" eb="6">
      <t>コウシャ</t>
    </rPh>
    <phoneticPr fontId="2"/>
  </si>
  <si>
    <t>○</t>
    <phoneticPr fontId="2"/>
  </si>
  <si>
    <t>-</t>
    <phoneticPr fontId="2"/>
  </si>
  <si>
    <t>公共施設建設基金</t>
    <rPh sb="0" eb="2">
      <t>コウキョウ</t>
    </rPh>
    <rPh sb="2" eb="4">
      <t>シセツ</t>
    </rPh>
    <rPh sb="4" eb="6">
      <t>ケンセツ</t>
    </rPh>
    <rPh sb="6" eb="8">
      <t>キキン</t>
    </rPh>
    <phoneticPr fontId="18"/>
  </si>
  <si>
    <t>特定防衛施設周辺整備調整交付金事業基金</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phoneticPr fontId="18"/>
  </si>
  <si>
    <t>多摩都市モノレール基金</t>
    <rPh sb="0" eb="2">
      <t>タマ</t>
    </rPh>
    <rPh sb="2" eb="4">
      <t>トシ</t>
    </rPh>
    <rPh sb="9" eb="11">
      <t>キキン</t>
    </rPh>
    <phoneticPr fontId="19"/>
  </si>
  <si>
    <t>社会福祉基金</t>
    <rPh sb="0" eb="2">
      <t>シャカイ</t>
    </rPh>
    <rPh sb="2" eb="4">
      <t>フクシ</t>
    </rPh>
    <rPh sb="4" eb="6">
      <t>キキン</t>
    </rPh>
    <phoneticPr fontId="19"/>
  </si>
  <si>
    <t>瑞穂斎場周辺整備基金</t>
    <rPh sb="0" eb="2">
      <t>ミズホ</t>
    </rPh>
    <rPh sb="2" eb="4">
      <t>サイジョウ</t>
    </rPh>
    <rPh sb="4" eb="6">
      <t>シュウヘン</t>
    </rPh>
    <rPh sb="6" eb="8">
      <t>セイビ</t>
    </rPh>
    <rPh sb="8" eb="10">
      <t>キキン</t>
    </rPh>
    <phoneticPr fontId="19"/>
  </si>
  <si>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</si>
  <si>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</si>
  <si>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</si>
  <si>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</si>
  <si>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</si>
  <si>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将来負担比率がマイナスであることから財政は健全であるといえます。また、実質公債費率も類似団体内平均値を下回っており、今後、この数値を維持できるように努める必要があります。</t>
    <rPh sb="0" eb="2">
      <t>ショウライ</t>
    </rPh>
    <rPh sb="2" eb="4">
      <t>フタン</t>
    </rPh>
    <rPh sb="4" eb="6">
      <t>ヒリツ</t>
    </rPh>
    <rPh sb="18" eb="20">
      <t>ザイセイ</t>
    </rPh>
    <rPh sb="21" eb="23">
      <t>ケンゼン</t>
    </rPh>
    <rPh sb="35" eb="37">
      <t>ジッシツ</t>
    </rPh>
    <rPh sb="37" eb="40">
      <t>コウサイヒ</t>
    </rPh>
    <rPh sb="40" eb="41">
      <t>リツ</t>
    </rPh>
    <rPh sb="42" eb="44">
      <t>ルイジ</t>
    </rPh>
    <rPh sb="44" eb="46">
      <t>ダンタイ</t>
    </rPh>
    <rPh sb="46" eb="47">
      <t>ナイ</t>
    </rPh>
    <rPh sb="47" eb="50">
      <t>ヘイキンチ</t>
    </rPh>
    <rPh sb="51" eb="53">
      <t>シタマワ</t>
    </rPh>
    <rPh sb="58" eb="60">
      <t>コンゴ</t>
    </rPh>
    <rPh sb="63" eb="65">
      <t>スウチ</t>
    </rPh>
    <rPh sb="66" eb="68">
      <t>イジ</t>
    </rPh>
    <rPh sb="74" eb="75">
      <t>ツト</t>
    </rPh>
    <rPh sb="77" eb="79">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</si>
  <si>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</si>
  <si>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</si>
  <si>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</si>
  <si>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</si>
  <si>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</si>
  <si>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充当可能財源が将来負担額を上回っており、将来負担比率がマイナスとなっているため（令和元年度は△6.2%)財政は健全であるといえます。また、有形固定資産減価償却率も類似団体内平均値を下回っており、施設の老朽化も抑えられていると言えます。今後も計画的な施設の改修及び整備を行います。</t>
    <rPh sb="40" eb="41">
      <t>レイ</t>
    </rPh>
    <rPh sb="41" eb="42">
      <t>ワ</t>
    </rPh>
    <rPh sb="42" eb="43">
      <t>ゲン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</si>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</sst>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893C-46CF-8231-1ECA69055A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56519</c:v>
                </c:pt>
                <c:pt idx="1">
                  <c:v>67286</c:v>
                </c:pt>
                <c:pt idx="2">
                  <c:v>77037</c:v>
                </c:pt>
                <c:pt idx="3">
                  <c:v>96293</c:v>
                </c:pt>
                <c:pt idx="4">
                  <c:v>120984</c:v>
                </c:pt>
              </c:numCache>
            </c:numRef>
          </c:val>
          <c:smooth val="0"/>
          <c:extLst>
            <c:ext xmlns:c16="http://schemas.microsoft.com/office/drawing/2014/chart" uri="{C3380CC4-5D6E-409C-BE32-E72D297353CC}">
              <c16:uniqueId val="{00000001-893C-46CF-8231-1ECA69055A8A}"/>
            </c:ext>
          </c:extLst>
        </c:ser>
        <c:dLbls>
          <c:showLegendKey val="0"/>
          <c:showVal val="0"/>
          <c:showCatName val="0"/>
          <c:showSerName val="0"/>
          <c:showPercent val="0"/>
          <c:showBubbleSize val="0"/>
        </c:dLbls>
        <c:marker val="1"/>
        <c:smooth val="0"/>
        <c:axId val="125504512"/>
        <c:axId val="125506688"/>
      </c:lineChart>
      <c:catAx>
        <c:axId val="125504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506688"/>
        <c:crosses val="autoZero"/>
        <c:auto val="1"/>
        <c:lblAlgn val="ctr"/>
        <c:lblOffset val="100"/>
        <c:tickLblSkip val="1"/>
        <c:tickMarkSkip val="1"/>
        <c:noMultiLvlLbl val="0"/>
      </c:catAx>
      <c:valAx>
        <c:axId val="1255066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504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4.76</c:v>
                </c:pt>
                <c:pt idx="1">
                  <c:v>7</c:v>
                </c:pt>
                <c:pt idx="2">
                  <c:v>5.89</c:v>
                </c:pt>
                <c:pt idx="3">
                  <c:v>2.72</c:v>
                </c:pt>
                <c:pt idx="4">
                  <c:v>3.78</c:v>
                </c:pt>
              </c:numCache>
            </c:numRef>
          </c:val>
          <c:extLst>
            <c:ext xmlns:c16="http://schemas.microsoft.com/office/drawing/2014/chart" uri="{C3380CC4-5D6E-409C-BE32-E72D297353CC}">
              <c16:uniqueId val="{00000000-AB67-49C7-A597-07DCE82D68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39.840000000000003</c:v>
                </c:pt>
                <c:pt idx="1">
                  <c:v>34.200000000000003</c:v>
                </c:pt>
                <c:pt idx="2">
                  <c:v>31.03</c:v>
                </c:pt>
                <c:pt idx="3">
                  <c:v>28.9</c:v>
                </c:pt>
                <c:pt idx="4">
                  <c:v>21.02</c:v>
                </c:pt>
              </c:numCache>
            </c:numRef>
          </c:val>
          <c:extLst>
            <c:ext xmlns:c16="http://schemas.microsoft.com/office/drawing/2014/chart" uri="{C3380CC4-5D6E-409C-BE32-E72D297353CC}">
              <c16:uniqueId val="{00000001-AB67-49C7-A597-07DCE82D68B0}"/>
            </c:ext>
          </c:extLst>
        </c:ser>
        <c:dLbls>
          <c:showLegendKey val="0"/>
          <c:showVal val="0"/>
          <c:showCatName val="0"/>
          <c:showSerName val="0"/>
          <c:showPercent val="0"/>
          <c:showBubbleSize val="0"/>
        </c:dLbls>
        <c:gapWidth val="250"/>
        <c:overlap val="100"/>
        <c:axId val="132926080"/>
        <c:axId val="132932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-1.63</c:v>
                </c:pt>
                <c:pt idx="1">
                  <c:v>-1.81</c:v>
                </c:pt>
                <c:pt idx="2">
                  <c:v>-4.93</c:v>
                </c:pt>
                <c:pt idx="3">
                  <c:v>-6.45</c:v>
                </c:pt>
                <c:pt idx="4">
                  <c:v>-6.15</c:v>
                </c:pt>
              </c:numCache>
            </c:numRef>
          </c:val>
          <c:smooth val="0"/>
          <c:extLst>
            <c:ext xmlns:c16="http://schemas.microsoft.com/office/drawing/2014/chart" uri="{C3380CC4-5D6E-409C-BE32-E72D297353CC}">
              <c16:uniqueId val="{00000002-AB67-49C7-A597-07DCE82D68B0}"/>
            </c:ext>
          </c:extLst>
        </c:ser>
        <c:dLbls>
          <c:showLegendKey val="0"/>
          <c:showVal val="0"/>
          <c:showCatName val="0"/>
          <c:showSerName val="0"/>
          <c:showPercent val="0"/>
          <c:showBubbleSize val="0"/>
        </c:dLbls>
        <c:marker val="1"/>
        <c:smooth val="0"/>
        <c:axId val="132926080"/>
        <c:axId val="132932352"/>
      </c:lineChart>
      <c:catAx>
        <c:axId val="13292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932352"/>
        <c:crosses val="autoZero"/>
        <c:auto val="1"/>
        <c:lblAlgn val="ctr"/>
        <c:lblOffset val="100"/>
        <c:tickLblSkip val="1"/>
        <c:tickMarkSkip val="1"/>
        <c:noMultiLvlLbl val="0"/>
      </c:catAx>
      <c:valAx>
        <c:axId val="132932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926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535-46D5-AF2E-294CB11784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35-46D5-AF2E-294CB117848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535-46D5-AF2E-294CB117848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535-46D5-AF2E-294CB117848E}"/>
            </c:ext>
          </c:extLst>
        </c:ser>
        <c:ser>
          <c:idx val="4"/>
          <c:order val="4"/>
          <c:tx>
            <c:strRef>
              <c:f>データシート!$A$31</c:f>
              <c:strCache>
                <c:ptCount val="1"/>
                <c:pt idx="0">
                  <c:v>瑞穂町介護保険特別会計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c:v>
                </c:pt>
                <c:pt idx="2">
                  <c:v>#N/A</c:v>
                </c:pt>
                <c:pt idx="3">
                  <c:v>0.79</c:v>
                </c:pt>
                <c:pt idx="4">
                  <c:v>#N/A</c:v>
                </c:pt>
                <c:pt idx="5">
                  <c:v>0.37</c:v>
                </c:pt>
                <c:pt idx="6">
                  <c:v>#N/A</c:v>
                </c:pt>
                <c:pt idx="7">
                  <c:v>0.56999999999999995</c:v>
                </c:pt>
                <c:pt idx="8">
                  <c:v>#N/A</c:v>
                </c:pt>
                <c:pt idx="9">
                  <c:v>0.06</c:v>
                </c:pt>
              </c:numCache>
            </c:numRef>
          </c:val>
          <c:extLst>
            <c:ext xmlns:c16="http://schemas.microsoft.com/office/drawing/2014/chart" uri="{C3380CC4-5D6E-409C-BE32-E72D297353CC}">
              <c16:uniqueId val="{00000004-6535-46D5-AF2E-294CB117848E}"/>
            </c:ext>
          </c:extLst>
        </c:ser>
        <c:ser>
          <c:idx val="5"/>
          <c:order val="5"/>
          <c:tx>
            <c:strRef>
              <c:f>データシート!$A$32</c:f>
              <c:strCache>
                <c:ptCount val="1"/>
                <c:pt idx="0">
                  <c:v>瑞穂町後期高齢者医療特別会計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0.18</c:v>
                </c:pt>
                <c:pt idx="2">
                  <c:v>#N/A</c:v>
                </c:pt>
                <c:pt idx="3">
                  <c:v>0.12</c:v>
                </c:pt>
                <c:pt idx="4">
                  <c:v>#N/A</c:v>
                </c:pt>
                <c:pt idx="5">
                  <c:v>0.13</c:v>
                </c:pt>
                <c:pt idx="6">
                  <c:v>#N/A</c:v>
                </c:pt>
                <c:pt idx="7">
                  <c:v>0.12</c:v>
                </c:pt>
                <c:pt idx="8">
                  <c:v>#N/A</c:v>
                </c:pt>
                <c:pt idx="9">
                  <c:v>0.11</c:v>
                </c:pt>
              </c:numCache>
            </c:numRef>
          </c:val>
          <c:extLst>
            <c:ext xmlns:c16="http://schemas.microsoft.com/office/drawing/2014/chart" uri="{C3380CC4-5D6E-409C-BE32-E72D297353CC}">
              <c16:uniqueId val="{00000005-6535-46D5-AF2E-294CB117848E}"/>
            </c:ext>
          </c:extLst>
        </c:ser>
        <c:ser>
          <c:idx val="6"/>
          <c:order val="6"/>
          <c:tx>
            <c:strRef>
              <c:f>データシート!$A$33</c:f>
              <c:strCache>
                <c:ptCount val="1"/>
                <c:pt idx="0">
                  <c:v>瑞穂町国民健康保険特別会計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0.39</c:v>
                </c:pt>
                <c:pt idx="2">
                  <c:v>#N/A</c:v>
                </c:pt>
                <c:pt idx="3">
                  <c:v>0.82</c:v>
                </c:pt>
                <c:pt idx="4">
                  <c:v>#N/A</c:v>
                </c:pt>
                <c:pt idx="5">
                  <c:v>1.21</c:v>
                </c:pt>
                <c:pt idx="6">
                  <c:v>#N/A</c:v>
                </c:pt>
                <c:pt idx="7">
                  <c:v>0.22</c:v>
                </c:pt>
                <c:pt idx="8">
                  <c:v>#N/A</c:v>
                </c:pt>
                <c:pt idx="9">
                  <c:v>0.59</c:v>
                </c:pt>
              </c:numCache>
            </c:numRef>
          </c:val>
          <c:extLst>
            <c:ext xmlns:c16="http://schemas.microsoft.com/office/drawing/2014/chart" uri="{C3380CC4-5D6E-409C-BE32-E72D297353CC}">
              <c16:uniqueId val="{00000006-6535-46D5-AF2E-294CB117848E}"/>
            </c:ext>
          </c:extLst>
        </c:ser>
        <c:ser>
          <c:idx val="7"/>
          <c:order val="7"/>
          <c:tx>
            <c:strRef>
              <c:f>データシート!$A$34</c:f>
              <c:strCache>
                <c:ptCount val="1"/>
                <c:pt idx="0">
                  <c:v>福生都市計画瑞穂町箱根ケ崎駅西土地区画整理事業特別会計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1.03</c:v>
                </c:pt>
                <c:pt idx="2">
                  <c:v>#N/A</c:v>
                </c:pt>
                <c:pt idx="3">
                  <c:v>0.23</c:v>
                </c:pt>
                <c:pt idx="4">
                  <c:v>#N/A</c:v>
                </c:pt>
                <c:pt idx="5">
                  <c:v>0.09</c:v>
                </c:pt>
                <c:pt idx="6">
                  <c:v>#N/A</c:v>
                </c:pt>
                <c:pt idx="7">
                  <c:v>0.22</c:v>
                </c:pt>
                <c:pt idx="8">
                  <c:v>#N/A</c:v>
                </c:pt>
                <c:pt idx="9">
                  <c:v>0.88</c:v>
                </c:pt>
              </c:numCache>
            </c:numRef>
          </c:val>
          <c:extLst>
            <c:ext xmlns:c16="http://schemas.microsoft.com/office/drawing/2014/chart" uri="{C3380CC4-5D6E-409C-BE32-E72D297353CC}">
              <c16:uniqueId val="{00000007-6535-46D5-AF2E-294CB117848E}"/>
            </c:ext>
          </c:extLst>
        </c:ser>
        <c:ser>
          <c:idx val="8"/>
          <c:order val="8"/>
          <c:tx>
            <c:strRef>
              <c:f>データシート!$A$35</c:f>
              <c:strCache>
                <c:ptCount val="1"/>
                <c:pt idx="0">
                  <c:v>瑞穂町下水道事業特別会計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0.37</c:v>
                </c:pt>
                <c:pt idx="2">
                  <c:v>#N/A</c:v>
                </c:pt>
                <c:pt idx="3">
                  <c:v>0.28999999999999998</c:v>
                </c:pt>
                <c:pt idx="4">
                  <c:v>#N/A</c:v>
                </c:pt>
                <c:pt idx="5">
                  <c:v>0.15</c:v>
                </c:pt>
                <c:pt idx="6">
                  <c:v>#N/A</c:v>
                </c:pt>
                <c:pt idx="7">
                  <c:v>0.46</c:v>
                </c:pt>
                <c:pt idx="8">
                  <c:v>#N/A</c:v>
                </c:pt>
                <c:pt idx="9">
                  <c:v>1.79</c:v>
                </c:pt>
              </c:numCache>
            </c:numRef>
          </c:val>
          <c:extLst>
            <c:ext xmlns:c16="http://schemas.microsoft.com/office/drawing/2014/chart" uri="{C3380CC4-5D6E-409C-BE32-E72D297353CC}">
              <c16:uniqueId val="{00000008-6535-46D5-AF2E-294CB117848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3.71</c:v>
                </c:pt>
                <c:pt idx="2">
                  <c:v>#N/A</c:v>
                </c:pt>
                <c:pt idx="3">
                  <c:v>6.76</c:v>
                </c:pt>
                <c:pt idx="4">
                  <c:v>#N/A</c:v>
                </c:pt>
                <c:pt idx="5">
                  <c:v>5.8</c:v>
                </c:pt>
                <c:pt idx="6">
                  <c:v>#N/A</c:v>
                </c:pt>
                <c:pt idx="7">
                  <c:v>2.48</c:v>
                </c:pt>
                <c:pt idx="8">
                  <c:v>#N/A</c:v>
                </c:pt>
                <c:pt idx="9">
                  <c:v>2.89</c:v>
                </c:pt>
              </c:numCache>
            </c:numRef>
          </c:val>
          <c:extLst>
            <c:ext xmlns:c16="http://schemas.microsoft.com/office/drawing/2014/chart" uri="{C3380CC4-5D6E-409C-BE32-E72D297353CC}">
              <c16:uniqueId val="{00000009-6535-46D5-AF2E-294CB117848E}"/>
            </c:ext>
          </c:extLst>
        </c:ser>
        <c:dLbls>
          <c:showLegendKey val="0"/>
          <c:showVal val="0"/>
          <c:showCatName val="0"/>
          <c:showSerName val="0"/>
          <c:showPercent val="0"/>
          <c:showBubbleSize val="0"/>
        </c:dLbls>
        <c:gapWidth val="150"/>
        <c:overlap val="100"/>
        <c:axId val="133321088"/>
        <c:axId val="133322624"/>
      </c:barChart>
      <c:catAx>
        <c:axId val="13332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322624"/>
        <c:crosses val="autoZero"/>
        <c:auto val="1"/>
        <c:lblAlgn val="ctr"/>
        <c:lblOffset val="100"/>
        <c:tickLblSkip val="1"/>
        <c:tickMarkSkip val="1"/>
        <c:noMultiLvlLbl val="0"/>
      </c:catAx>
      <c:valAx>
        <c:axId val="133322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321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819</c:v>
                </c:pt>
                <c:pt idx="5">
                  <c:v>822</c:v>
                </c:pt>
                <c:pt idx="8">
                  <c:v>791</c:v>
                </c:pt>
                <c:pt idx="11">
                  <c:v>747</c:v>
                </c:pt>
                <c:pt idx="14">
                  <c:v>796</c:v>
                </c:pt>
              </c:numCache>
            </c:numRef>
          </c:val>
          <c:extLst>
            <c:ext xmlns:c16="http://schemas.microsoft.com/office/drawing/2014/chart" uri="{C3380CC4-5D6E-409C-BE32-E72D297353CC}">
              <c16:uniqueId val="{00000000-8C6E-46F0-AB95-AF906AF09C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C6E-46F0-AB95-AF906AF09C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2-8C6E-46F0-AB95-AF906AF09C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119</c:v>
                </c:pt>
                <c:pt idx="3">
                  <c:v>126</c:v>
                </c:pt>
                <c:pt idx="6">
                  <c:v>127</c:v>
                </c:pt>
                <c:pt idx="9">
                  <c:v>130</c:v>
                </c:pt>
                <c:pt idx="12">
                  <c:v>137</c:v>
                </c:pt>
              </c:numCache>
            </c:numRef>
          </c:val>
          <c:extLst>
            <c:ext xmlns:c16="http://schemas.microsoft.com/office/drawing/2014/chart" uri="{C3380CC4-5D6E-409C-BE32-E72D297353CC}">
              <c16:uniqueId val="{00000003-8C6E-46F0-AB95-AF906AF09C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195</c:v>
                </c:pt>
                <c:pt idx="3">
                  <c:v>188</c:v>
                </c:pt>
                <c:pt idx="6">
                  <c:v>166</c:v>
                </c:pt>
                <c:pt idx="9">
                  <c:v>168</c:v>
                </c:pt>
                <c:pt idx="12">
                  <c:v>168</c:v>
                </c:pt>
              </c:numCache>
            </c:numRef>
          </c:val>
          <c:extLst>
            <c:ext xmlns:c16="http://schemas.microsoft.com/office/drawing/2014/chart" uri="{C3380CC4-5D6E-409C-BE32-E72D297353CC}">
              <c16:uniqueId val="{00000004-8C6E-46F0-AB95-AF906AF09C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C6E-46F0-AB95-AF906AF09C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C6E-46F0-AB95-AF906AF09C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519</c:v>
                </c:pt>
                <c:pt idx="3">
                  <c:v>548</c:v>
                </c:pt>
                <c:pt idx="6">
                  <c:v>562</c:v>
                </c:pt>
                <c:pt idx="9">
                  <c:v>501</c:v>
                </c:pt>
                <c:pt idx="12">
                  <c:v>498</c:v>
                </c:pt>
              </c:numCache>
            </c:numRef>
          </c:val>
          <c:extLst>
            <c:ext xmlns:c16="http://schemas.microsoft.com/office/drawing/2014/chart" uri="{C3380CC4-5D6E-409C-BE32-E72D297353CC}">
              <c16:uniqueId val="{00000007-8C6E-46F0-AB95-AF906AF09C2B}"/>
            </c:ext>
          </c:extLst>
        </c:ser>
        <c:dLbls>
          <c:showLegendKey val="0"/>
          <c:showVal val="0"/>
          <c:showCatName val="0"/>
          <c:showSerName val="0"/>
          <c:showPercent val="0"/>
          <c:showBubbleSize val="0"/>
        </c:dLbls>
        <c:gapWidth val="100"/>
        <c:overlap val="100"/>
        <c:axId val="125446784"/>
        <c:axId val="125461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c:v>
                </c:pt>
                <c:pt idx="2">
                  <c:v>#N/A</c:v>
                </c:pt>
                <c:pt idx="3">
                  <c:v>#N/A</c:v>
                </c:pt>
                <c:pt idx="4">
                  <c:v>41</c:v>
                </c:pt>
                <c:pt idx="5">
                  <c:v>#N/A</c:v>
                </c:pt>
                <c:pt idx="6">
                  <c:v>#N/A</c:v>
                </c:pt>
                <c:pt idx="7">
                  <c:v>65</c:v>
                </c:pt>
                <c:pt idx="8">
                  <c:v>#N/A</c:v>
                </c:pt>
                <c:pt idx="9">
                  <c:v>#N/A</c:v>
                </c:pt>
                <c:pt idx="10">
                  <c:v>53</c:v>
                </c:pt>
                <c:pt idx="11">
                  <c:v>#N/A</c:v>
                </c:pt>
                <c:pt idx="12">
                  <c:v>#N/A</c:v>
                </c:pt>
                <c:pt idx="13">
                  <c:v>8</c:v>
                </c:pt>
                <c:pt idx="14">
                  <c:v>#N/A</c:v>
                </c:pt>
              </c:numCache>
            </c:numRef>
          </c:val>
          <c:smooth val="0"/>
          <c:extLst>
            <c:ext xmlns:c16="http://schemas.microsoft.com/office/drawing/2014/chart" uri="{C3380CC4-5D6E-409C-BE32-E72D297353CC}">
              <c16:uniqueId val="{00000008-8C6E-46F0-AB95-AF906AF09C2B}"/>
            </c:ext>
          </c:extLst>
        </c:ser>
        <c:dLbls>
          <c:showLegendKey val="0"/>
          <c:showVal val="0"/>
          <c:showCatName val="0"/>
          <c:showSerName val="0"/>
          <c:showPercent val="0"/>
          <c:showBubbleSize val="0"/>
        </c:dLbls>
        <c:marker val="1"/>
        <c:smooth val="0"/>
        <c:axId val="125446784"/>
        <c:axId val="125461248"/>
      </c:lineChart>
      <c:catAx>
        <c:axId val="125446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461248"/>
        <c:crosses val="autoZero"/>
        <c:auto val="1"/>
        <c:lblAlgn val="ctr"/>
        <c:lblOffset val="100"/>
        <c:tickLblSkip val="1"/>
        <c:tickMarkSkip val="1"/>
        <c:noMultiLvlLbl val="0"/>
      </c:catAx>
      <c:valAx>
        <c:axId val="125461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446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5525</c:v>
                </c:pt>
                <c:pt idx="5">
                  <c:v>5095</c:v>
                </c:pt>
                <c:pt idx="8">
                  <c:v>4664</c:v>
                </c:pt>
                <c:pt idx="11">
                  <c:v>4277</c:v>
                </c:pt>
                <c:pt idx="14">
                  <c:v>3910</c:v>
                </c:pt>
              </c:numCache>
            </c:numRef>
          </c:val>
          <c:extLst>
            <c:ext xmlns:c16="http://schemas.microsoft.com/office/drawing/2014/chart" uri="{C3380CC4-5D6E-409C-BE32-E72D297353CC}">
              <c16:uniqueId val="{00000000-D6EA-489D-A2BA-D3A3CEAAB4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3212</c:v>
                </c:pt>
                <c:pt idx="5">
                  <c:v>3288</c:v>
                </c:pt>
                <c:pt idx="8">
                  <c:v>3449</c:v>
                </c:pt>
                <c:pt idx="11">
                  <c:v>3598</c:v>
                </c:pt>
                <c:pt idx="14">
                  <c:v>4049</c:v>
                </c:pt>
              </c:numCache>
            </c:numRef>
          </c:val>
          <c:extLst>
            <c:ext xmlns:c16="http://schemas.microsoft.com/office/drawing/2014/chart" uri="{C3380CC4-5D6E-409C-BE32-E72D297353CC}">
              <c16:uniqueId val="{00000001-D6EA-489D-A2BA-D3A3CEAAB4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7675</c:v>
                </c:pt>
                <c:pt idx="5">
                  <c:v>7222</c:v>
                </c:pt>
                <c:pt idx="8">
                  <c:v>7096</c:v>
                </c:pt>
                <c:pt idx="11">
                  <c:v>6659</c:v>
                </c:pt>
                <c:pt idx="14">
                  <c:v>5390</c:v>
                </c:pt>
              </c:numCache>
            </c:numRef>
          </c:val>
          <c:extLst>
            <c:ext xmlns:c16="http://schemas.microsoft.com/office/drawing/2014/chart" uri="{C3380CC4-5D6E-409C-BE32-E72D297353CC}">
              <c16:uniqueId val="{00000002-D6EA-489D-A2BA-D3A3CEAAB4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EA-489D-A2BA-D3A3CEAAB4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EA-489D-A2BA-D3A3CEAAB4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EA-489D-A2BA-D3A3CEAAB4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1649</c:v>
                </c:pt>
                <c:pt idx="3">
                  <c:v>1630</c:v>
                </c:pt>
                <c:pt idx="6">
                  <c:v>1584</c:v>
                </c:pt>
                <c:pt idx="9">
                  <c:v>1512</c:v>
                </c:pt>
                <c:pt idx="12">
                  <c:v>1496</c:v>
                </c:pt>
              </c:numCache>
            </c:numRef>
          </c:val>
          <c:extLst>
            <c:ext xmlns:c16="http://schemas.microsoft.com/office/drawing/2014/chart" uri="{C3380CC4-5D6E-409C-BE32-E72D297353CC}">
              <c16:uniqueId val="{00000006-D6EA-489D-A2BA-D3A3CEAAB4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1573</c:v>
                </c:pt>
                <c:pt idx="3">
                  <c:v>1519</c:v>
                </c:pt>
                <c:pt idx="6">
                  <c:v>1337</c:v>
                </c:pt>
                <c:pt idx="9">
                  <c:v>1165</c:v>
                </c:pt>
                <c:pt idx="12">
                  <c:v>1009</c:v>
                </c:pt>
              </c:numCache>
            </c:numRef>
          </c:val>
          <c:extLst>
            <c:ext xmlns:c16="http://schemas.microsoft.com/office/drawing/2014/chart" uri="{C3380CC4-5D6E-409C-BE32-E72D297353CC}">
              <c16:uniqueId val="{00000007-D6EA-489D-A2BA-D3A3CEAAB4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1831</c:v>
                </c:pt>
                <c:pt idx="3">
                  <c:v>1816</c:v>
                </c:pt>
                <c:pt idx="6">
                  <c:v>1788</c:v>
                </c:pt>
                <c:pt idx="9">
                  <c:v>1760</c:v>
                </c:pt>
                <c:pt idx="12">
                  <c:v>1843</c:v>
                </c:pt>
              </c:numCache>
            </c:numRef>
          </c:val>
          <c:extLst>
            <c:ext xmlns:c16="http://schemas.microsoft.com/office/drawing/2014/chart" uri="{C3380CC4-5D6E-409C-BE32-E72D297353CC}">
              <c16:uniqueId val="{00000008-D6EA-489D-A2BA-D3A3CEAAB4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778</c:v>
                </c:pt>
                <c:pt idx="3">
                  <c:v>669</c:v>
                </c:pt>
                <c:pt idx="6">
                  <c:v>669</c:v>
                </c:pt>
                <c:pt idx="9">
                  <c:v>669</c:v>
                </c:pt>
                <c:pt idx="12">
                  <c:v>669</c:v>
                </c:pt>
              </c:numCache>
            </c:numRef>
          </c:val>
          <c:extLst>
            <c:ext xmlns:c16="http://schemas.microsoft.com/office/drawing/2014/chart" uri="{C3380CC4-5D6E-409C-BE32-E72D297353CC}">
              <c16:uniqueId val="{00000009-D6EA-489D-A2BA-D3A3CEAAB4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5724</c:v>
                </c:pt>
                <c:pt idx="3">
                  <c:v>5818</c:v>
                </c:pt>
                <c:pt idx="6">
                  <c:v>6143</c:v>
                </c:pt>
                <c:pt idx="9">
                  <c:v>6814</c:v>
                </c:pt>
                <c:pt idx="12">
                  <c:v>7925</c:v>
                </c:pt>
              </c:numCache>
            </c:numRef>
          </c:val>
          <c:extLst>
            <c:ext xmlns:c16="http://schemas.microsoft.com/office/drawing/2014/chart" uri="{C3380CC4-5D6E-409C-BE32-E72D297353CC}">
              <c16:uniqueId val="{0000000A-D6EA-489D-A2BA-D3A3CEAAB418}"/>
            </c:ext>
          </c:extLst>
        </c:ser>
        <c:dLbls>
          <c:showLegendKey val="0"/>
          <c:showVal val="0"/>
          <c:showCatName val="0"/>
          <c:showSerName val="0"/>
          <c:showPercent val="0"/>
          <c:showBubbleSize val="0"/>
        </c:dLbls>
        <c:gapWidth val="100"/>
        <c:overlap val="100"/>
        <c:axId val="30146560"/>
        <c:axId val="30148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6EA-489D-A2BA-D3A3CEAAB418}"/>
            </c:ext>
          </c:extLst>
        </c:ser>
        <c:dLbls>
          <c:showLegendKey val="0"/>
          <c:showVal val="0"/>
          <c:showCatName val="0"/>
          <c:showSerName val="0"/>
          <c:showPercent val="0"/>
          <c:showBubbleSize val="0"/>
        </c:dLbls>
        <c:marker val="1"/>
        <c:smooth val="0"/>
        <c:axId val="30146560"/>
        <c:axId val="30148480"/>
      </c:lineChart>
      <c:catAx>
        <c:axId val="3014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148480"/>
        <c:crosses val="autoZero"/>
        <c:auto val="1"/>
        <c:lblAlgn val="ctr"/>
        <c:lblOffset val="100"/>
        <c:tickLblSkip val="1"/>
        <c:tickMarkSkip val="1"/>
        <c:noMultiLvlLbl val="0"/>
      </c:catAx>
      <c:valAx>
        <c:axId val="3014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4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2204</c:v>
                </c:pt>
                <c:pt idx="1">
                  <c:v>1992</c:v>
                </c:pt>
                <c:pt idx="2">
                  <c:v>1480</c:v>
                </c:pt>
              </c:numCache>
            </c:numRef>
          </c:val>
          <c:extLst>
            <c:ext xmlns:c16="http://schemas.microsoft.com/office/drawing/2014/chart" uri="{C3380CC4-5D6E-409C-BE32-E72D297353CC}">
              <c16:uniqueId val="{00000000-FCA3-4F9A-971D-AE180465A4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130</c:v>
                </c:pt>
                <c:pt idx="1">
                  <c:v>0</c:v>
                </c:pt>
                <c:pt idx="2">
                  <c:v>0</c:v>
                </c:pt>
              </c:numCache>
            </c:numRef>
          </c:val>
          <c:extLst>
            <c:ext xmlns:c16="http://schemas.microsoft.com/office/drawing/2014/chart" uri="{C3380CC4-5D6E-409C-BE32-E72D297353CC}">
              <c16:uniqueId val="{00000001-FCA3-4F9A-971D-AE180465A4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5016</c:v>
                </c:pt>
                <c:pt idx="1">
                  <c:v>4866</c:v>
                </c:pt>
                <c:pt idx="2">
                  <c:v>4117</c:v>
                </c:pt>
              </c:numCache>
            </c:numRef>
          </c:val>
          <c:extLst>
            <c:ext xmlns:c16="http://schemas.microsoft.com/office/drawing/2014/chart" uri="{C3380CC4-5D6E-409C-BE32-E72D297353CC}">
              <c16:uniqueId val="{00000002-FCA3-4F9A-971D-AE180465A48B}"/>
            </c:ext>
          </c:extLst>
        </c:ser>
        <c:dLbls>
          <c:showLegendKey val="0"/>
          <c:showVal val="0"/>
          <c:showCatName val="0"/>
          <c:showSerName val="0"/>
          <c:showPercent val="0"/>
          <c:showBubbleSize val="0"/>
        </c:dLbls>
        <c:gapWidth val="120"/>
        <c:overlap val="100"/>
        <c:axId val="133252608"/>
        <c:axId val="133254144"/>
      </c:barChart>
      <c:catAx>
        <c:axId val="13325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3254144"/>
        <c:crosses val="autoZero"/>
        <c:auto val="1"/>
        <c:lblAlgn val="ctr"/>
        <c:lblOffset val="100"/>
        <c:tickLblSkip val="1"/>
        <c:tickMarkSkip val="1"/>
        <c:noMultiLvlLbl val="0"/>
      </c:catAx>
      <c:valAx>
        <c:axId val="1332541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325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{86A1E211-93D5-4591-9641-49C6CD0ED3CF}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8C5-408D-8BC4-DC4F312D4C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{B90B5819-BAB4-4C3A-9309-F0C696E75218}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C5-408D-8BC4-DC4F312D4C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{112788B4-8A5C-4914-BEA2-E869F604A23A}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C5-408D-8BC4-DC4F312D4C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{6BF6A380-CEB1-4B86-9447-CE5929155EE4}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C5-408D-8BC4-DC4F312D4C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{B6685FD5-A28F-43C3-B2B7-4F22C60898CC}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C5-408D-8BC4-DC4F312D4C5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{4BEFF322-4D08-4A31-8CEE-5AAB26ABA9E8}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8C5-408D-8BC4-DC4F312D4C5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{64BCE6C5-E171-4C92-8D3D-5CFE2B935321}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8C5-408D-8BC4-DC4F312D4C5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{AB943394-CC12-4F1B-9464-977CF42C3D4C}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8C5-408D-8BC4-DC4F312D4C5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{8F693213-3F32-45F2-AEB8-96A47A173A36}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8C5-408D-8BC4-DC4F312D4C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46.4</c:v>
                </c:pt>
                <c:pt idx="8">
                  <c:v>48</c:v>
                </c:pt>
                <c:pt idx="16">
                  <c:v>50.1</c:v>
                </c:pt>
                <c:pt idx="24">
                  <c:v>52</c:v>
                </c:pt>
                <c:pt idx="32">
                  <c:v>54.1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8C5-408D-8BC4-DC4F312D4C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{34B272E5-A09C-4C71-A115-7A27BF5AF35E}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8C5-408D-8BC4-DC4F312D4C5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{C60C4449-45C0-43C2-BF11-208E9441E340}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C5-408D-8BC4-DC4F312D4C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{7180E2E6-A548-4BF8-B7B2-BBFC6DCB83F5}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C5-408D-8BC4-DC4F312D4C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{715AE0A6-5C31-4E66-964D-61CA18315DE2}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C5-408D-8BC4-DC4F312D4C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{2195153C-94E8-4BC7-B964-459A201C78D5}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C5-408D-8BC4-DC4F312D4C5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{A0DD7748-CA93-4C4C-8E6A-2A12AB32DEAB}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8C5-408D-8BC4-DC4F312D4C5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{E4038CFA-CC45-4EA3-9C71-088D6BDEDFE4}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8C5-408D-8BC4-DC4F312D4C5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{E14C6564-8904-4236-A005-82E2084503EA}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8C5-408D-8BC4-DC4F312D4C5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{5067E71D-BA87-49B7-8504-52E8C02423C4}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8C5-408D-8BC4-DC4F312D4C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18C5-408D-8BC4-DC4F312D4C55}"/>
            </c:ext>
          </c:extLst>
        </c:ser>
        <c:dLbls>
          <c:showLegendKey val="0"/>
          <c:showVal val="1"/>
          <c:showCatName val="0"/>
          <c:showSerName val="0"/>
          <c:showPercent val="0"/>
          <c:showBubbleSize val="0"/>
        </c:dLbls>
        <c:axId val="133481216"/>
        <c:axId val="133483136"/>
      </c:scatterChart>
      <c:valAx>
        <c:axId val="133481216"/>
        <c:scaling>
          <c:orientation val="minMax"/>
          <c:max val="61.4"/>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483136"/>
        <c:crosses val="autoZero"/>
        <c:crossBetween val="midCat"/>
      </c:valAx>
      <c:valAx>
        <c:axId val="133483136"/>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481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{D025D372-4D77-4F01-BEC3-3EDA1D1DA6CB}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F0A-4223-988F-A79DDB8AE89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{811DA611-0529-4DBD-8B93-F71C3E270EE1}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0A-4223-988F-A79DDB8AE89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{74D41B0A-BE66-4A95-8725-54E7953F71E9}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0A-4223-988F-A79DDB8AE89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{0C03CD0E-5D9F-4750-9FD2-4346EB7CE042}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0A-4223-988F-A79DDB8AE89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{0AF42F74-4F4C-4DB6-AF02-05752EABA171}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0A-4223-988F-A79DDB8AE896}"/>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{D53678D0-4059-4CB5-80B7-7796B50A68F5}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F0A-4223-988F-A79DDB8AE896}"/>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{10CCC740-E65A-4F94-9944-37567A962068}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F0A-4223-988F-A79DDB8AE89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{FF2CC15A-A0CE-4479-AD2C-E7419DEB1B64}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F0A-4223-988F-A79DDB8AE89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{4E8DF00A-FB54-4FBF-BB3F-95F98EE69727}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F0A-4223-988F-A79DDB8AE8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-0.9</c:v>
                </c:pt>
                <c:pt idx="8">
                  <c:v>-0.3</c:v>
                </c:pt>
                <c:pt idx="16">
                  <c:v>0.6</c:v>
                </c:pt>
                <c:pt idx="24">
                  <c:v>0.8</c:v>
                </c:pt>
                <c:pt idx="32">
                  <c:v>0.6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F0A-4223-988F-A79DDB8AE89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{65DABCC2-0553-4889-A291-4F1C4594498B}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F0A-4223-988F-A79DDB8AE89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{B270A8A6-F52C-49FA-B4C1-65EC8CBF3A64}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0A-4223-988F-A79DDB8AE89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{3D18535F-03CB-4016-852B-61F241DD9BB8}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0A-4223-988F-A79DDB8AE89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{E1184758-0179-4C66-A412-811A4092CBC8}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0A-4223-988F-A79DDB8AE89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{D6B3EF34-588B-40EC-A4EF-3B6005542B9C}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0A-4223-988F-A79DDB8AE89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{3E026818-F864-42AF-A1FF-C2BC379C0805}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F0A-4223-988F-A79DDB8AE89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{A43948C5-F9FC-4608-A04E-852BA5E00D80}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F0A-4223-988F-A79DDB8AE89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{DCB93969-F169-47FE-BB77-9BFD74717629}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F0A-4223-988F-A79DDB8AE89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{B77D915E-6871-45DC-AD5F-5D273B28BE1A}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F0A-4223-988F-A79DDB8AE8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5F0A-4223-988F-A79DDB8AE896}"/>
            </c:ext>
          </c:extLst>
        </c:ser>
        <c:dLbls>
          <c:showLegendKey val="0"/>
          <c:showVal val="1"/>
          <c:showCatName val="0"/>
          <c:showSerName val="0"/>
          <c:showPercent val="0"/>
          <c:showBubbleSize val="0"/>
        </c:dLbls>
        <c:axId val="134193152"/>
        <c:axId val="134195072"/>
      </c:scatterChart>
      <c:valAx>
        <c:axId val="134193152"/>
        <c:scaling>
          <c:orientation val="minMax"/>
          <c:max val="6.899999999999999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195072"/>
        <c:crosses val="autoZero"/>
        <c:crossBetween val="midCat"/>
      </c:valAx>
      <c:valAx>
        <c:axId val="134195072"/>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1931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公営企業債（下水道事業債）の元利償還金に対する繰入金については、毎年度起債しているものの近年の低利率の影響により、</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横ばい</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傾向となっています。また、一部事務組合等の発行した地方債の償還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順調に進</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んでいるが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組合等が起こした地方債の元利償還金に対する負担金等は増加傾向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となっています。一方、普通会計の元利償還金は平成２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年度に起債した箱根ケ崎駅西土地区画整理事業債の償還が開始となった一方、平成</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３０</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年度で償還終了となった事業債が多かったことに伴い前年度比で</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しており、元利償還金全体では前年度比で</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しました。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今後も地方債に依存しない財政運営と、元利償還金の経年推移を見据えた地方債管理に努めます。</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該当するものはありません。</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将来負担額については、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新庁舎建設事業に係る地方債の発行（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億円）により、地方債現在高が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億円増加したため。また。新庁舎建設事業に伴い公共建設基金を取崩（</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億円）たことにより、充当可能基金が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億円減少したため。</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将来負担額の増額及び充当可能財源の減額の影響が大きく、将来負担比率の分子は前年度比約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万円増加しました。今後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将来負担を高めることのないよう、地方債に依存しない計画的な事業実施に努めます。</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東京都瑞穂町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２８年度から特定防衛施設周辺整備調整交付金事業基金を、平成２９年度から多摩都市モノレール基金を創設し、積立を開始しました。しかし、財政調整基金の取り崩し額が増となったことや、その他の特定目的基金については利子のみの積立を行う一方各種事業に対して取り崩しを行っているため、基金全体の残高は減少し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特定防衛施設周辺整備調整交付金事業基金及び多摩都市モノレール基金については継続して元金部分の積立を行っていきますが、他の基金については積立を行う余力がないのが現状です。今後も基金残高の急激な低下を招くことのないよう、計画的な事業進捗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公共施設建設基金については、公共施設の建設（改修を含む。）に要する資金に充てるために使用しています。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特定防衛施設周辺整備調整交付金事業基金については、防衛施設周辺の生活環境の整備等に関する法律第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に規定する公共用の施設の整備又はその他の生活環境の改善もしくは開発の円滑な実施に寄与する事業を行うために要する経費に充てるために使用しています。また、令和２年度から開始する図書館改修事業への充当を予定し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公共施設建設基金については、利子を積み立てた一方、新庁舎建設工事に要する経費に充当を行ったため、前年度比で約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万円減少しました。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防衛施設周辺整備調整交付金事業基金については、特定防衛施設周辺整備調整交付金及び利子を積み立てました。リサイクルプラザ運転業務委託料や郷土資料館指定管理者委託料などに要する経費に充当を行いましたが、それを上回る積立を行うことができたため、前年度比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万円増加しました。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公共施設建設基金については、令和２年度まで続く新庁舎建設事業の財源として取り崩しが見込まれるため、減少する見込みです。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特定防衛施設周辺整備調整交付金事業基金については、令和２年度から開始する図書館改修事業への充当を予定しているため、計画的な元金の積立を行っていきます。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多摩都市モノレール基金については、今後も元金の積み立てを行えるよう計画的な事業進捗に努めます。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決算剰余金の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及び利子である約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万円を積み立てた一方、財源不足を補てんするための取崩額が約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万円となり、相殺して約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万円取り崩しました。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財政調整基金については、決算剰余金の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以上を積立てるとともに、最低水準の取り崩しに努めます。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減債基金については財政調整基金の減少を考慮し、平成３０年度に全額を取崩し、公債費に充当しました。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現状減債基金を積み立てる予定はありません。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32,824
31,989
16.85
17,440,602
17,030,424
266,026
7,040,581
7,924,760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内平均、全国平均、東京都平均と比較しても下回っているため、老朽化が抑えられています。引き続き、建物や設備の性能や機能を良好な状態を保つため、基本方針を踏まえ建物の点検・診断を行い、維持管理に必要な改修や設備の更新を行う必要がありま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73" name="直線コネクタ 72"/>
        <xdr:cNvCxnSpPr/>
      </xdr:nvCxnSpPr>
      <xdr:spPr>
        <a:xfrm flipV="1">
          <a:off x="4760595" y="4602480"/>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4" name="有形固定資産減価償却率最小値テキスト"/>
        <xdr:cNvSpPr txBox="1"/>
      </xdr:nvSpPr>
      <xdr:spPr>
        <a:xfrm>
          <a:off x="4813300" y="568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5" name="直線コネクタ 74"/>
        <xdr:cNvCxnSpPr/>
      </xdr:nvCxnSpPr>
      <xdr:spPr>
        <a:xfrm>
          <a:off x="46736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6" name="有形固定資産減価償却率最大値テキスト"/>
        <xdr:cNvSpPr txBox="1"/>
      </xdr:nvSpPr>
      <xdr:spPr>
        <a:xfrm>
          <a:off x="4813300" y="437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7" name="直線コネクタ 76"/>
        <xdr:cNvCxnSpPr/>
      </xdr:nvCxnSpPr>
      <xdr:spPr>
        <a:xfrm>
          <a:off x="4673600" y="460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78" name="有形固定資産減価償却率平均値テキスト"/>
        <xdr:cNvSpPr txBox="1"/>
      </xdr:nvSpPr>
      <xdr:spPr>
        <a:xfrm>
          <a:off x="4813300" y="4987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9" name="フローチャート: 判断 78"/>
        <xdr:cNvSpPr/>
      </xdr:nvSpPr>
      <xdr:spPr>
        <a:xfrm>
          <a:off x="4711700" y="500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80" name="フローチャート: 判断 79"/>
        <xdr:cNvSpPr/>
      </xdr:nvSpPr>
      <xdr:spPr>
        <a:xfrm>
          <a:off x="4000500" y="498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81" name="フローチャート: 判断 80"/>
        <xdr:cNvSpPr/>
      </xdr:nvSpPr>
      <xdr:spPr>
        <a:xfrm>
          <a:off x="3238500" y="495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2" name="フローチャート: 判断 81"/>
        <xdr:cNvSpPr/>
      </xdr:nvSpPr>
      <xdr:spPr>
        <a:xfrm>
          <a:off x="2476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83" name="フローチャート: 判断 82"/>
        <xdr:cNvSpPr/>
      </xdr:nvSpPr>
      <xdr:spPr>
        <a:xfrm>
          <a:off x="1714500" y="485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66294</xdr:rowOff>
    </xdr:from>
    <xdr:to>
      <xdr:col>23</xdr:col>
      <xdr:colOff>136525</xdr:colOff>
      <xdr:row>28</xdr:row>
      <xdr:rowOff>167894</xdr:rowOff>
    </xdr:to>
    <xdr:sp macro="" textlink="">
      <xdr:nvSpPr>
        <xdr:cNvPr id="89" name="楕円 88"/>
        <xdr:cNvSpPr/>
      </xdr:nvSpPr>
      <xdr:spPr>
        <a:xfrm>
          <a:off x="4711700" y="486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89171</xdr:rowOff>
    </xdr:from>
    <xdr:ext cx="405111" cy="259045"/>
    <xdr:sp macro="" textlink="">
      <xdr:nvSpPr>
        <xdr:cNvPr id="90" name="有形固定資産減価償却率該当値テキスト"/>
        <xdr:cNvSpPr txBox="1"/>
      </xdr:nvSpPr>
      <xdr:spPr>
        <a:xfrm>
          <a:off x="4813300" y="4718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20955</xdr:rowOff>
    </xdr:from>
    <xdr:to>
      <xdr:col>19</xdr:col>
      <xdr:colOff>187325</xdr:colOff>
      <xdr:row>28</xdr:row>
      <xdr:rowOff>122555</xdr:rowOff>
    </xdr:to>
    <xdr:sp macro="" textlink="">
      <xdr:nvSpPr>
        <xdr:cNvPr id="91" name="楕円 90"/>
        <xdr:cNvSpPr/>
      </xdr:nvSpPr>
      <xdr:spPr>
        <a:xfrm>
          <a:off x="4000500" y="482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71755</xdr:rowOff>
    </xdr:from>
    <xdr:to>
      <xdr:col>23</xdr:col>
      <xdr:colOff>85725</xdr:colOff>
      <xdr:row>28</xdr:row>
      <xdr:rowOff>117094</xdr:rowOff>
    </xdr:to>
    <xdr:cxnSp macro="">
      <xdr:nvCxnSpPr>
        <xdr:cNvPr id="92" name="直線コネクタ 91"/>
        <xdr:cNvCxnSpPr/>
      </xdr:nvCxnSpPr>
      <xdr:spPr>
        <a:xfrm>
          <a:off x="4051300" y="4872355"/>
          <a:ext cx="7112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151384</xdr:rowOff>
    </xdr:from>
    <xdr:to>
      <xdr:col>15</xdr:col>
      <xdr:colOff>187325</xdr:colOff>
      <xdr:row>28</xdr:row>
      <xdr:rowOff>81534</xdr:rowOff>
    </xdr:to>
    <xdr:sp macro="" textlink="">
      <xdr:nvSpPr>
        <xdr:cNvPr id="93" name="楕円 92"/>
        <xdr:cNvSpPr/>
      </xdr:nvSpPr>
      <xdr:spPr>
        <a:xfrm>
          <a:off x="3238500" y="478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30734</xdr:rowOff>
    </xdr:from>
    <xdr:to>
      <xdr:col>19</xdr:col>
      <xdr:colOff>136525</xdr:colOff>
      <xdr:row>28</xdr:row>
      <xdr:rowOff>71755</xdr:rowOff>
    </xdr:to>
    <xdr:cxnSp macro="">
      <xdr:nvCxnSpPr>
        <xdr:cNvPr id="94" name="直線コネクタ 93"/>
        <xdr:cNvCxnSpPr/>
      </xdr:nvCxnSpPr>
      <xdr:spPr>
        <a:xfrm>
          <a:off x="3289300" y="4831334"/>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106045</xdr:rowOff>
    </xdr:from>
    <xdr:to>
      <xdr:col>11</xdr:col>
      <xdr:colOff>187325</xdr:colOff>
      <xdr:row>28</xdr:row>
      <xdr:rowOff>36195</xdr:rowOff>
    </xdr:to>
    <xdr:sp macro="" textlink="">
      <xdr:nvSpPr>
        <xdr:cNvPr id="95" name="楕円 94"/>
        <xdr:cNvSpPr/>
      </xdr:nvSpPr>
      <xdr:spPr>
        <a:xfrm>
          <a:off x="2476500" y="473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156845</xdr:rowOff>
    </xdr:from>
    <xdr:to>
      <xdr:col>15</xdr:col>
      <xdr:colOff>136525</xdr:colOff>
      <xdr:row>28</xdr:row>
      <xdr:rowOff>30734</xdr:rowOff>
    </xdr:to>
    <xdr:cxnSp macro="">
      <xdr:nvCxnSpPr>
        <xdr:cNvPr id="96" name="直線コネクタ 95"/>
        <xdr:cNvCxnSpPr/>
      </xdr:nvCxnSpPr>
      <xdr:spPr>
        <a:xfrm>
          <a:off x="2527300" y="4785995"/>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71501</xdr:rowOff>
    </xdr:from>
    <xdr:to>
      <xdr:col>7</xdr:col>
      <xdr:colOff>187325</xdr:colOff>
      <xdr:row>28</xdr:row>
      <xdr:rowOff>1651</xdr:rowOff>
    </xdr:to>
    <xdr:sp macro="" textlink="">
      <xdr:nvSpPr>
        <xdr:cNvPr id="97" name="楕円 96"/>
        <xdr:cNvSpPr/>
      </xdr:nvSpPr>
      <xdr:spPr>
        <a:xfrm>
          <a:off x="1714500" y="470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122301</xdr:rowOff>
    </xdr:from>
    <xdr:to>
      <xdr:col>11</xdr:col>
      <xdr:colOff>136525</xdr:colOff>
      <xdr:row>27</xdr:row>
      <xdr:rowOff>156845</xdr:rowOff>
    </xdr:to>
    <xdr:cxnSp macro="">
      <xdr:nvCxnSpPr>
        <xdr:cNvPr id="98" name="直線コネクタ 97"/>
        <xdr:cNvCxnSpPr/>
      </xdr:nvCxnSpPr>
      <xdr:spPr>
        <a:xfrm>
          <a:off x="1765300" y="4751451"/>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99" name="n_1aveValue有形固定資産減価償却率"/>
        <xdr:cNvSpPr txBox="1"/>
      </xdr:nvSpPr>
      <xdr:spPr>
        <a:xfrm>
          <a:off x="3836044" y="507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100" name="n_2aveValue有形固定資産減価償却率"/>
        <xdr:cNvSpPr txBox="1"/>
      </xdr:nvSpPr>
      <xdr:spPr>
        <a:xfrm>
          <a:off x="3086744" y="5045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101" name="n_3aveValue有形固定資産減価償却率"/>
        <xdr:cNvSpPr txBox="1"/>
      </xdr:nvSpPr>
      <xdr:spPr>
        <a:xfrm>
          <a:off x="2324744" y="50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143908</xdr:rowOff>
    </xdr:from>
    <xdr:ext cx="405111" cy="259045"/>
    <xdr:sp macro="" textlink="">
      <xdr:nvSpPr>
        <xdr:cNvPr id="102" name="n_4aveValue有形固定資産減価償却率"/>
        <xdr:cNvSpPr txBox="1"/>
      </xdr:nvSpPr>
      <xdr:spPr>
        <a:xfrm>
          <a:off x="1562744" y="4944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139082</xdr:rowOff>
    </xdr:from>
    <xdr:ext cx="405111" cy="259045"/>
    <xdr:sp macro="" textlink="">
      <xdr:nvSpPr>
        <xdr:cNvPr id="103" name="n_1mainValue有形固定資産減価償却率"/>
        <xdr:cNvSpPr txBox="1"/>
      </xdr:nvSpPr>
      <xdr:spPr>
        <a:xfrm>
          <a:off x="3836044" y="4596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98061</xdr:rowOff>
    </xdr:from>
    <xdr:ext cx="405111" cy="259045"/>
    <xdr:sp macro="" textlink="">
      <xdr:nvSpPr>
        <xdr:cNvPr id="104" name="n_2mainValue有形固定資産減価償却率"/>
        <xdr:cNvSpPr txBox="1"/>
      </xdr:nvSpPr>
      <xdr:spPr>
        <a:xfrm>
          <a:off x="3086744" y="455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52722</xdr:rowOff>
    </xdr:from>
    <xdr:ext cx="405111" cy="259045"/>
    <xdr:sp macro="" textlink="">
      <xdr:nvSpPr>
        <xdr:cNvPr id="105" name="n_3mainValue有形固定資産減価償却率"/>
        <xdr:cNvSpPr txBox="1"/>
      </xdr:nvSpPr>
      <xdr:spPr>
        <a:xfrm>
          <a:off x="2324744" y="451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18178</xdr:rowOff>
    </xdr:from>
    <xdr:ext cx="405111" cy="259045"/>
    <xdr:sp macro="" textlink="">
      <xdr:nvSpPr>
        <xdr:cNvPr id="106" name="n_4mainValue有形固定資産減価償却率"/>
        <xdr:cNvSpPr txBox="1"/>
      </xdr:nvSpPr>
      <xdr:spPr>
        <a:xfrm>
          <a:off x="1562744" y="4475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類似団体内平均、全国平均と比較しても下回っているため、健全性が保たれています。今後も引き続き、地方債に依存しない計画的な事業実施に努めていきます。</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6" name="テキスト ボックス 125"/>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8" name="テキスト ボックス 127"/>
        <xdr:cNvSpPr txBox="1"/>
      </xdr:nvSpPr>
      <xdr:spPr>
        <a:xfrm>
          <a:off x="10756676" y="51671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35" name="直線コネクタ 134"/>
        <xdr:cNvCxnSpPr/>
      </xdr:nvCxnSpPr>
      <xdr:spPr>
        <a:xfrm flipV="1">
          <a:off x="14793595" y="4541308"/>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6" name="債務償還比率最小値テキスト"/>
        <xdr:cNvSpPr txBox="1"/>
      </xdr:nvSpPr>
      <xdr:spPr>
        <a:xfrm>
          <a:off x="14846300" y="57482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7" name="直線コネクタ 136"/>
        <xdr:cNvCxnSpPr/>
      </xdr:nvCxnSpPr>
      <xdr:spPr>
        <a:xfrm>
          <a:off x="14706600" y="574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40" name="債務償還比率平均値テキスト"/>
        <xdr:cNvSpPr txBox="1"/>
      </xdr:nvSpPr>
      <xdr:spPr>
        <a:xfrm>
          <a:off x="14846300" y="4904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41" name="フローチャート: 判断 140"/>
        <xdr:cNvSpPr/>
      </xdr:nvSpPr>
      <xdr:spPr>
        <a:xfrm>
          <a:off x="14744700" y="492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42" name="フローチャート: 判断 141"/>
        <xdr:cNvSpPr/>
      </xdr:nvSpPr>
      <xdr:spPr>
        <a:xfrm>
          <a:off x="14033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43" name="フローチャート: 判断 142"/>
        <xdr:cNvSpPr/>
      </xdr:nvSpPr>
      <xdr:spPr>
        <a:xfrm>
          <a:off x="13271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44" name="フローチャート: 判断 143"/>
        <xdr:cNvSpPr/>
      </xdr:nvSpPr>
      <xdr:spPr>
        <a:xfrm>
          <a:off x="12509500" y="492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45" name="フローチャート: 判断 144"/>
        <xdr:cNvSpPr/>
      </xdr:nvSpPr>
      <xdr:spPr>
        <a:xfrm>
          <a:off x="11747500" y="485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29760</xdr:rowOff>
    </xdr:from>
    <xdr:to>
      <xdr:col>76</xdr:col>
      <xdr:colOff>73025</xdr:colOff>
      <xdr:row>27</xdr:row>
      <xdr:rowOff>131360</xdr:rowOff>
    </xdr:to>
    <xdr:sp macro="" textlink="">
      <xdr:nvSpPr>
        <xdr:cNvPr id="151" name="楕円 150"/>
        <xdr:cNvSpPr/>
      </xdr:nvSpPr>
      <xdr:spPr>
        <a:xfrm>
          <a:off x="14744700" y="465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52637</xdr:rowOff>
    </xdr:from>
    <xdr:ext cx="469744" cy="259045"/>
    <xdr:sp macro="" textlink="">
      <xdr:nvSpPr>
        <xdr:cNvPr id="152" name="債務償還比率該当値テキスト"/>
        <xdr:cNvSpPr txBox="1"/>
      </xdr:nvSpPr>
      <xdr:spPr>
        <a:xfrm>
          <a:off x="14846300" y="451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109453</xdr:rowOff>
    </xdr:from>
    <xdr:to>
      <xdr:col>72</xdr:col>
      <xdr:colOff>123825</xdr:colOff>
      <xdr:row>27</xdr:row>
      <xdr:rowOff>39603</xdr:rowOff>
    </xdr:to>
    <xdr:sp macro="" textlink="">
      <xdr:nvSpPr>
        <xdr:cNvPr id="153" name="楕円 152"/>
        <xdr:cNvSpPr/>
      </xdr:nvSpPr>
      <xdr:spPr>
        <a:xfrm>
          <a:off x="14033500" y="456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160253</xdr:rowOff>
    </xdr:from>
    <xdr:to>
      <xdr:col>76</xdr:col>
      <xdr:colOff>22225</xdr:colOff>
      <xdr:row>27</xdr:row>
      <xdr:rowOff>80560</xdr:rowOff>
    </xdr:to>
    <xdr:cxnSp macro="">
      <xdr:nvCxnSpPr>
        <xdr:cNvPr id="154" name="直線コネクタ 153"/>
        <xdr:cNvCxnSpPr/>
      </xdr:nvCxnSpPr>
      <xdr:spPr>
        <a:xfrm>
          <a:off x="14084300" y="4617953"/>
          <a:ext cx="711200" cy="9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77500</xdr:rowOff>
    </xdr:from>
    <xdr:to>
      <xdr:col>68</xdr:col>
      <xdr:colOff>123825</xdr:colOff>
      <xdr:row>27</xdr:row>
      <xdr:rowOff>7650</xdr:rowOff>
    </xdr:to>
    <xdr:sp macro="" textlink="">
      <xdr:nvSpPr>
        <xdr:cNvPr id="155" name="楕円 154"/>
        <xdr:cNvSpPr/>
      </xdr:nvSpPr>
      <xdr:spPr>
        <a:xfrm>
          <a:off x="13271500" y="45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128300</xdr:rowOff>
    </xdr:from>
    <xdr:to>
      <xdr:col>72</xdr:col>
      <xdr:colOff>73025</xdr:colOff>
      <xdr:row>26</xdr:row>
      <xdr:rowOff>160253</xdr:rowOff>
    </xdr:to>
    <xdr:cxnSp macro="">
      <xdr:nvCxnSpPr>
        <xdr:cNvPr id="156" name="直線コネクタ 155"/>
        <xdr:cNvCxnSpPr/>
      </xdr:nvCxnSpPr>
      <xdr:spPr>
        <a:xfrm>
          <a:off x="13322300" y="4586000"/>
          <a:ext cx="762000" cy="3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75773</xdr:rowOff>
    </xdr:from>
    <xdr:to>
      <xdr:col>64</xdr:col>
      <xdr:colOff>123825</xdr:colOff>
      <xdr:row>27</xdr:row>
      <xdr:rowOff>5923</xdr:rowOff>
    </xdr:to>
    <xdr:sp macro="" textlink="">
      <xdr:nvSpPr>
        <xdr:cNvPr id="157" name="楕円 156"/>
        <xdr:cNvSpPr/>
      </xdr:nvSpPr>
      <xdr:spPr>
        <a:xfrm>
          <a:off x="12509500" y="45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126573</xdr:rowOff>
    </xdr:from>
    <xdr:to>
      <xdr:col>68</xdr:col>
      <xdr:colOff>73025</xdr:colOff>
      <xdr:row>26</xdr:row>
      <xdr:rowOff>128300</xdr:rowOff>
    </xdr:to>
    <xdr:cxnSp macro="">
      <xdr:nvCxnSpPr>
        <xdr:cNvPr id="158" name="直線コネクタ 157"/>
        <xdr:cNvCxnSpPr/>
      </xdr:nvCxnSpPr>
      <xdr:spPr>
        <a:xfrm>
          <a:off x="12560300" y="4584273"/>
          <a:ext cx="762000" cy="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60372</xdr:rowOff>
    </xdr:from>
    <xdr:to>
      <xdr:col>60</xdr:col>
      <xdr:colOff>123825</xdr:colOff>
      <xdr:row>26</xdr:row>
      <xdr:rowOff>161972</xdr:rowOff>
    </xdr:to>
    <xdr:sp macro="" textlink="">
      <xdr:nvSpPr>
        <xdr:cNvPr id="159" name="楕円 158"/>
        <xdr:cNvSpPr/>
      </xdr:nvSpPr>
      <xdr:spPr>
        <a:xfrm>
          <a:off x="11747500" y="451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111172</xdr:rowOff>
    </xdr:from>
    <xdr:to>
      <xdr:col>64</xdr:col>
      <xdr:colOff>73025</xdr:colOff>
      <xdr:row>26</xdr:row>
      <xdr:rowOff>126573</xdr:rowOff>
    </xdr:to>
    <xdr:cxnSp macro="">
      <xdr:nvCxnSpPr>
        <xdr:cNvPr id="160" name="直線コネクタ 159"/>
        <xdr:cNvCxnSpPr/>
      </xdr:nvCxnSpPr>
      <xdr:spPr>
        <a:xfrm>
          <a:off x="11798300" y="4568872"/>
          <a:ext cx="762000" cy="1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61" name="n_1aveValue債務償還比率"/>
        <xdr:cNvSpPr txBox="1"/>
      </xdr:nvSpPr>
      <xdr:spPr>
        <a:xfrm>
          <a:off x="13836727" y="500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62" name="n_2aveValue債務償還比率"/>
        <xdr:cNvSpPr txBox="1"/>
      </xdr:nvSpPr>
      <xdr:spPr>
        <a:xfrm>
          <a:off x="13087427" y="500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63" name="n_3aveValue債務償還比率"/>
        <xdr:cNvSpPr txBox="1"/>
      </xdr:nvSpPr>
      <xdr:spPr>
        <a:xfrm>
          <a:off x="12325427" y="502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64" name="n_4aveValue債務償還比率"/>
        <xdr:cNvSpPr txBox="1"/>
      </xdr:nvSpPr>
      <xdr:spPr>
        <a:xfrm>
          <a:off x="11563427" y="495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56130</xdr:rowOff>
    </xdr:from>
    <xdr:ext cx="469744" cy="259045"/>
    <xdr:sp macro="" textlink="">
      <xdr:nvSpPr>
        <xdr:cNvPr id="165" name="n_1mainValue債務償還比率"/>
        <xdr:cNvSpPr txBox="1"/>
      </xdr:nvSpPr>
      <xdr:spPr>
        <a:xfrm>
          <a:off x="13836727" y="434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24177</xdr:rowOff>
    </xdr:from>
    <xdr:ext cx="405111" cy="259045"/>
    <xdr:sp macro="" textlink="">
      <xdr:nvSpPr>
        <xdr:cNvPr id="166" name="n_2mainValue債務償還比率"/>
        <xdr:cNvSpPr txBox="1"/>
      </xdr:nvSpPr>
      <xdr:spPr>
        <a:xfrm>
          <a:off x="13119744" y="43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22450</xdr:rowOff>
    </xdr:from>
    <xdr:ext cx="405111" cy="259045"/>
    <xdr:sp macro="" textlink="">
      <xdr:nvSpPr>
        <xdr:cNvPr id="167" name="n_3mainValue債務償還比率"/>
        <xdr:cNvSpPr txBox="1"/>
      </xdr:nvSpPr>
      <xdr:spPr>
        <a:xfrm>
          <a:off x="12357744" y="430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7049</xdr:rowOff>
    </xdr:from>
    <xdr:ext cx="405111" cy="259045"/>
    <xdr:sp macro="" textlink="">
      <xdr:nvSpPr>
        <xdr:cNvPr id="168" name="n_4mainValue債務償還比率"/>
        <xdr:cNvSpPr txBox="1"/>
      </xdr:nvSpPr>
      <xdr:spPr>
        <a:xfrm>
          <a:off x="11595744" y="4293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32,824
31,989
16.85
17,440,602
17,030,424
266,026
7,040,581
7,924,760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92075</xdr:rowOff>
    </xdr:from>
    <xdr:to>
      <xdr:col>24</xdr:col>
      <xdr:colOff>114300</xdr:colOff>
      <xdr:row>37</xdr:row>
      <xdr:rowOff>22225</xdr:rowOff>
    </xdr:to>
    <xdr:sp macro="" textlink="">
      <xdr:nvSpPr>
        <xdr:cNvPr id="73" name="楕円 72"/>
        <xdr:cNvSpPr/>
      </xdr:nvSpPr>
      <xdr:spPr>
        <a:xfrm>
          <a:off x="45847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114952</xdr:rowOff>
    </xdr:from>
    <xdr:ext cx="405111" cy="259045"/>
    <xdr:sp macro="" textlink="">
      <xdr:nvSpPr>
        <xdr:cNvPr id="74" name="【道路】&#10;有形固定資産減価償却率該当値テキスト"/>
        <xdr:cNvSpPr txBox="1"/>
      </xdr:nvSpPr>
      <xdr:spPr>
        <a:xfrm>
          <a:off x="4673600"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53975</xdr:rowOff>
    </xdr:from>
    <xdr:to>
      <xdr:col>20</xdr:col>
      <xdr:colOff>38100</xdr:colOff>
      <xdr:row>36</xdr:row>
      <xdr:rowOff>155575</xdr:rowOff>
    </xdr:to>
    <xdr:sp macro="" textlink="">
      <xdr:nvSpPr>
        <xdr:cNvPr id="75" name="楕円 74"/>
        <xdr:cNvSpPr/>
      </xdr:nvSpPr>
      <xdr:spPr>
        <a:xfrm>
          <a:off x="3746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104775</xdr:rowOff>
    </xdr:from>
    <xdr:to>
      <xdr:col>24</xdr:col>
      <xdr:colOff>63500</xdr:colOff>
      <xdr:row>36</xdr:row>
      <xdr:rowOff>142875</xdr:rowOff>
    </xdr:to>
    <xdr:cxnSp macro="">
      <xdr:nvCxnSpPr>
        <xdr:cNvPr id="76" name="直線コネクタ 75"/>
        <xdr:cNvCxnSpPr/>
      </xdr:nvCxnSpPr>
      <xdr:spPr>
        <a:xfrm>
          <a:off x="3797300" y="62769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29210</xdr:rowOff>
    </xdr:from>
    <xdr:to>
      <xdr:col>15</xdr:col>
      <xdr:colOff>101600</xdr:colOff>
      <xdr:row>36</xdr:row>
      <xdr:rowOff>130810</xdr:rowOff>
    </xdr:to>
    <xdr:sp macro="" textlink="">
      <xdr:nvSpPr>
        <xdr:cNvPr id="77" name="楕円 76"/>
        <xdr:cNvSpPr/>
      </xdr:nvSpPr>
      <xdr:spPr>
        <a:xfrm>
          <a:off x="2857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80010</xdr:rowOff>
    </xdr:from>
    <xdr:to>
      <xdr:col>19</xdr:col>
      <xdr:colOff>177800</xdr:colOff>
      <xdr:row>36</xdr:row>
      <xdr:rowOff>104775</xdr:rowOff>
    </xdr:to>
    <xdr:cxnSp macro="">
      <xdr:nvCxnSpPr>
        <xdr:cNvPr id="78" name="直線コネクタ 77"/>
        <xdr:cNvCxnSpPr/>
      </xdr:nvCxnSpPr>
      <xdr:spPr>
        <a:xfrm>
          <a:off x="2908300" y="62522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168275</xdr:rowOff>
    </xdr:from>
    <xdr:to>
      <xdr:col>10</xdr:col>
      <xdr:colOff>165100</xdr:colOff>
      <xdr:row>36</xdr:row>
      <xdr:rowOff>98425</xdr:rowOff>
    </xdr:to>
    <xdr:sp macro="" textlink="">
      <xdr:nvSpPr>
        <xdr:cNvPr id="79" name="楕円 78"/>
        <xdr:cNvSpPr/>
      </xdr:nvSpPr>
      <xdr:spPr>
        <a:xfrm>
          <a:off x="1968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47625</xdr:rowOff>
    </xdr:from>
    <xdr:to>
      <xdr:col>15</xdr:col>
      <xdr:colOff>50800</xdr:colOff>
      <xdr:row>36</xdr:row>
      <xdr:rowOff>80010</xdr:rowOff>
    </xdr:to>
    <xdr:cxnSp macro="">
      <xdr:nvCxnSpPr>
        <xdr:cNvPr id="80" name="直線コネクタ 79"/>
        <xdr:cNvCxnSpPr/>
      </xdr:nvCxnSpPr>
      <xdr:spPr>
        <a:xfrm>
          <a:off x="2019300" y="62198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132080</xdr:rowOff>
    </xdr:from>
    <xdr:to>
      <xdr:col>6</xdr:col>
      <xdr:colOff>38100</xdr:colOff>
      <xdr:row>36</xdr:row>
      <xdr:rowOff>62230</xdr:rowOff>
    </xdr:to>
    <xdr:sp macro="" textlink="">
      <xdr:nvSpPr>
        <xdr:cNvPr id="81" name="楕円 80"/>
        <xdr:cNvSpPr/>
      </xdr:nvSpPr>
      <xdr:spPr>
        <a:xfrm>
          <a:off x="1079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11430</xdr:rowOff>
    </xdr:from>
    <xdr:to>
      <xdr:col>10</xdr:col>
      <xdr:colOff>114300</xdr:colOff>
      <xdr:row>36</xdr:row>
      <xdr:rowOff>47625</xdr:rowOff>
    </xdr:to>
    <xdr:cxnSp macro="">
      <xdr:nvCxnSpPr>
        <xdr:cNvPr id="82" name="直線コネクタ 81"/>
        <xdr:cNvCxnSpPr/>
      </xdr:nvCxnSpPr>
      <xdr:spPr>
        <a:xfrm>
          <a:off x="1130300" y="61836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3"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5" name="n_3aveValue【道路】&#10;有形固定資産減価償却率"/>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102887</xdr:rowOff>
    </xdr:from>
    <xdr:ext cx="405111" cy="259045"/>
    <xdr:sp macro="" textlink="">
      <xdr:nvSpPr>
        <xdr:cNvPr id="86" name="n_4aveValue【道路】&#10;有形固定資産減価償却率"/>
        <xdr:cNvSpPr txBox="1"/>
      </xdr:nvSpPr>
      <xdr:spPr>
        <a:xfrm>
          <a:off x="927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652</xdr:rowOff>
    </xdr:from>
    <xdr:ext cx="405111" cy="259045"/>
    <xdr:sp macro="" textlink="">
      <xdr:nvSpPr>
        <xdr:cNvPr id="87" name="n_1mainValue【道路】&#10;有形固定資産減価償却率"/>
        <xdr:cNvSpPr txBox="1"/>
      </xdr:nvSpPr>
      <xdr:spPr>
        <a:xfrm>
          <a:off x="35820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147337</xdr:rowOff>
    </xdr:from>
    <xdr:ext cx="405111" cy="259045"/>
    <xdr:sp macro="" textlink="">
      <xdr:nvSpPr>
        <xdr:cNvPr id="88" name="n_2mainValue【道路】&#10;有形固定資産減価償却率"/>
        <xdr:cNvSpPr txBox="1"/>
      </xdr:nvSpPr>
      <xdr:spPr>
        <a:xfrm>
          <a:off x="27057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114952</xdr:rowOff>
    </xdr:from>
    <xdr:ext cx="405111" cy="259045"/>
    <xdr:sp macro="" textlink="">
      <xdr:nvSpPr>
        <xdr:cNvPr id="89" name="n_3mainValue【道路】&#10;有形固定資産減価償却率"/>
        <xdr:cNvSpPr txBox="1"/>
      </xdr:nvSpPr>
      <xdr:spPr>
        <a:xfrm>
          <a:off x="18167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78757</xdr:rowOff>
    </xdr:from>
    <xdr:ext cx="405111" cy="259045"/>
    <xdr:sp macro="" textlink="">
      <xdr:nvSpPr>
        <xdr:cNvPr id="90" name="n_4mainValue【道路】&#10;有形固定資産減価償却率"/>
        <xdr:cNvSpPr txBox="1"/>
      </xdr:nvSpPr>
      <xdr:spPr>
        <a:xfrm>
          <a:off x="927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9" name="【道路】&#10;一人当たり延長平均値テキスト"/>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75197</xdr:rowOff>
    </xdr:from>
    <xdr:to>
      <xdr:col>55</xdr:col>
      <xdr:colOff>50800</xdr:colOff>
      <xdr:row>41</xdr:row>
      <xdr:rowOff>5347</xdr:rowOff>
    </xdr:to>
    <xdr:sp macro="" textlink="">
      <xdr:nvSpPr>
        <xdr:cNvPr id="130" name="楕円 129"/>
        <xdr:cNvSpPr/>
      </xdr:nvSpPr>
      <xdr:spPr>
        <a:xfrm>
          <a:off x="10426700" y="693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53624</xdr:rowOff>
    </xdr:from>
    <xdr:ext cx="469744" cy="259045"/>
    <xdr:sp macro="" textlink="">
      <xdr:nvSpPr>
        <xdr:cNvPr id="131" name="【道路】&#10;一人当たり延長該当値テキスト"/>
        <xdr:cNvSpPr txBox="1"/>
      </xdr:nvSpPr>
      <xdr:spPr>
        <a:xfrm>
          <a:off x="10515600" y="691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78283</xdr:rowOff>
    </xdr:from>
    <xdr:to>
      <xdr:col>50</xdr:col>
      <xdr:colOff>165100</xdr:colOff>
      <xdr:row>41</xdr:row>
      <xdr:rowOff>8433</xdr:rowOff>
    </xdr:to>
    <xdr:sp macro="" textlink="">
      <xdr:nvSpPr>
        <xdr:cNvPr id="132" name="楕円 131"/>
        <xdr:cNvSpPr/>
      </xdr:nvSpPr>
      <xdr:spPr>
        <a:xfrm>
          <a:off x="9588500" y="693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125997</xdr:rowOff>
    </xdr:from>
    <xdr:to>
      <xdr:col>55</xdr:col>
      <xdr:colOff>0</xdr:colOff>
      <xdr:row>40</xdr:row>
      <xdr:rowOff>129083</xdr:rowOff>
    </xdr:to>
    <xdr:cxnSp macro="">
      <xdr:nvCxnSpPr>
        <xdr:cNvPr id="133" name="直線コネクタ 132"/>
        <xdr:cNvCxnSpPr/>
      </xdr:nvCxnSpPr>
      <xdr:spPr>
        <a:xfrm flipV="1">
          <a:off x="9639300" y="6983997"/>
          <a:ext cx="8382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80149</xdr:rowOff>
    </xdr:from>
    <xdr:to>
      <xdr:col>46</xdr:col>
      <xdr:colOff>38100</xdr:colOff>
      <xdr:row>41</xdr:row>
      <xdr:rowOff>10299</xdr:rowOff>
    </xdr:to>
    <xdr:sp macro="" textlink="">
      <xdr:nvSpPr>
        <xdr:cNvPr id="134" name="楕円 133"/>
        <xdr:cNvSpPr/>
      </xdr:nvSpPr>
      <xdr:spPr>
        <a:xfrm>
          <a:off x="8699500" y="693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129083</xdr:rowOff>
    </xdr:from>
    <xdr:to>
      <xdr:col>50</xdr:col>
      <xdr:colOff>114300</xdr:colOff>
      <xdr:row>40</xdr:row>
      <xdr:rowOff>130949</xdr:rowOff>
    </xdr:to>
    <xdr:cxnSp macro="">
      <xdr:nvCxnSpPr>
        <xdr:cNvPr id="135" name="直線コネクタ 134"/>
        <xdr:cNvCxnSpPr/>
      </xdr:nvCxnSpPr>
      <xdr:spPr>
        <a:xfrm flipV="1">
          <a:off x="8750300" y="6987083"/>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81483</xdr:rowOff>
    </xdr:from>
    <xdr:to>
      <xdr:col>41</xdr:col>
      <xdr:colOff>101600</xdr:colOff>
      <xdr:row>41</xdr:row>
      <xdr:rowOff>11633</xdr:rowOff>
    </xdr:to>
    <xdr:sp macro="" textlink="">
      <xdr:nvSpPr>
        <xdr:cNvPr id="136" name="楕円 135"/>
        <xdr:cNvSpPr/>
      </xdr:nvSpPr>
      <xdr:spPr>
        <a:xfrm>
          <a:off x="7810500" y="693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130949</xdr:rowOff>
    </xdr:from>
    <xdr:to>
      <xdr:col>45</xdr:col>
      <xdr:colOff>177800</xdr:colOff>
      <xdr:row>40</xdr:row>
      <xdr:rowOff>132283</xdr:rowOff>
    </xdr:to>
    <xdr:cxnSp macro="">
      <xdr:nvCxnSpPr>
        <xdr:cNvPr id="137" name="直線コネクタ 136"/>
        <xdr:cNvCxnSpPr/>
      </xdr:nvCxnSpPr>
      <xdr:spPr>
        <a:xfrm flipV="1">
          <a:off x="7861300" y="6988949"/>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82436</xdr:rowOff>
    </xdr:from>
    <xdr:to>
      <xdr:col>36</xdr:col>
      <xdr:colOff>165100</xdr:colOff>
      <xdr:row>41</xdr:row>
      <xdr:rowOff>12586</xdr:rowOff>
    </xdr:to>
    <xdr:sp macro="" textlink="">
      <xdr:nvSpPr>
        <xdr:cNvPr id="138" name="楕円 137"/>
        <xdr:cNvSpPr/>
      </xdr:nvSpPr>
      <xdr:spPr>
        <a:xfrm>
          <a:off x="6921500" y="69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132283</xdr:rowOff>
    </xdr:from>
    <xdr:to>
      <xdr:col>41</xdr:col>
      <xdr:colOff>50800</xdr:colOff>
      <xdr:row>40</xdr:row>
      <xdr:rowOff>133236</xdr:rowOff>
    </xdr:to>
    <xdr:cxnSp macro="">
      <xdr:nvCxnSpPr>
        <xdr:cNvPr id="139" name="直線コネクタ 138"/>
        <xdr:cNvCxnSpPr/>
      </xdr:nvCxnSpPr>
      <xdr:spPr>
        <a:xfrm flipV="1">
          <a:off x="6972300" y="6990283"/>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40" name="n_1aveValue【道路】&#10;一人当たり延長"/>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41" name="n_2aveValue【道路】&#10;一人当たり延長"/>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42" name="n_3aveValue【道路】&#10;一人当たり延長"/>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43" name="n_4aveValue【道路】&#10;一人当たり延長"/>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171010</xdr:rowOff>
    </xdr:from>
    <xdr:ext cx="469744" cy="259045"/>
    <xdr:sp macro="" textlink="">
      <xdr:nvSpPr>
        <xdr:cNvPr id="144" name="n_1mainValue【道路】&#10;一人当たり延長"/>
        <xdr:cNvSpPr txBox="1"/>
      </xdr:nvSpPr>
      <xdr:spPr>
        <a:xfrm>
          <a:off x="9391727" y="702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1426</xdr:rowOff>
    </xdr:from>
    <xdr:ext cx="469744" cy="259045"/>
    <xdr:sp macro="" textlink="">
      <xdr:nvSpPr>
        <xdr:cNvPr id="145" name="n_2mainValue【道路】&#10;一人当たり延長"/>
        <xdr:cNvSpPr txBox="1"/>
      </xdr:nvSpPr>
      <xdr:spPr>
        <a:xfrm>
          <a:off x="8515427" y="703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2760</xdr:rowOff>
    </xdr:from>
    <xdr:ext cx="469744" cy="259045"/>
    <xdr:sp macro="" textlink="">
      <xdr:nvSpPr>
        <xdr:cNvPr id="146" name="n_3mainValue【道路】&#10;一人当たり延長"/>
        <xdr:cNvSpPr txBox="1"/>
      </xdr:nvSpPr>
      <xdr:spPr>
        <a:xfrm>
          <a:off x="7626427" y="703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3713</xdr:rowOff>
    </xdr:from>
    <xdr:ext cx="469744" cy="259045"/>
    <xdr:sp macro="" textlink="">
      <xdr:nvSpPr>
        <xdr:cNvPr id="147" name="n_4mainValue【道路】&#10;一人当たり延長"/>
        <xdr:cNvSpPr txBox="1"/>
      </xdr:nvSpPr>
      <xdr:spPr>
        <a:xfrm>
          <a:off x="6737427" y="703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189" name="直線コネクタ 188"/>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192"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193" name="直線コネクタ 192"/>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194" name="【公営住宅】&#10;有形固定資産減価償却率平均値テキスト"/>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195" name="フローチャート: 判断 194"/>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196" name="フローチャート: 判断 195"/>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197" name="フローチャート: 判断 196"/>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198" name="フローチャート: 判断 197"/>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199" name="フローチャート: 判断 198"/>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68943</xdr:rowOff>
    </xdr:from>
    <xdr:to>
      <xdr:col>24</xdr:col>
      <xdr:colOff>114300</xdr:colOff>
      <xdr:row>84</xdr:row>
      <xdr:rowOff>170543</xdr:rowOff>
    </xdr:to>
    <xdr:sp macro="" textlink="">
      <xdr:nvSpPr>
        <xdr:cNvPr id="205" name="楕円 204"/>
        <xdr:cNvSpPr/>
      </xdr:nvSpPr>
      <xdr:spPr>
        <a:xfrm>
          <a:off x="4584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47370</xdr:rowOff>
    </xdr:from>
    <xdr:ext cx="405111" cy="259045"/>
    <xdr:sp macro="" textlink="">
      <xdr:nvSpPr>
        <xdr:cNvPr id="206" name="【公営住宅】&#10;有形固定資産減価償却率該当値テキスト"/>
        <xdr:cNvSpPr txBox="1"/>
      </xdr:nvSpPr>
      <xdr:spPr>
        <a:xfrm>
          <a:off x="4673600"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33020</xdr:rowOff>
    </xdr:from>
    <xdr:to>
      <xdr:col>20</xdr:col>
      <xdr:colOff>38100</xdr:colOff>
      <xdr:row>84</xdr:row>
      <xdr:rowOff>134620</xdr:rowOff>
    </xdr:to>
    <xdr:sp macro="" textlink="">
      <xdr:nvSpPr>
        <xdr:cNvPr id="207" name="楕円 206"/>
        <xdr:cNvSpPr/>
      </xdr:nvSpPr>
      <xdr:spPr>
        <a:xfrm>
          <a:off x="3746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83820</xdr:rowOff>
    </xdr:from>
    <xdr:to>
      <xdr:col>24</xdr:col>
      <xdr:colOff>63500</xdr:colOff>
      <xdr:row>84</xdr:row>
      <xdr:rowOff>119743</xdr:rowOff>
    </xdr:to>
    <xdr:cxnSp macro="">
      <xdr:nvCxnSpPr>
        <xdr:cNvPr id="208" name="直線コネクタ 207"/>
        <xdr:cNvCxnSpPr/>
      </xdr:nvCxnSpPr>
      <xdr:spPr>
        <a:xfrm>
          <a:off x="3797300" y="144856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168548</xdr:rowOff>
    </xdr:from>
    <xdr:to>
      <xdr:col>15</xdr:col>
      <xdr:colOff>101600</xdr:colOff>
      <xdr:row>84</xdr:row>
      <xdr:rowOff>98698</xdr:rowOff>
    </xdr:to>
    <xdr:sp macro="" textlink="">
      <xdr:nvSpPr>
        <xdr:cNvPr id="209" name="楕円 208"/>
        <xdr:cNvSpPr/>
      </xdr:nvSpPr>
      <xdr:spPr>
        <a:xfrm>
          <a:off x="2857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47898</xdr:rowOff>
    </xdr:from>
    <xdr:to>
      <xdr:col>19</xdr:col>
      <xdr:colOff>177800</xdr:colOff>
      <xdr:row>84</xdr:row>
      <xdr:rowOff>83820</xdr:rowOff>
    </xdr:to>
    <xdr:cxnSp macro="">
      <xdr:nvCxnSpPr>
        <xdr:cNvPr id="210" name="直線コネクタ 209"/>
        <xdr:cNvCxnSpPr/>
      </xdr:nvCxnSpPr>
      <xdr:spPr>
        <a:xfrm>
          <a:off x="2908300" y="144496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132624</xdr:rowOff>
    </xdr:from>
    <xdr:to>
      <xdr:col>10</xdr:col>
      <xdr:colOff>165100</xdr:colOff>
      <xdr:row>84</xdr:row>
      <xdr:rowOff>62774</xdr:rowOff>
    </xdr:to>
    <xdr:sp macro="" textlink="">
      <xdr:nvSpPr>
        <xdr:cNvPr id="211" name="楕円 210"/>
        <xdr:cNvSpPr/>
      </xdr:nvSpPr>
      <xdr:spPr>
        <a:xfrm>
          <a:off x="1968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11974</xdr:rowOff>
    </xdr:from>
    <xdr:to>
      <xdr:col>15</xdr:col>
      <xdr:colOff>50800</xdr:colOff>
      <xdr:row>84</xdr:row>
      <xdr:rowOff>47898</xdr:rowOff>
    </xdr:to>
    <xdr:cxnSp macro="">
      <xdr:nvCxnSpPr>
        <xdr:cNvPr id="212" name="直線コネクタ 211"/>
        <xdr:cNvCxnSpPr/>
      </xdr:nvCxnSpPr>
      <xdr:spPr>
        <a:xfrm>
          <a:off x="2019300" y="144137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96701</xdr:rowOff>
    </xdr:from>
    <xdr:to>
      <xdr:col>6</xdr:col>
      <xdr:colOff>38100</xdr:colOff>
      <xdr:row>84</xdr:row>
      <xdr:rowOff>26851</xdr:rowOff>
    </xdr:to>
    <xdr:sp macro="" textlink="">
      <xdr:nvSpPr>
        <xdr:cNvPr id="213" name="楕円 212"/>
        <xdr:cNvSpPr/>
      </xdr:nvSpPr>
      <xdr:spPr>
        <a:xfrm>
          <a:off x="1079500" y="143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147501</xdr:rowOff>
    </xdr:from>
    <xdr:to>
      <xdr:col>10</xdr:col>
      <xdr:colOff>114300</xdr:colOff>
      <xdr:row>84</xdr:row>
      <xdr:rowOff>11974</xdr:rowOff>
    </xdr:to>
    <xdr:cxnSp macro="">
      <xdr:nvCxnSpPr>
        <xdr:cNvPr id="214" name="直線コネクタ 213"/>
        <xdr:cNvCxnSpPr/>
      </xdr:nvCxnSpPr>
      <xdr:spPr>
        <a:xfrm>
          <a:off x="1130300" y="143778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215" name="n_1aveValue【公営住宅】&#10;有形固定資産減価償却率"/>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216" name="n_2aveValue【公営住宅】&#10;有形固定資産減価償却率"/>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217" name="n_3aveValue【公営住宅】&#10;有形固定資産減価償却率"/>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218" name="n_4aveValue【公営住宅】&#10;有形固定資産減価償却率"/>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125747</xdr:rowOff>
    </xdr:from>
    <xdr:ext cx="405111" cy="259045"/>
    <xdr:sp macro="" textlink="">
      <xdr:nvSpPr>
        <xdr:cNvPr id="219" name="n_1mainValue【公営住宅】&#10;有形固定資産減価償却率"/>
        <xdr:cNvSpPr txBox="1"/>
      </xdr:nvSpPr>
      <xdr:spPr>
        <a:xfrm>
          <a:off x="35820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89825</xdr:rowOff>
    </xdr:from>
    <xdr:ext cx="405111" cy="259045"/>
    <xdr:sp macro="" textlink="">
      <xdr:nvSpPr>
        <xdr:cNvPr id="220" name="n_2mainValue【公営住宅】&#10;有形固定資産減価償却率"/>
        <xdr:cNvSpPr txBox="1"/>
      </xdr:nvSpPr>
      <xdr:spPr>
        <a:xfrm>
          <a:off x="27057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53901</xdr:rowOff>
    </xdr:from>
    <xdr:ext cx="405111" cy="259045"/>
    <xdr:sp macro="" textlink="">
      <xdr:nvSpPr>
        <xdr:cNvPr id="221" name="n_3mainValue【公営住宅】&#10;有形固定資産減価償却率"/>
        <xdr:cNvSpPr txBox="1"/>
      </xdr:nvSpPr>
      <xdr:spPr>
        <a:xfrm>
          <a:off x="1816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17978</xdr:rowOff>
    </xdr:from>
    <xdr:ext cx="405111" cy="259045"/>
    <xdr:sp macro="" textlink="">
      <xdr:nvSpPr>
        <xdr:cNvPr id="222" name="n_4mainValue【公営住宅】&#10;有形固定資産減価償却率"/>
        <xdr:cNvSpPr txBox="1"/>
      </xdr:nvSpPr>
      <xdr:spPr>
        <a:xfrm>
          <a:off x="927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244" name="直線コネクタ 243"/>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2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246" name="直線コネクタ 2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247"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248" name="直線コネクタ 247"/>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249" name="【公営住宅】&#10;一人当たり面積平均値テキスト"/>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250" name="フローチャート: 判断 249"/>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251" name="フローチャート: 判断 250"/>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252" name="フローチャート: 判断 251"/>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253" name="フローチャート: 判断 252"/>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254" name="フローチャート: 判断 253"/>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127433</xdr:rowOff>
    </xdr:from>
    <xdr:to>
      <xdr:col>55</xdr:col>
      <xdr:colOff>50800</xdr:colOff>
      <xdr:row>86</xdr:row>
      <xdr:rowOff>57583</xdr:rowOff>
    </xdr:to>
    <xdr:sp macro="" textlink="">
      <xdr:nvSpPr>
        <xdr:cNvPr id="260" name="楕円 259"/>
        <xdr:cNvSpPr/>
      </xdr:nvSpPr>
      <xdr:spPr>
        <a:xfrm>
          <a:off x="10426700" y="1470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42360</xdr:rowOff>
    </xdr:from>
    <xdr:ext cx="469744" cy="259045"/>
    <xdr:sp macro="" textlink="">
      <xdr:nvSpPr>
        <xdr:cNvPr id="261" name="【公営住宅】&#10;一人当たり面積該当値テキスト"/>
        <xdr:cNvSpPr txBox="1"/>
      </xdr:nvSpPr>
      <xdr:spPr>
        <a:xfrm>
          <a:off x="10515600" y="1461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127888</xdr:rowOff>
    </xdr:from>
    <xdr:to>
      <xdr:col>50</xdr:col>
      <xdr:colOff>165100</xdr:colOff>
      <xdr:row>86</xdr:row>
      <xdr:rowOff>58038</xdr:rowOff>
    </xdr:to>
    <xdr:sp macro="" textlink="">
      <xdr:nvSpPr>
        <xdr:cNvPr id="262" name="楕円 261"/>
        <xdr:cNvSpPr/>
      </xdr:nvSpPr>
      <xdr:spPr>
        <a:xfrm>
          <a:off x="9588500" y="1470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6783</xdr:rowOff>
    </xdr:from>
    <xdr:to>
      <xdr:col>55</xdr:col>
      <xdr:colOff>0</xdr:colOff>
      <xdr:row>86</xdr:row>
      <xdr:rowOff>7238</xdr:rowOff>
    </xdr:to>
    <xdr:cxnSp macro="">
      <xdr:nvCxnSpPr>
        <xdr:cNvPr id="263" name="直線コネクタ 262"/>
        <xdr:cNvCxnSpPr/>
      </xdr:nvCxnSpPr>
      <xdr:spPr>
        <a:xfrm flipV="1">
          <a:off x="9639300" y="14751483"/>
          <a:ext cx="8382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128118</xdr:rowOff>
    </xdr:from>
    <xdr:to>
      <xdr:col>46</xdr:col>
      <xdr:colOff>38100</xdr:colOff>
      <xdr:row>86</xdr:row>
      <xdr:rowOff>58268</xdr:rowOff>
    </xdr:to>
    <xdr:sp macro="" textlink="">
      <xdr:nvSpPr>
        <xdr:cNvPr id="264" name="楕円 263"/>
        <xdr:cNvSpPr/>
      </xdr:nvSpPr>
      <xdr:spPr>
        <a:xfrm>
          <a:off x="8699500" y="1470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7238</xdr:rowOff>
    </xdr:from>
    <xdr:to>
      <xdr:col>50</xdr:col>
      <xdr:colOff>114300</xdr:colOff>
      <xdr:row>86</xdr:row>
      <xdr:rowOff>7468</xdr:rowOff>
    </xdr:to>
    <xdr:cxnSp macro="">
      <xdr:nvCxnSpPr>
        <xdr:cNvPr id="265" name="直線コネクタ 264"/>
        <xdr:cNvCxnSpPr/>
      </xdr:nvCxnSpPr>
      <xdr:spPr>
        <a:xfrm flipV="1">
          <a:off x="8750300" y="14751938"/>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128346</xdr:rowOff>
    </xdr:from>
    <xdr:to>
      <xdr:col>41</xdr:col>
      <xdr:colOff>101600</xdr:colOff>
      <xdr:row>86</xdr:row>
      <xdr:rowOff>58496</xdr:rowOff>
    </xdr:to>
    <xdr:sp macro="" textlink="">
      <xdr:nvSpPr>
        <xdr:cNvPr id="266" name="楕円 265"/>
        <xdr:cNvSpPr/>
      </xdr:nvSpPr>
      <xdr:spPr>
        <a:xfrm>
          <a:off x="7810500" y="1470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7468</xdr:rowOff>
    </xdr:from>
    <xdr:to>
      <xdr:col>45</xdr:col>
      <xdr:colOff>177800</xdr:colOff>
      <xdr:row>86</xdr:row>
      <xdr:rowOff>7696</xdr:rowOff>
    </xdr:to>
    <xdr:cxnSp macro="">
      <xdr:nvCxnSpPr>
        <xdr:cNvPr id="267" name="直線コネクタ 266"/>
        <xdr:cNvCxnSpPr/>
      </xdr:nvCxnSpPr>
      <xdr:spPr>
        <a:xfrm flipV="1">
          <a:off x="7861300" y="1475216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128346</xdr:rowOff>
    </xdr:from>
    <xdr:to>
      <xdr:col>36</xdr:col>
      <xdr:colOff>165100</xdr:colOff>
      <xdr:row>86</xdr:row>
      <xdr:rowOff>58496</xdr:rowOff>
    </xdr:to>
    <xdr:sp macro="" textlink="">
      <xdr:nvSpPr>
        <xdr:cNvPr id="268" name="楕円 267"/>
        <xdr:cNvSpPr/>
      </xdr:nvSpPr>
      <xdr:spPr>
        <a:xfrm>
          <a:off x="6921500" y="1470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7696</xdr:rowOff>
    </xdr:from>
    <xdr:to>
      <xdr:col>41</xdr:col>
      <xdr:colOff>50800</xdr:colOff>
      <xdr:row>86</xdr:row>
      <xdr:rowOff>7696</xdr:rowOff>
    </xdr:to>
    <xdr:cxnSp macro="">
      <xdr:nvCxnSpPr>
        <xdr:cNvPr id="269" name="直線コネクタ 268"/>
        <xdr:cNvCxnSpPr/>
      </xdr:nvCxnSpPr>
      <xdr:spPr>
        <a:xfrm>
          <a:off x="6972300" y="14752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270" name="n_1aveValue【公営住宅】&#10;一人当たり面積"/>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271" name="n_2aveValue【公営住宅】&#10;一人当たり面積"/>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272" name="n_3aveValue【公営住宅】&#10;一人当たり面積"/>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273" name="n_4aveValue【公営住宅】&#10;一人当たり面積"/>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49165</xdr:rowOff>
    </xdr:from>
    <xdr:ext cx="469744" cy="259045"/>
    <xdr:sp macro="" textlink="">
      <xdr:nvSpPr>
        <xdr:cNvPr id="274" name="n_1mainValue【公営住宅】&#10;一人当たり面積"/>
        <xdr:cNvSpPr txBox="1"/>
      </xdr:nvSpPr>
      <xdr:spPr>
        <a:xfrm>
          <a:off x="9391727" y="1479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49395</xdr:rowOff>
    </xdr:from>
    <xdr:ext cx="469744" cy="259045"/>
    <xdr:sp macro="" textlink="">
      <xdr:nvSpPr>
        <xdr:cNvPr id="275" name="n_2mainValue【公営住宅】&#10;一人当たり面積"/>
        <xdr:cNvSpPr txBox="1"/>
      </xdr:nvSpPr>
      <xdr:spPr>
        <a:xfrm>
          <a:off x="8515427" y="1479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49623</xdr:rowOff>
    </xdr:from>
    <xdr:ext cx="469744" cy="259045"/>
    <xdr:sp macro="" textlink="">
      <xdr:nvSpPr>
        <xdr:cNvPr id="276" name="n_3mainValue【公営住宅】&#10;一人当たり面積"/>
        <xdr:cNvSpPr txBox="1"/>
      </xdr:nvSpPr>
      <xdr:spPr>
        <a:xfrm>
          <a:off x="7626427" y="1479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49623</xdr:rowOff>
    </xdr:from>
    <xdr:ext cx="469744" cy="259045"/>
    <xdr:sp macro="" textlink="">
      <xdr:nvSpPr>
        <xdr:cNvPr id="277" name="n_4mainValue【公営住宅】&#10;一人当たり面積"/>
        <xdr:cNvSpPr txBox="1"/>
      </xdr:nvSpPr>
      <xdr:spPr>
        <a:xfrm>
          <a:off x="6737427" y="1479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5" name="直線コネクタ 3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6" name="テキスト ボックス 3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7" name="直線コネクタ 3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8" name="テキスト ボックス 3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9" name="直線コネクタ 3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0" name="テキスト ボックス 3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1" name="直線コネクタ 3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2" name="テキスト ボックス 3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3" name="直線コネクタ 3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4" name="テキスト ボックス 3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5" name="直線コネクタ 3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6" name="テキスト ボックス 3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319" name="直線コネクタ 318"/>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1" name="直線コネクタ 3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322"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323" name="直線コネクタ 322"/>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324" name="【認定こども園・幼稚園・保育所】&#10;有形固定資産減価償却率平均値テキスト"/>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325" name="フローチャート: 判断 324"/>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326" name="フローチャート: 判断 325"/>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327" name="フローチャート: 判断 326"/>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328" name="フローチャート: 判断 327"/>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29" name="フローチャート: 判断 328"/>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335" name="楕円 334"/>
        <xdr:cNvSpPr/>
      </xdr:nvSpPr>
      <xdr:spPr>
        <a:xfrm>
          <a:off x="16268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48277</xdr:rowOff>
    </xdr:from>
    <xdr:ext cx="405111" cy="259045"/>
    <xdr:sp macro="" textlink="">
      <xdr:nvSpPr>
        <xdr:cNvPr id="336" name="【認定こども園・幼稚園・保育所】&#10;有形固定資産減価償却率該当値テキスト"/>
        <xdr:cNvSpPr txBox="1"/>
      </xdr:nvSpPr>
      <xdr:spPr>
        <a:xfrm>
          <a:off x="163576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157661</xdr:rowOff>
    </xdr:from>
    <xdr:to>
      <xdr:col>81</xdr:col>
      <xdr:colOff>101600</xdr:colOff>
      <xdr:row>37</xdr:row>
      <xdr:rowOff>87811</xdr:rowOff>
    </xdr:to>
    <xdr:sp macro="" textlink="">
      <xdr:nvSpPr>
        <xdr:cNvPr id="337" name="楕円 336"/>
        <xdr:cNvSpPr/>
      </xdr:nvSpPr>
      <xdr:spPr>
        <a:xfrm>
          <a:off x="15430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37011</xdr:rowOff>
    </xdr:from>
    <xdr:to>
      <xdr:col>85</xdr:col>
      <xdr:colOff>127000</xdr:colOff>
      <xdr:row>37</xdr:row>
      <xdr:rowOff>76200</xdr:rowOff>
    </xdr:to>
    <xdr:cxnSp macro="">
      <xdr:nvCxnSpPr>
        <xdr:cNvPr id="338" name="直線コネクタ 337"/>
        <xdr:cNvCxnSpPr/>
      </xdr:nvCxnSpPr>
      <xdr:spPr>
        <a:xfrm>
          <a:off x="15481300" y="638066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120106</xdr:rowOff>
    </xdr:from>
    <xdr:to>
      <xdr:col>76</xdr:col>
      <xdr:colOff>165100</xdr:colOff>
      <xdr:row>37</xdr:row>
      <xdr:rowOff>50256</xdr:rowOff>
    </xdr:to>
    <xdr:sp macro="" textlink="">
      <xdr:nvSpPr>
        <xdr:cNvPr id="339" name="楕円 338"/>
        <xdr:cNvSpPr/>
      </xdr:nvSpPr>
      <xdr:spPr>
        <a:xfrm>
          <a:off x="14541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170906</xdr:rowOff>
    </xdr:from>
    <xdr:to>
      <xdr:col>81</xdr:col>
      <xdr:colOff>50800</xdr:colOff>
      <xdr:row>37</xdr:row>
      <xdr:rowOff>37011</xdr:rowOff>
    </xdr:to>
    <xdr:cxnSp macro="">
      <xdr:nvCxnSpPr>
        <xdr:cNvPr id="340" name="直線コネクタ 339"/>
        <xdr:cNvCxnSpPr/>
      </xdr:nvCxnSpPr>
      <xdr:spPr>
        <a:xfrm>
          <a:off x="14592300" y="634310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80917</xdr:rowOff>
    </xdr:from>
    <xdr:to>
      <xdr:col>72</xdr:col>
      <xdr:colOff>38100</xdr:colOff>
      <xdr:row>37</xdr:row>
      <xdr:rowOff>11067</xdr:rowOff>
    </xdr:to>
    <xdr:sp macro="" textlink="">
      <xdr:nvSpPr>
        <xdr:cNvPr id="341" name="楕円 340"/>
        <xdr:cNvSpPr/>
      </xdr:nvSpPr>
      <xdr:spPr>
        <a:xfrm>
          <a:off x="13652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131717</xdr:rowOff>
    </xdr:from>
    <xdr:to>
      <xdr:col>76</xdr:col>
      <xdr:colOff>114300</xdr:colOff>
      <xdr:row>36</xdr:row>
      <xdr:rowOff>170906</xdr:rowOff>
    </xdr:to>
    <xdr:cxnSp macro="">
      <xdr:nvCxnSpPr>
        <xdr:cNvPr id="342" name="直線コネクタ 341"/>
        <xdr:cNvCxnSpPr/>
      </xdr:nvCxnSpPr>
      <xdr:spPr>
        <a:xfrm>
          <a:off x="13703300" y="63039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41728</xdr:rowOff>
    </xdr:from>
    <xdr:to>
      <xdr:col>67</xdr:col>
      <xdr:colOff>101600</xdr:colOff>
      <xdr:row>36</xdr:row>
      <xdr:rowOff>143328</xdr:rowOff>
    </xdr:to>
    <xdr:sp macro="" textlink="">
      <xdr:nvSpPr>
        <xdr:cNvPr id="343" name="楕円 342"/>
        <xdr:cNvSpPr/>
      </xdr:nvSpPr>
      <xdr:spPr>
        <a:xfrm>
          <a:off x="127635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92528</xdr:rowOff>
    </xdr:from>
    <xdr:to>
      <xdr:col>71</xdr:col>
      <xdr:colOff>177800</xdr:colOff>
      <xdr:row>36</xdr:row>
      <xdr:rowOff>131717</xdr:rowOff>
    </xdr:to>
    <xdr:cxnSp macro="">
      <xdr:nvCxnSpPr>
        <xdr:cNvPr id="344" name="直線コネクタ 343"/>
        <xdr:cNvCxnSpPr/>
      </xdr:nvCxnSpPr>
      <xdr:spPr>
        <a:xfrm>
          <a:off x="12814300" y="626472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77305</xdr:rowOff>
    </xdr:from>
    <xdr:ext cx="405111" cy="259045"/>
    <xdr:sp macro="" textlink="">
      <xdr:nvSpPr>
        <xdr:cNvPr id="345" name="n_1aveValue【認定こども園・幼稚園・保育所】&#10;有形固定資産減価償却率"/>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346" name="n_2aveValue【認定こども園・幼稚園・保育所】&#10;有形固定資産減価償却率"/>
        <xdr:cNvSpPr txBox="1"/>
      </xdr:nvSpPr>
      <xdr:spPr>
        <a:xfrm>
          <a:off x="14389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347" name="n_3aveValue【認定こども園・幼稚園・保育所】&#10;有形固定資産減価償却率"/>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348" name="n_4aveValue【認定こども園・幼稚園・保育所】&#10;有形固定資産減価償却率"/>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104338</xdr:rowOff>
    </xdr:from>
    <xdr:ext cx="405111" cy="259045"/>
    <xdr:sp macro="" textlink="">
      <xdr:nvSpPr>
        <xdr:cNvPr id="349" name="n_1mainValue【認定こども園・幼稚園・保育所】&#10;有形固定資産減価償却率"/>
        <xdr:cNvSpPr txBox="1"/>
      </xdr:nvSpPr>
      <xdr:spPr>
        <a:xfrm>
          <a:off x="152660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66783</xdr:rowOff>
    </xdr:from>
    <xdr:ext cx="405111" cy="259045"/>
    <xdr:sp macro="" textlink="">
      <xdr:nvSpPr>
        <xdr:cNvPr id="350" name="n_2mainValue【認定こども園・幼稚園・保育所】&#10;有形固定資産減価償却率"/>
        <xdr:cNvSpPr txBox="1"/>
      </xdr:nvSpPr>
      <xdr:spPr>
        <a:xfrm>
          <a:off x="14389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27594</xdr:rowOff>
    </xdr:from>
    <xdr:ext cx="405111" cy="259045"/>
    <xdr:sp macro="" textlink="">
      <xdr:nvSpPr>
        <xdr:cNvPr id="351" name="n_3mainValue【認定こども園・幼稚園・保育所】&#10;有形固定資産減価償却率"/>
        <xdr:cNvSpPr txBox="1"/>
      </xdr:nvSpPr>
      <xdr:spPr>
        <a:xfrm>
          <a:off x="13500744" y="602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159855</xdr:rowOff>
    </xdr:from>
    <xdr:ext cx="405111" cy="259045"/>
    <xdr:sp macro="" textlink="">
      <xdr:nvSpPr>
        <xdr:cNvPr id="352" name="n_4mainValue【認定こども園・幼稚園・保育所】&#10;有形固定資産減価償却率"/>
        <xdr:cNvSpPr txBox="1"/>
      </xdr:nvSpPr>
      <xdr:spPr>
        <a:xfrm>
          <a:off x="12611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3" name="直線コネクタ 3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4" name="テキスト ボックス 3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5" name="直線コネクタ 3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6" name="テキスト ボックス 3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7" name="直線コネクタ 3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8" name="テキスト ボックス 3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9" name="直線コネクタ 3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0" name="テキスト ボックス 3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2" name="テキスト ボックス 3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374" name="直線コネクタ 373"/>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6" name="直線コネクタ 37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377"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378" name="直線コネクタ 377"/>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379" name="【認定こども園・幼稚園・保育所】&#10;一人当たり面積平均値テキスト"/>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380" name="フローチャート: 判断 379"/>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381" name="フローチャート: 判断 380"/>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382" name="フローチャート: 判断 381"/>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383" name="フローチャート: 判断 382"/>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384" name="フローチャート: 判断 383"/>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9398</xdr:rowOff>
    </xdr:from>
    <xdr:to>
      <xdr:col>116</xdr:col>
      <xdr:colOff>114300</xdr:colOff>
      <xdr:row>41</xdr:row>
      <xdr:rowOff>110998</xdr:rowOff>
    </xdr:to>
    <xdr:sp macro="" textlink="">
      <xdr:nvSpPr>
        <xdr:cNvPr id="390" name="楕円 389"/>
        <xdr:cNvSpPr/>
      </xdr:nvSpPr>
      <xdr:spPr>
        <a:xfrm>
          <a:off x="221107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95775</xdr:rowOff>
    </xdr:from>
    <xdr:ext cx="469744" cy="259045"/>
    <xdr:sp macro="" textlink="">
      <xdr:nvSpPr>
        <xdr:cNvPr id="391" name="【認定こども園・幼稚園・保育所】&#10;一人当たり面積該当値テキスト"/>
        <xdr:cNvSpPr txBox="1"/>
      </xdr:nvSpPr>
      <xdr:spPr>
        <a:xfrm>
          <a:off x="22199600" y="695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11684</xdr:rowOff>
    </xdr:from>
    <xdr:to>
      <xdr:col>112</xdr:col>
      <xdr:colOff>38100</xdr:colOff>
      <xdr:row>41</xdr:row>
      <xdr:rowOff>113284</xdr:rowOff>
    </xdr:to>
    <xdr:sp macro="" textlink="">
      <xdr:nvSpPr>
        <xdr:cNvPr id="392" name="楕円 391"/>
        <xdr:cNvSpPr/>
      </xdr:nvSpPr>
      <xdr:spPr>
        <a:xfrm>
          <a:off x="21272500" y="70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60198</xdr:rowOff>
    </xdr:from>
    <xdr:to>
      <xdr:col>116</xdr:col>
      <xdr:colOff>63500</xdr:colOff>
      <xdr:row>41</xdr:row>
      <xdr:rowOff>62484</xdr:rowOff>
    </xdr:to>
    <xdr:cxnSp macro="">
      <xdr:nvCxnSpPr>
        <xdr:cNvPr id="393" name="直線コネクタ 392"/>
        <xdr:cNvCxnSpPr/>
      </xdr:nvCxnSpPr>
      <xdr:spPr>
        <a:xfrm flipV="1">
          <a:off x="21323300" y="708964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11684</xdr:rowOff>
    </xdr:from>
    <xdr:to>
      <xdr:col>107</xdr:col>
      <xdr:colOff>101600</xdr:colOff>
      <xdr:row>41</xdr:row>
      <xdr:rowOff>113284</xdr:rowOff>
    </xdr:to>
    <xdr:sp macro="" textlink="">
      <xdr:nvSpPr>
        <xdr:cNvPr id="394" name="楕円 393"/>
        <xdr:cNvSpPr/>
      </xdr:nvSpPr>
      <xdr:spPr>
        <a:xfrm>
          <a:off x="20383500" y="70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62484</xdr:rowOff>
    </xdr:from>
    <xdr:to>
      <xdr:col>111</xdr:col>
      <xdr:colOff>177800</xdr:colOff>
      <xdr:row>41</xdr:row>
      <xdr:rowOff>62484</xdr:rowOff>
    </xdr:to>
    <xdr:cxnSp macro="">
      <xdr:nvCxnSpPr>
        <xdr:cNvPr id="395" name="直線コネクタ 394"/>
        <xdr:cNvCxnSpPr/>
      </xdr:nvCxnSpPr>
      <xdr:spPr>
        <a:xfrm>
          <a:off x="20434300" y="70919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11684</xdr:rowOff>
    </xdr:from>
    <xdr:to>
      <xdr:col>102</xdr:col>
      <xdr:colOff>165100</xdr:colOff>
      <xdr:row>41</xdr:row>
      <xdr:rowOff>113284</xdr:rowOff>
    </xdr:to>
    <xdr:sp macro="" textlink="">
      <xdr:nvSpPr>
        <xdr:cNvPr id="396" name="楕円 395"/>
        <xdr:cNvSpPr/>
      </xdr:nvSpPr>
      <xdr:spPr>
        <a:xfrm>
          <a:off x="19494500" y="70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62484</xdr:rowOff>
    </xdr:from>
    <xdr:to>
      <xdr:col>107</xdr:col>
      <xdr:colOff>50800</xdr:colOff>
      <xdr:row>41</xdr:row>
      <xdr:rowOff>62484</xdr:rowOff>
    </xdr:to>
    <xdr:cxnSp macro="">
      <xdr:nvCxnSpPr>
        <xdr:cNvPr id="397" name="直線コネクタ 396"/>
        <xdr:cNvCxnSpPr/>
      </xdr:nvCxnSpPr>
      <xdr:spPr>
        <a:xfrm>
          <a:off x="19545300" y="70919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11684</xdr:rowOff>
    </xdr:from>
    <xdr:to>
      <xdr:col>98</xdr:col>
      <xdr:colOff>38100</xdr:colOff>
      <xdr:row>41</xdr:row>
      <xdr:rowOff>113284</xdr:rowOff>
    </xdr:to>
    <xdr:sp macro="" textlink="">
      <xdr:nvSpPr>
        <xdr:cNvPr id="398" name="楕円 397"/>
        <xdr:cNvSpPr/>
      </xdr:nvSpPr>
      <xdr:spPr>
        <a:xfrm>
          <a:off x="18605500" y="70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62484</xdr:rowOff>
    </xdr:from>
    <xdr:to>
      <xdr:col>102</xdr:col>
      <xdr:colOff>114300</xdr:colOff>
      <xdr:row>41</xdr:row>
      <xdr:rowOff>62484</xdr:rowOff>
    </xdr:to>
    <xdr:cxnSp macro="">
      <xdr:nvCxnSpPr>
        <xdr:cNvPr id="399" name="直線コネクタ 398"/>
        <xdr:cNvCxnSpPr/>
      </xdr:nvCxnSpPr>
      <xdr:spPr>
        <a:xfrm>
          <a:off x="18656300" y="70919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400" name="n_1aveValue【認定こども園・幼稚園・保育所】&#10;一人当たり面積"/>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401" name="n_2aveValue【認定こども園・幼稚園・保育所】&#10;一人当たり面積"/>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402" name="n_3aveValue【認定こども園・幼稚園・保育所】&#10;一人当たり面積"/>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403" name="n_4aveValue【認定こども園・幼稚園・保育所】&#10;一人当たり面積"/>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104411</xdr:rowOff>
    </xdr:from>
    <xdr:ext cx="469744" cy="259045"/>
    <xdr:sp macro="" textlink="">
      <xdr:nvSpPr>
        <xdr:cNvPr id="404" name="n_1mainValue【認定こども園・幼稚園・保育所】&#10;一人当たり面積"/>
        <xdr:cNvSpPr txBox="1"/>
      </xdr:nvSpPr>
      <xdr:spPr>
        <a:xfrm>
          <a:off x="21075727" y="713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104411</xdr:rowOff>
    </xdr:from>
    <xdr:ext cx="469744" cy="259045"/>
    <xdr:sp macro="" textlink="">
      <xdr:nvSpPr>
        <xdr:cNvPr id="405" name="n_2mainValue【認定こども園・幼稚園・保育所】&#10;一人当たり面積"/>
        <xdr:cNvSpPr txBox="1"/>
      </xdr:nvSpPr>
      <xdr:spPr>
        <a:xfrm>
          <a:off x="20199427" y="713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104411</xdr:rowOff>
    </xdr:from>
    <xdr:ext cx="469744" cy="259045"/>
    <xdr:sp macro="" textlink="">
      <xdr:nvSpPr>
        <xdr:cNvPr id="406" name="n_3mainValue【認定こども園・幼稚園・保育所】&#10;一人当たり面積"/>
        <xdr:cNvSpPr txBox="1"/>
      </xdr:nvSpPr>
      <xdr:spPr>
        <a:xfrm>
          <a:off x="19310427" y="713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104411</xdr:rowOff>
    </xdr:from>
    <xdr:ext cx="469744" cy="259045"/>
    <xdr:sp macro="" textlink="">
      <xdr:nvSpPr>
        <xdr:cNvPr id="407" name="n_4mainValue【認定こども園・幼稚園・保育所】&#10;一人当たり面積"/>
        <xdr:cNvSpPr txBox="1"/>
      </xdr:nvSpPr>
      <xdr:spPr>
        <a:xfrm>
          <a:off x="18421427" y="713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9" name="直線コネクタ 4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0" name="テキスト ボックス 4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1" name="直線コネクタ 4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2" name="テキスト ボックス 4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3" name="直線コネクタ 4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4" name="テキスト ボックス 4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5" name="直線コネクタ 4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6" name="テキスト ボックス 4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7" name="直線コネクタ 4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8" name="テキスト ボックス 4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0" name="テキスト ボックス 4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432" name="直線コネクタ 431"/>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433"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434" name="直線コネクタ 433"/>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435"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436" name="直線コネクタ 435"/>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437" name="【学校施設】&#10;有形固定資産減価償却率平均値テキスト"/>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38" name="フローチャート: 判断 437"/>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9" name="フローチャート: 判断 438"/>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440" name="フローチャート: 判断 439"/>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441" name="フローチャート: 判断 440"/>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442" name="フローチャート: 判断 441"/>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132080</xdr:rowOff>
    </xdr:from>
    <xdr:to>
      <xdr:col>85</xdr:col>
      <xdr:colOff>177800</xdr:colOff>
      <xdr:row>62</xdr:row>
      <xdr:rowOff>62230</xdr:rowOff>
    </xdr:to>
    <xdr:sp macro="" textlink="">
      <xdr:nvSpPr>
        <xdr:cNvPr id="448" name="楕円 447"/>
        <xdr:cNvSpPr/>
      </xdr:nvSpPr>
      <xdr:spPr>
        <a:xfrm>
          <a:off x="16268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110507</xdr:rowOff>
    </xdr:from>
    <xdr:ext cx="405111" cy="259045"/>
    <xdr:sp macro="" textlink="">
      <xdr:nvSpPr>
        <xdr:cNvPr id="449" name="【学校施設】&#10;有形固定資産減価償却率該当値テキスト"/>
        <xdr:cNvSpPr txBox="1"/>
      </xdr:nvSpPr>
      <xdr:spPr>
        <a:xfrm>
          <a:off x="16357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93980</xdr:rowOff>
    </xdr:from>
    <xdr:to>
      <xdr:col>81</xdr:col>
      <xdr:colOff>101600</xdr:colOff>
      <xdr:row>62</xdr:row>
      <xdr:rowOff>24130</xdr:rowOff>
    </xdr:to>
    <xdr:sp macro="" textlink="">
      <xdr:nvSpPr>
        <xdr:cNvPr id="450" name="楕円 449"/>
        <xdr:cNvSpPr/>
      </xdr:nvSpPr>
      <xdr:spPr>
        <a:xfrm>
          <a:off x="15430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144780</xdr:rowOff>
    </xdr:from>
    <xdr:to>
      <xdr:col>85</xdr:col>
      <xdr:colOff>127000</xdr:colOff>
      <xdr:row>62</xdr:row>
      <xdr:rowOff>11430</xdr:rowOff>
    </xdr:to>
    <xdr:cxnSp macro="">
      <xdr:nvCxnSpPr>
        <xdr:cNvPr id="451" name="直線コネクタ 450"/>
        <xdr:cNvCxnSpPr/>
      </xdr:nvCxnSpPr>
      <xdr:spPr>
        <a:xfrm>
          <a:off x="15481300" y="106032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52070</xdr:rowOff>
    </xdr:from>
    <xdr:to>
      <xdr:col>76</xdr:col>
      <xdr:colOff>165100</xdr:colOff>
      <xdr:row>61</xdr:row>
      <xdr:rowOff>153670</xdr:rowOff>
    </xdr:to>
    <xdr:sp macro="" textlink="">
      <xdr:nvSpPr>
        <xdr:cNvPr id="452" name="楕円 451"/>
        <xdr:cNvSpPr/>
      </xdr:nvSpPr>
      <xdr:spPr>
        <a:xfrm>
          <a:off x="14541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102870</xdr:rowOff>
    </xdr:from>
    <xdr:to>
      <xdr:col>81</xdr:col>
      <xdr:colOff>50800</xdr:colOff>
      <xdr:row>61</xdr:row>
      <xdr:rowOff>144780</xdr:rowOff>
    </xdr:to>
    <xdr:cxnSp macro="">
      <xdr:nvCxnSpPr>
        <xdr:cNvPr id="453" name="直線コネクタ 452"/>
        <xdr:cNvCxnSpPr/>
      </xdr:nvCxnSpPr>
      <xdr:spPr>
        <a:xfrm>
          <a:off x="14592300" y="105613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13970</xdr:rowOff>
    </xdr:from>
    <xdr:to>
      <xdr:col>72</xdr:col>
      <xdr:colOff>38100</xdr:colOff>
      <xdr:row>61</xdr:row>
      <xdr:rowOff>115570</xdr:rowOff>
    </xdr:to>
    <xdr:sp macro="" textlink="">
      <xdr:nvSpPr>
        <xdr:cNvPr id="454" name="楕円 453"/>
        <xdr:cNvSpPr/>
      </xdr:nvSpPr>
      <xdr:spPr>
        <a:xfrm>
          <a:off x="13652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64770</xdr:rowOff>
    </xdr:from>
    <xdr:to>
      <xdr:col>76</xdr:col>
      <xdr:colOff>114300</xdr:colOff>
      <xdr:row>61</xdr:row>
      <xdr:rowOff>102870</xdr:rowOff>
    </xdr:to>
    <xdr:cxnSp macro="">
      <xdr:nvCxnSpPr>
        <xdr:cNvPr id="455" name="直線コネクタ 454"/>
        <xdr:cNvCxnSpPr/>
      </xdr:nvCxnSpPr>
      <xdr:spPr>
        <a:xfrm>
          <a:off x="13703300" y="10523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170180</xdr:rowOff>
    </xdr:from>
    <xdr:to>
      <xdr:col>67</xdr:col>
      <xdr:colOff>101600</xdr:colOff>
      <xdr:row>61</xdr:row>
      <xdr:rowOff>100330</xdr:rowOff>
    </xdr:to>
    <xdr:sp macro="" textlink="">
      <xdr:nvSpPr>
        <xdr:cNvPr id="456" name="楕円 455"/>
        <xdr:cNvSpPr/>
      </xdr:nvSpPr>
      <xdr:spPr>
        <a:xfrm>
          <a:off x="12763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49530</xdr:rowOff>
    </xdr:from>
    <xdr:to>
      <xdr:col>71</xdr:col>
      <xdr:colOff>177800</xdr:colOff>
      <xdr:row>61</xdr:row>
      <xdr:rowOff>64770</xdr:rowOff>
    </xdr:to>
    <xdr:cxnSp macro="">
      <xdr:nvCxnSpPr>
        <xdr:cNvPr id="457" name="直線コネクタ 456"/>
        <xdr:cNvCxnSpPr/>
      </xdr:nvCxnSpPr>
      <xdr:spPr>
        <a:xfrm>
          <a:off x="12814300" y="10507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58"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459" name="n_2aveValue【学校施設】&#10;有形固定資産減価償却率"/>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460"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461" name="n_4aveValue【学校施設】&#10;有形固定資産減価償却率"/>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15257</xdr:rowOff>
    </xdr:from>
    <xdr:ext cx="405111" cy="259045"/>
    <xdr:sp macro="" textlink="">
      <xdr:nvSpPr>
        <xdr:cNvPr id="462" name="n_1mainValue【学校施設】&#10;有形固定資産減価償却率"/>
        <xdr:cNvSpPr txBox="1"/>
      </xdr:nvSpPr>
      <xdr:spPr>
        <a:xfrm>
          <a:off x="152660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144797</xdr:rowOff>
    </xdr:from>
    <xdr:ext cx="405111" cy="259045"/>
    <xdr:sp macro="" textlink="">
      <xdr:nvSpPr>
        <xdr:cNvPr id="463" name="n_2mainValue【学校施設】&#10;有形固定資産減価償却率"/>
        <xdr:cNvSpPr txBox="1"/>
      </xdr:nvSpPr>
      <xdr:spPr>
        <a:xfrm>
          <a:off x="14389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106697</xdr:rowOff>
    </xdr:from>
    <xdr:ext cx="405111" cy="259045"/>
    <xdr:sp macro="" textlink="">
      <xdr:nvSpPr>
        <xdr:cNvPr id="464" name="n_3mainValue【学校施設】&#10;有形固定資産減価償却率"/>
        <xdr:cNvSpPr txBox="1"/>
      </xdr:nvSpPr>
      <xdr:spPr>
        <a:xfrm>
          <a:off x="135007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91457</xdr:rowOff>
    </xdr:from>
    <xdr:ext cx="405111" cy="259045"/>
    <xdr:sp macro="" textlink="">
      <xdr:nvSpPr>
        <xdr:cNvPr id="465" name="n_4mainValue【学校施設】&#10;有形固定資産減価償却率"/>
        <xdr:cNvSpPr txBox="1"/>
      </xdr:nvSpPr>
      <xdr:spPr>
        <a:xfrm>
          <a:off x="12611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6" name="テキスト ボックス 4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7" name="直線コネクタ 4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8" name="テキスト ボックス 4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9" name="直線コネクタ 4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0" name="テキスト ボックス 4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1" name="直線コネクタ 4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2" name="テキスト ボックス 4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3" name="直線コネクタ 4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4" name="テキスト ボックス 4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488" name="直線コネクタ 487"/>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489"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490" name="直線コネクタ 489"/>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491"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492" name="直線コネクタ 491"/>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493" name="【学校施設】&#10;一人当たり面積平均値テキスト"/>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494" name="フローチャート: 判断 493"/>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495" name="フローチャート: 判断 494"/>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496" name="フローチャート: 判断 495"/>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497" name="フローチャート: 判断 496"/>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498" name="フローチャート: 判断 497"/>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124308</xdr:rowOff>
    </xdr:from>
    <xdr:to>
      <xdr:col>116</xdr:col>
      <xdr:colOff>114300</xdr:colOff>
      <xdr:row>63</xdr:row>
      <xdr:rowOff>54458</xdr:rowOff>
    </xdr:to>
    <xdr:sp macro="" textlink="">
      <xdr:nvSpPr>
        <xdr:cNvPr id="504" name="楕円 503"/>
        <xdr:cNvSpPr/>
      </xdr:nvSpPr>
      <xdr:spPr>
        <a:xfrm>
          <a:off x="22110700" y="1075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102735</xdr:rowOff>
    </xdr:from>
    <xdr:ext cx="469744" cy="259045"/>
    <xdr:sp macro="" textlink="">
      <xdr:nvSpPr>
        <xdr:cNvPr id="505" name="【学校施設】&#10;一人当たり面積該当値テキスト"/>
        <xdr:cNvSpPr txBox="1"/>
      </xdr:nvSpPr>
      <xdr:spPr>
        <a:xfrm>
          <a:off x="22199600" y="107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131623</xdr:rowOff>
    </xdr:from>
    <xdr:to>
      <xdr:col>112</xdr:col>
      <xdr:colOff>38100</xdr:colOff>
      <xdr:row>63</xdr:row>
      <xdr:rowOff>61773</xdr:rowOff>
    </xdr:to>
    <xdr:sp macro="" textlink="">
      <xdr:nvSpPr>
        <xdr:cNvPr id="506" name="楕円 505"/>
        <xdr:cNvSpPr/>
      </xdr:nvSpPr>
      <xdr:spPr>
        <a:xfrm>
          <a:off x="21272500" y="1076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3658</xdr:rowOff>
    </xdr:from>
    <xdr:to>
      <xdr:col>116</xdr:col>
      <xdr:colOff>63500</xdr:colOff>
      <xdr:row>63</xdr:row>
      <xdr:rowOff>10973</xdr:rowOff>
    </xdr:to>
    <xdr:cxnSp macro="">
      <xdr:nvCxnSpPr>
        <xdr:cNvPr id="507" name="直線コネクタ 506"/>
        <xdr:cNvCxnSpPr/>
      </xdr:nvCxnSpPr>
      <xdr:spPr>
        <a:xfrm flipV="1">
          <a:off x="21323300" y="10805008"/>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138023</xdr:rowOff>
    </xdr:from>
    <xdr:to>
      <xdr:col>107</xdr:col>
      <xdr:colOff>101600</xdr:colOff>
      <xdr:row>63</xdr:row>
      <xdr:rowOff>68173</xdr:rowOff>
    </xdr:to>
    <xdr:sp macro="" textlink="">
      <xdr:nvSpPr>
        <xdr:cNvPr id="508" name="楕円 507"/>
        <xdr:cNvSpPr/>
      </xdr:nvSpPr>
      <xdr:spPr>
        <a:xfrm>
          <a:off x="20383500" y="10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10973</xdr:rowOff>
    </xdr:from>
    <xdr:to>
      <xdr:col>111</xdr:col>
      <xdr:colOff>177800</xdr:colOff>
      <xdr:row>63</xdr:row>
      <xdr:rowOff>17373</xdr:rowOff>
    </xdr:to>
    <xdr:cxnSp macro="">
      <xdr:nvCxnSpPr>
        <xdr:cNvPr id="509" name="直線コネクタ 508"/>
        <xdr:cNvCxnSpPr/>
      </xdr:nvCxnSpPr>
      <xdr:spPr>
        <a:xfrm flipV="1">
          <a:off x="20434300" y="10812323"/>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142139</xdr:rowOff>
    </xdr:from>
    <xdr:to>
      <xdr:col>102</xdr:col>
      <xdr:colOff>165100</xdr:colOff>
      <xdr:row>63</xdr:row>
      <xdr:rowOff>72289</xdr:rowOff>
    </xdr:to>
    <xdr:sp macro="" textlink="">
      <xdr:nvSpPr>
        <xdr:cNvPr id="510" name="楕円 509"/>
        <xdr:cNvSpPr/>
      </xdr:nvSpPr>
      <xdr:spPr>
        <a:xfrm>
          <a:off x="19494500" y="1077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17373</xdr:rowOff>
    </xdr:from>
    <xdr:to>
      <xdr:col>107</xdr:col>
      <xdr:colOff>50800</xdr:colOff>
      <xdr:row>63</xdr:row>
      <xdr:rowOff>21489</xdr:rowOff>
    </xdr:to>
    <xdr:cxnSp macro="">
      <xdr:nvCxnSpPr>
        <xdr:cNvPr id="511" name="直線コネクタ 510"/>
        <xdr:cNvCxnSpPr/>
      </xdr:nvCxnSpPr>
      <xdr:spPr>
        <a:xfrm flipV="1">
          <a:off x="19545300" y="10818723"/>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146253</xdr:rowOff>
    </xdr:from>
    <xdr:to>
      <xdr:col>98</xdr:col>
      <xdr:colOff>38100</xdr:colOff>
      <xdr:row>63</xdr:row>
      <xdr:rowOff>76403</xdr:rowOff>
    </xdr:to>
    <xdr:sp macro="" textlink="">
      <xdr:nvSpPr>
        <xdr:cNvPr id="512" name="楕円 511"/>
        <xdr:cNvSpPr/>
      </xdr:nvSpPr>
      <xdr:spPr>
        <a:xfrm>
          <a:off x="18605500" y="1077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21489</xdr:rowOff>
    </xdr:from>
    <xdr:to>
      <xdr:col>102</xdr:col>
      <xdr:colOff>114300</xdr:colOff>
      <xdr:row>63</xdr:row>
      <xdr:rowOff>25603</xdr:rowOff>
    </xdr:to>
    <xdr:cxnSp macro="">
      <xdr:nvCxnSpPr>
        <xdr:cNvPr id="513" name="直線コネクタ 512"/>
        <xdr:cNvCxnSpPr/>
      </xdr:nvCxnSpPr>
      <xdr:spPr>
        <a:xfrm flipV="1">
          <a:off x="18656300" y="10822839"/>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514" name="n_1aveValue【学校施設】&#10;一人当たり面積"/>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515" name="n_2aveValue【学校施設】&#10;一人当たり面積"/>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516" name="n_3aveValue【学校施設】&#10;一人当たり面積"/>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517" name="n_4aveValue【学校施設】&#10;一人当たり面積"/>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52900</xdr:rowOff>
    </xdr:from>
    <xdr:ext cx="469744" cy="259045"/>
    <xdr:sp macro="" textlink="">
      <xdr:nvSpPr>
        <xdr:cNvPr id="518" name="n_1mainValue【学校施設】&#10;一人当たり面積"/>
        <xdr:cNvSpPr txBox="1"/>
      </xdr:nvSpPr>
      <xdr:spPr>
        <a:xfrm>
          <a:off x="21075727" y="1085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59300</xdr:rowOff>
    </xdr:from>
    <xdr:ext cx="469744" cy="259045"/>
    <xdr:sp macro="" textlink="">
      <xdr:nvSpPr>
        <xdr:cNvPr id="519" name="n_2mainValue【学校施設】&#10;一人当たり面積"/>
        <xdr:cNvSpPr txBox="1"/>
      </xdr:nvSpPr>
      <xdr:spPr>
        <a:xfrm>
          <a:off x="20199427" y="1086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63416</xdr:rowOff>
    </xdr:from>
    <xdr:ext cx="469744" cy="259045"/>
    <xdr:sp macro="" textlink="">
      <xdr:nvSpPr>
        <xdr:cNvPr id="520" name="n_3mainValue【学校施設】&#10;一人当たり面積"/>
        <xdr:cNvSpPr txBox="1"/>
      </xdr:nvSpPr>
      <xdr:spPr>
        <a:xfrm>
          <a:off x="19310427" y="1086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67530</xdr:rowOff>
    </xdr:from>
    <xdr:ext cx="469744" cy="259045"/>
    <xdr:sp macro="" textlink="">
      <xdr:nvSpPr>
        <xdr:cNvPr id="521" name="n_4mainValue【学校施設】&#10;一人当たり面積"/>
        <xdr:cNvSpPr txBox="1"/>
      </xdr:nvSpPr>
      <xdr:spPr>
        <a:xfrm>
          <a:off x="18421427" y="1086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4" name="テキスト ボックス 5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4" name="テキスト ボックス 5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47" name="直線コネクタ 546"/>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9" name="直線コネクタ 5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50" name="【児童館】&#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1" name="直線コネクタ 550"/>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552" name="【児童館】&#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53" name="フローチャート: 判断 552"/>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554" name="フローチャート: 判断 553"/>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555" name="フローチャート: 判断 554"/>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556" name="フローチャート: 判断 555"/>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557" name="フローチャート: 判断 556"/>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96701</xdr:rowOff>
    </xdr:from>
    <xdr:to>
      <xdr:col>85</xdr:col>
      <xdr:colOff>177800</xdr:colOff>
      <xdr:row>82</xdr:row>
      <xdr:rowOff>26851</xdr:rowOff>
    </xdr:to>
    <xdr:sp macro="" textlink="">
      <xdr:nvSpPr>
        <xdr:cNvPr id="563" name="楕円 562"/>
        <xdr:cNvSpPr/>
      </xdr:nvSpPr>
      <xdr:spPr>
        <a:xfrm>
          <a:off x="162687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119578</xdr:rowOff>
    </xdr:from>
    <xdr:ext cx="405111" cy="259045"/>
    <xdr:sp macro="" textlink="">
      <xdr:nvSpPr>
        <xdr:cNvPr id="564" name="【児童館】&#10;有形固定資産減価償却率該当値テキスト"/>
        <xdr:cNvSpPr txBox="1"/>
      </xdr:nvSpPr>
      <xdr:spPr>
        <a:xfrm>
          <a:off x="16357600" y="1383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60779</xdr:rowOff>
    </xdr:from>
    <xdr:to>
      <xdr:col>81</xdr:col>
      <xdr:colOff>101600</xdr:colOff>
      <xdr:row>81</xdr:row>
      <xdr:rowOff>162379</xdr:rowOff>
    </xdr:to>
    <xdr:sp macro="" textlink="">
      <xdr:nvSpPr>
        <xdr:cNvPr id="565" name="楕円 564"/>
        <xdr:cNvSpPr/>
      </xdr:nvSpPr>
      <xdr:spPr>
        <a:xfrm>
          <a:off x="15430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111579</xdr:rowOff>
    </xdr:from>
    <xdr:to>
      <xdr:col>85</xdr:col>
      <xdr:colOff>127000</xdr:colOff>
      <xdr:row>81</xdr:row>
      <xdr:rowOff>147501</xdr:rowOff>
    </xdr:to>
    <xdr:cxnSp macro="">
      <xdr:nvCxnSpPr>
        <xdr:cNvPr id="566" name="直線コネクタ 565"/>
        <xdr:cNvCxnSpPr/>
      </xdr:nvCxnSpPr>
      <xdr:spPr>
        <a:xfrm>
          <a:off x="15481300" y="1399902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24856</xdr:rowOff>
    </xdr:from>
    <xdr:to>
      <xdr:col>76</xdr:col>
      <xdr:colOff>165100</xdr:colOff>
      <xdr:row>81</xdr:row>
      <xdr:rowOff>126456</xdr:rowOff>
    </xdr:to>
    <xdr:sp macro="" textlink="">
      <xdr:nvSpPr>
        <xdr:cNvPr id="567" name="楕円 566"/>
        <xdr:cNvSpPr/>
      </xdr:nvSpPr>
      <xdr:spPr>
        <a:xfrm>
          <a:off x="14541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75656</xdr:rowOff>
    </xdr:from>
    <xdr:to>
      <xdr:col>81</xdr:col>
      <xdr:colOff>50800</xdr:colOff>
      <xdr:row>81</xdr:row>
      <xdr:rowOff>111579</xdr:rowOff>
    </xdr:to>
    <xdr:cxnSp macro="">
      <xdr:nvCxnSpPr>
        <xdr:cNvPr id="568" name="直線コネクタ 567"/>
        <xdr:cNvCxnSpPr/>
      </xdr:nvCxnSpPr>
      <xdr:spPr>
        <a:xfrm>
          <a:off x="14592300" y="1396310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160382</xdr:rowOff>
    </xdr:from>
    <xdr:to>
      <xdr:col>72</xdr:col>
      <xdr:colOff>38100</xdr:colOff>
      <xdr:row>81</xdr:row>
      <xdr:rowOff>90532</xdr:rowOff>
    </xdr:to>
    <xdr:sp macro="" textlink="">
      <xdr:nvSpPr>
        <xdr:cNvPr id="569" name="楕円 568"/>
        <xdr:cNvSpPr/>
      </xdr:nvSpPr>
      <xdr:spPr>
        <a:xfrm>
          <a:off x="136525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39732</xdr:rowOff>
    </xdr:from>
    <xdr:to>
      <xdr:col>76</xdr:col>
      <xdr:colOff>114300</xdr:colOff>
      <xdr:row>81</xdr:row>
      <xdr:rowOff>75656</xdr:rowOff>
    </xdr:to>
    <xdr:cxnSp macro="">
      <xdr:nvCxnSpPr>
        <xdr:cNvPr id="570" name="直線コネクタ 569"/>
        <xdr:cNvCxnSpPr/>
      </xdr:nvCxnSpPr>
      <xdr:spPr>
        <a:xfrm>
          <a:off x="13703300" y="139271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124461</xdr:rowOff>
    </xdr:from>
    <xdr:to>
      <xdr:col>67</xdr:col>
      <xdr:colOff>101600</xdr:colOff>
      <xdr:row>81</xdr:row>
      <xdr:rowOff>54611</xdr:rowOff>
    </xdr:to>
    <xdr:sp macro="" textlink="">
      <xdr:nvSpPr>
        <xdr:cNvPr id="571" name="楕円 570"/>
        <xdr:cNvSpPr/>
      </xdr:nvSpPr>
      <xdr:spPr>
        <a:xfrm>
          <a:off x="12763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3811</xdr:rowOff>
    </xdr:from>
    <xdr:to>
      <xdr:col>71</xdr:col>
      <xdr:colOff>177800</xdr:colOff>
      <xdr:row>81</xdr:row>
      <xdr:rowOff>39732</xdr:rowOff>
    </xdr:to>
    <xdr:cxnSp macro="">
      <xdr:nvCxnSpPr>
        <xdr:cNvPr id="572" name="直線コネクタ 571"/>
        <xdr:cNvCxnSpPr/>
      </xdr:nvCxnSpPr>
      <xdr:spPr>
        <a:xfrm>
          <a:off x="12814300" y="138912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37572</xdr:rowOff>
    </xdr:from>
    <xdr:ext cx="405111" cy="259045"/>
    <xdr:sp macro="" textlink="">
      <xdr:nvSpPr>
        <xdr:cNvPr id="573" name="n_1aveValue【児童館】&#10;有形固定資産減価償却率"/>
        <xdr:cNvSpPr txBox="1"/>
      </xdr:nvSpPr>
      <xdr:spPr>
        <a:xfrm>
          <a:off x="152660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21245</xdr:rowOff>
    </xdr:from>
    <xdr:ext cx="405111" cy="259045"/>
    <xdr:sp macro="" textlink="">
      <xdr:nvSpPr>
        <xdr:cNvPr id="574" name="n_2aveValue【児童館】&#10;有形固定資産減価償却率"/>
        <xdr:cNvSpPr txBox="1"/>
      </xdr:nvSpPr>
      <xdr:spPr>
        <a:xfrm>
          <a:off x="14389744"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153506</xdr:rowOff>
    </xdr:from>
    <xdr:ext cx="405111" cy="259045"/>
    <xdr:sp macro="" textlink="">
      <xdr:nvSpPr>
        <xdr:cNvPr id="575" name="n_3aveValue【児童館】&#10;有形固定資産減価償却率"/>
        <xdr:cNvSpPr txBox="1"/>
      </xdr:nvSpPr>
      <xdr:spPr>
        <a:xfrm>
          <a:off x="13500744" y="1404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73496</xdr:rowOff>
    </xdr:from>
    <xdr:ext cx="405111" cy="259045"/>
    <xdr:sp macro="" textlink="">
      <xdr:nvSpPr>
        <xdr:cNvPr id="576" name="n_4aveValue【児童館】&#10;有形固定資産減価償却率"/>
        <xdr:cNvSpPr txBox="1"/>
      </xdr:nvSpPr>
      <xdr:spPr>
        <a:xfrm>
          <a:off x="12611744" y="1396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7456</xdr:rowOff>
    </xdr:from>
    <xdr:ext cx="405111" cy="259045"/>
    <xdr:sp macro="" textlink="">
      <xdr:nvSpPr>
        <xdr:cNvPr id="577" name="n_1mainValue【児童館】&#10;有形固定資産減価償却率"/>
        <xdr:cNvSpPr txBox="1"/>
      </xdr:nvSpPr>
      <xdr:spPr>
        <a:xfrm>
          <a:off x="152660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142983</xdr:rowOff>
    </xdr:from>
    <xdr:ext cx="405111" cy="259045"/>
    <xdr:sp macro="" textlink="">
      <xdr:nvSpPr>
        <xdr:cNvPr id="578" name="n_2mainValue【児童館】&#10;有形固定資産減価償却率"/>
        <xdr:cNvSpPr txBox="1"/>
      </xdr:nvSpPr>
      <xdr:spPr>
        <a:xfrm>
          <a:off x="143897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107059</xdr:rowOff>
    </xdr:from>
    <xdr:ext cx="405111" cy="259045"/>
    <xdr:sp macro="" textlink="">
      <xdr:nvSpPr>
        <xdr:cNvPr id="579" name="n_3mainValue【児童館】&#10;有形固定資産減価償却率"/>
        <xdr:cNvSpPr txBox="1"/>
      </xdr:nvSpPr>
      <xdr:spPr>
        <a:xfrm>
          <a:off x="135007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71138</xdr:rowOff>
    </xdr:from>
    <xdr:ext cx="405111" cy="259045"/>
    <xdr:sp macro="" textlink="">
      <xdr:nvSpPr>
        <xdr:cNvPr id="580" name="n_4mainValue【児童館】&#10;有形固定資産減価償却率"/>
        <xdr:cNvSpPr txBox="1"/>
      </xdr:nvSpPr>
      <xdr:spPr>
        <a:xfrm>
          <a:off x="12611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1" name="直線コネクタ 5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2" name="テキスト ボックス 5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3" name="直線コネクタ 5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4" name="テキスト ボックス 5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5" name="直線コネクタ 5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6" name="テキスト ボックス 5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7" name="直線コネクタ 5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8" name="テキスト ボックス 5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9" name="直線コネクタ 5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0" name="テキスト ボックス 5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04" name="直線コネクタ 603"/>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5"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6" name="直線コネクタ 60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07"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08" name="直線コネクタ 607"/>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09"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10" name="フローチャート: 判断 609"/>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11" name="フローチャート: 判断 610"/>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612" name="フローチャート: 判断 611"/>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613" name="フローチャート: 判断 612"/>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614" name="フローチャート: 判断 613"/>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114300</xdr:rowOff>
    </xdr:from>
    <xdr:to>
      <xdr:col>116</xdr:col>
      <xdr:colOff>114300</xdr:colOff>
      <xdr:row>85</xdr:row>
      <xdr:rowOff>44450</xdr:rowOff>
    </xdr:to>
    <xdr:sp macro="" textlink="">
      <xdr:nvSpPr>
        <xdr:cNvPr id="620" name="楕円 619"/>
        <xdr:cNvSpPr/>
      </xdr:nvSpPr>
      <xdr:spPr>
        <a:xfrm>
          <a:off x="221107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92727</xdr:rowOff>
    </xdr:from>
    <xdr:ext cx="469744" cy="259045"/>
    <xdr:sp macro="" textlink="">
      <xdr:nvSpPr>
        <xdr:cNvPr id="621" name="【児童館】&#10;一人当たり面積該当値テキスト"/>
        <xdr:cNvSpPr txBox="1"/>
      </xdr:nvSpPr>
      <xdr:spPr>
        <a:xfrm>
          <a:off x="22199600"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127000</xdr:rowOff>
    </xdr:from>
    <xdr:to>
      <xdr:col>112</xdr:col>
      <xdr:colOff>38100</xdr:colOff>
      <xdr:row>85</xdr:row>
      <xdr:rowOff>57150</xdr:rowOff>
    </xdr:to>
    <xdr:sp macro="" textlink="">
      <xdr:nvSpPr>
        <xdr:cNvPr id="622" name="楕円 621"/>
        <xdr:cNvSpPr/>
      </xdr:nvSpPr>
      <xdr:spPr>
        <a:xfrm>
          <a:off x="21272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165100</xdr:rowOff>
    </xdr:from>
    <xdr:to>
      <xdr:col>116</xdr:col>
      <xdr:colOff>63500</xdr:colOff>
      <xdr:row>85</xdr:row>
      <xdr:rowOff>6350</xdr:rowOff>
    </xdr:to>
    <xdr:cxnSp macro="">
      <xdr:nvCxnSpPr>
        <xdr:cNvPr id="623" name="直線コネクタ 622"/>
        <xdr:cNvCxnSpPr/>
      </xdr:nvCxnSpPr>
      <xdr:spPr>
        <a:xfrm flipV="1">
          <a:off x="21323300" y="14566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127000</xdr:rowOff>
    </xdr:from>
    <xdr:to>
      <xdr:col>107</xdr:col>
      <xdr:colOff>101600</xdr:colOff>
      <xdr:row>85</xdr:row>
      <xdr:rowOff>57150</xdr:rowOff>
    </xdr:to>
    <xdr:sp macro="" textlink="">
      <xdr:nvSpPr>
        <xdr:cNvPr id="624" name="楕円 623"/>
        <xdr:cNvSpPr/>
      </xdr:nvSpPr>
      <xdr:spPr>
        <a:xfrm>
          <a:off x="20383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6350</xdr:rowOff>
    </xdr:from>
    <xdr:to>
      <xdr:col>111</xdr:col>
      <xdr:colOff>177800</xdr:colOff>
      <xdr:row>85</xdr:row>
      <xdr:rowOff>6350</xdr:rowOff>
    </xdr:to>
    <xdr:cxnSp macro="">
      <xdr:nvCxnSpPr>
        <xdr:cNvPr id="625" name="直線コネクタ 624"/>
        <xdr:cNvCxnSpPr/>
      </xdr:nvCxnSpPr>
      <xdr:spPr>
        <a:xfrm>
          <a:off x="20434300" y="145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127000</xdr:rowOff>
    </xdr:from>
    <xdr:to>
      <xdr:col>102</xdr:col>
      <xdr:colOff>165100</xdr:colOff>
      <xdr:row>85</xdr:row>
      <xdr:rowOff>57150</xdr:rowOff>
    </xdr:to>
    <xdr:sp macro="" textlink="">
      <xdr:nvSpPr>
        <xdr:cNvPr id="626" name="楕円 625"/>
        <xdr:cNvSpPr/>
      </xdr:nvSpPr>
      <xdr:spPr>
        <a:xfrm>
          <a:off x="19494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6350</xdr:rowOff>
    </xdr:from>
    <xdr:to>
      <xdr:col>107</xdr:col>
      <xdr:colOff>50800</xdr:colOff>
      <xdr:row>85</xdr:row>
      <xdr:rowOff>6350</xdr:rowOff>
    </xdr:to>
    <xdr:cxnSp macro="">
      <xdr:nvCxnSpPr>
        <xdr:cNvPr id="627" name="直線コネクタ 626"/>
        <xdr:cNvCxnSpPr/>
      </xdr:nvCxnSpPr>
      <xdr:spPr>
        <a:xfrm>
          <a:off x="19545300" y="145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127000</xdr:rowOff>
    </xdr:from>
    <xdr:to>
      <xdr:col>98</xdr:col>
      <xdr:colOff>38100</xdr:colOff>
      <xdr:row>85</xdr:row>
      <xdr:rowOff>57150</xdr:rowOff>
    </xdr:to>
    <xdr:sp macro="" textlink="">
      <xdr:nvSpPr>
        <xdr:cNvPr id="628" name="楕円 627"/>
        <xdr:cNvSpPr/>
      </xdr:nvSpPr>
      <xdr:spPr>
        <a:xfrm>
          <a:off x="18605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6350</xdr:rowOff>
    </xdr:from>
    <xdr:to>
      <xdr:col>102</xdr:col>
      <xdr:colOff>114300</xdr:colOff>
      <xdr:row>85</xdr:row>
      <xdr:rowOff>6350</xdr:rowOff>
    </xdr:to>
    <xdr:cxnSp macro="">
      <xdr:nvCxnSpPr>
        <xdr:cNvPr id="629" name="直線コネクタ 628"/>
        <xdr:cNvCxnSpPr/>
      </xdr:nvCxnSpPr>
      <xdr:spPr>
        <a:xfrm>
          <a:off x="18656300" y="145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630" name="n_1aveValue【児童館】&#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631" name="n_2aveValue【児童館】&#10;一人当たり面積"/>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632" name="n_3aveValue【児童館】&#10;一人当たり面積"/>
        <xdr:cNvSpPr txBox="1"/>
      </xdr:nvSpPr>
      <xdr:spPr>
        <a:xfrm>
          <a:off x="19310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633" name="n_4aveValue【児童館】&#10;一人当たり面積"/>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48277</xdr:rowOff>
    </xdr:from>
    <xdr:ext cx="469744" cy="259045"/>
    <xdr:sp macro="" textlink="">
      <xdr:nvSpPr>
        <xdr:cNvPr id="634" name="n_1mainValue【児童館】&#10;一人当たり面積"/>
        <xdr:cNvSpPr txBox="1"/>
      </xdr:nvSpPr>
      <xdr:spPr>
        <a:xfrm>
          <a:off x="210757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48277</xdr:rowOff>
    </xdr:from>
    <xdr:ext cx="469744" cy="259045"/>
    <xdr:sp macro="" textlink="">
      <xdr:nvSpPr>
        <xdr:cNvPr id="635" name="n_2mainValue【児童館】&#10;一人当たり面積"/>
        <xdr:cNvSpPr txBox="1"/>
      </xdr:nvSpPr>
      <xdr:spPr>
        <a:xfrm>
          <a:off x="20199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48277</xdr:rowOff>
    </xdr:from>
    <xdr:ext cx="469744" cy="259045"/>
    <xdr:sp macro="" textlink="">
      <xdr:nvSpPr>
        <xdr:cNvPr id="636" name="n_3mainValue【児童館】&#10;一人当たり面積"/>
        <xdr:cNvSpPr txBox="1"/>
      </xdr:nvSpPr>
      <xdr:spPr>
        <a:xfrm>
          <a:off x="19310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48277</xdr:rowOff>
    </xdr:from>
    <xdr:ext cx="469744" cy="259045"/>
    <xdr:sp macro="" textlink="">
      <xdr:nvSpPr>
        <xdr:cNvPr id="637" name="n_4mainValue【児童館】&#10;一人当たり面積"/>
        <xdr:cNvSpPr txBox="1"/>
      </xdr:nvSpPr>
      <xdr:spPr>
        <a:xfrm>
          <a:off x="18421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・有形固定資産減価償却率償却率</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道路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類似団体内平均値より下回っており、計画的な維持補修が行われています。ただし、幅員が狭いものが多く、防災・安全面の確保が課題となっています。</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公営住宅</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類似団体内平均値より上回っており、建築から３０年以上が経過しています。今後も「町営住宅長寿命化計画」を踏まえ、建物の延命に向けた維持補修を計画的に実施していきます。</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認定こども園・幼稚園・保育所</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類似団体内平均値より下回っていますが、今後も建物や設備の性能や機能を良好な状態を保つため、基本方針を踏まえ建物の点検・診断を行い、維持管理に必要な改修や設備の更新を行っていきます。　</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児童館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類似団体内平均値より下回っていますが、今後も施設の延命に向けた維持補修を計画的に実施してい行きます。</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学校施設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類似団体内平均値より上回っており、今後は、令和２年度に作成した「学校施設長寿命化計画」を踏まえ、建物の延命に向けた維持補修を計画的に実施していきます。</a:t>
          </a:r>
        </a:p>
        <a:p>
          <a:r>
            <a:rPr kumimoji="1" lang="ja-JP" altLang="en-US" sz="1200">
              <a:latin typeface="ＭＳ Ｐゴシック" panose="020B0600070205080204" pitchFamily="50" charset="-128"/>
              <a:ea typeface="ＭＳ Ｐゴシック" panose="020B0600070205080204" pitchFamily="50" charset="-128"/>
            </a:rPr>
            <a:t>・一人あたりの面積等は、全て類似団体内平均値より下回っています。今後、計画的にインフラ整備等実施する必要があります。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32,824
31,989
16.85
17,440,602
17,030,424
266,026
7,040,581
7,924,760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41728</xdr:rowOff>
    </xdr:from>
    <xdr:to>
      <xdr:col>24</xdr:col>
      <xdr:colOff>114300</xdr:colOff>
      <xdr:row>40</xdr:row>
      <xdr:rowOff>143328</xdr:rowOff>
    </xdr:to>
    <xdr:sp macro="" textlink="">
      <xdr:nvSpPr>
        <xdr:cNvPr id="74" name="楕円 73"/>
        <xdr:cNvSpPr/>
      </xdr:nvSpPr>
      <xdr:spPr>
        <a:xfrm>
          <a:off x="45847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20155</xdr:rowOff>
    </xdr:from>
    <xdr:ext cx="405111" cy="259045"/>
    <xdr:sp macro="" textlink="">
      <xdr:nvSpPr>
        <xdr:cNvPr id="75" name="【図書館】&#10;有形固定資産減価償却率該当値テキスト"/>
        <xdr:cNvSpPr txBox="1"/>
      </xdr:nvSpPr>
      <xdr:spPr>
        <a:xfrm>
          <a:off x="4673600"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9072</xdr:rowOff>
    </xdr:from>
    <xdr:to>
      <xdr:col>20</xdr:col>
      <xdr:colOff>38100</xdr:colOff>
      <xdr:row>40</xdr:row>
      <xdr:rowOff>110672</xdr:rowOff>
    </xdr:to>
    <xdr:sp macro="" textlink="">
      <xdr:nvSpPr>
        <xdr:cNvPr id="76" name="楕円 75"/>
        <xdr:cNvSpPr/>
      </xdr:nvSpPr>
      <xdr:spPr>
        <a:xfrm>
          <a:off x="3746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59872</xdr:rowOff>
    </xdr:from>
    <xdr:to>
      <xdr:col>24</xdr:col>
      <xdr:colOff>63500</xdr:colOff>
      <xdr:row>40</xdr:row>
      <xdr:rowOff>92528</xdr:rowOff>
    </xdr:to>
    <xdr:cxnSp macro="">
      <xdr:nvCxnSpPr>
        <xdr:cNvPr id="77" name="直線コネクタ 76"/>
        <xdr:cNvCxnSpPr/>
      </xdr:nvCxnSpPr>
      <xdr:spPr>
        <a:xfrm>
          <a:off x="3797300" y="6917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147865</xdr:rowOff>
    </xdr:from>
    <xdr:to>
      <xdr:col>15</xdr:col>
      <xdr:colOff>101600</xdr:colOff>
      <xdr:row>40</xdr:row>
      <xdr:rowOff>78015</xdr:rowOff>
    </xdr:to>
    <xdr:sp macro="" textlink="">
      <xdr:nvSpPr>
        <xdr:cNvPr id="78" name="楕円 77"/>
        <xdr:cNvSpPr/>
      </xdr:nvSpPr>
      <xdr:spPr>
        <a:xfrm>
          <a:off x="2857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27215</xdr:rowOff>
    </xdr:from>
    <xdr:to>
      <xdr:col>19</xdr:col>
      <xdr:colOff>177800</xdr:colOff>
      <xdr:row>40</xdr:row>
      <xdr:rowOff>59872</xdr:rowOff>
    </xdr:to>
    <xdr:cxnSp macro="">
      <xdr:nvCxnSpPr>
        <xdr:cNvPr id="79" name="直線コネクタ 78"/>
        <xdr:cNvCxnSpPr/>
      </xdr:nvCxnSpPr>
      <xdr:spPr>
        <a:xfrm>
          <a:off x="2908300" y="6885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13970</xdr:rowOff>
    </xdr:from>
    <xdr:to>
      <xdr:col>10</xdr:col>
      <xdr:colOff>165100</xdr:colOff>
      <xdr:row>40</xdr:row>
      <xdr:rowOff>115570</xdr:rowOff>
    </xdr:to>
    <xdr:sp macro="" textlink="">
      <xdr:nvSpPr>
        <xdr:cNvPr id="80" name="楕円 79"/>
        <xdr:cNvSpPr/>
      </xdr:nvSpPr>
      <xdr:spPr>
        <a:xfrm>
          <a:off x="1968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27215</xdr:rowOff>
    </xdr:from>
    <xdr:to>
      <xdr:col>15</xdr:col>
      <xdr:colOff>50800</xdr:colOff>
      <xdr:row>40</xdr:row>
      <xdr:rowOff>64770</xdr:rowOff>
    </xdr:to>
    <xdr:cxnSp macro="">
      <xdr:nvCxnSpPr>
        <xdr:cNvPr id="81" name="直線コネクタ 80"/>
        <xdr:cNvCxnSpPr/>
      </xdr:nvCxnSpPr>
      <xdr:spPr>
        <a:xfrm flipV="1">
          <a:off x="2019300" y="6885215"/>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144599</xdr:rowOff>
    </xdr:from>
    <xdr:to>
      <xdr:col>6</xdr:col>
      <xdr:colOff>38100</xdr:colOff>
      <xdr:row>40</xdr:row>
      <xdr:rowOff>74749</xdr:rowOff>
    </xdr:to>
    <xdr:sp macro="" textlink="">
      <xdr:nvSpPr>
        <xdr:cNvPr id="82" name="楕円 81"/>
        <xdr:cNvSpPr/>
      </xdr:nvSpPr>
      <xdr:spPr>
        <a:xfrm>
          <a:off x="1079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23949</xdr:rowOff>
    </xdr:from>
    <xdr:to>
      <xdr:col>10</xdr:col>
      <xdr:colOff>114300</xdr:colOff>
      <xdr:row>40</xdr:row>
      <xdr:rowOff>64770</xdr:rowOff>
    </xdr:to>
    <xdr:cxnSp macro="">
      <xdr:nvCxnSpPr>
        <xdr:cNvPr id="83" name="直線コネクタ 82"/>
        <xdr:cNvCxnSpPr/>
      </xdr:nvCxnSpPr>
      <xdr:spPr>
        <a:xfrm>
          <a:off x="1130300" y="688194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6" name="n_3aveValue【図書館】&#10;有形固定資産減価償却率"/>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101799</xdr:rowOff>
    </xdr:from>
    <xdr:ext cx="405111" cy="259045"/>
    <xdr:sp macro="" textlink="">
      <xdr:nvSpPr>
        <xdr:cNvPr id="88" name="n_1mainValue【図書館】&#10;有形固定資産減価償却率"/>
        <xdr:cNvSpPr txBox="1"/>
      </xdr:nvSpPr>
      <xdr:spPr>
        <a:xfrm>
          <a:off x="35820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69142</xdr:rowOff>
    </xdr:from>
    <xdr:ext cx="405111" cy="259045"/>
    <xdr:sp macro="" textlink="">
      <xdr:nvSpPr>
        <xdr:cNvPr id="89" name="n_2mainValue【図書館】&#10;有形固定資産減価償却率"/>
        <xdr:cNvSpPr txBox="1"/>
      </xdr:nvSpPr>
      <xdr:spPr>
        <a:xfrm>
          <a:off x="2705744"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106697</xdr:rowOff>
    </xdr:from>
    <xdr:ext cx="405111" cy="259045"/>
    <xdr:sp macro="" textlink="">
      <xdr:nvSpPr>
        <xdr:cNvPr id="90" name="n_3mainValue【図書館】&#10;有形固定資産減価償却率"/>
        <xdr:cNvSpPr txBox="1"/>
      </xdr:nvSpPr>
      <xdr:spPr>
        <a:xfrm>
          <a:off x="1816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65876</xdr:rowOff>
    </xdr:from>
    <xdr:ext cx="405111" cy="259045"/>
    <xdr:sp macro="" textlink="">
      <xdr:nvSpPr>
        <xdr:cNvPr id="91" name="n_4mainValue【図書館】&#10;有形固定資産減価償却率"/>
        <xdr:cNvSpPr txBox="1"/>
      </xdr:nvSpPr>
      <xdr:spPr>
        <a:xfrm>
          <a:off x="927744"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6" name="【図書館】&#10;一人当たり面積平均値テキスト"/>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27" name="楕円 126"/>
        <xdr:cNvSpPr/>
      </xdr:nvSpPr>
      <xdr:spPr>
        <a:xfrm>
          <a:off x="104267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55262</xdr:rowOff>
    </xdr:from>
    <xdr:ext cx="469744" cy="259045"/>
    <xdr:sp macro="" textlink="">
      <xdr:nvSpPr>
        <xdr:cNvPr id="128" name="【図書館】&#10;一人当たり面積該当値テキスト"/>
        <xdr:cNvSpPr txBox="1"/>
      </xdr:nvSpPr>
      <xdr:spPr>
        <a:xfrm>
          <a:off x="10515600"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29" name="楕円 128"/>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127635</xdr:rowOff>
    </xdr:from>
    <xdr:to>
      <xdr:col>55</xdr:col>
      <xdr:colOff>0</xdr:colOff>
      <xdr:row>39</xdr:row>
      <xdr:rowOff>133350</xdr:rowOff>
    </xdr:to>
    <xdr:cxnSp macro="">
      <xdr:nvCxnSpPr>
        <xdr:cNvPr id="130" name="直線コネクタ 129"/>
        <xdr:cNvCxnSpPr/>
      </xdr:nvCxnSpPr>
      <xdr:spPr>
        <a:xfrm flipV="1">
          <a:off x="9639300" y="68141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31" name="楕円 130"/>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133350</xdr:rowOff>
    </xdr:to>
    <xdr:cxnSp macro="">
      <xdr:nvCxnSpPr>
        <xdr:cNvPr id="132" name="直線コネクタ 131"/>
        <xdr:cNvCxnSpPr/>
      </xdr:nvCxnSpPr>
      <xdr:spPr>
        <a:xfrm>
          <a:off x="8750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48260</xdr:rowOff>
    </xdr:from>
    <xdr:to>
      <xdr:col>41</xdr:col>
      <xdr:colOff>101600</xdr:colOff>
      <xdr:row>39</xdr:row>
      <xdr:rowOff>149860</xdr:rowOff>
    </xdr:to>
    <xdr:sp macro="" textlink="">
      <xdr:nvSpPr>
        <xdr:cNvPr id="133" name="楕円 132"/>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99060</xdr:rowOff>
    </xdr:from>
    <xdr:to>
      <xdr:col>45</xdr:col>
      <xdr:colOff>177800</xdr:colOff>
      <xdr:row>39</xdr:row>
      <xdr:rowOff>133350</xdr:rowOff>
    </xdr:to>
    <xdr:cxnSp macro="">
      <xdr:nvCxnSpPr>
        <xdr:cNvPr id="134" name="直線コネクタ 133"/>
        <xdr:cNvCxnSpPr/>
      </xdr:nvCxnSpPr>
      <xdr:spPr>
        <a:xfrm>
          <a:off x="7861300" y="67856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48260</xdr:rowOff>
    </xdr:from>
    <xdr:to>
      <xdr:col>36</xdr:col>
      <xdr:colOff>165100</xdr:colOff>
      <xdr:row>39</xdr:row>
      <xdr:rowOff>149860</xdr:rowOff>
    </xdr:to>
    <xdr:sp macro="" textlink="">
      <xdr:nvSpPr>
        <xdr:cNvPr id="135" name="楕円 134"/>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99060</xdr:rowOff>
    </xdr:from>
    <xdr:to>
      <xdr:col>41</xdr:col>
      <xdr:colOff>50800</xdr:colOff>
      <xdr:row>39</xdr:row>
      <xdr:rowOff>99060</xdr:rowOff>
    </xdr:to>
    <xdr:cxnSp macro="">
      <xdr:nvCxnSpPr>
        <xdr:cNvPr id="136" name="直線コネクタ 135"/>
        <xdr:cNvCxnSpPr/>
      </xdr:nvCxnSpPr>
      <xdr:spPr>
        <a:xfrm>
          <a:off x="6972300" y="6785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37" name="n_1aveValue【図書館】&#10;一人当たり面積"/>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8" name="n_2aveValue【図書館】&#10;一人当たり面積"/>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9" name="n_3aveValue【図書館】&#10;一人当たり面積"/>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40" name="n_4aveValue【図書館】&#10;一人当たり面積"/>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41" name="n_1mainValue【図書館】&#10;一人当たり面積"/>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42" name="n_2mainValue【図書館】&#10;一人当たり面積"/>
        <xdr:cNvSpPr txBox="1"/>
      </xdr:nvSpPr>
      <xdr:spPr>
        <a:xfrm>
          <a:off x="8515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140987</xdr:rowOff>
    </xdr:from>
    <xdr:ext cx="469744" cy="259045"/>
    <xdr:sp macro="" textlink="">
      <xdr:nvSpPr>
        <xdr:cNvPr id="143" name="n_3mainValue【図書館】&#10;一人当たり面積"/>
        <xdr:cNvSpPr txBox="1"/>
      </xdr:nvSpPr>
      <xdr:spPr>
        <a:xfrm>
          <a:off x="76264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140987</xdr:rowOff>
    </xdr:from>
    <xdr:ext cx="469744" cy="259045"/>
    <xdr:sp macro="" textlink="">
      <xdr:nvSpPr>
        <xdr:cNvPr id="144" name="n_4mainValue【図書館】&#10;一人当たり面積"/>
        <xdr:cNvSpPr txBox="1"/>
      </xdr:nvSpPr>
      <xdr:spPr>
        <a:xfrm>
          <a:off x="67374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73" name="【体育館・プール】&#10;有形固定資産減価償却率平均値テキスト"/>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45720</xdr:rowOff>
    </xdr:from>
    <xdr:to>
      <xdr:col>24</xdr:col>
      <xdr:colOff>114300</xdr:colOff>
      <xdr:row>62</xdr:row>
      <xdr:rowOff>147320</xdr:rowOff>
    </xdr:to>
    <xdr:sp macro="" textlink="">
      <xdr:nvSpPr>
        <xdr:cNvPr id="184" name="楕円 183"/>
        <xdr:cNvSpPr/>
      </xdr:nvSpPr>
      <xdr:spPr>
        <a:xfrm>
          <a:off x="4584700" y="1067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132097</xdr:rowOff>
    </xdr:from>
    <xdr:ext cx="405111" cy="259045"/>
    <xdr:sp macro="" textlink="">
      <xdr:nvSpPr>
        <xdr:cNvPr id="185" name="【体育館・プール】&#10;有形固定資産減価償却率該当値テキスト"/>
        <xdr:cNvSpPr txBox="1"/>
      </xdr:nvSpPr>
      <xdr:spPr>
        <a:xfrm>
          <a:off x="4673600" y="1059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17780</xdr:rowOff>
    </xdr:from>
    <xdr:to>
      <xdr:col>20</xdr:col>
      <xdr:colOff>38100</xdr:colOff>
      <xdr:row>62</xdr:row>
      <xdr:rowOff>119380</xdr:rowOff>
    </xdr:to>
    <xdr:sp macro="" textlink="">
      <xdr:nvSpPr>
        <xdr:cNvPr id="186" name="楕円 185"/>
        <xdr:cNvSpPr/>
      </xdr:nvSpPr>
      <xdr:spPr>
        <a:xfrm>
          <a:off x="3746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68580</xdr:rowOff>
    </xdr:from>
    <xdr:to>
      <xdr:col>24</xdr:col>
      <xdr:colOff>63500</xdr:colOff>
      <xdr:row>62</xdr:row>
      <xdr:rowOff>96520</xdr:rowOff>
    </xdr:to>
    <xdr:cxnSp macro="">
      <xdr:nvCxnSpPr>
        <xdr:cNvPr id="187" name="直線コネクタ 186"/>
        <xdr:cNvCxnSpPr/>
      </xdr:nvCxnSpPr>
      <xdr:spPr>
        <a:xfrm>
          <a:off x="3797300" y="1069848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161290</xdr:rowOff>
    </xdr:from>
    <xdr:to>
      <xdr:col>15</xdr:col>
      <xdr:colOff>101600</xdr:colOff>
      <xdr:row>62</xdr:row>
      <xdr:rowOff>91440</xdr:rowOff>
    </xdr:to>
    <xdr:sp macro="" textlink="">
      <xdr:nvSpPr>
        <xdr:cNvPr id="188" name="楕円 187"/>
        <xdr:cNvSpPr/>
      </xdr:nvSpPr>
      <xdr:spPr>
        <a:xfrm>
          <a:off x="2857500" y="1061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40640</xdr:rowOff>
    </xdr:from>
    <xdr:to>
      <xdr:col>19</xdr:col>
      <xdr:colOff>177800</xdr:colOff>
      <xdr:row>62</xdr:row>
      <xdr:rowOff>68580</xdr:rowOff>
    </xdr:to>
    <xdr:cxnSp macro="">
      <xdr:nvCxnSpPr>
        <xdr:cNvPr id="189" name="直線コネクタ 188"/>
        <xdr:cNvCxnSpPr/>
      </xdr:nvCxnSpPr>
      <xdr:spPr>
        <a:xfrm>
          <a:off x="2908300" y="1067054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133350</xdr:rowOff>
    </xdr:from>
    <xdr:to>
      <xdr:col>10</xdr:col>
      <xdr:colOff>165100</xdr:colOff>
      <xdr:row>62</xdr:row>
      <xdr:rowOff>63500</xdr:rowOff>
    </xdr:to>
    <xdr:sp macro="" textlink="">
      <xdr:nvSpPr>
        <xdr:cNvPr id="190" name="楕円 189"/>
        <xdr:cNvSpPr/>
      </xdr:nvSpPr>
      <xdr:spPr>
        <a:xfrm>
          <a:off x="19685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12700</xdr:rowOff>
    </xdr:from>
    <xdr:to>
      <xdr:col>15</xdr:col>
      <xdr:colOff>50800</xdr:colOff>
      <xdr:row>62</xdr:row>
      <xdr:rowOff>40640</xdr:rowOff>
    </xdr:to>
    <xdr:cxnSp macro="">
      <xdr:nvCxnSpPr>
        <xdr:cNvPr id="191" name="直線コネクタ 190"/>
        <xdr:cNvCxnSpPr/>
      </xdr:nvCxnSpPr>
      <xdr:spPr>
        <a:xfrm>
          <a:off x="2019300" y="1064260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105410</xdr:rowOff>
    </xdr:from>
    <xdr:to>
      <xdr:col>6</xdr:col>
      <xdr:colOff>38100</xdr:colOff>
      <xdr:row>62</xdr:row>
      <xdr:rowOff>35560</xdr:rowOff>
    </xdr:to>
    <xdr:sp macro="" textlink="">
      <xdr:nvSpPr>
        <xdr:cNvPr id="192" name="楕円 191"/>
        <xdr:cNvSpPr/>
      </xdr:nvSpPr>
      <xdr:spPr>
        <a:xfrm>
          <a:off x="1079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156210</xdr:rowOff>
    </xdr:from>
    <xdr:to>
      <xdr:col>10</xdr:col>
      <xdr:colOff>114300</xdr:colOff>
      <xdr:row>62</xdr:row>
      <xdr:rowOff>12700</xdr:rowOff>
    </xdr:to>
    <xdr:cxnSp macro="">
      <xdr:nvCxnSpPr>
        <xdr:cNvPr id="193" name="直線コネクタ 192"/>
        <xdr:cNvCxnSpPr/>
      </xdr:nvCxnSpPr>
      <xdr:spPr>
        <a:xfrm>
          <a:off x="1130300" y="1061466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94" name="n_1aveValue【体育館・プール】&#10;有形固定資産減価償却率"/>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95" name="n_2aveValue【体育館・プール】&#10;有形固定資産減価償却率"/>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96" name="n_3aveValue【体育館・プール】&#10;有形固定資産減価償却率"/>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97" name="n_4aveValue【体育館・プール】&#10;有形固定資産減価償却率"/>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110507</xdr:rowOff>
    </xdr:from>
    <xdr:ext cx="405111" cy="259045"/>
    <xdr:sp macro="" textlink="">
      <xdr:nvSpPr>
        <xdr:cNvPr id="198" name="n_1mainValue【体育館・プール】&#10;有形固定資産減価償却率"/>
        <xdr:cNvSpPr txBox="1"/>
      </xdr:nvSpPr>
      <xdr:spPr>
        <a:xfrm>
          <a:off x="3582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82567</xdr:rowOff>
    </xdr:from>
    <xdr:ext cx="405111" cy="259045"/>
    <xdr:sp macro="" textlink="">
      <xdr:nvSpPr>
        <xdr:cNvPr id="199" name="n_2mainValue【体育館・プール】&#10;有形固定資産減価償却率"/>
        <xdr:cNvSpPr txBox="1"/>
      </xdr:nvSpPr>
      <xdr:spPr>
        <a:xfrm>
          <a:off x="2705744" y="10712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54627</xdr:rowOff>
    </xdr:from>
    <xdr:ext cx="405111" cy="259045"/>
    <xdr:sp macro="" textlink="">
      <xdr:nvSpPr>
        <xdr:cNvPr id="200" name="n_3mainValue【体育館・プール】&#10;有形固定資産減価償却率"/>
        <xdr:cNvSpPr txBox="1"/>
      </xdr:nvSpPr>
      <xdr:spPr>
        <a:xfrm>
          <a:off x="1816744" y="1068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26687</xdr:rowOff>
    </xdr:from>
    <xdr:ext cx="405111" cy="259045"/>
    <xdr:sp macro="" textlink="">
      <xdr:nvSpPr>
        <xdr:cNvPr id="201" name="n_4mainValue【体育館・プール】&#10;有形固定資産減価償却率"/>
        <xdr:cNvSpPr txBox="1"/>
      </xdr:nvSpPr>
      <xdr:spPr>
        <a:xfrm>
          <a:off x="9277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230" name="【体育館・プール】&#10;一人当たり面積平均値テキスト"/>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57785</xdr:rowOff>
    </xdr:from>
    <xdr:to>
      <xdr:col>55</xdr:col>
      <xdr:colOff>50800</xdr:colOff>
      <xdr:row>63</xdr:row>
      <xdr:rowOff>159385</xdr:rowOff>
    </xdr:to>
    <xdr:sp macro="" textlink="">
      <xdr:nvSpPr>
        <xdr:cNvPr id="241" name="楕円 240"/>
        <xdr:cNvSpPr/>
      </xdr:nvSpPr>
      <xdr:spPr>
        <a:xfrm>
          <a:off x="104267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144162</xdr:rowOff>
    </xdr:from>
    <xdr:ext cx="469744" cy="259045"/>
    <xdr:sp macro="" textlink="">
      <xdr:nvSpPr>
        <xdr:cNvPr id="242" name="【体育館・プール】&#10;一人当たり面積該当値テキスト"/>
        <xdr:cNvSpPr txBox="1"/>
      </xdr:nvSpPr>
      <xdr:spPr>
        <a:xfrm>
          <a:off x="10515600" y="1077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59690</xdr:rowOff>
    </xdr:from>
    <xdr:to>
      <xdr:col>50</xdr:col>
      <xdr:colOff>165100</xdr:colOff>
      <xdr:row>63</xdr:row>
      <xdr:rowOff>161290</xdr:rowOff>
    </xdr:to>
    <xdr:sp macro="" textlink="">
      <xdr:nvSpPr>
        <xdr:cNvPr id="243" name="楕円 242"/>
        <xdr:cNvSpPr/>
      </xdr:nvSpPr>
      <xdr:spPr>
        <a:xfrm>
          <a:off x="9588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108585</xdr:rowOff>
    </xdr:from>
    <xdr:to>
      <xdr:col>55</xdr:col>
      <xdr:colOff>0</xdr:colOff>
      <xdr:row>63</xdr:row>
      <xdr:rowOff>110490</xdr:rowOff>
    </xdr:to>
    <xdr:cxnSp macro="">
      <xdr:nvCxnSpPr>
        <xdr:cNvPr id="244" name="直線コネクタ 243"/>
        <xdr:cNvCxnSpPr/>
      </xdr:nvCxnSpPr>
      <xdr:spPr>
        <a:xfrm flipV="1">
          <a:off x="9639300" y="1090993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61595</xdr:rowOff>
    </xdr:from>
    <xdr:to>
      <xdr:col>46</xdr:col>
      <xdr:colOff>38100</xdr:colOff>
      <xdr:row>63</xdr:row>
      <xdr:rowOff>163195</xdr:rowOff>
    </xdr:to>
    <xdr:sp macro="" textlink="">
      <xdr:nvSpPr>
        <xdr:cNvPr id="245" name="楕円 244"/>
        <xdr:cNvSpPr/>
      </xdr:nvSpPr>
      <xdr:spPr>
        <a:xfrm>
          <a:off x="8699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110490</xdr:rowOff>
    </xdr:from>
    <xdr:to>
      <xdr:col>50</xdr:col>
      <xdr:colOff>114300</xdr:colOff>
      <xdr:row>63</xdr:row>
      <xdr:rowOff>112395</xdr:rowOff>
    </xdr:to>
    <xdr:cxnSp macro="">
      <xdr:nvCxnSpPr>
        <xdr:cNvPr id="246" name="直線コネクタ 245"/>
        <xdr:cNvCxnSpPr/>
      </xdr:nvCxnSpPr>
      <xdr:spPr>
        <a:xfrm flipV="1">
          <a:off x="8750300" y="109118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61595</xdr:rowOff>
    </xdr:from>
    <xdr:to>
      <xdr:col>41</xdr:col>
      <xdr:colOff>101600</xdr:colOff>
      <xdr:row>63</xdr:row>
      <xdr:rowOff>163195</xdr:rowOff>
    </xdr:to>
    <xdr:sp macro="" textlink="">
      <xdr:nvSpPr>
        <xdr:cNvPr id="247" name="楕円 246"/>
        <xdr:cNvSpPr/>
      </xdr:nvSpPr>
      <xdr:spPr>
        <a:xfrm>
          <a:off x="7810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112395</xdr:rowOff>
    </xdr:from>
    <xdr:to>
      <xdr:col>45</xdr:col>
      <xdr:colOff>177800</xdr:colOff>
      <xdr:row>63</xdr:row>
      <xdr:rowOff>112395</xdr:rowOff>
    </xdr:to>
    <xdr:cxnSp macro="">
      <xdr:nvCxnSpPr>
        <xdr:cNvPr id="248" name="直線コネクタ 247"/>
        <xdr:cNvCxnSpPr/>
      </xdr:nvCxnSpPr>
      <xdr:spPr>
        <a:xfrm>
          <a:off x="7861300" y="109137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61595</xdr:rowOff>
    </xdr:from>
    <xdr:to>
      <xdr:col>36</xdr:col>
      <xdr:colOff>165100</xdr:colOff>
      <xdr:row>63</xdr:row>
      <xdr:rowOff>163195</xdr:rowOff>
    </xdr:to>
    <xdr:sp macro="" textlink="">
      <xdr:nvSpPr>
        <xdr:cNvPr id="249" name="楕円 248"/>
        <xdr:cNvSpPr/>
      </xdr:nvSpPr>
      <xdr:spPr>
        <a:xfrm>
          <a:off x="6921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112395</xdr:rowOff>
    </xdr:from>
    <xdr:to>
      <xdr:col>41</xdr:col>
      <xdr:colOff>50800</xdr:colOff>
      <xdr:row>63</xdr:row>
      <xdr:rowOff>112395</xdr:rowOff>
    </xdr:to>
    <xdr:cxnSp macro="">
      <xdr:nvCxnSpPr>
        <xdr:cNvPr id="250" name="直線コネクタ 249"/>
        <xdr:cNvCxnSpPr/>
      </xdr:nvCxnSpPr>
      <xdr:spPr>
        <a:xfrm>
          <a:off x="6972300" y="109137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51" name="n_1aveValue【体育館・プール】&#10;一人当たり面積"/>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52" name="n_2aveValue【体育館・プール】&#10;一人当たり面積"/>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53"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54" name="n_4aveValue【体育館・プール】&#10;一人当たり面積"/>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152417</xdr:rowOff>
    </xdr:from>
    <xdr:ext cx="469744" cy="259045"/>
    <xdr:sp macro="" textlink="">
      <xdr:nvSpPr>
        <xdr:cNvPr id="255" name="n_1mainValue【体育館・プール】&#10;一人当たり面積"/>
        <xdr:cNvSpPr txBox="1"/>
      </xdr:nvSpPr>
      <xdr:spPr>
        <a:xfrm>
          <a:off x="93917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154322</xdr:rowOff>
    </xdr:from>
    <xdr:ext cx="469744" cy="259045"/>
    <xdr:sp macro="" textlink="">
      <xdr:nvSpPr>
        <xdr:cNvPr id="256" name="n_2mainValue【体育館・プール】&#10;一人当たり面積"/>
        <xdr:cNvSpPr txBox="1"/>
      </xdr:nvSpPr>
      <xdr:spPr>
        <a:xfrm>
          <a:off x="8515427" y="109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154322</xdr:rowOff>
    </xdr:from>
    <xdr:ext cx="469744" cy="259045"/>
    <xdr:sp macro="" textlink="">
      <xdr:nvSpPr>
        <xdr:cNvPr id="257" name="n_3mainValue【体育館・プール】&#10;一人当たり面積"/>
        <xdr:cNvSpPr txBox="1"/>
      </xdr:nvSpPr>
      <xdr:spPr>
        <a:xfrm>
          <a:off x="7626427" y="109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154322</xdr:rowOff>
    </xdr:from>
    <xdr:ext cx="469744" cy="259045"/>
    <xdr:sp macro="" textlink="">
      <xdr:nvSpPr>
        <xdr:cNvPr id="258" name="n_4mainValue【体育館・プール】&#10;一人当たり面積"/>
        <xdr:cNvSpPr txBox="1"/>
      </xdr:nvSpPr>
      <xdr:spPr>
        <a:xfrm>
          <a:off x="6737427" y="109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5" name="テキスト ボックス 2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6" name="直線コネクタ 2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7" name="テキスト ボックス 2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8" name="直線コネクタ 2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9" name="テキスト ボックス 2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0" name="直線コネクタ 2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1" name="テキスト ボックス 2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2" name="直線コネクタ 2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3" name="テキスト ボックス 2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4" name="直線コネクタ 2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5" name="テキスト ボックス 2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6" name="直線コネクタ 2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7" name="テキスト ボックス 2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00" name="直線コネクタ 299"/>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1"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2" name="直線コネクタ 30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303" name="【市民会館】&#10;有形固定資産減価償却率最大値テキスト"/>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304" name="直線コネクタ 303"/>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305" name="【市民会館】&#10;有形固定資産減価償却率平均値テキスト"/>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06" name="フローチャート: 判断 305"/>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07" name="フローチャート: 判断 306"/>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08" name="フローチャート: 判断 307"/>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09" name="フローチャート: 判断 308"/>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310" name="フローチャート: 判断 309"/>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85816</xdr:rowOff>
    </xdr:from>
    <xdr:to>
      <xdr:col>24</xdr:col>
      <xdr:colOff>114300</xdr:colOff>
      <xdr:row>107</xdr:row>
      <xdr:rowOff>15966</xdr:rowOff>
    </xdr:to>
    <xdr:sp macro="" textlink="">
      <xdr:nvSpPr>
        <xdr:cNvPr id="316" name="楕円 315"/>
        <xdr:cNvSpPr/>
      </xdr:nvSpPr>
      <xdr:spPr>
        <a:xfrm>
          <a:off x="45847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64243</xdr:rowOff>
    </xdr:from>
    <xdr:ext cx="405111" cy="259045"/>
    <xdr:sp macro="" textlink="">
      <xdr:nvSpPr>
        <xdr:cNvPr id="317" name="【市民会館】&#10;有形固定資産減価償却率該当値テキスト"/>
        <xdr:cNvSpPr txBox="1"/>
      </xdr:nvSpPr>
      <xdr:spPr>
        <a:xfrm>
          <a:off x="4673600"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51526</xdr:rowOff>
    </xdr:from>
    <xdr:to>
      <xdr:col>20</xdr:col>
      <xdr:colOff>38100</xdr:colOff>
      <xdr:row>106</xdr:row>
      <xdr:rowOff>153126</xdr:rowOff>
    </xdr:to>
    <xdr:sp macro="" textlink="">
      <xdr:nvSpPr>
        <xdr:cNvPr id="318" name="楕円 317"/>
        <xdr:cNvSpPr/>
      </xdr:nvSpPr>
      <xdr:spPr>
        <a:xfrm>
          <a:off x="3746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102326</xdr:rowOff>
    </xdr:from>
    <xdr:to>
      <xdr:col>24</xdr:col>
      <xdr:colOff>63500</xdr:colOff>
      <xdr:row>106</xdr:row>
      <xdr:rowOff>136616</xdr:rowOff>
    </xdr:to>
    <xdr:cxnSp macro="">
      <xdr:nvCxnSpPr>
        <xdr:cNvPr id="319" name="直線コネクタ 318"/>
        <xdr:cNvCxnSpPr/>
      </xdr:nvCxnSpPr>
      <xdr:spPr>
        <a:xfrm>
          <a:off x="3797300" y="1827602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18869</xdr:rowOff>
    </xdr:from>
    <xdr:to>
      <xdr:col>15</xdr:col>
      <xdr:colOff>101600</xdr:colOff>
      <xdr:row>106</xdr:row>
      <xdr:rowOff>120469</xdr:rowOff>
    </xdr:to>
    <xdr:sp macro="" textlink="">
      <xdr:nvSpPr>
        <xdr:cNvPr id="320" name="楕円 319"/>
        <xdr:cNvSpPr/>
      </xdr:nvSpPr>
      <xdr:spPr>
        <a:xfrm>
          <a:off x="2857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69669</xdr:rowOff>
    </xdr:from>
    <xdr:to>
      <xdr:col>19</xdr:col>
      <xdr:colOff>177800</xdr:colOff>
      <xdr:row>106</xdr:row>
      <xdr:rowOff>102326</xdr:rowOff>
    </xdr:to>
    <xdr:cxnSp macro="">
      <xdr:nvCxnSpPr>
        <xdr:cNvPr id="321" name="直線コネクタ 320"/>
        <xdr:cNvCxnSpPr/>
      </xdr:nvCxnSpPr>
      <xdr:spPr>
        <a:xfrm>
          <a:off x="2908300" y="182433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156029</xdr:rowOff>
    </xdr:from>
    <xdr:to>
      <xdr:col>10</xdr:col>
      <xdr:colOff>165100</xdr:colOff>
      <xdr:row>106</xdr:row>
      <xdr:rowOff>86179</xdr:rowOff>
    </xdr:to>
    <xdr:sp macro="" textlink="">
      <xdr:nvSpPr>
        <xdr:cNvPr id="322" name="楕円 321"/>
        <xdr:cNvSpPr/>
      </xdr:nvSpPr>
      <xdr:spPr>
        <a:xfrm>
          <a:off x="1968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35379</xdr:rowOff>
    </xdr:from>
    <xdr:to>
      <xdr:col>15</xdr:col>
      <xdr:colOff>50800</xdr:colOff>
      <xdr:row>106</xdr:row>
      <xdr:rowOff>69669</xdr:rowOff>
    </xdr:to>
    <xdr:cxnSp macro="">
      <xdr:nvCxnSpPr>
        <xdr:cNvPr id="323" name="直線コネクタ 322"/>
        <xdr:cNvCxnSpPr/>
      </xdr:nvCxnSpPr>
      <xdr:spPr>
        <a:xfrm>
          <a:off x="2019300" y="182090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156029</xdr:rowOff>
    </xdr:from>
    <xdr:to>
      <xdr:col>6</xdr:col>
      <xdr:colOff>38100</xdr:colOff>
      <xdr:row>106</xdr:row>
      <xdr:rowOff>86179</xdr:rowOff>
    </xdr:to>
    <xdr:sp macro="" textlink="">
      <xdr:nvSpPr>
        <xdr:cNvPr id="324" name="楕円 323"/>
        <xdr:cNvSpPr/>
      </xdr:nvSpPr>
      <xdr:spPr>
        <a:xfrm>
          <a:off x="1079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35379</xdr:rowOff>
    </xdr:from>
    <xdr:to>
      <xdr:col>10</xdr:col>
      <xdr:colOff>114300</xdr:colOff>
      <xdr:row>106</xdr:row>
      <xdr:rowOff>35379</xdr:rowOff>
    </xdr:to>
    <xdr:cxnSp macro="">
      <xdr:nvCxnSpPr>
        <xdr:cNvPr id="325" name="直線コネクタ 324"/>
        <xdr:cNvCxnSpPr/>
      </xdr:nvCxnSpPr>
      <xdr:spPr>
        <a:xfrm>
          <a:off x="1130300" y="182090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9633</xdr:rowOff>
    </xdr:from>
    <xdr:ext cx="405111" cy="259045"/>
    <xdr:sp macro="" textlink="">
      <xdr:nvSpPr>
        <xdr:cNvPr id="326" name="n_1aveValue【市民会館】&#10;有形固定資産減価償却率"/>
        <xdr:cNvSpPr txBox="1"/>
      </xdr:nvSpPr>
      <xdr:spPr>
        <a:xfrm>
          <a:off x="3582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16164</xdr:rowOff>
    </xdr:from>
    <xdr:ext cx="405111" cy="259045"/>
    <xdr:sp macro="" textlink="">
      <xdr:nvSpPr>
        <xdr:cNvPr id="327" name="n_2aveValue【市民会館】&#10;有形固定資産減価償却率"/>
        <xdr:cNvSpPr txBox="1"/>
      </xdr:nvSpPr>
      <xdr:spPr>
        <a:xfrm>
          <a:off x="2705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328" name="n_3aveValue【市民会館】&#10;有形固定資産減価償却率"/>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329" name="n_4aveValue【市民会館】&#10;有形固定資産減価償却率"/>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144253</xdr:rowOff>
    </xdr:from>
    <xdr:ext cx="405111" cy="259045"/>
    <xdr:sp macro="" textlink="">
      <xdr:nvSpPr>
        <xdr:cNvPr id="330" name="n_1mainValue【市民会館】&#10;有形固定資産減価償却率"/>
        <xdr:cNvSpPr txBox="1"/>
      </xdr:nvSpPr>
      <xdr:spPr>
        <a:xfrm>
          <a:off x="35820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111596</xdr:rowOff>
    </xdr:from>
    <xdr:ext cx="405111" cy="259045"/>
    <xdr:sp macro="" textlink="">
      <xdr:nvSpPr>
        <xdr:cNvPr id="331" name="n_2mainValue【市民会館】&#10;有形固定資産減価償却率"/>
        <xdr:cNvSpPr txBox="1"/>
      </xdr:nvSpPr>
      <xdr:spPr>
        <a:xfrm>
          <a:off x="27057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77306</xdr:rowOff>
    </xdr:from>
    <xdr:ext cx="405111" cy="259045"/>
    <xdr:sp macro="" textlink="">
      <xdr:nvSpPr>
        <xdr:cNvPr id="332" name="n_3mainValue【市民会館】&#10;有形固定資産減価償却率"/>
        <xdr:cNvSpPr txBox="1"/>
      </xdr:nvSpPr>
      <xdr:spPr>
        <a:xfrm>
          <a:off x="1816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77306</xdr:rowOff>
    </xdr:from>
    <xdr:ext cx="405111" cy="259045"/>
    <xdr:sp macro="" textlink="">
      <xdr:nvSpPr>
        <xdr:cNvPr id="333" name="n_4mainValue【市民会館】&#10;有形固定資産減価償却率"/>
        <xdr:cNvSpPr txBox="1"/>
      </xdr:nvSpPr>
      <xdr:spPr>
        <a:xfrm>
          <a:off x="927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4" name="直線コネクタ 3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5" name="テキスト ボックス 3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6" name="直線コネクタ 3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7" name="テキスト ボックス 3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8" name="直線コネクタ 3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49" name="テキスト ボックス 3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0" name="直線コネクタ 3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1" name="テキスト ボックス 3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2" name="直線コネクタ 3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3" name="テキスト ボックス 3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355" name="直線コネクタ 354"/>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56"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57" name="直線コネクタ 356"/>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358" name="【市民会館】&#10;一人当たり面積最大値テキスト"/>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359" name="直線コネクタ 358"/>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360" name="【市民会館】&#10;一人当たり面積平均値テキスト"/>
        <xdr:cNvSpPr txBox="1"/>
      </xdr:nvSpPr>
      <xdr:spPr>
        <a:xfrm>
          <a:off x="10515600" y="1803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361" name="フローチャート: 判断 360"/>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362" name="フローチャート: 判断 361"/>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363" name="フローチャート: 判断 362"/>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364" name="フローチャート: 判断 363"/>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365" name="フローチャート: 判断 364"/>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6" name="テキスト ボックス 3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7" name="テキスト ボックス 3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8" name="テキスト ボックス 3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9" name="テキスト ボックス 3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0" name="テキスト ボックス 3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71" name="楕円 370"/>
        <xdr:cNvSpPr/>
      </xdr:nvSpPr>
      <xdr:spPr>
        <a:xfrm>
          <a:off x="10426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3827</xdr:rowOff>
    </xdr:from>
    <xdr:ext cx="469744" cy="259045"/>
    <xdr:sp macro="" textlink="">
      <xdr:nvSpPr>
        <xdr:cNvPr id="372" name="【市民会館】&#10;一人当たり面積該当値テキスト"/>
        <xdr:cNvSpPr txBox="1"/>
      </xdr:nvSpPr>
      <xdr:spPr>
        <a:xfrm>
          <a:off x="10515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29972</xdr:rowOff>
    </xdr:from>
    <xdr:to>
      <xdr:col>50</xdr:col>
      <xdr:colOff>165100</xdr:colOff>
      <xdr:row>106</xdr:row>
      <xdr:rowOff>131572</xdr:rowOff>
    </xdr:to>
    <xdr:sp macro="" textlink="">
      <xdr:nvSpPr>
        <xdr:cNvPr id="373" name="楕円 372"/>
        <xdr:cNvSpPr/>
      </xdr:nvSpPr>
      <xdr:spPr>
        <a:xfrm>
          <a:off x="9588500" y="182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76200</xdr:rowOff>
    </xdr:from>
    <xdr:to>
      <xdr:col>55</xdr:col>
      <xdr:colOff>0</xdr:colOff>
      <xdr:row>106</xdr:row>
      <xdr:rowOff>80772</xdr:rowOff>
    </xdr:to>
    <xdr:cxnSp macro="">
      <xdr:nvCxnSpPr>
        <xdr:cNvPr id="374" name="直線コネクタ 373"/>
        <xdr:cNvCxnSpPr/>
      </xdr:nvCxnSpPr>
      <xdr:spPr>
        <a:xfrm flipV="1">
          <a:off x="9639300" y="182499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375" name="楕円 374"/>
        <xdr:cNvSpPr/>
      </xdr:nvSpPr>
      <xdr:spPr>
        <a:xfrm>
          <a:off x="86995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80772</xdr:rowOff>
    </xdr:from>
    <xdr:to>
      <xdr:col>50</xdr:col>
      <xdr:colOff>114300</xdr:colOff>
      <xdr:row>106</xdr:row>
      <xdr:rowOff>83058</xdr:rowOff>
    </xdr:to>
    <xdr:cxnSp macro="">
      <xdr:nvCxnSpPr>
        <xdr:cNvPr id="376" name="直線コネクタ 375"/>
        <xdr:cNvCxnSpPr/>
      </xdr:nvCxnSpPr>
      <xdr:spPr>
        <a:xfrm flipV="1">
          <a:off x="8750300" y="182544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34544</xdr:rowOff>
    </xdr:from>
    <xdr:to>
      <xdr:col>41</xdr:col>
      <xdr:colOff>101600</xdr:colOff>
      <xdr:row>106</xdr:row>
      <xdr:rowOff>136144</xdr:rowOff>
    </xdr:to>
    <xdr:sp macro="" textlink="">
      <xdr:nvSpPr>
        <xdr:cNvPr id="377" name="楕円 376"/>
        <xdr:cNvSpPr/>
      </xdr:nvSpPr>
      <xdr:spPr>
        <a:xfrm>
          <a:off x="7810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83058</xdr:rowOff>
    </xdr:from>
    <xdr:to>
      <xdr:col>45</xdr:col>
      <xdr:colOff>177800</xdr:colOff>
      <xdr:row>106</xdr:row>
      <xdr:rowOff>85344</xdr:rowOff>
    </xdr:to>
    <xdr:cxnSp macro="">
      <xdr:nvCxnSpPr>
        <xdr:cNvPr id="378" name="直線コネクタ 377"/>
        <xdr:cNvCxnSpPr/>
      </xdr:nvCxnSpPr>
      <xdr:spPr>
        <a:xfrm flipV="1">
          <a:off x="7861300" y="182567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52832</xdr:rowOff>
    </xdr:from>
    <xdr:to>
      <xdr:col>36</xdr:col>
      <xdr:colOff>165100</xdr:colOff>
      <xdr:row>106</xdr:row>
      <xdr:rowOff>154432</xdr:rowOff>
    </xdr:to>
    <xdr:sp macro="" textlink="">
      <xdr:nvSpPr>
        <xdr:cNvPr id="379" name="楕円 378"/>
        <xdr:cNvSpPr/>
      </xdr:nvSpPr>
      <xdr:spPr>
        <a:xfrm>
          <a:off x="6921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85344</xdr:rowOff>
    </xdr:from>
    <xdr:to>
      <xdr:col>41</xdr:col>
      <xdr:colOff>50800</xdr:colOff>
      <xdr:row>106</xdr:row>
      <xdr:rowOff>103632</xdr:rowOff>
    </xdr:to>
    <xdr:cxnSp macro="">
      <xdr:nvCxnSpPr>
        <xdr:cNvPr id="380" name="直線コネクタ 379"/>
        <xdr:cNvCxnSpPr/>
      </xdr:nvCxnSpPr>
      <xdr:spPr>
        <a:xfrm flipV="1">
          <a:off x="6972300" y="18259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138955</xdr:rowOff>
    </xdr:from>
    <xdr:ext cx="469744" cy="259045"/>
    <xdr:sp macro="" textlink="">
      <xdr:nvSpPr>
        <xdr:cNvPr id="381" name="n_1aveValue【市民会館】&#10;一人当たり面積"/>
        <xdr:cNvSpPr txBox="1"/>
      </xdr:nvSpPr>
      <xdr:spPr>
        <a:xfrm>
          <a:off x="9391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131842</xdr:rowOff>
    </xdr:from>
    <xdr:ext cx="469744" cy="259045"/>
    <xdr:sp macro="" textlink="">
      <xdr:nvSpPr>
        <xdr:cNvPr id="382" name="n_2aveValue【市民会館】&#10;一人当たり面積"/>
        <xdr:cNvSpPr txBox="1"/>
      </xdr:nvSpPr>
      <xdr:spPr>
        <a:xfrm>
          <a:off x="8515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383" name="n_3aveValue【市民会館】&#10;一人当たり面積"/>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384" name="n_4aveValue【市民会館】&#10;一人当たり面積"/>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122699</xdr:rowOff>
    </xdr:from>
    <xdr:ext cx="469744" cy="259045"/>
    <xdr:sp macro="" textlink="">
      <xdr:nvSpPr>
        <xdr:cNvPr id="385" name="n_1mainValue【市民会館】&#10;一人当たり面積"/>
        <xdr:cNvSpPr txBox="1"/>
      </xdr:nvSpPr>
      <xdr:spPr>
        <a:xfrm>
          <a:off x="93917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150385</xdr:rowOff>
    </xdr:from>
    <xdr:ext cx="469744" cy="259045"/>
    <xdr:sp macro="" textlink="">
      <xdr:nvSpPr>
        <xdr:cNvPr id="386" name="n_2mainValue【市民会館】&#10;一人当たり面積"/>
        <xdr:cNvSpPr txBox="1"/>
      </xdr:nvSpPr>
      <xdr:spPr>
        <a:xfrm>
          <a:off x="8515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127271</xdr:rowOff>
    </xdr:from>
    <xdr:ext cx="469744" cy="259045"/>
    <xdr:sp macro="" textlink="">
      <xdr:nvSpPr>
        <xdr:cNvPr id="387" name="n_3mainValue【市民会館】&#10;一人当たり面積"/>
        <xdr:cNvSpPr txBox="1"/>
      </xdr:nvSpPr>
      <xdr:spPr>
        <a:xfrm>
          <a:off x="7626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145559</xdr:rowOff>
    </xdr:from>
    <xdr:ext cx="469744" cy="259045"/>
    <xdr:sp macro="" textlink="">
      <xdr:nvSpPr>
        <xdr:cNvPr id="388" name="n_4mainValue【市民会館】&#10;一人当たり面積"/>
        <xdr:cNvSpPr txBox="1"/>
      </xdr:nvSpPr>
      <xdr:spPr>
        <a:xfrm>
          <a:off x="67374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1" name="テキスト ボックス 4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1" name="テキスト ボックス 4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14" name="直線コネクタ 413"/>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5"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6" name="直線コネクタ 415"/>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17"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18" name="直線コネクタ 417"/>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419" name="【一般廃棄物処理施設】&#10;有形固定資産減価償却率平均値テキスト"/>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20" name="フローチャート: 判断 419"/>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21" name="フローチャート: 判断 420"/>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22" name="フローチャート: 判断 421"/>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23" name="フローチャート: 判断 422"/>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24" name="フローチャート: 判断 423"/>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138067</xdr:rowOff>
    </xdr:from>
    <xdr:to>
      <xdr:col>85</xdr:col>
      <xdr:colOff>177800</xdr:colOff>
      <xdr:row>40</xdr:row>
      <xdr:rowOff>68217</xdr:rowOff>
    </xdr:to>
    <xdr:sp macro="" textlink="">
      <xdr:nvSpPr>
        <xdr:cNvPr id="430" name="楕円 429"/>
        <xdr:cNvSpPr/>
      </xdr:nvSpPr>
      <xdr:spPr>
        <a:xfrm>
          <a:off x="162687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116494</xdr:rowOff>
    </xdr:from>
    <xdr:ext cx="405111" cy="259045"/>
    <xdr:sp macro="" textlink="">
      <xdr:nvSpPr>
        <xdr:cNvPr id="431" name="【一般廃棄物処理施設】&#10;有形固定資産減価償却率該当値テキスト"/>
        <xdr:cNvSpPr txBox="1"/>
      </xdr:nvSpPr>
      <xdr:spPr>
        <a:xfrm>
          <a:off x="16357600"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134801</xdr:rowOff>
    </xdr:from>
    <xdr:to>
      <xdr:col>81</xdr:col>
      <xdr:colOff>101600</xdr:colOff>
      <xdr:row>40</xdr:row>
      <xdr:rowOff>64951</xdr:rowOff>
    </xdr:to>
    <xdr:sp macro="" textlink="">
      <xdr:nvSpPr>
        <xdr:cNvPr id="432" name="楕円 431"/>
        <xdr:cNvSpPr/>
      </xdr:nvSpPr>
      <xdr:spPr>
        <a:xfrm>
          <a:off x="15430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14151</xdr:rowOff>
    </xdr:from>
    <xdr:to>
      <xdr:col>85</xdr:col>
      <xdr:colOff>127000</xdr:colOff>
      <xdr:row>40</xdr:row>
      <xdr:rowOff>17417</xdr:rowOff>
    </xdr:to>
    <xdr:cxnSp macro="">
      <xdr:nvCxnSpPr>
        <xdr:cNvPr id="433" name="直線コネクタ 432"/>
        <xdr:cNvCxnSpPr/>
      </xdr:nvCxnSpPr>
      <xdr:spPr>
        <a:xfrm>
          <a:off x="15481300" y="687215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146231</xdr:rowOff>
    </xdr:from>
    <xdr:to>
      <xdr:col>76</xdr:col>
      <xdr:colOff>165100</xdr:colOff>
      <xdr:row>37</xdr:row>
      <xdr:rowOff>76381</xdr:rowOff>
    </xdr:to>
    <xdr:sp macro="" textlink="">
      <xdr:nvSpPr>
        <xdr:cNvPr id="434" name="楕円 433"/>
        <xdr:cNvSpPr/>
      </xdr:nvSpPr>
      <xdr:spPr>
        <a:xfrm>
          <a:off x="14541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25581</xdr:rowOff>
    </xdr:from>
    <xdr:to>
      <xdr:col>81</xdr:col>
      <xdr:colOff>50800</xdr:colOff>
      <xdr:row>40</xdr:row>
      <xdr:rowOff>14151</xdr:rowOff>
    </xdr:to>
    <xdr:cxnSp macro="">
      <xdr:nvCxnSpPr>
        <xdr:cNvPr id="435" name="直線コネクタ 434"/>
        <xdr:cNvCxnSpPr/>
      </xdr:nvCxnSpPr>
      <xdr:spPr>
        <a:xfrm>
          <a:off x="14592300" y="6369231"/>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77651</xdr:rowOff>
    </xdr:from>
    <xdr:to>
      <xdr:col>72</xdr:col>
      <xdr:colOff>38100</xdr:colOff>
      <xdr:row>40</xdr:row>
      <xdr:rowOff>7801</xdr:rowOff>
    </xdr:to>
    <xdr:sp macro="" textlink="">
      <xdr:nvSpPr>
        <xdr:cNvPr id="436" name="楕円 435"/>
        <xdr:cNvSpPr/>
      </xdr:nvSpPr>
      <xdr:spPr>
        <a:xfrm>
          <a:off x="13652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25581</xdr:rowOff>
    </xdr:from>
    <xdr:to>
      <xdr:col>76</xdr:col>
      <xdr:colOff>114300</xdr:colOff>
      <xdr:row>39</xdr:row>
      <xdr:rowOff>128451</xdr:rowOff>
    </xdr:to>
    <xdr:cxnSp macro="">
      <xdr:nvCxnSpPr>
        <xdr:cNvPr id="437" name="直線コネクタ 436"/>
        <xdr:cNvCxnSpPr/>
      </xdr:nvCxnSpPr>
      <xdr:spPr>
        <a:xfrm flipV="1">
          <a:off x="13703300" y="6369231"/>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41728</xdr:rowOff>
    </xdr:from>
    <xdr:to>
      <xdr:col>67</xdr:col>
      <xdr:colOff>101600</xdr:colOff>
      <xdr:row>36</xdr:row>
      <xdr:rowOff>143328</xdr:rowOff>
    </xdr:to>
    <xdr:sp macro="" textlink="">
      <xdr:nvSpPr>
        <xdr:cNvPr id="438" name="楕円 437"/>
        <xdr:cNvSpPr/>
      </xdr:nvSpPr>
      <xdr:spPr>
        <a:xfrm>
          <a:off x="127635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92528</xdr:rowOff>
    </xdr:from>
    <xdr:to>
      <xdr:col>71</xdr:col>
      <xdr:colOff>177800</xdr:colOff>
      <xdr:row>39</xdr:row>
      <xdr:rowOff>128451</xdr:rowOff>
    </xdr:to>
    <xdr:cxnSp macro="">
      <xdr:nvCxnSpPr>
        <xdr:cNvPr id="439" name="直線コネクタ 438"/>
        <xdr:cNvCxnSpPr/>
      </xdr:nvCxnSpPr>
      <xdr:spPr>
        <a:xfrm>
          <a:off x="12814300" y="6264728"/>
          <a:ext cx="889000" cy="55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440" name="n_1aveValue【一般廃棄物処理施設】&#10;有形固定資産減価償却率"/>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441" name="n_2aveValue【一般廃棄物処理施設】&#10;有形固定資産減価償却率"/>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442" name="n_3aveValue【一般廃棄物処理施設】&#10;有形固定資産減価償却率"/>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118127</xdr:rowOff>
    </xdr:from>
    <xdr:ext cx="405111" cy="259045"/>
    <xdr:sp macro="" textlink="">
      <xdr:nvSpPr>
        <xdr:cNvPr id="443" name="n_4aveValue【一般廃棄物処理施設】&#10;有形固定資産減価償却率"/>
        <xdr:cNvSpPr txBox="1"/>
      </xdr:nvSpPr>
      <xdr:spPr>
        <a:xfrm>
          <a:off x="12611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56078</xdr:rowOff>
    </xdr:from>
    <xdr:ext cx="405111" cy="259045"/>
    <xdr:sp macro="" textlink="">
      <xdr:nvSpPr>
        <xdr:cNvPr id="444" name="n_1mainValue【一般廃棄物処理施設】&#10;有形固定資産減価償却率"/>
        <xdr:cNvSpPr txBox="1"/>
      </xdr:nvSpPr>
      <xdr:spPr>
        <a:xfrm>
          <a:off x="15266044" y="691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92908</xdr:rowOff>
    </xdr:from>
    <xdr:ext cx="405111" cy="259045"/>
    <xdr:sp macro="" textlink="">
      <xdr:nvSpPr>
        <xdr:cNvPr id="445" name="n_2mainValue【一般廃棄物処理施設】&#10;有形固定資産減価償却率"/>
        <xdr:cNvSpPr txBox="1"/>
      </xdr:nvSpPr>
      <xdr:spPr>
        <a:xfrm>
          <a:off x="14389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170378</xdr:rowOff>
    </xdr:from>
    <xdr:ext cx="405111" cy="259045"/>
    <xdr:sp macro="" textlink="">
      <xdr:nvSpPr>
        <xdr:cNvPr id="446" name="n_3mainValue【一般廃棄物処理施設】&#10;有形固定資産減価償却率"/>
        <xdr:cNvSpPr txBox="1"/>
      </xdr:nvSpPr>
      <xdr:spPr>
        <a:xfrm>
          <a:off x="135007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159855</xdr:rowOff>
    </xdr:from>
    <xdr:ext cx="405111" cy="259045"/>
    <xdr:sp macro="" textlink="">
      <xdr:nvSpPr>
        <xdr:cNvPr id="447" name="n_4mainValue【一般廃棄物処理施設】&#10;有形固定資産減価償却率"/>
        <xdr:cNvSpPr txBox="1"/>
      </xdr:nvSpPr>
      <xdr:spPr>
        <a:xfrm>
          <a:off x="12611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58" name="直線コネクタ 457"/>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59" name="テキスト ボックス 458"/>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0" name="直線コネクタ 4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1" name="テキスト ボックス 4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2" name="直線コネクタ 461"/>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3" name="テキスト ボックス 462"/>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5" name="テキスト ボックス 46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467" name="直線コネクタ 466"/>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68"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69" name="直線コネクタ 468"/>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470"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471" name="直線コネクタ 470"/>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53691</xdr:rowOff>
    </xdr:from>
    <xdr:ext cx="534377" cy="259045"/>
    <xdr:sp macro="" textlink="">
      <xdr:nvSpPr>
        <xdr:cNvPr id="472" name="【一般廃棄物処理施設】&#10;一人当たり有形固定資産（償却資産）額平均値テキスト"/>
        <xdr:cNvSpPr txBox="1"/>
      </xdr:nvSpPr>
      <xdr:spPr>
        <a:xfrm>
          <a:off x="22199600" y="656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473" name="フローチャート: 判断 472"/>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474" name="フローチャート: 判断 473"/>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475" name="フローチャート: 判断 474"/>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476" name="フローチャート: 判断 475"/>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477" name="フローチャート: 判断 476"/>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72223</xdr:rowOff>
    </xdr:from>
    <xdr:to>
      <xdr:col>116</xdr:col>
      <xdr:colOff>114300</xdr:colOff>
      <xdr:row>34</xdr:row>
      <xdr:rowOff>2373</xdr:rowOff>
    </xdr:to>
    <xdr:sp macro="" textlink="">
      <xdr:nvSpPr>
        <xdr:cNvPr id="483" name="楕円 482"/>
        <xdr:cNvSpPr/>
      </xdr:nvSpPr>
      <xdr:spPr>
        <a:xfrm>
          <a:off x="22110700" y="57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168154</xdr:rowOff>
    </xdr:from>
    <xdr:ext cx="599010" cy="259045"/>
    <xdr:sp macro="" textlink="">
      <xdr:nvSpPr>
        <xdr:cNvPr id="484" name="【一般廃棄物処理施設】&#10;一人当たり有形固定資産（償却資産）額該当値テキスト"/>
        <xdr:cNvSpPr txBox="1"/>
      </xdr:nvSpPr>
      <xdr:spPr>
        <a:xfrm>
          <a:off x="22199600" y="56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106193</xdr:rowOff>
    </xdr:from>
    <xdr:to>
      <xdr:col>112</xdr:col>
      <xdr:colOff>38100</xdr:colOff>
      <xdr:row>34</xdr:row>
      <xdr:rowOff>36343</xdr:rowOff>
    </xdr:to>
    <xdr:sp macro="" textlink="">
      <xdr:nvSpPr>
        <xdr:cNvPr id="485" name="楕円 484"/>
        <xdr:cNvSpPr/>
      </xdr:nvSpPr>
      <xdr:spPr>
        <a:xfrm>
          <a:off x="21272500" y="576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123023</xdr:rowOff>
    </xdr:from>
    <xdr:to>
      <xdr:col>116</xdr:col>
      <xdr:colOff>63500</xdr:colOff>
      <xdr:row>33</xdr:row>
      <xdr:rowOff>156993</xdr:rowOff>
    </xdr:to>
    <xdr:cxnSp macro="">
      <xdr:nvCxnSpPr>
        <xdr:cNvPr id="486" name="直線コネクタ 485"/>
        <xdr:cNvCxnSpPr/>
      </xdr:nvCxnSpPr>
      <xdr:spPr>
        <a:xfrm flipV="1">
          <a:off x="21323300" y="5780873"/>
          <a:ext cx="8382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104810</xdr:rowOff>
    </xdr:from>
    <xdr:to>
      <xdr:col>107</xdr:col>
      <xdr:colOff>101600</xdr:colOff>
      <xdr:row>40</xdr:row>
      <xdr:rowOff>34960</xdr:rowOff>
    </xdr:to>
    <xdr:sp macro="" textlink="">
      <xdr:nvSpPr>
        <xdr:cNvPr id="487" name="楕円 486"/>
        <xdr:cNvSpPr/>
      </xdr:nvSpPr>
      <xdr:spPr>
        <a:xfrm>
          <a:off x="20383500" y="679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156993</xdr:rowOff>
    </xdr:from>
    <xdr:to>
      <xdr:col>111</xdr:col>
      <xdr:colOff>177800</xdr:colOff>
      <xdr:row>39</xdr:row>
      <xdr:rowOff>155610</xdr:rowOff>
    </xdr:to>
    <xdr:cxnSp macro="">
      <xdr:nvCxnSpPr>
        <xdr:cNvPr id="488" name="直線コネクタ 487"/>
        <xdr:cNvCxnSpPr/>
      </xdr:nvCxnSpPr>
      <xdr:spPr>
        <a:xfrm flipV="1">
          <a:off x="20434300" y="5814843"/>
          <a:ext cx="889000" cy="102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126961</xdr:rowOff>
    </xdr:from>
    <xdr:to>
      <xdr:col>102</xdr:col>
      <xdr:colOff>165100</xdr:colOff>
      <xdr:row>34</xdr:row>
      <xdr:rowOff>57111</xdr:rowOff>
    </xdr:to>
    <xdr:sp macro="" textlink="">
      <xdr:nvSpPr>
        <xdr:cNvPr id="489" name="楕円 488"/>
        <xdr:cNvSpPr/>
      </xdr:nvSpPr>
      <xdr:spPr>
        <a:xfrm>
          <a:off x="19494500" y="57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6311</xdr:rowOff>
    </xdr:from>
    <xdr:to>
      <xdr:col>107</xdr:col>
      <xdr:colOff>50800</xdr:colOff>
      <xdr:row>39</xdr:row>
      <xdr:rowOff>155610</xdr:rowOff>
    </xdr:to>
    <xdr:cxnSp macro="">
      <xdr:nvCxnSpPr>
        <xdr:cNvPr id="490" name="直線コネクタ 489"/>
        <xdr:cNvCxnSpPr/>
      </xdr:nvCxnSpPr>
      <xdr:spPr>
        <a:xfrm>
          <a:off x="19545300" y="5835611"/>
          <a:ext cx="889000" cy="100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107079</xdr:rowOff>
    </xdr:from>
    <xdr:to>
      <xdr:col>98</xdr:col>
      <xdr:colOff>38100</xdr:colOff>
      <xdr:row>40</xdr:row>
      <xdr:rowOff>37229</xdr:rowOff>
    </xdr:to>
    <xdr:sp macro="" textlink="">
      <xdr:nvSpPr>
        <xdr:cNvPr id="491" name="楕円 490"/>
        <xdr:cNvSpPr/>
      </xdr:nvSpPr>
      <xdr:spPr>
        <a:xfrm>
          <a:off x="18605500" y="679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6311</xdr:rowOff>
    </xdr:from>
    <xdr:to>
      <xdr:col>102</xdr:col>
      <xdr:colOff>114300</xdr:colOff>
      <xdr:row>39</xdr:row>
      <xdr:rowOff>157879</xdr:rowOff>
    </xdr:to>
    <xdr:cxnSp macro="">
      <xdr:nvCxnSpPr>
        <xdr:cNvPr id="492" name="直線コネクタ 491"/>
        <xdr:cNvCxnSpPr/>
      </xdr:nvCxnSpPr>
      <xdr:spPr>
        <a:xfrm flipV="1">
          <a:off x="18656300" y="5835611"/>
          <a:ext cx="889000" cy="100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164750</xdr:rowOff>
    </xdr:from>
    <xdr:ext cx="534377" cy="259045"/>
    <xdr:sp macro="" textlink="">
      <xdr:nvSpPr>
        <xdr:cNvPr id="493" name="n_1aveValue【一般廃棄物処理施設】&#10;一人当たり有形固定資産（償却資産）額"/>
        <xdr:cNvSpPr txBox="1"/>
      </xdr:nvSpPr>
      <xdr:spPr>
        <a:xfrm>
          <a:off x="21043411" y="66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494" name="n_2aveValue【一般廃棄物処理施設】&#10;一人当たり有形固定資産（償却資産）額"/>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163733</xdr:rowOff>
    </xdr:from>
    <xdr:ext cx="534377" cy="259045"/>
    <xdr:sp macro="" textlink="">
      <xdr:nvSpPr>
        <xdr:cNvPr id="495" name="n_3aveValue【一般廃棄物処理施設】&#10;一人当たり有形固定資産（償却資産）額"/>
        <xdr:cNvSpPr txBox="1"/>
      </xdr:nvSpPr>
      <xdr:spPr>
        <a:xfrm>
          <a:off x="19278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496" name="n_4aveValue【一般廃棄物処理施設】&#10;一人当たり有形固定資産（償却資産）額"/>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52870</xdr:rowOff>
    </xdr:from>
    <xdr:ext cx="599010" cy="259045"/>
    <xdr:sp macro="" textlink="">
      <xdr:nvSpPr>
        <xdr:cNvPr id="497" name="n_1mainValue【一般廃棄物処理施設】&#10;一人当たり有形固定資産（償却資産）額"/>
        <xdr:cNvSpPr txBox="1"/>
      </xdr:nvSpPr>
      <xdr:spPr>
        <a:xfrm>
          <a:off x="21011095" y="553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26087</xdr:rowOff>
    </xdr:from>
    <xdr:ext cx="534377" cy="259045"/>
    <xdr:sp macro="" textlink="">
      <xdr:nvSpPr>
        <xdr:cNvPr id="498" name="n_2mainValue【一般廃棄物処理施設】&#10;一人当たり有形固定資産（償却資産）額"/>
        <xdr:cNvSpPr txBox="1"/>
      </xdr:nvSpPr>
      <xdr:spPr>
        <a:xfrm>
          <a:off x="20167111" y="688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73638</xdr:rowOff>
    </xdr:from>
    <xdr:ext cx="599010" cy="259045"/>
    <xdr:sp macro="" textlink="">
      <xdr:nvSpPr>
        <xdr:cNvPr id="499" name="n_3mainValue【一般廃棄物処理施設】&#10;一人当たり有形固定資産（償却資産）額"/>
        <xdr:cNvSpPr txBox="1"/>
      </xdr:nvSpPr>
      <xdr:spPr>
        <a:xfrm>
          <a:off x="19245795" y="5560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28356</xdr:rowOff>
    </xdr:from>
    <xdr:ext cx="534377" cy="259045"/>
    <xdr:sp macro="" textlink="">
      <xdr:nvSpPr>
        <xdr:cNvPr id="500" name="n_4mainValue【一般廃棄物処理施設】&#10;一人当たり有形固定資産（償却資産）額"/>
        <xdr:cNvSpPr txBox="1"/>
      </xdr:nvSpPr>
      <xdr:spPr>
        <a:xfrm>
          <a:off x="18389111" y="688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3" name="テキスト ボックス 51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3" name="テキスト ボックス 52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526" name="直線コネクタ 525"/>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527" name="【保健センター・保健所】&#10;有形固定資産減価償却率最小値テキスト"/>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28" name="直線コネクタ 527"/>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29"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0" name="直線コネクタ 52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86014</xdr:rowOff>
    </xdr:from>
    <xdr:ext cx="405111" cy="259045"/>
    <xdr:sp macro="" textlink="">
      <xdr:nvSpPr>
        <xdr:cNvPr id="531" name="【保健センター・保健所】&#10;有形固定資産減価償却率平均値テキスト"/>
        <xdr:cNvSpPr txBox="1"/>
      </xdr:nvSpPr>
      <xdr:spPr>
        <a:xfrm>
          <a:off x="163576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32" name="フローチャート: 判断 531"/>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533" name="フローチャート: 判断 532"/>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34" name="フローチャート: 判断 533"/>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35" name="フローチャート: 判断 534"/>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536" name="フローチャート: 判断 535"/>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55335</xdr:rowOff>
    </xdr:from>
    <xdr:to>
      <xdr:col>85</xdr:col>
      <xdr:colOff>177800</xdr:colOff>
      <xdr:row>59</xdr:row>
      <xdr:rowOff>156935</xdr:rowOff>
    </xdr:to>
    <xdr:sp macro="" textlink="">
      <xdr:nvSpPr>
        <xdr:cNvPr id="542" name="楕円 541"/>
        <xdr:cNvSpPr/>
      </xdr:nvSpPr>
      <xdr:spPr>
        <a:xfrm>
          <a:off x="16268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78212</xdr:rowOff>
    </xdr:from>
    <xdr:ext cx="405111" cy="259045"/>
    <xdr:sp macro="" textlink="">
      <xdr:nvSpPr>
        <xdr:cNvPr id="543" name="【保健センター・保健所】&#10;有形固定資産減価償却率該当値テキスト"/>
        <xdr:cNvSpPr txBox="1"/>
      </xdr:nvSpPr>
      <xdr:spPr>
        <a:xfrm>
          <a:off x="16357600" y="1002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544" name="楕円 543"/>
        <xdr:cNvSpPr/>
      </xdr:nvSpPr>
      <xdr:spPr>
        <a:xfrm>
          <a:off x="15430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73478</xdr:rowOff>
    </xdr:from>
    <xdr:to>
      <xdr:col>85</xdr:col>
      <xdr:colOff>127000</xdr:colOff>
      <xdr:row>59</xdr:row>
      <xdr:rowOff>106135</xdr:rowOff>
    </xdr:to>
    <xdr:cxnSp macro="">
      <xdr:nvCxnSpPr>
        <xdr:cNvPr id="545" name="直線コネクタ 544"/>
        <xdr:cNvCxnSpPr/>
      </xdr:nvCxnSpPr>
      <xdr:spPr>
        <a:xfrm>
          <a:off x="15481300" y="101890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161472</xdr:rowOff>
    </xdr:from>
    <xdr:to>
      <xdr:col>76</xdr:col>
      <xdr:colOff>165100</xdr:colOff>
      <xdr:row>59</xdr:row>
      <xdr:rowOff>91622</xdr:rowOff>
    </xdr:to>
    <xdr:sp macro="" textlink="">
      <xdr:nvSpPr>
        <xdr:cNvPr id="546" name="楕円 545"/>
        <xdr:cNvSpPr/>
      </xdr:nvSpPr>
      <xdr:spPr>
        <a:xfrm>
          <a:off x="14541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40822</xdr:rowOff>
    </xdr:from>
    <xdr:to>
      <xdr:col>81</xdr:col>
      <xdr:colOff>50800</xdr:colOff>
      <xdr:row>59</xdr:row>
      <xdr:rowOff>73478</xdr:rowOff>
    </xdr:to>
    <xdr:cxnSp macro="">
      <xdr:nvCxnSpPr>
        <xdr:cNvPr id="547" name="直線コネクタ 546"/>
        <xdr:cNvCxnSpPr/>
      </xdr:nvCxnSpPr>
      <xdr:spPr>
        <a:xfrm>
          <a:off x="14592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128815</xdr:rowOff>
    </xdr:from>
    <xdr:to>
      <xdr:col>72</xdr:col>
      <xdr:colOff>38100</xdr:colOff>
      <xdr:row>59</xdr:row>
      <xdr:rowOff>58965</xdr:rowOff>
    </xdr:to>
    <xdr:sp macro="" textlink="">
      <xdr:nvSpPr>
        <xdr:cNvPr id="548" name="楕円 547"/>
        <xdr:cNvSpPr/>
      </xdr:nvSpPr>
      <xdr:spPr>
        <a:xfrm>
          <a:off x="13652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8165</xdr:rowOff>
    </xdr:from>
    <xdr:to>
      <xdr:col>76</xdr:col>
      <xdr:colOff>114300</xdr:colOff>
      <xdr:row>59</xdr:row>
      <xdr:rowOff>40822</xdr:rowOff>
    </xdr:to>
    <xdr:cxnSp macro="">
      <xdr:nvCxnSpPr>
        <xdr:cNvPr id="549" name="直線コネクタ 548"/>
        <xdr:cNvCxnSpPr/>
      </xdr:nvCxnSpPr>
      <xdr:spPr>
        <a:xfrm>
          <a:off x="13703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96157</xdr:rowOff>
    </xdr:from>
    <xdr:to>
      <xdr:col>67</xdr:col>
      <xdr:colOff>101600</xdr:colOff>
      <xdr:row>59</xdr:row>
      <xdr:rowOff>26307</xdr:rowOff>
    </xdr:to>
    <xdr:sp macro="" textlink="">
      <xdr:nvSpPr>
        <xdr:cNvPr id="550" name="楕円 549"/>
        <xdr:cNvSpPr/>
      </xdr:nvSpPr>
      <xdr:spPr>
        <a:xfrm>
          <a:off x="12763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146957</xdr:rowOff>
    </xdr:from>
    <xdr:to>
      <xdr:col>71</xdr:col>
      <xdr:colOff>177800</xdr:colOff>
      <xdr:row>59</xdr:row>
      <xdr:rowOff>8165</xdr:rowOff>
    </xdr:to>
    <xdr:cxnSp macro="">
      <xdr:nvCxnSpPr>
        <xdr:cNvPr id="551" name="直線コネクタ 550"/>
        <xdr:cNvCxnSpPr/>
      </xdr:nvCxnSpPr>
      <xdr:spPr>
        <a:xfrm>
          <a:off x="12814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7637</xdr:rowOff>
    </xdr:from>
    <xdr:ext cx="405111" cy="259045"/>
    <xdr:sp macro="" textlink="">
      <xdr:nvSpPr>
        <xdr:cNvPr id="552" name="n_1aveValue【保健センター・保健所】&#10;有形固定資産減価償却率"/>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553" name="n_2aveValue【保健センター・保健所】&#10;有形固定資産減価償却率"/>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554" name="n_3aveValue【保健センター・保健所】&#10;有形固定資産減価償却率"/>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54990</xdr:rowOff>
    </xdr:from>
    <xdr:ext cx="405111" cy="259045"/>
    <xdr:sp macro="" textlink="">
      <xdr:nvSpPr>
        <xdr:cNvPr id="555" name="n_4aveValue【保健センター・保健所】&#10;有形固定資産減価償却率"/>
        <xdr:cNvSpPr txBox="1"/>
      </xdr:nvSpPr>
      <xdr:spPr>
        <a:xfrm>
          <a:off x="126117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140805</xdr:rowOff>
    </xdr:from>
    <xdr:ext cx="405111" cy="259045"/>
    <xdr:sp macro="" textlink="">
      <xdr:nvSpPr>
        <xdr:cNvPr id="556" name="n_1mainValue【保健センター・保健所】&#10;有形固定資産減価償却率"/>
        <xdr:cNvSpPr txBox="1"/>
      </xdr:nvSpPr>
      <xdr:spPr>
        <a:xfrm>
          <a:off x="15266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108149</xdr:rowOff>
    </xdr:from>
    <xdr:ext cx="405111" cy="259045"/>
    <xdr:sp macro="" textlink="">
      <xdr:nvSpPr>
        <xdr:cNvPr id="557" name="n_2mainValue【保健センター・保健所】&#10;有形固定資産減価償却率"/>
        <xdr:cNvSpPr txBox="1"/>
      </xdr:nvSpPr>
      <xdr:spPr>
        <a:xfrm>
          <a:off x="14389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558" name="n_3mainValue【保健センター・保健所】&#10;有形固定資産減価償却率"/>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42834</xdr:rowOff>
    </xdr:from>
    <xdr:ext cx="405111" cy="259045"/>
    <xdr:sp macro="" textlink="">
      <xdr:nvSpPr>
        <xdr:cNvPr id="559" name="n_4mainValue【保健センター・保健所】&#10;有形固定資産減価償却率"/>
        <xdr:cNvSpPr txBox="1"/>
      </xdr:nvSpPr>
      <xdr:spPr>
        <a:xfrm>
          <a:off x="12611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0" name="直線コネクタ 56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1" name="テキスト ボックス 57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2" name="直線コネクタ 57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3" name="テキスト ボックス 57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4" name="直線コネクタ 57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5" name="テキスト ボックス 57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6" name="直線コネクタ 57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7" name="テキスト ボックス 57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8" name="直線コネクタ 57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9" name="テキスト ボックス 57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0" name="直線コネクタ 57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1" name="テキスト ボックス 58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585" name="直線コネクタ 584"/>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86"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87" name="直線コネクタ 586"/>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588"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589" name="直線コネクタ 588"/>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590" name="【保健センター・保健所】&#10;一人当たり面積平均値テキスト"/>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91" name="フローチャート: 判断 590"/>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592" name="フローチャート: 判断 591"/>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593" name="フローチャート: 判断 592"/>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594" name="フローチャート: 判断 593"/>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595" name="フローチャート: 判断 594"/>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143510</xdr:rowOff>
    </xdr:from>
    <xdr:to>
      <xdr:col>116</xdr:col>
      <xdr:colOff>114300</xdr:colOff>
      <xdr:row>64</xdr:row>
      <xdr:rowOff>73660</xdr:rowOff>
    </xdr:to>
    <xdr:sp macro="" textlink="">
      <xdr:nvSpPr>
        <xdr:cNvPr id="601" name="楕円 600"/>
        <xdr:cNvSpPr/>
      </xdr:nvSpPr>
      <xdr:spPr>
        <a:xfrm>
          <a:off x="221107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58437</xdr:rowOff>
    </xdr:from>
    <xdr:ext cx="469744" cy="259045"/>
    <xdr:sp macro="" textlink="">
      <xdr:nvSpPr>
        <xdr:cNvPr id="602" name="【保健センター・保健所】&#10;一人当たり面積該当値テキスト"/>
        <xdr:cNvSpPr txBox="1"/>
      </xdr:nvSpPr>
      <xdr:spPr>
        <a:xfrm>
          <a:off x="22199600" y="108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146776</xdr:rowOff>
    </xdr:from>
    <xdr:to>
      <xdr:col>112</xdr:col>
      <xdr:colOff>38100</xdr:colOff>
      <xdr:row>64</xdr:row>
      <xdr:rowOff>76926</xdr:rowOff>
    </xdr:to>
    <xdr:sp macro="" textlink="">
      <xdr:nvSpPr>
        <xdr:cNvPr id="603" name="楕円 602"/>
        <xdr:cNvSpPr/>
      </xdr:nvSpPr>
      <xdr:spPr>
        <a:xfrm>
          <a:off x="21272500" y="10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22860</xdr:rowOff>
    </xdr:from>
    <xdr:to>
      <xdr:col>116</xdr:col>
      <xdr:colOff>63500</xdr:colOff>
      <xdr:row>64</xdr:row>
      <xdr:rowOff>26126</xdr:rowOff>
    </xdr:to>
    <xdr:cxnSp macro="">
      <xdr:nvCxnSpPr>
        <xdr:cNvPr id="604" name="直線コネクタ 603"/>
        <xdr:cNvCxnSpPr/>
      </xdr:nvCxnSpPr>
      <xdr:spPr>
        <a:xfrm flipV="1">
          <a:off x="21323300" y="1099566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146776</xdr:rowOff>
    </xdr:from>
    <xdr:to>
      <xdr:col>107</xdr:col>
      <xdr:colOff>101600</xdr:colOff>
      <xdr:row>64</xdr:row>
      <xdr:rowOff>76926</xdr:rowOff>
    </xdr:to>
    <xdr:sp macro="" textlink="">
      <xdr:nvSpPr>
        <xdr:cNvPr id="605" name="楕円 604"/>
        <xdr:cNvSpPr/>
      </xdr:nvSpPr>
      <xdr:spPr>
        <a:xfrm>
          <a:off x="20383500" y="10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26126</xdr:rowOff>
    </xdr:from>
    <xdr:to>
      <xdr:col>111</xdr:col>
      <xdr:colOff>177800</xdr:colOff>
      <xdr:row>64</xdr:row>
      <xdr:rowOff>26126</xdr:rowOff>
    </xdr:to>
    <xdr:cxnSp macro="">
      <xdr:nvCxnSpPr>
        <xdr:cNvPr id="606" name="直線コネクタ 605"/>
        <xdr:cNvCxnSpPr/>
      </xdr:nvCxnSpPr>
      <xdr:spPr>
        <a:xfrm>
          <a:off x="20434300" y="10998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146776</xdr:rowOff>
    </xdr:from>
    <xdr:to>
      <xdr:col>102</xdr:col>
      <xdr:colOff>165100</xdr:colOff>
      <xdr:row>64</xdr:row>
      <xdr:rowOff>76926</xdr:rowOff>
    </xdr:to>
    <xdr:sp macro="" textlink="">
      <xdr:nvSpPr>
        <xdr:cNvPr id="607" name="楕円 606"/>
        <xdr:cNvSpPr/>
      </xdr:nvSpPr>
      <xdr:spPr>
        <a:xfrm>
          <a:off x="19494500" y="10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26126</xdr:rowOff>
    </xdr:from>
    <xdr:to>
      <xdr:col>107</xdr:col>
      <xdr:colOff>50800</xdr:colOff>
      <xdr:row>64</xdr:row>
      <xdr:rowOff>26126</xdr:rowOff>
    </xdr:to>
    <xdr:cxnSp macro="">
      <xdr:nvCxnSpPr>
        <xdr:cNvPr id="608" name="直線コネクタ 607"/>
        <xdr:cNvCxnSpPr/>
      </xdr:nvCxnSpPr>
      <xdr:spPr>
        <a:xfrm>
          <a:off x="19545300" y="10998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146776</xdr:rowOff>
    </xdr:from>
    <xdr:to>
      <xdr:col>98</xdr:col>
      <xdr:colOff>38100</xdr:colOff>
      <xdr:row>64</xdr:row>
      <xdr:rowOff>76926</xdr:rowOff>
    </xdr:to>
    <xdr:sp macro="" textlink="">
      <xdr:nvSpPr>
        <xdr:cNvPr id="609" name="楕円 608"/>
        <xdr:cNvSpPr/>
      </xdr:nvSpPr>
      <xdr:spPr>
        <a:xfrm>
          <a:off x="18605500" y="10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26126</xdr:rowOff>
    </xdr:from>
    <xdr:to>
      <xdr:col>102</xdr:col>
      <xdr:colOff>114300</xdr:colOff>
      <xdr:row>64</xdr:row>
      <xdr:rowOff>26126</xdr:rowOff>
    </xdr:to>
    <xdr:cxnSp macro="">
      <xdr:nvCxnSpPr>
        <xdr:cNvPr id="610" name="直線コネクタ 609"/>
        <xdr:cNvCxnSpPr/>
      </xdr:nvCxnSpPr>
      <xdr:spPr>
        <a:xfrm>
          <a:off x="18656300" y="10998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611" name="n_1aveValue【保健センター・保健所】&#10;一人当たり面積"/>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612" name="n_2aveValue【保健センター・保健所】&#10;一人当たり面積"/>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613" name="n_3aveValue【保健センター・保健所】&#10;一人当たり面積"/>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614" name="n_4aveValue【保健センター・保健所】&#10;一人当たり面積"/>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68053</xdr:rowOff>
    </xdr:from>
    <xdr:ext cx="469744" cy="259045"/>
    <xdr:sp macro="" textlink="">
      <xdr:nvSpPr>
        <xdr:cNvPr id="615" name="n_1mainValue【保健センター・保健所】&#10;一人当たり面積"/>
        <xdr:cNvSpPr txBox="1"/>
      </xdr:nvSpPr>
      <xdr:spPr>
        <a:xfrm>
          <a:off x="21075727" y="1104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68053</xdr:rowOff>
    </xdr:from>
    <xdr:ext cx="469744" cy="259045"/>
    <xdr:sp macro="" textlink="">
      <xdr:nvSpPr>
        <xdr:cNvPr id="616" name="n_2mainValue【保健センター・保健所】&#10;一人当たり面積"/>
        <xdr:cNvSpPr txBox="1"/>
      </xdr:nvSpPr>
      <xdr:spPr>
        <a:xfrm>
          <a:off x="20199427" y="1104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68053</xdr:rowOff>
    </xdr:from>
    <xdr:ext cx="469744" cy="259045"/>
    <xdr:sp macro="" textlink="">
      <xdr:nvSpPr>
        <xdr:cNvPr id="617" name="n_3mainValue【保健センター・保健所】&#10;一人当たり面積"/>
        <xdr:cNvSpPr txBox="1"/>
      </xdr:nvSpPr>
      <xdr:spPr>
        <a:xfrm>
          <a:off x="19310427" y="1104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68053</xdr:rowOff>
    </xdr:from>
    <xdr:ext cx="469744" cy="259045"/>
    <xdr:sp macro="" textlink="">
      <xdr:nvSpPr>
        <xdr:cNvPr id="618" name="n_4mainValue【保健センター・保健所】&#10;一人当たり面積"/>
        <xdr:cNvSpPr txBox="1"/>
      </xdr:nvSpPr>
      <xdr:spPr>
        <a:xfrm>
          <a:off x="18421427" y="1104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1" name="テキスト ボックス 6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1" name="テキスト ボックス 6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644" name="直線コネクタ 643"/>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6" name="直線コネクタ 64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647"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648" name="直線コネクタ 647"/>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49" name="【消防施設】&#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50" name="フローチャート: 判断 649"/>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51" name="フローチャート: 判断 650"/>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52" name="フローチャート: 判断 651"/>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53" name="フローチャート: 判断 652"/>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54" name="フローチャート: 判断 653"/>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93436</xdr:rowOff>
    </xdr:from>
    <xdr:to>
      <xdr:col>85</xdr:col>
      <xdr:colOff>177800</xdr:colOff>
      <xdr:row>81</xdr:row>
      <xdr:rowOff>23586</xdr:rowOff>
    </xdr:to>
    <xdr:sp macro="" textlink="">
      <xdr:nvSpPr>
        <xdr:cNvPr id="660" name="楕円 659"/>
        <xdr:cNvSpPr/>
      </xdr:nvSpPr>
      <xdr:spPr>
        <a:xfrm>
          <a:off x="16268700" y="13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116313</xdr:rowOff>
    </xdr:from>
    <xdr:ext cx="405111" cy="259045"/>
    <xdr:sp macro="" textlink="">
      <xdr:nvSpPr>
        <xdr:cNvPr id="661" name="【消防施設】&#10;有形固定資産減価償却率該当値テキスト"/>
        <xdr:cNvSpPr txBox="1"/>
      </xdr:nvSpPr>
      <xdr:spPr>
        <a:xfrm>
          <a:off x="16357600" y="1366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49349</xdr:rowOff>
    </xdr:from>
    <xdr:to>
      <xdr:col>81</xdr:col>
      <xdr:colOff>101600</xdr:colOff>
      <xdr:row>80</xdr:row>
      <xdr:rowOff>150949</xdr:rowOff>
    </xdr:to>
    <xdr:sp macro="" textlink="">
      <xdr:nvSpPr>
        <xdr:cNvPr id="662" name="楕円 661"/>
        <xdr:cNvSpPr/>
      </xdr:nvSpPr>
      <xdr:spPr>
        <a:xfrm>
          <a:off x="15430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100149</xdr:rowOff>
    </xdr:from>
    <xdr:to>
      <xdr:col>85</xdr:col>
      <xdr:colOff>127000</xdr:colOff>
      <xdr:row>80</xdr:row>
      <xdr:rowOff>144236</xdr:rowOff>
    </xdr:to>
    <xdr:cxnSp macro="">
      <xdr:nvCxnSpPr>
        <xdr:cNvPr id="663" name="直線コネクタ 662"/>
        <xdr:cNvCxnSpPr/>
      </xdr:nvCxnSpPr>
      <xdr:spPr>
        <a:xfrm>
          <a:off x="15481300" y="1381614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5262</xdr:rowOff>
    </xdr:from>
    <xdr:to>
      <xdr:col>76</xdr:col>
      <xdr:colOff>165100</xdr:colOff>
      <xdr:row>80</xdr:row>
      <xdr:rowOff>106862</xdr:rowOff>
    </xdr:to>
    <xdr:sp macro="" textlink="">
      <xdr:nvSpPr>
        <xdr:cNvPr id="664" name="楕円 663"/>
        <xdr:cNvSpPr/>
      </xdr:nvSpPr>
      <xdr:spPr>
        <a:xfrm>
          <a:off x="145415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56062</xdr:rowOff>
    </xdr:from>
    <xdr:to>
      <xdr:col>81</xdr:col>
      <xdr:colOff>50800</xdr:colOff>
      <xdr:row>80</xdr:row>
      <xdr:rowOff>100149</xdr:rowOff>
    </xdr:to>
    <xdr:cxnSp macro="">
      <xdr:nvCxnSpPr>
        <xdr:cNvPr id="665" name="直線コネクタ 664"/>
        <xdr:cNvCxnSpPr/>
      </xdr:nvCxnSpPr>
      <xdr:spPr>
        <a:xfrm>
          <a:off x="14592300" y="1377206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132624</xdr:rowOff>
    </xdr:from>
    <xdr:to>
      <xdr:col>72</xdr:col>
      <xdr:colOff>38100</xdr:colOff>
      <xdr:row>80</xdr:row>
      <xdr:rowOff>62774</xdr:rowOff>
    </xdr:to>
    <xdr:sp macro="" textlink="">
      <xdr:nvSpPr>
        <xdr:cNvPr id="666" name="楕円 665"/>
        <xdr:cNvSpPr/>
      </xdr:nvSpPr>
      <xdr:spPr>
        <a:xfrm>
          <a:off x="13652500" y="1367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11974</xdr:rowOff>
    </xdr:from>
    <xdr:to>
      <xdr:col>76</xdr:col>
      <xdr:colOff>114300</xdr:colOff>
      <xdr:row>80</xdr:row>
      <xdr:rowOff>56062</xdr:rowOff>
    </xdr:to>
    <xdr:cxnSp macro="">
      <xdr:nvCxnSpPr>
        <xdr:cNvPr id="667" name="直線コネクタ 666"/>
        <xdr:cNvCxnSpPr/>
      </xdr:nvCxnSpPr>
      <xdr:spPr>
        <a:xfrm>
          <a:off x="13703300" y="1372797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88537</xdr:rowOff>
    </xdr:from>
    <xdr:to>
      <xdr:col>67</xdr:col>
      <xdr:colOff>101600</xdr:colOff>
      <xdr:row>80</xdr:row>
      <xdr:rowOff>18687</xdr:rowOff>
    </xdr:to>
    <xdr:sp macro="" textlink="">
      <xdr:nvSpPr>
        <xdr:cNvPr id="668" name="楕円 667"/>
        <xdr:cNvSpPr/>
      </xdr:nvSpPr>
      <xdr:spPr>
        <a:xfrm>
          <a:off x="12763500" y="136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139337</xdr:rowOff>
    </xdr:from>
    <xdr:to>
      <xdr:col>71</xdr:col>
      <xdr:colOff>177800</xdr:colOff>
      <xdr:row>80</xdr:row>
      <xdr:rowOff>11974</xdr:rowOff>
    </xdr:to>
    <xdr:cxnSp macro="">
      <xdr:nvCxnSpPr>
        <xdr:cNvPr id="669" name="直線コネクタ 668"/>
        <xdr:cNvCxnSpPr/>
      </xdr:nvCxnSpPr>
      <xdr:spPr>
        <a:xfrm>
          <a:off x="12814300" y="1368388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670" name="n_1aveValue【消防施設】&#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106153</xdr:rowOff>
    </xdr:from>
    <xdr:ext cx="405111" cy="259045"/>
    <xdr:sp macro="" textlink="">
      <xdr:nvSpPr>
        <xdr:cNvPr id="671" name="n_2aveValue【消防施設】&#10;有形固定資産減価償却率"/>
        <xdr:cNvSpPr txBox="1"/>
      </xdr:nvSpPr>
      <xdr:spPr>
        <a:xfrm>
          <a:off x="14389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672" name="n_3aveValue【消防施設】&#10;有形固定資産減価償却率"/>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673" name="n_4aveValue【消防施設】&#10;有形固定資産減価償却率"/>
        <xdr:cNvSpPr txBox="1"/>
      </xdr:nvSpPr>
      <xdr:spPr>
        <a:xfrm>
          <a:off x="12611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167476</xdr:rowOff>
    </xdr:from>
    <xdr:ext cx="405111" cy="259045"/>
    <xdr:sp macro="" textlink="">
      <xdr:nvSpPr>
        <xdr:cNvPr id="674" name="n_1mainValue【消防施設】&#10;有形固定資産減価償却率"/>
        <xdr:cNvSpPr txBox="1"/>
      </xdr:nvSpPr>
      <xdr:spPr>
        <a:xfrm>
          <a:off x="15266044" y="1354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123389</xdr:rowOff>
    </xdr:from>
    <xdr:ext cx="405111" cy="259045"/>
    <xdr:sp macro="" textlink="">
      <xdr:nvSpPr>
        <xdr:cNvPr id="675" name="n_2mainValue【消防施設】&#10;有形固定資産減価償却率"/>
        <xdr:cNvSpPr txBox="1"/>
      </xdr:nvSpPr>
      <xdr:spPr>
        <a:xfrm>
          <a:off x="14389744" y="1349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79301</xdr:rowOff>
    </xdr:from>
    <xdr:ext cx="405111" cy="259045"/>
    <xdr:sp macro="" textlink="">
      <xdr:nvSpPr>
        <xdr:cNvPr id="676" name="n_3mainValue【消防施設】&#10;有形固定資産減価償却率"/>
        <xdr:cNvSpPr txBox="1"/>
      </xdr:nvSpPr>
      <xdr:spPr>
        <a:xfrm>
          <a:off x="13500744" y="1345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35214</xdr:rowOff>
    </xdr:from>
    <xdr:ext cx="405111" cy="259045"/>
    <xdr:sp macro="" textlink="">
      <xdr:nvSpPr>
        <xdr:cNvPr id="677" name="n_4mainValue【消防施設】&#10;有形固定資産減価償却率"/>
        <xdr:cNvSpPr txBox="1"/>
      </xdr:nvSpPr>
      <xdr:spPr>
        <a:xfrm>
          <a:off x="12611744" y="134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8" name="直線コネクタ 6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9" name="テキスト ボックス 6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0" name="直線コネクタ 6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1" name="テキスト ボックス 6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2" name="直線コネクタ 6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3" name="テキスト ボックス 6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4" name="直線コネクタ 6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5" name="テキスト ボックス 6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699" name="直線コネクタ 698"/>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0"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1" name="直線コネクタ 700"/>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702"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703" name="直線コネクタ 702"/>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704" name="【消防施設】&#10;一人当たり面積平均値テキスト"/>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705" name="フローチャート: 判断 704"/>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06" name="フローチャート: 判断 705"/>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07" name="フローチャート: 判断 706"/>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08" name="フローチャート: 判断 707"/>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709" name="フローチャート: 判断 708"/>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71882</xdr:rowOff>
    </xdr:from>
    <xdr:to>
      <xdr:col>116</xdr:col>
      <xdr:colOff>114300</xdr:colOff>
      <xdr:row>86</xdr:row>
      <xdr:rowOff>2032</xdr:rowOff>
    </xdr:to>
    <xdr:sp macro="" textlink="">
      <xdr:nvSpPr>
        <xdr:cNvPr id="715" name="楕円 714"/>
        <xdr:cNvSpPr/>
      </xdr:nvSpPr>
      <xdr:spPr>
        <a:xfrm>
          <a:off x="221107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158259</xdr:rowOff>
    </xdr:from>
    <xdr:ext cx="469744" cy="259045"/>
    <xdr:sp macro="" textlink="">
      <xdr:nvSpPr>
        <xdr:cNvPr id="716" name="【消防施設】&#10;一人当たり面積該当値テキスト"/>
        <xdr:cNvSpPr txBox="1"/>
      </xdr:nvSpPr>
      <xdr:spPr>
        <a:xfrm>
          <a:off x="22199600" y="1456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76454</xdr:rowOff>
    </xdr:from>
    <xdr:to>
      <xdr:col>112</xdr:col>
      <xdr:colOff>38100</xdr:colOff>
      <xdr:row>86</xdr:row>
      <xdr:rowOff>6604</xdr:rowOff>
    </xdr:to>
    <xdr:sp macro="" textlink="">
      <xdr:nvSpPr>
        <xdr:cNvPr id="717" name="楕円 716"/>
        <xdr:cNvSpPr/>
      </xdr:nvSpPr>
      <xdr:spPr>
        <a:xfrm>
          <a:off x="21272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122682</xdr:rowOff>
    </xdr:from>
    <xdr:to>
      <xdr:col>116</xdr:col>
      <xdr:colOff>63500</xdr:colOff>
      <xdr:row>85</xdr:row>
      <xdr:rowOff>127254</xdr:rowOff>
    </xdr:to>
    <xdr:cxnSp macro="">
      <xdr:nvCxnSpPr>
        <xdr:cNvPr id="718" name="直線コネクタ 717"/>
        <xdr:cNvCxnSpPr/>
      </xdr:nvCxnSpPr>
      <xdr:spPr>
        <a:xfrm flipV="1">
          <a:off x="21323300" y="146959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76454</xdr:rowOff>
    </xdr:from>
    <xdr:to>
      <xdr:col>107</xdr:col>
      <xdr:colOff>101600</xdr:colOff>
      <xdr:row>86</xdr:row>
      <xdr:rowOff>6604</xdr:rowOff>
    </xdr:to>
    <xdr:sp macro="" textlink="">
      <xdr:nvSpPr>
        <xdr:cNvPr id="719" name="楕円 718"/>
        <xdr:cNvSpPr/>
      </xdr:nvSpPr>
      <xdr:spPr>
        <a:xfrm>
          <a:off x="20383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127254</xdr:rowOff>
    </xdr:from>
    <xdr:to>
      <xdr:col>111</xdr:col>
      <xdr:colOff>177800</xdr:colOff>
      <xdr:row>85</xdr:row>
      <xdr:rowOff>127254</xdr:rowOff>
    </xdr:to>
    <xdr:cxnSp macro="">
      <xdr:nvCxnSpPr>
        <xdr:cNvPr id="720" name="直線コネクタ 719"/>
        <xdr:cNvCxnSpPr/>
      </xdr:nvCxnSpPr>
      <xdr:spPr>
        <a:xfrm>
          <a:off x="20434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76454</xdr:rowOff>
    </xdr:from>
    <xdr:to>
      <xdr:col>102</xdr:col>
      <xdr:colOff>165100</xdr:colOff>
      <xdr:row>86</xdr:row>
      <xdr:rowOff>6604</xdr:rowOff>
    </xdr:to>
    <xdr:sp macro="" textlink="">
      <xdr:nvSpPr>
        <xdr:cNvPr id="721" name="楕円 720"/>
        <xdr:cNvSpPr/>
      </xdr:nvSpPr>
      <xdr:spPr>
        <a:xfrm>
          <a:off x="19494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127254</xdr:rowOff>
    </xdr:from>
    <xdr:to>
      <xdr:col>107</xdr:col>
      <xdr:colOff>50800</xdr:colOff>
      <xdr:row>85</xdr:row>
      <xdr:rowOff>127254</xdr:rowOff>
    </xdr:to>
    <xdr:cxnSp macro="">
      <xdr:nvCxnSpPr>
        <xdr:cNvPr id="722" name="直線コネクタ 721"/>
        <xdr:cNvCxnSpPr/>
      </xdr:nvCxnSpPr>
      <xdr:spPr>
        <a:xfrm>
          <a:off x="19545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76454</xdr:rowOff>
    </xdr:from>
    <xdr:to>
      <xdr:col>98</xdr:col>
      <xdr:colOff>38100</xdr:colOff>
      <xdr:row>86</xdr:row>
      <xdr:rowOff>6604</xdr:rowOff>
    </xdr:to>
    <xdr:sp macro="" textlink="">
      <xdr:nvSpPr>
        <xdr:cNvPr id="723" name="楕円 722"/>
        <xdr:cNvSpPr/>
      </xdr:nvSpPr>
      <xdr:spPr>
        <a:xfrm>
          <a:off x="18605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127254</xdr:rowOff>
    </xdr:from>
    <xdr:to>
      <xdr:col>102</xdr:col>
      <xdr:colOff>114300</xdr:colOff>
      <xdr:row>85</xdr:row>
      <xdr:rowOff>127254</xdr:rowOff>
    </xdr:to>
    <xdr:cxnSp macro="">
      <xdr:nvCxnSpPr>
        <xdr:cNvPr id="724" name="直線コネクタ 723"/>
        <xdr:cNvCxnSpPr/>
      </xdr:nvCxnSpPr>
      <xdr:spPr>
        <a:xfrm>
          <a:off x="18656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725"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726" name="n_2aveValue【消防施設】&#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727"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728" name="n_4aveValue【消防施設】&#10;一人当たり面積"/>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169181</xdr:rowOff>
    </xdr:from>
    <xdr:ext cx="469744" cy="259045"/>
    <xdr:sp macro="" textlink="">
      <xdr:nvSpPr>
        <xdr:cNvPr id="729" name="n_1mainValue【消防施設】&#10;一人当たり面積"/>
        <xdr:cNvSpPr txBox="1"/>
      </xdr:nvSpPr>
      <xdr:spPr>
        <a:xfrm>
          <a:off x="210757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169181</xdr:rowOff>
    </xdr:from>
    <xdr:ext cx="469744" cy="259045"/>
    <xdr:sp macro="" textlink="">
      <xdr:nvSpPr>
        <xdr:cNvPr id="730" name="n_2mainValue【消防施設】&#10;一人当たり面積"/>
        <xdr:cNvSpPr txBox="1"/>
      </xdr:nvSpPr>
      <xdr:spPr>
        <a:xfrm>
          <a:off x="20199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169181</xdr:rowOff>
    </xdr:from>
    <xdr:ext cx="469744" cy="259045"/>
    <xdr:sp macro="" textlink="">
      <xdr:nvSpPr>
        <xdr:cNvPr id="731" name="n_3mainValue【消防施設】&#10;一人当たり面積"/>
        <xdr:cNvSpPr txBox="1"/>
      </xdr:nvSpPr>
      <xdr:spPr>
        <a:xfrm>
          <a:off x="19310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169181</xdr:rowOff>
    </xdr:from>
    <xdr:ext cx="469744" cy="259045"/>
    <xdr:sp macro="" textlink="">
      <xdr:nvSpPr>
        <xdr:cNvPr id="732" name="n_4mainValue【消防施設】&#10;一人当たり面積"/>
        <xdr:cNvSpPr txBox="1"/>
      </xdr:nvSpPr>
      <xdr:spPr>
        <a:xfrm>
          <a:off x="18421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4" name="直線コネクタ 7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5" name="テキスト ボックス 74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6" name="直線コネクタ 7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7" name="テキスト ボックス 7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8" name="直線コネクタ 7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9" name="テキスト ボックス 7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0" name="直線コネクタ 7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1" name="テキスト ボックス 7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2" name="直線コネクタ 7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3" name="テキスト ボックス 75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21589</xdr:rowOff>
    </xdr:from>
    <xdr:to>
      <xdr:col>85</xdr:col>
      <xdr:colOff>126364</xdr:colOff>
      <xdr:row>107</xdr:row>
      <xdr:rowOff>69850</xdr:rowOff>
    </xdr:to>
    <xdr:cxnSp macro="">
      <xdr:nvCxnSpPr>
        <xdr:cNvPr id="756" name="直線コネクタ 755"/>
        <xdr:cNvCxnSpPr/>
      </xdr:nvCxnSpPr>
      <xdr:spPr>
        <a:xfrm flipV="1">
          <a:off x="16318864" y="17166589"/>
          <a:ext cx="0" cy="124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57"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58" name="直線コネクタ 757"/>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139716</xdr:rowOff>
    </xdr:from>
    <xdr:ext cx="340478" cy="259045"/>
    <xdr:sp macro="" textlink="">
      <xdr:nvSpPr>
        <xdr:cNvPr id="759" name="【庁舎】&#10;有形固定資産減価償却率最大値テキスト"/>
        <xdr:cNvSpPr txBox="1"/>
      </xdr:nvSpPr>
      <xdr:spPr>
        <a:xfrm>
          <a:off x="16357600" y="169418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21589</xdr:rowOff>
    </xdr:from>
    <xdr:to>
      <xdr:col>86</xdr:col>
      <xdr:colOff>25400</xdr:colOff>
      <xdr:row>100</xdr:row>
      <xdr:rowOff>21589</xdr:rowOff>
    </xdr:to>
    <xdr:cxnSp macro="">
      <xdr:nvCxnSpPr>
        <xdr:cNvPr id="760" name="直線コネクタ 759"/>
        <xdr:cNvCxnSpPr/>
      </xdr:nvCxnSpPr>
      <xdr:spPr>
        <a:xfrm>
          <a:off x="16230600" y="1716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133366</xdr:rowOff>
    </xdr:from>
    <xdr:ext cx="405111" cy="259045"/>
    <xdr:sp macro="" textlink="">
      <xdr:nvSpPr>
        <xdr:cNvPr id="761" name="【庁舎】&#10;有形固定資産減価償却率平均値テキスト"/>
        <xdr:cNvSpPr txBox="1"/>
      </xdr:nvSpPr>
      <xdr:spPr>
        <a:xfrm>
          <a:off x="16357600" y="1779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154939</xdr:rowOff>
    </xdr:from>
    <xdr:to>
      <xdr:col>85</xdr:col>
      <xdr:colOff>177800</xdr:colOff>
      <xdr:row>104</xdr:row>
      <xdr:rowOff>85089</xdr:rowOff>
    </xdr:to>
    <xdr:sp macro="" textlink="">
      <xdr:nvSpPr>
        <xdr:cNvPr id="762" name="フローチャート: 判断 761"/>
        <xdr:cNvSpPr/>
      </xdr:nvSpPr>
      <xdr:spPr>
        <a:xfrm>
          <a:off x="16268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114300</xdr:rowOff>
    </xdr:from>
    <xdr:to>
      <xdr:col>81</xdr:col>
      <xdr:colOff>101600</xdr:colOff>
      <xdr:row>104</xdr:row>
      <xdr:rowOff>44450</xdr:rowOff>
    </xdr:to>
    <xdr:sp macro="" textlink="">
      <xdr:nvSpPr>
        <xdr:cNvPr id="763" name="フローチャート: 判断 762"/>
        <xdr:cNvSpPr/>
      </xdr:nvSpPr>
      <xdr:spPr>
        <a:xfrm>
          <a:off x="15430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86361</xdr:rowOff>
    </xdr:from>
    <xdr:to>
      <xdr:col>76</xdr:col>
      <xdr:colOff>165100</xdr:colOff>
      <xdr:row>104</xdr:row>
      <xdr:rowOff>16511</xdr:rowOff>
    </xdr:to>
    <xdr:sp macro="" textlink="">
      <xdr:nvSpPr>
        <xdr:cNvPr id="764" name="フローチャート: 判断 763"/>
        <xdr:cNvSpPr/>
      </xdr:nvSpPr>
      <xdr:spPr>
        <a:xfrm>
          <a:off x="14541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82550</xdr:rowOff>
    </xdr:from>
    <xdr:to>
      <xdr:col>72</xdr:col>
      <xdr:colOff>38100</xdr:colOff>
      <xdr:row>104</xdr:row>
      <xdr:rowOff>12700</xdr:rowOff>
    </xdr:to>
    <xdr:sp macro="" textlink="">
      <xdr:nvSpPr>
        <xdr:cNvPr id="765" name="フローチャート: 判断 764"/>
        <xdr:cNvSpPr/>
      </xdr:nvSpPr>
      <xdr:spPr>
        <a:xfrm>
          <a:off x="13652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73661</xdr:rowOff>
    </xdr:from>
    <xdr:to>
      <xdr:col>67</xdr:col>
      <xdr:colOff>101600</xdr:colOff>
      <xdr:row>104</xdr:row>
      <xdr:rowOff>3811</xdr:rowOff>
    </xdr:to>
    <xdr:sp macro="" textlink="">
      <xdr:nvSpPr>
        <xdr:cNvPr id="766" name="フローチャート: 判断 765"/>
        <xdr:cNvSpPr/>
      </xdr:nvSpPr>
      <xdr:spPr>
        <a:xfrm>
          <a:off x="12763500" y="1773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109220</xdr:rowOff>
    </xdr:from>
    <xdr:to>
      <xdr:col>85</xdr:col>
      <xdr:colOff>177800</xdr:colOff>
      <xdr:row>101</xdr:row>
      <xdr:rowOff>39370</xdr:rowOff>
    </xdr:to>
    <xdr:sp macro="" textlink="">
      <xdr:nvSpPr>
        <xdr:cNvPr id="772" name="楕円 771"/>
        <xdr:cNvSpPr/>
      </xdr:nvSpPr>
      <xdr:spPr>
        <a:xfrm>
          <a:off x="16268700" y="1725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132097</xdr:rowOff>
    </xdr:from>
    <xdr:ext cx="405111" cy="259045"/>
    <xdr:sp macro="" textlink="">
      <xdr:nvSpPr>
        <xdr:cNvPr id="773" name="【庁舎】&#10;有形固定資産減価償却率該当値テキスト"/>
        <xdr:cNvSpPr txBox="1"/>
      </xdr:nvSpPr>
      <xdr:spPr>
        <a:xfrm>
          <a:off x="16357600"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55880</xdr:rowOff>
    </xdr:from>
    <xdr:to>
      <xdr:col>81</xdr:col>
      <xdr:colOff>101600</xdr:colOff>
      <xdr:row>100</xdr:row>
      <xdr:rowOff>157480</xdr:rowOff>
    </xdr:to>
    <xdr:sp macro="" textlink="">
      <xdr:nvSpPr>
        <xdr:cNvPr id="774" name="楕円 773"/>
        <xdr:cNvSpPr/>
      </xdr:nvSpPr>
      <xdr:spPr>
        <a:xfrm>
          <a:off x="15430500" y="1720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106680</xdr:rowOff>
    </xdr:from>
    <xdr:to>
      <xdr:col>85</xdr:col>
      <xdr:colOff>127000</xdr:colOff>
      <xdr:row>100</xdr:row>
      <xdr:rowOff>160020</xdr:rowOff>
    </xdr:to>
    <xdr:cxnSp macro="">
      <xdr:nvCxnSpPr>
        <xdr:cNvPr id="775" name="直線コネクタ 774"/>
        <xdr:cNvCxnSpPr/>
      </xdr:nvCxnSpPr>
      <xdr:spPr>
        <a:xfrm>
          <a:off x="15481300" y="172516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120650</xdr:rowOff>
    </xdr:from>
    <xdr:to>
      <xdr:col>76</xdr:col>
      <xdr:colOff>165100</xdr:colOff>
      <xdr:row>100</xdr:row>
      <xdr:rowOff>50800</xdr:rowOff>
    </xdr:to>
    <xdr:sp macro="" textlink="">
      <xdr:nvSpPr>
        <xdr:cNvPr id="776" name="楕円 775"/>
        <xdr:cNvSpPr/>
      </xdr:nvSpPr>
      <xdr:spPr>
        <a:xfrm>
          <a:off x="14541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0</xdr:rowOff>
    </xdr:from>
    <xdr:to>
      <xdr:col>81</xdr:col>
      <xdr:colOff>50800</xdr:colOff>
      <xdr:row>100</xdr:row>
      <xdr:rowOff>106680</xdr:rowOff>
    </xdr:to>
    <xdr:cxnSp macro="">
      <xdr:nvCxnSpPr>
        <xdr:cNvPr id="777" name="直線コネクタ 776"/>
        <xdr:cNvCxnSpPr/>
      </xdr:nvCxnSpPr>
      <xdr:spPr>
        <a:xfrm>
          <a:off x="14592300" y="171450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120650</xdr:rowOff>
    </xdr:from>
    <xdr:to>
      <xdr:col>72</xdr:col>
      <xdr:colOff>38100</xdr:colOff>
      <xdr:row>100</xdr:row>
      <xdr:rowOff>50800</xdr:rowOff>
    </xdr:to>
    <xdr:sp macro="" textlink="">
      <xdr:nvSpPr>
        <xdr:cNvPr id="778" name="楕円 777"/>
        <xdr:cNvSpPr/>
      </xdr:nvSpPr>
      <xdr:spPr>
        <a:xfrm>
          <a:off x="13652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0</xdr:rowOff>
    </xdr:from>
    <xdr:to>
      <xdr:col>76</xdr:col>
      <xdr:colOff>114300</xdr:colOff>
      <xdr:row>100</xdr:row>
      <xdr:rowOff>0</xdr:rowOff>
    </xdr:to>
    <xdr:cxnSp macro="">
      <xdr:nvCxnSpPr>
        <xdr:cNvPr id="779" name="直線コネクタ 778"/>
        <xdr:cNvCxnSpPr/>
      </xdr:nvCxnSpPr>
      <xdr:spPr>
        <a:xfrm>
          <a:off x="13703300" y="1714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35577</xdr:rowOff>
    </xdr:from>
    <xdr:ext cx="405111" cy="259045"/>
    <xdr:sp macro="" textlink="">
      <xdr:nvSpPr>
        <xdr:cNvPr id="780" name="n_1aveValue【庁舎】&#10;有形固定資産減価償却率"/>
        <xdr:cNvSpPr txBox="1"/>
      </xdr:nvSpPr>
      <xdr:spPr>
        <a:xfrm>
          <a:off x="15266044" y="1786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7638</xdr:rowOff>
    </xdr:from>
    <xdr:ext cx="405111" cy="259045"/>
    <xdr:sp macro="" textlink="">
      <xdr:nvSpPr>
        <xdr:cNvPr id="781" name="n_2aveValue【庁舎】&#10;有形固定資産減価償却率"/>
        <xdr:cNvSpPr txBox="1"/>
      </xdr:nvSpPr>
      <xdr:spPr>
        <a:xfrm>
          <a:off x="14389744" y="178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3827</xdr:rowOff>
    </xdr:from>
    <xdr:ext cx="405111" cy="259045"/>
    <xdr:sp macro="" textlink="">
      <xdr:nvSpPr>
        <xdr:cNvPr id="782" name="n_3aveValue【庁舎】&#10;有形固定資産減価償却率"/>
        <xdr:cNvSpPr txBox="1"/>
      </xdr:nvSpPr>
      <xdr:spPr>
        <a:xfrm>
          <a:off x="13500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20338</xdr:rowOff>
    </xdr:from>
    <xdr:ext cx="405111" cy="259045"/>
    <xdr:sp macro="" textlink="">
      <xdr:nvSpPr>
        <xdr:cNvPr id="783" name="n_4aveValue【庁舎】&#10;有形固定資産減価償却率"/>
        <xdr:cNvSpPr txBox="1"/>
      </xdr:nvSpPr>
      <xdr:spPr>
        <a:xfrm>
          <a:off x="12611744" y="17508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99</xdr:row>
      <xdr:rowOff>2557</xdr:rowOff>
    </xdr:from>
    <xdr:ext cx="340478" cy="259045"/>
    <xdr:sp macro="" textlink="">
      <xdr:nvSpPr>
        <xdr:cNvPr id="784" name="n_1mainValue【庁舎】&#10;有形固定資産減価償却率"/>
        <xdr:cNvSpPr txBox="1"/>
      </xdr:nvSpPr>
      <xdr:spPr>
        <a:xfrm>
          <a:off x="15298361" y="169761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67327</xdr:rowOff>
    </xdr:from>
    <xdr:ext cx="340478" cy="259045"/>
    <xdr:sp macro="" textlink="">
      <xdr:nvSpPr>
        <xdr:cNvPr id="785" name="n_2mainValue【庁舎】&#10;有形固定資産減価償却率"/>
        <xdr:cNvSpPr txBox="1"/>
      </xdr:nvSpPr>
      <xdr:spPr>
        <a:xfrm>
          <a:off x="14422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67327</xdr:rowOff>
    </xdr:from>
    <xdr:ext cx="340478" cy="259045"/>
    <xdr:sp macro="" textlink="">
      <xdr:nvSpPr>
        <xdr:cNvPr id="786" name="n_3mainValue【庁舎】&#10;有形固定資産減価償却率"/>
        <xdr:cNvSpPr txBox="1"/>
      </xdr:nvSpPr>
      <xdr:spPr>
        <a:xfrm>
          <a:off x="13533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7" name="直線コネクタ 79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8" name="テキスト ボックス 79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9" name="直線コネクタ 79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0" name="テキスト ボックス 79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1" name="直線コネクタ 80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2" name="テキスト ボックス 80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3" name="直線コネクタ 80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4" name="テキスト ボックス 80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5" name="直線コネクタ 80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6" name="テキスト ボックス 80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8" name="テキスト ボックス 8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810" name="直線コネクタ 809"/>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811"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812" name="直線コネクタ 811"/>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813"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814" name="直線コネクタ 813"/>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815" name="【庁舎】&#10;一人当たり面積平均値テキスト"/>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816" name="フローチャート: 判断 815"/>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817" name="フローチャート: 判断 816"/>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818" name="フローチャート: 判断 817"/>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819" name="フローチャート: 判断 818"/>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820" name="フローチャート: 判断 819"/>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1" name="テキスト ボックス 8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2" name="テキスト ボックス 8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3" name="テキスト ボックス 8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4" name="テキスト ボックス 8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5" name="テキスト ボックス 8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122555</xdr:rowOff>
    </xdr:from>
    <xdr:to>
      <xdr:col>116</xdr:col>
      <xdr:colOff>114300</xdr:colOff>
      <xdr:row>108</xdr:row>
      <xdr:rowOff>52705</xdr:rowOff>
    </xdr:to>
    <xdr:sp macro="" textlink="">
      <xdr:nvSpPr>
        <xdr:cNvPr id="826" name="楕円 825"/>
        <xdr:cNvSpPr/>
      </xdr:nvSpPr>
      <xdr:spPr>
        <a:xfrm>
          <a:off x="221107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37482</xdr:rowOff>
    </xdr:from>
    <xdr:ext cx="469744" cy="259045"/>
    <xdr:sp macro="" textlink="">
      <xdr:nvSpPr>
        <xdr:cNvPr id="827" name="【庁舎】&#10;一人当たり面積該当値テキスト"/>
        <xdr:cNvSpPr txBox="1"/>
      </xdr:nvSpPr>
      <xdr:spPr>
        <a:xfrm>
          <a:off x="22199600" y="183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124461</xdr:rowOff>
    </xdr:from>
    <xdr:to>
      <xdr:col>112</xdr:col>
      <xdr:colOff>38100</xdr:colOff>
      <xdr:row>108</xdr:row>
      <xdr:rowOff>54611</xdr:rowOff>
    </xdr:to>
    <xdr:sp macro="" textlink="">
      <xdr:nvSpPr>
        <xdr:cNvPr id="828" name="楕円 827"/>
        <xdr:cNvSpPr/>
      </xdr:nvSpPr>
      <xdr:spPr>
        <a:xfrm>
          <a:off x="21272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1905</xdr:rowOff>
    </xdr:from>
    <xdr:to>
      <xdr:col>116</xdr:col>
      <xdr:colOff>63500</xdr:colOff>
      <xdr:row>108</xdr:row>
      <xdr:rowOff>3811</xdr:rowOff>
    </xdr:to>
    <xdr:cxnSp macro="">
      <xdr:nvCxnSpPr>
        <xdr:cNvPr id="829" name="直線コネクタ 828"/>
        <xdr:cNvCxnSpPr/>
      </xdr:nvCxnSpPr>
      <xdr:spPr>
        <a:xfrm flipV="1">
          <a:off x="21323300" y="1851850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133986</xdr:rowOff>
    </xdr:from>
    <xdr:to>
      <xdr:col>107</xdr:col>
      <xdr:colOff>101600</xdr:colOff>
      <xdr:row>108</xdr:row>
      <xdr:rowOff>64136</xdr:rowOff>
    </xdr:to>
    <xdr:sp macro="" textlink="">
      <xdr:nvSpPr>
        <xdr:cNvPr id="830" name="楕円 829"/>
        <xdr:cNvSpPr/>
      </xdr:nvSpPr>
      <xdr:spPr>
        <a:xfrm>
          <a:off x="203835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3811</xdr:rowOff>
    </xdr:from>
    <xdr:to>
      <xdr:col>111</xdr:col>
      <xdr:colOff>177800</xdr:colOff>
      <xdr:row>108</xdr:row>
      <xdr:rowOff>13336</xdr:rowOff>
    </xdr:to>
    <xdr:cxnSp macro="">
      <xdr:nvCxnSpPr>
        <xdr:cNvPr id="831" name="直線コネクタ 830"/>
        <xdr:cNvCxnSpPr/>
      </xdr:nvCxnSpPr>
      <xdr:spPr>
        <a:xfrm flipV="1">
          <a:off x="20434300" y="185204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133986</xdr:rowOff>
    </xdr:from>
    <xdr:to>
      <xdr:col>102</xdr:col>
      <xdr:colOff>165100</xdr:colOff>
      <xdr:row>108</xdr:row>
      <xdr:rowOff>64136</xdr:rowOff>
    </xdr:to>
    <xdr:sp macro="" textlink="">
      <xdr:nvSpPr>
        <xdr:cNvPr id="832" name="楕円 831"/>
        <xdr:cNvSpPr/>
      </xdr:nvSpPr>
      <xdr:spPr>
        <a:xfrm>
          <a:off x="194945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13336</xdr:rowOff>
    </xdr:from>
    <xdr:to>
      <xdr:col>107</xdr:col>
      <xdr:colOff>50800</xdr:colOff>
      <xdr:row>108</xdr:row>
      <xdr:rowOff>13336</xdr:rowOff>
    </xdr:to>
    <xdr:cxnSp macro="">
      <xdr:nvCxnSpPr>
        <xdr:cNvPr id="833" name="直線コネクタ 832"/>
        <xdr:cNvCxnSpPr/>
      </xdr:nvCxnSpPr>
      <xdr:spPr>
        <a:xfrm>
          <a:off x="19545300" y="185299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143511</xdr:rowOff>
    </xdr:from>
    <xdr:to>
      <xdr:col>98</xdr:col>
      <xdr:colOff>38100</xdr:colOff>
      <xdr:row>108</xdr:row>
      <xdr:rowOff>73661</xdr:rowOff>
    </xdr:to>
    <xdr:sp macro="" textlink="">
      <xdr:nvSpPr>
        <xdr:cNvPr id="834" name="楕円 833"/>
        <xdr:cNvSpPr/>
      </xdr:nvSpPr>
      <xdr:spPr>
        <a:xfrm>
          <a:off x="18605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13336</xdr:rowOff>
    </xdr:from>
    <xdr:to>
      <xdr:col>102</xdr:col>
      <xdr:colOff>114300</xdr:colOff>
      <xdr:row>108</xdr:row>
      <xdr:rowOff>22861</xdr:rowOff>
    </xdr:to>
    <xdr:cxnSp macro="">
      <xdr:nvCxnSpPr>
        <xdr:cNvPr id="835" name="直線コネクタ 834"/>
        <xdr:cNvCxnSpPr/>
      </xdr:nvCxnSpPr>
      <xdr:spPr>
        <a:xfrm flipV="1">
          <a:off x="18656300" y="185299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836" name="n_1aveValue【庁舎】&#10;一人当たり面積"/>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837" name="n_2aveValue【庁舎】&#10;一人当たり面積"/>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838" name="n_3aveValue【庁舎】&#10;一人当たり面積"/>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839" name="n_4aveValue【庁舎】&#10;一人当たり面積"/>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45738</xdr:rowOff>
    </xdr:from>
    <xdr:ext cx="469744" cy="259045"/>
    <xdr:sp macro="" textlink="">
      <xdr:nvSpPr>
        <xdr:cNvPr id="840" name="n_1mainValue【庁舎】&#10;一人当たり面積"/>
        <xdr:cNvSpPr txBox="1"/>
      </xdr:nvSpPr>
      <xdr:spPr>
        <a:xfrm>
          <a:off x="21075727"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55263</xdr:rowOff>
    </xdr:from>
    <xdr:ext cx="469744" cy="259045"/>
    <xdr:sp macro="" textlink="">
      <xdr:nvSpPr>
        <xdr:cNvPr id="841" name="n_2mainValue【庁舎】&#10;一人当たり面積"/>
        <xdr:cNvSpPr txBox="1"/>
      </xdr:nvSpPr>
      <xdr:spPr>
        <a:xfrm>
          <a:off x="20199427" y="1857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55263</xdr:rowOff>
    </xdr:from>
    <xdr:ext cx="469744" cy="259045"/>
    <xdr:sp macro="" textlink="">
      <xdr:nvSpPr>
        <xdr:cNvPr id="842" name="n_3mainValue【庁舎】&#10;一人当たり面積"/>
        <xdr:cNvSpPr txBox="1"/>
      </xdr:nvSpPr>
      <xdr:spPr>
        <a:xfrm>
          <a:off x="19310427" y="1857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64788</xdr:rowOff>
    </xdr:from>
    <xdr:ext cx="469744" cy="259045"/>
    <xdr:sp macro="" textlink="">
      <xdr:nvSpPr>
        <xdr:cNvPr id="843" name="n_4mainValue【庁舎】&#10;一人当たり面積"/>
        <xdr:cNvSpPr txBox="1"/>
      </xdr:nvSpPr>
      <xdr:spPr>
        <a:xfrm>
          <a:off x="18421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類似団体内平均値を大きく上回っており、建築から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年が経過しています。令和３年度に大規模改修工事を</a:t>
          </a:r>
          <a:r>
            <a:rPr kumimoji="1" lang="ja-JP" altLang="en-US" sz="1100">
              <a:solidFill>
                <a:schemeClr val="dk1"/>
              </a:solidFill>
              <a:effectLst/>
              <a:latin typeface="+mn-lt"/>
              <a:ea typeface="+mn-ea"/>
              <a:cs typeface="+mn-cs"/>
            </a:rPr>
            <a:t>行いましたが</a:t>
          </a:r>
          <a:r>
            <a:rPr kumimoji="1" lang="ja-JP" altLang="ja-JP" sz="1100">
              <a:solidFill>
                <a:schemeClr val="dk1"/>
              </a:solidFill>
              <a:effectLst/>
              <a:latin typeface="+mn-lt"/>
              <a:ea typeface="+mn-ea"/>
              <a:cs typeface="+mn-cs"/>
            </a:rPr>
            <a:t>、引き続き、長寿命化を推進するとともに、維持管理・更新等に要する将来の財政負担の軽減を図ります。</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類似団内体平均値より上回っており、建物や設備の性能や機能を良好な状態を保つため、基本方針を踏まえ建物の点検・診断を行い、維持管理に必要な改修や設備の更新を行う必要があります。</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類似団体内平均値より下回っていますが、今後も建物や設備の性能や機能を良好な状態を保つため、基本方針を踏まえ建物の点検・診断を行い、維持管理に必要な改修や設備の更新を行う必要があります。</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類似団体内平均値より下回っていますが、今後も建物や設備の性能や機能を良好な状態を保つため、基本方針を踏まえ建物の点検・診断を行い、維持管理に必要な改修や設備の更新を行う必要があります。</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２４年に庁舎の耐震診断を実施した結果、耐震性能の不足が判明しました。その結果を踏まえ、耐震補強工事の検討を行いましたが、施設の継続的使用を断念し、新庁舎を建設することとなりました。平成２９年度から建設工事、建替えによる更新を行い、令和２年度完成予定です。</a:t>
          </a:r>
          <a:endParaRPr lang="ja-JP" altLang="ja-JP" sz="1400">
            <a:effectLst/>
          </a:endParaRPr>
        </a:p>
        <a:p>
          <a:r>
            <a:rPr kumimoji="1" lang="ja-JP" altLang="ja-JP" sz="1100">
              <a:solidFill>
                <a:schemeClr val="dk1"/>
              </a:solidFill>
              <a:effectLst/>
              <a:latin typeface="+mn-lt"/>
              <a:ea typeface="+mn-ea"/>
              <a:cs typeface="+mn-cs"/>
            </a:rPr>
            <a:t>・一人当たりの面積等は、全て類似団体内平均値より下回っています。今後、計画的にインフラ整備等実施する必要があります。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32,824
31,989
16.85
17,440,602
17,030,424
266,026
7,040,581
7,924,760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基準財政収入額では、市町村民税（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所得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額となりました。また、市町村民税（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法人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一部企業の好調により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額となりました。総額では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額となりました。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一方、基準財政需要額では、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包括算定経費（人口）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臨時財政対策債償還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額となりました。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結果として、基準財政需要額の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額及び基準財政収入額の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額により単年度の財政力指数は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改善しましたが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ポイント悪化したため、三カ年平均の財政力指数は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ポイント悪化しました。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124178</xdr:rowOff>
    </xdr:from>
    <xdr:to>
      <xdr:col>23</xdr:col>
      <xdr:colOff>133350</xdr:colOff>
      <xdr:row>39</xdr:row>
      <xdr:rowOff>137583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107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110772</xdr:rowOff>
    </xdr:from>
    <xdr:to>
      <xdr:col>19</xdr:col>
      <xdr:colOff>133350</xdr:colOff>
      <xdr:row>39</xdr:row>
      <xdr:rowOff>124178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973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110772</xdr:rowOff>
    </xdr:from>
    <xdr:to>
      <xdr:col>15</xdr:col>
      <xdr:colOff>82550</xdr:colOff>
      <xdr:row>39</xdr:row>
      <xdr:rowOff>137583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7973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164395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241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73378</xdr:rowOff>
    </xdr:from>
    <xdr:to>
      <xdr:col>19</xdr:col>
      <xdr:colOff>184150</xdr:colOff>
      <xdr:row>40</xdr:row>
      <xdr:rowOff>3528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13705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59972</xdr:rowOff>
    </xdr:from>
    <xdr:to>
      <xdr:col>15</xdr:col>
      <xdr:colOff>133350</xdr:colOff>
      <xdr:row>39</xdr:row>
      <xdr:rowOff>161572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299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113595</xdr:rowOff>
    </xdr:from>
    <xdr:to>
      <xdr:col>7</xdr:col>
      <xdr:colOff>31750</xdr:colOff>
      <xdr:row>40</xdr:row>
      <xdr:rowOff>43745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53922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分母（経常一般財源）については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町税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万円の減額となった一方、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地方特例交付金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、国有提供施設等所在市町村助成交付金等が約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4,400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の増額となり、総額では約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万円の増額となりました。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分子（経常経費充当一般財源）については、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万円、維持補修費が約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万円、公債費が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万円の減額となった一方、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万円、扶助費が約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万円の増額となり、総額では約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万円の増額となりました。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分子となる経常的な支出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となった割合が大きかったため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しました。平均は下回っていますが、今後も、経常経費の削減と町税収入の増加に向け努力し、経常収支比率の改善を目指します。</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5715</xdr:rowOff>
    </xdr:from>
    <xdr:to>
      <xdr:col>23</xdr:col>
      <xdr:colOff>133350</xdr:colOff>
      <xdr:row>63</xdr:row>
      <xdr:rowOff>47943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807065"/>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5715</xdr:rowOff>
    </xdr:from>
    <xdr:to>
      <xdr:col>19</xdr:col>
      <xdr:colOff>133350</xdr:colOff>
      <xdr:row>63</xdr:row>
      <xdr:rowOff>17780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80706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63</xdr:row>
      <xdr:rowOff>17780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81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50482</xdr:rowOff>
    </xdr:from>
    <xdr:to>
      <xdr:col>11</xdr:col>
      <xdr:colOff>31750</xdr:colOff>
      <xdr:row>63</xdr:row>
      <xdr:rowOff>17780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680382"/>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168593</xdr:rowOff>
    </xdr:from>
    <xdr:to>
      <xdr:col>23</xdr:col>
      <xdr:colOff>184150</xdr:colOff>
      <xdr:row>63</xdr:row>
      <xdr:rowOff>98743</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13670</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64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126365</xdr:rowOff>
    </xdr:from>
    <xdr:to>
      <xdr:col>19</xdr:col>
      <xdr:colOff>184150</xdr:colOff>
      <xdr:row>63</xdr:row>
      <xdr:rowOff>56515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66692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171132</xdr:rowOff>
    </xdr:from>
    <xdr:to>
      <xdr:col>7</xdr:col>
      <xdr:colOff>31750</xdr:colOff>
      <xdr:row>62</xdr:row>
      <xdr:rowOff>101282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86059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71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[160,529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時間外勤務手当</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事業費支弁人件費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が増額となったことが主な要因となり、人件費全体では、約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2,500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万円増額となりました。類似団体の比較では、職員給については、ほぼ同等の水準となっていますが、非常勤職員に係る経費が類似団体と比較し多いことにより、人件費全体では、類似団体平均値を上回っている状況となっています。</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一方物件費では、新庁舎建設に伴う事務室等移転業務委託料</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や備品購入費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の皆</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等により、物件費全体では、約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7,500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額となりました。類似団体の比較では、類似団体平均を上回っている状態が続いており、主な要因としては、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新庁舎建設に伴うものや、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福生都市計画事業瑞穂町箱根ケ崎駅西土地区画整理事業に伴う都市づくり公社への委託料によるもので、区画整理の完了を予定している令和４年度までは高い水準が続くと考えられます。</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103913</xdr:rowOff>
    </xdr:from>
    <xdr:to>
      <xdr:col>23</xdr:col>
      <xdr:colOff>133350</xdr:colOff>
      <xdr:row>85</xdr:row>
      <xdr:rowOff>116438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505713"/>
          <a:ext cx="838200" cy="18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103913</xdr:rowOff>
    </xdr:from>
    <xdr:to>
      <xdr:col>19</xdr:col>
      <xdr:colOff>133350</xdr:colOff>
      <xdr:row>84</xdr:row>
      <xdr:rowOff>110686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505713"/>
          <a:ext cx="889000" cy="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6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108804</xdr:rowOff>
    </xdr:from>
    <xdr:to>
      <xdr:col>15</xdr:col>
      <xdr:colOff>82550</xdr:colOff>
      <xdr:row>84</xdr:row>
      <xdr:rowOff>110686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510604"/>
          <a:ext cx="889000" cy="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146107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56048</xdr:rowOff>
    </xdr:from>
    <xdr:to>
      <xdr:col>11</xdr:col>
      <xdr:colOff>31750</xdr:colOff>
      <xdr:row>84</xdr:row>
      <xdr:rowOff>108804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457848"/>
          <a:ext cx="889000" cy="5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142955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102399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65638</xdr:rowOff>
    </xdr:from>
    <xdr:to>
      <xdr:col>23</xdr:col>
      <xdr:colOff>184150</xdr:colOff>
      <xdr:row>85</xdr:row>
      <xdr:rowOff>167238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63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37715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61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53113</xdr:rowOff>
    </xdr:from>
    <xdr:to>
      <xdr:col>19</xdr:col>
      <xdr:colOff>184150</xdr:colOff>
      <xdr:row>84</xdr:row>
      <xdr:rowOff>154713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4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139490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54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59886</xdr:rowOff>
    </xdr:from>
    <xdr:to>
      <xdr:col>15</xdr:col>
      <xdr:colOff>133350</xdr:colOff>
      <xdr:row>84</xdr:row>
      <xdr:rowOff>161486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46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146263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54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58004</xdr:rowOff>
    </xdr:from>
    <xdr:to>
      <xdr:col>11</xdr:col>
      <xdr:colOff>82550</xdr:colOff>
      <xdr:row>84</xdr:row>
      <xdr:rowOff>159604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45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144381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54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5248</xdr:rowOff>
    </xdr:from>
    <xdr:to>
      <xdr:col>7</xdr:col>
      <xdr:colOff>31750</xdr:colOff>
      <xdr:row>84</xdr:row>
      <xdr:rowOff>106848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40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91625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4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ラスパイレス指数については、類似団体内平均値を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ポイント上回っています。これは町職員と国家公務員とを比較した際に、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分母となる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違いや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採用時の職種による初任給の違いによる影響が大きいと考えられます。</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瑞穂町においては、平成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年度から全職員を対象に人事考課制度に基づく</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昇給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を実施しています。また、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令和元年度から高齢層職員（</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歳超）の昇給停止を実施しました。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今後も適切な運用を継続し、水準の適正化に努めます。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103414</xdr:rowOff>
    </xdr:from>
    <xdr:to>
      <xdr:col>81</xdr:col>
      <xdr:colOff>44450</xdr:colOff>
      <xdr:row>90</xdr:row>
      <xdr:rowOff>105229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5191014"/>
          <a:ext cx="8382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90</xdr:row>
      <xdr:rowOff>105229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32890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18143</xdr:rowOff>
    </xdr:from>
    <xdr:to>
      <xdr:col>72</xdr:col>
      <xdr:colOff>203200</xdr:colOff>
      <xdr:row>89</xdr:row>
      <xdr:rowOff>69850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2771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18143</xdr:rowOff>
    </xdr:from>
    <xdr:to>
      <xdr:col>68</xdr:col>
      <xdr:colOff>152400</xdr:colOff>
      <xdr:row>89</xdr:row>
      <xdr:rowOff>121557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2771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52614</xdr:rowOff>
    </xdr:from>
    <xdr:to>
      <xdr:col>81</xdr:col>
      <xdr:colOff>95250</xdr:colOff>
      <xdr:row>88</xdr:row>
      <xdr:rowOff>154214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24691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11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90</xdr:row>
      <xdr:rowOff>54429</xdr:rowOff>
    </xdr:from>
    <xdr:to>
      <xdr:col>77</xdr:col>
      <xdr:colOff>95250</xdr:colOff>
      <xdr:row>90</xdr:row>
      <xdr:rowOff>156029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4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140806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571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138793</xdr:rowOff>
    </xdr:from>
    <xdr:to>
      <xdr:col>68</xdr:col>
      <xdr:colOff>203200</xdr:colOff>
      <xdr:row>89</xdr:row>
      <xdr:rowOff>68943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53720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70757</xdr:rowOff>
    </xdr:from>
    <xdr:to>
      <xdr:col>64</xdr:col>
      <xdr:colOff>152400</xdr:colOff>
      <xdr:row>90</xdr:row>
      <xdr:rowOff>907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157134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化計画に基づき、効率的な民間活力の活用を推進し、事務事業の外部委託や指定管理者制度の積極的な導入、</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任期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付</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など様々な任用形態を検討し、事務の効率化と住民サービスの低下を招くことのないよう適正な定員管理を行っています。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今後も、計画的な職員採用を実施するとともに、定員適正化の観点から継続的に効果の検証・確認を行いながら、職員の資質向上に努めるとともに、組織・機構の簡素合理化をさらに推進します。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20229</xdr:rowOff>
    </xdr:from>
    <xdr:to>
      <xdr:col>81</xdr:col>
      <xdr:colOff>44450</xdr:colOff>
      <xdr:row>60</xdr:row>
      <xdr:rowOff>39188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07229"/>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136525</xdr:rowOff>
    </xdr:from>
    <xdr:to>
      <xdr:col>77</xdr:col>
      <xdr:colOff>44450</xdr:colOff>
      <xdr:row>60</xdr:row>
      <xdr:rowOff>20229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52075"/>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119290</xdr:rowOff>
    </xdr:from>
    <xdr:to>
      <xdr:col>72</xdr:col>
      <xdr:colOff>203200</xdr:colOff>
      <xdr:row>59</xdr:row>
      <xdr:rowOff>136525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3484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114119</xdr:rowOff>
    </xdr:from>
    <xdr:to>
      <xdr:col>68</xdr:col>
      <xdr:colOff>152400</xdr:colOff>
      <xdr:row>59</xdr:row>
      <xdr:rowOff>119290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29669"/>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159838</xdr:rowOff>
    </xdr:from>
    <xdr:to>
      <xdr:col>81</xdr:col>
      <xdr:colOff>95250</xdr:colOff>
      <xdr:row>60</xdr:row>
      <xdr:rowOff>89988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4915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2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140879</xdr:rowOff>
    </xdr:from>
    <xdr:to>
      <xdr:col>77</xdr:col>
      <xdr:colOff>95250</xdr:colOff>
      <xdr:row>60</xdr:row>
      <xdr:rowOff>71029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81206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25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85725</xdr:rowOff>
    </xdr:from>
    <xdr:to>
      <xdr:col>73</xdr:col>
      <xdr:colOff>44450</xdr:colOff>
      <xdr:row>60</xdr:row>
      <xdr:rowOff>15875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26052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68490</xdr:rowOff>
    </xdr:from>
    <xdr:to>
      <xdr:col>68</xdr:col>
      <xdr:colOff>203200</xdr:colOff>
      <xdr:row>59</xdr:row>
      <xdr:rowOff>170090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8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8817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5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63319</xdr:rowOff>
    </xdr:from>
    <xdr:to>
      <xdr:col>64</xdr:col>
      <xdr:colOff>152400</xdr:colOff>
      <xdr:row>59</xdr:row>
      <xdr:rowOff>164919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3646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みずほリサイクルプラザ整備事業（平成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年度実施）に係る起債の償還が終了したことにより、元利償還金が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万円減少したことにより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ポイント改善しました。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引き続き、地方債に依存しない財政運営と、元利償還金の経年推移を見据えた地方債管理に努めます。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115994</xdr:rowOff>
    </xdr:from>
    <xdr:to>
      <xdr:col>81</xdr:col>
      <xdr:colOff>44450</xdr:colOff>
      <xdr:row>38</xdr:row>
      <xdr:rowOff>132080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63109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115994</xdr:rowOff>
    </xdr:from>
    <xdr:to>
      <xdr:col>77</xdr:col>
      <xdr:colOff>44450</xdr:colOff>
      <xdr:row>38</xdr:row>
      <xdr:rowOff>132080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6310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43604</xdr:rowOff>
    </xdr:from>
    <xdr:to>
      <xdr:col>72</xdr:col>
      <xdr:colOff>203200</xdr:colOff>
      <xdr:row>38</xdr:row>
      <xdr:rowOff>115994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5587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166794</xdr:rowOff>
    </xdr:from>
    <xdr:to>
      <xdr:col>68</xdr:col>
      <xdr:colOff>152400</xdr:colOff>
      <xdr:row>38</xdr:row>
      <xdr:rowOff>43604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5104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65194</xdr:rowOff>
    </xdr:from>
    <xdr:to>
      <xdr:col>81</xdr:col>
      <xdr:colOff>95250</xdr:colOff>
      <xdr:row>38</xdr:row>
      <xdr:rowOff>166794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81720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65194</xdr:rowOff>
    </xdr:from>
    <xdr:to>
      <xdr:col>73</xdr:col>
      <xdr:colOff>44450</xdr:colOff>
      <xdr:row>38</xdr:row>
      <xdr:rowOff>166794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5520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164254</xdr:rowOff>
    </xdr:from>
    <xdr:to>
      <xdr:col>68</xdr:col>
      <xdr:colOff>203200</xdr:colOff>
      <xdr:row>38</xdr:row>
      <xdr:rowOff>94404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104580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27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115993</xdr:rowOff>
    </xdr:from>
    <xdr:to>
      <xdr:col>64</xdr:col>
      <xdr:colOff>152400</xdr:colOff>
      <xdr:row>38</xdr:row>
      <xdr:rowOff>46143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56320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22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将来負担額については、新庁舎建設事業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に伴う地方債の発行（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増額とな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りました。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新庁舎建設事業に伴い公共建設基金を取崩（</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億円）たことにより、充当可能基金が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億円減少しました。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将来負担額の増額及び充当可能財源の減額の影響が大きく、将来負担比率が前年度比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ポイント悪化しました。今後については将来負担を高めることのないよう、地方債に依存しない計画的な事業実施に努めます。</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32,824
31,989
16.85
17,440,602
17,030,424
266,026
7,040,581
7,924,760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職員給については、類似団体とほぼ同等の水準となっていますが、非常勤職員に係る経費が類似団体と比較し多いことにより、人件費全体では、類似団体平均値を上回っている状況となっています。また、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基本給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額となったことが主な要因となり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人件費全体では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額となりました。今度も給与の適正化、適切な定員管理により人件費の抑制に努めます。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42418</xdr:rowOff>
    </xdr:from>
    <xdr:to>
      <xdr:col>24</xdr:col>
      <xdr:colOff>25400</xdr:colOff>
      <xdr:row>37</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860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19558</xdr:rowOff>
    </xdr:from>
    <xdr:to>
      <xdr:col>19</xdr:col>
      <xdr:colOff>187325</xdr:colOff>
      <xdr:row>37</xdr:row>
      <xdr:rowOff>56134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632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19558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54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163576</xdr:rowOff>
    </xdr:from>
    <xdr:to>
      <xdr:col>11</xdr:col>
      <xdr:colOff>9525</xdr:colOff>
      <xdr:row>37</xdr:row>
      <xdr:rowOff>10414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35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135145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5334</xdr:rowOff>
    </xdr:from>
    <xdr:to>
      <xdr:col>20</xdr:col>
      <xdr:colOff>38100</xdr:colOff>
      <xdr:row>37</xdr:row>
      <xdr:rowOff>106934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91711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140208</xdr:rowOff>
    </xdr:from>
    <xdr:to>
      <xdr:col>15</xdr:col>
      <xdr:colOff>149225</xdr:colOff>
      <xdr:row>37</xdr:row>
      <xdr:rowOff>70358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55135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27703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物件費に係る経常収支比率が類似団体平均値より高い水準にあるのは、類似団体と比較し委託料が多いことが主な要因となっています。しかし、平成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年度に比べ、指定管理者委託料の経常一般財源の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額等に伴い、物件費全体では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額となったため、比率としては前年度比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しました。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94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104140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94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17</xdr:row>
      <xdr:rowOff>8890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47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8890</xdr:rowOff>
    </xdr:from>
    <xdr:to>
      <xdr:col>69</xdr:col>
      <xdr:colOff>92075</xdr:colOff>
      <xdr:row>17</xdr:row>
      <xdr:rowOff>62230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923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48277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129540</xdr:rowOff>
    </xdr:from>
    <xdr:to>
      <xdr:col>69</xdr:col>
      <xdr:colOff>142875</xdr:colOff>
      <xdr:row>17</xdr:row>
      <xdr:rowOff>59690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類似団体と比較し、社会福祉費及び児童福祉費に係る扶助費が高い水準となっており、平均を上回る要因の一つとなっています。介護給付費・訓練等給付費及び保育園児童運営委託料の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割合が高く推移しているが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では同ポイントとなりました。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今後も制度改正等を注視するとともに、適切な給付に努めます。</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86178</xdr:rowOff>
    </xdr:from>
    <xdr:to>
      <xdr:col>24</xdr:col>
      <xdr:colOff>25400</xdr:colOff>
      <xdr:row>59</xdr:row>
      <xdr:rowOff>86178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201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53522</xdr:rowOff>
    </xdr:from>
    <xdr:to>
      <xdr:col>19</xdr:col>
      <xdr:colOff>187325</xdr:colOff>
      <xdr:row>59</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169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53522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071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83457</xdr:rowOff>
    </xdr:from>
    <xdr:to>
      <xdr:col>11</xdr:col>
      <xdr:colOff>9525</xdr:colOff>
      <xdr:row>58</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027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7455</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35378</xdr:rowOff>
    </xdr:from>
    <xdr:to>
      <xdr:col>20</xdr:col>
      <xdr:colOff>38100</xdr:colOff>
      <xdr:row>59</xdr:row>
      <xdr:rowOff>136978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121755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2722</xdr:rowOff>
    </xdr:from>
    <xdr:to>
      <xdr:col>15</xdr:col>
      <xdr:colOff>149225</xdr:colOff>
      <xdr:row>59</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89099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32657</xdr:rowOff>
    </xdr:from>
    <xdr:to>
      <xdr:col>6</xdr:col>
      <xdr:colOff>171450</xdr:colOff>
      <xdr:row>58</xdr:row>
      <xdr:rowOff>134257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119034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繰出金については、介護保険特別会計及び</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後期高齢者医療特別</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会計への繰出金の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が主な要因となり、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しました。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一方で</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学校関係の維持補修に係る費用の減少により、前年度比での増減はありませんでした。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しかし今後、施設の老朽化により上昇していくと見込まれます。財政運営に影響のないよう、年度間での経費の平準化を図るなど計画的な維持管理に努めます。</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56</xdr:row>
      <xdr:rowOff>3175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5758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55</xdr:row>
      <xdr:rowOff>146050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55</xdr:row>
      <xdr:rowOff>117475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5377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60325</xdr:rowOff>
    </xdr:from>
    <xdr:to>
      <xdr:col>69</xdr:col>
      <xdr:colOff>92075</xdr:colOff>
      <xdr:row>55</xdr:row>
      <xdr:rowOff>117475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4900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123825</xdr:rowOff>
    </xdr:from>
    <xdr:to>
      <xdr:col>82</xdr:col>
      <xdr:colOff>158750</xdr:colOff>
      <xdr:row>56</xdr:row>
      <xdr:rowOff>53975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140352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66675</xdr:rowOff>
    </xdr:from>
    <xdr:to>
      <xdr:col>69</xdr:col>
      <xdr:colOff>142875</xdr:colOff>
      <xdr:row>55</xdr:row>
      <xdr:rowOff>168275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7002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26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xdr:rowOff>
    </xdr:from>
    <xdr:to>
      <xdr:col>65</xdr:col>
      <xdr:colOff>53975</xdr:colOff>
      <xdr:row>55</xdr:row>
      <xdr:rowOff>111125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4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121302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20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補助費等に係る経常収支比率が類似団体平均より高い水準にあるのは、東京消防庁への事務委託料が主な要因となっています。しかし、認証保育所運営費補助金等の減額に伴い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ポイント改善しました。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今後も補助金については、制度の在り方や整理統合等を検証し、補助費等の抑制に努めます。</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101854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4363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101854</xdr:rowOff>
    </xdr:from>
    <xdr:to>
      <xdr:col>78</xdr:col>
      <xdr:colOff>69850</xdr:colOff>
      <xdr:row>37</xdr:row>
      <xdr:rowOff>106426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445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115570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37</xdr:row>
      <xdr:rowOff>115570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4089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51054</xdr:rowOff>
    </xdr:from>
    <xdr:to>
      <xdr:col>78</xdr:col>
      <xdr:colOff>120650</xdr:colOff>
      <xdr:row>37</xdr:row>
      <xdr:rowOff>152654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年度に起債した箱根ケ崎駅西土地区画整理事業債の償還が開始となった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ことにより、令和元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しました。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類似団体と比較して大幅に平均を下回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、良好な水準を保っています。　今後も引き続き、地方債に依存しない財政運営を念頭に、公債費の抑制に努めます。</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85090</xdr:rowOff>
    </xdr:from>
    <xdr:to>
      <xdr:col>24</xdr:col>
      <xdr:colOff>25400</xdr:colOff>
      <xdr:row>73</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2600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92710</xdr:rowOff>
    </xdr:from>
    <xdr:to>
      <xdr:col>19</xdr:col>
      <xdr:colOff>187325</xdr:colOff>
      <xdr:row>73</xdr:row>
      <xdr:rowOff>161290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2608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146050</xdr:rowOff>
    </xdr:from>
    <xdr:to>
      <xdr:col>15</xdr:col>
      <xdr:colOff>98425</xdr:colOff>
      <xdr:row>73</xdr:row>
      <xdr:rowOff>161290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2661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107950</xdr:rowOff>
    </xdr:from>
    <xdr:to>
      <xdr:col>11</xdr:col>
      <xdr:colOff>9525</xdr:colOff>
      <xdr:row>73</xdr:row>
      <xdr:rowOff>146050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623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34290</xdr:rowOff>
    </xdr:from>
    <xdr:to>
      <xdr:col>24</xdr:col>
      <xdr:colOff>76200</xdr:colOff>
      <xdr:row>73</xdr:row>
      <xdr:rowOff>135890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114317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41910</xdr:rowOff>
    </xdr:from>
    <xdr:to>
      <xdr:col>20</xdr:col>
      <xdr:colOff>38100</xdr:colOff>
      <xdr:row>73</xdr:row>
      <xdr:rowOff>143510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153687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32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110490</xdr:rowOff>
    </xdr:from>
    <xdr:to>
      <xdr:col>15</xdr:col>
      <xdr:colOff>149225</xdr:colOff>
      <xdr:row>74</xdr:row>
      <xdr:rowOff>40640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50817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95250</xdr:rowOff>
    </xdr:from>
    <xdr:to>
      <xdr:col>11</xdr:col>
      <xdr:colOff>60325</xdr:colOff>
      <xdr:row>74</xdr:row>
      <xdr:rowOff>25400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35577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57150</xdr:rowOff>
    </xdr:from>
    <xdr:to>
      <xdr:col>6</xdr:col>
      <xdr:colOff>171450</xdr:colOff>
      <xdr:row>73</xdr:row>
      <xdr:rowOff>158750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168927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基本給の減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ポイント改善しました。補助費等についても、前年度と比較し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しかし物件</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費については、指定管理者委託料の経常一般財源の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額等に伴い、物件費全体では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額となったため、比率としては前年度比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しました。繰出金についても、それぞれ前年度と比較し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となり、全体では前年比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しました。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物件費及び</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の比率の圧縮に向け、経常経費の削減に努めます。</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133858</xdr:rowOff>
    </xdr:from>
    <xdr:to>
      <xdr:col>82</xdr:col>
      <xdr:colOff>107950</xdr:colOff>
      <xdr:row>79</xdr:row>
      <xdr:rowOff>170435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678408"/>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101854</xdr:rowOff>
    </xdr:from>
    <xdr:to>
      <xdr:col>78</xdr:col>
      <xdr:colOff>69850</xdr:colOff>
      <xdr:row>79</xdr:row>
      <xdr:rowOff>133858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6464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101854</xdr:rowOff>
    </xdr:from>
    <xdr:to>
      <xdr:col>73</xdr:col>
      <xdr:colOff>180975</xdr:colOff>
      <xdr:row>79</xdr:row>
      <xdr:rowOff>110998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6464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28702</xdr:rowOff>
    </xdr:from>
    <xdr:to>
      <xdr:col>69</xdr:col>
      <xdr:colOff>92075</xdr:colOff>
      <xdr:row>79</xdr:row>
      <xdr:rowOff>110998</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5732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119635</xdr:rowOff>
    </xdr:from>
    <xdr:to>
      <xdr:col>82</xdr:col>
      <xdr:colOff>158750</xdr:colOff>
      <xdr:row>80</xdr:row>
      <xdr:rowOff>49785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28212</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57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83058</xdr:rowOff>
    </xdr:from>
    <xdr:to>
      <xdr:col>78</xdr:col>
      <xdr:colOff>120650</xdr:colOff>
      <xdr:row>80</xdr:row>
      <xdr:rowOff>13208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169435</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713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51054</xdr:rowOff>
    </xdr:from>
    <xdr:to>
      <xdr:col>74</xdr:col>
      <xdr:colOff>31750</xdr:colOff>
      <xdr:row>79</xdr:row>
      <xdr:rowOff>152654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137431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60198</xdr:rowOff>
    </xdr:from>
    <xdr:to>
      <xdr:col>69</xdr:col>
      <xdr:colOff>142875</xdr:colOff>
      <xdr:row>79</xdr:row>
      <xdr:rowOff>161798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146575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149352</xdr:rowOff>
    </xdr:from>
    <xdr:to>
      <xdr:col>65</xdr:col>
      <xdr:colOff>53975</xdr:colOff>
      <xdr:row>79</xdr:row>
      <xdr:rowOff>79502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64279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87202</xdr:rowOff>
    </xdr:from>
    <xdr:to>
      <xdr:col>29</xdr:col>
      <xdr:colOff>127000</xdr:colOff>
      <xdr:row>17</xdr:row>
      <xdr:rowOff>118814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49477"/>
          <a:ext cx="647700" cy="31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118814</xdr:rowOff>
    </xdr:from>
    <xdr:to>
      <xdr:col>26</xdr:col>
      <xdr:colOff>50800</xdr:colOff>
      <xdr:row>17</xdr:row>
      <xdr:rowOff>167440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81089"/>
          <a:ext cx="698500" cy="48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167440</xdr:rowOff>
    </xdr:from>
    <xdr:to>
      <xdr:col>22</xdr:col>
      <xdr:colOff>114300</xdr:colOff>
      <xdr:row>18</xdr:row>
      <xdr:rowOff>18638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29715"/>
          <a:ext cx="698500" cy="22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18475</xdr:rowOff>
    </xdr:from>
    <xdr:to>
      <xdr:col>18</xdr:col>
      <xdr:colOff>177800</xdr:colOff>
      <xdr:row>18</xdr:row>
      <xdr:rowOff>18638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52200"/>
          <a:ext cx="698500" cy="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36402</xdr:rowOff>
    </xdr:from>
    <xdr:to>
      <xdr:col>29</xdr:col>
      <xdr:colOff>177800</xdr:colOff>
      <xdr:row>17</xdr:row>
      <xdr:rowOff>138002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98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52929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4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68014</xdr:rowOff>
    </xdr:from>
    <xdr:to>
      <xdr:col>26</xdr:col>
      <xdr:colOff>101600</xdr:colOff>
      <xdr:row>17</xdr:row>
      <xdr:rowOff>169614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30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8341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99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116640</xdr:rowOff>
    </xdr:from>
    <xdr:to>
      <xdr:col>22</xdr:col>
      <xdr:colOff>165100</xdr:colOff>
      <xdr:row>18</xdr:row>
      <xdr:rowOff>46790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78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56967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139288</xdr:rowOff>
    </xdr:from>
    <xdr:to>
      <xdr:col>19</xdr:col>
      <xdr:colOff>38100</xdr:colOff>
      <xdr:row>18</xdr:row>
      <xdr:rowOff>69438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01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54215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8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139125</xdr:rowOff>
    </xdr:from>
    <xdr:to>
      <xdr:col>15</xdr:col>
      <xdr:colOff>101600</xdr:colOff>
      <xdr:row>18</xdr:row>
      <xdr:rowOff>69275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01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79452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7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109202</xdr:rowOff>
    </xdr:from>
    <xdr:to>
      <xdr:col>29</xdr:col>
      <xdr:colOff>127000</xdr:colOff>
      <xdr:row>37</xdr:row>
      <xdr:rowOff>151656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233902"/>
          <a:ext cx="647700" cy="42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95910</xdr:rowOff>
    </xdr:from>
    <xdr:to>
      <xdr:col>26</xdr:col>
      <xdr:colOff>50800</xdr:colOff>
      <xdr:row>37</xdr:row>
      <xdr:rowOff>109202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220610"/>
          <a:ext cx="698500" cy="13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95910</xdr:rowOff>
    </xdr:from>
    <xdr:to>
      <xdr:col>22</xdr:col>
      <xdr:colOff>114300</xdr:colOff>
      <xdr:row>37</xdr:row>
      <xdr:rowOff>119914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220610"/>
          <a:ext cx="698500" cy="24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119914</xdr:rowOff>
    </xdr:from>
    <xdr:to>
      <xdr:col>18</xdr:col>
      <xdr:colOff>177800</xdr:colOff>
      <xdr:row>37</xdr:row>
      <xdr:rowOff>146007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244614"/>
          <a:ext cx="698500" cy="26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100856</xdr:rowOff>
    </xdr:from>
    <xdr:to>
      <xdr:col>29</xdr:col>
      <xdr:colOff>177800</xdr:colOff>
      <xdr:row>37</xdr:row>
      <xdr:rowOff>202456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225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72933</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19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58402</xdr:rowOff>
    </xdr:from>
    <xdr:to>
      <xdr:col>26</xdr:col>
      <xdr:colOff>101600</xdr:colOff>
      <xdr:row>37</xdr:row>
      <xdr:rowOff>160002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183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144779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26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45110</xdr:rowOff>
    </xdr:from>
    <xdr:to>
      <xdr:col>22</xdr:col>
      <xdr:colOff>165100</xdr:colOff>
      <xdr:row>37</xdr:row>
      <xdr:rowOff>146710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169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131487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25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69114</xdr:rowOff>
    </xdr:from>
    <xdr:to>
      <xdr:col>19</xdr:col>
      <xdr:colOff>38100</xdr:colOff>
      <xdr:row>37</xdr:row>
      <xdr:rowOff>170714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193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155491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28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95207</xdr:rowOff>
    </xdr:from>
    <xdr:to>
      <xdr:col>15</xdr:col>
      <xdr:colOff>101600</xdr:colOff>
      <xdr:row>37</xdr:row>
      <xdr:rowOff>196807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219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181584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30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32,824
31,989
16.85
17,440,602
17,030,424
266,026
7,040,581
7,924,760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96704</xdr:rowOff>
    </xdr:from>
    <xdr:to>
      <xdr:col>24</xdr:col>
      <xdr:colOff>63500</xdr:colOff>
      <xdr:row>36</xdr:row>
      <xdr:rowOff>133623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68904"/>
          <a:ext cx="8382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133623</xdr:rowOff>
    </xdr:from>
    <xdr:to>
      <xdr:col>19</xdr:col>
      <xdr:colOff>177800</xdr:colOff>
      <xdr:row>37</xdr:row>
      <xdr:rowOff>12198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05823"/>
          <a:ext cx="889000" cy="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12198</xdr:rowOff>
    </xdr:from>
    <xdr:to>
      <xdr:col>15</xdr:col>
      <xdr:colOff>50800</xdr:colOff>
      <xdr:row>37</xdr:row>
      <xdr:rowOff>22542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55848"/>
          <a:ext cx="8890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21018</xdr:rowOff>
    </xdr:from>
    <xdr:to>
      <xdr:col>10</xdr:col>
      <xdr:colOff>114300</xdr:colOff>
      <xdr:row>37</xdr:row>
      <xdr:rowOff>22542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6466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45904</xdr:rowOff>
    </xdr:from>
    <xdr:to>
      <xdr:col>24</xdr:col>
      <xdr:colOff>114300</xdr:colOff>
      <xdr:row>36</xdr:row>
      <xdr:rowOff>147504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1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68781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82823</xdr:rowOff>
    </xdr:from>
    <xdr:to>
      <xdr:col>20</xdr:col>
      <xdr:colOff>38100</xdr:colOff>
      <xdr:row>37</xdr:row>
      <xdr:rowOff>12973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5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29500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3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132848</xdr:rowOff>
    </xdr:from>
    <xdr:to>
      <xdr:col>15</xdr:col>
      <xdr:colOff>101600</xdr:colOff>
      <xdr:row>37</xdr:row>
      <xdr:rowOff>62998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0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79525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8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143192</xdr:rowOff>
    </xdr:from>
    <xdr:to>
      <xdr:col>10</xdr:col>
      <xdr:colOff>165100</xdr:colOff>
      <xdr:row>37</xdr:row>
      <xdr:rowOff>73342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1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89869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141668</xdr:rowOff>
    </xdr:from>
    <xdr:to>
      <xdr:col>6</xdr:col>
      <xdr:colOff>38100</xdr:colOff>
      <xdr:row>37</xdr:row>
      <xdr:rowOff>71818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1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88345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39662</xdr:rowOff>
    </xdr:from>
    <xdr:to>
      <xdr:col>24</xdr:col>
      <xdr:colOff>63500</xdr:colOff>
      <xdr:row>55</xdr:row>
      <xdr:rowOff>141084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297962"/>
          <a:ext cx="838200" cy="27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98057</xdr:rowOff>
    </xdr:from>
    <xdr:to>
      <xdr:col>19</xdr:col>
      <xdr:colOff>177800</xdr:colOff>
      <xdr:row>55</xdr:row>
      <xdr:rowOff>141084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527807"/>
          <a:ext cx="889000" cy="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30878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90919</xdr:rowOff>
    </xdr:from>
    <xdr:to>
      <xdr:col>15</xdr:col>
      <xdr:colOff>50800</xdr:colOff>
      <xdr:row>55</xdr:row>
      <xdr:rowOff>98057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520669"/>
          <a:ext cx="889000" cy="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90919</xdr:rowOff>
    </xdr:from>
    <xdr:to>
      <xdr:col>10</xdr:col>
      <xdr:colOff>114300</xdr:colOff>
      <xdr:row>56</xdr:row>
      <xdr:rowOff>597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520669"/>
          <a:ext cx="889000" cy="8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160312</xdr:rowOff>
    </xdr:from>
    <xdr:to>
      <xdr:col>24</xdr:col>
      <xdr:colOff>114300</xdr:colOff>
      <xdr:row>54</xdr:row>
      <xdr:rowOff>90462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24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11739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0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90284</xdr:rowOff>
    </xdr:from>
    <xdr:to>
      <xdr:col>20</xdr:col>
      <xdr:colOff>38100</xdr:colOff>
      <xdr:row>56</xdr:row>
      <xdr:rowOff>20434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2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36961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2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47257</xdr:rowOff>
    </xdr:from>
    <xdr:to>
      <xdr:col>15</xdr:col>
      <xdr:colOff>101600</xdr:colOff>
      <xdr:row>55</xdr:row>
      <xdr:rowOff>148857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7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165384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25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40119</xdr:rowOff>
    </xdr:from>
    <xdr:to>
      <xdr:col>10</xdr:col>
      <xdr:colOff>165100</xdr:colOff>
      <xdr:row>55</xdr:row>
      <xdr:rowOff>141719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46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158246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2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121247</xdr:rowOff>
    </xdr:from>
    <xdr:to>
      <xdr:col>6</xdr:col>
      <xdr:colOff>38100</xdr:colOff>
      <xdr:row>56</xdr:row>
      <xdr:rowOff>51397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5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67924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2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103124</xdr:rowOff>
    </xdr:from>
    <xdr:to>
      <xdr:col>24</xdr:col>
      <xdr:colOff>63500</xdr:colOff>
      <xdr:row>77</xdr:row>
      <xdr:rowOff>107868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04774"/>
          <a:ext cx="8382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83465</xdr:rowOff>
    </xdr:from>
    <xdr:to>
      <xdr:col>19</xdr:col>
      <xdr:colOff>177800</xdr:colOff>
      <xdr:row>77</xdr:row>
      <xdr:rowOff>103124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285115"/>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72892</xdr:rowOff>
    </xdr:from>
    <xdr:to>
      <xdr:col>15</xdr:col>
      <xdr:colOff>50800</xdr:colOff>
      <xdr:row>77</xdr:row>
      <xdr:rowOff>83465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74542"/>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72892</xdr:rowOff>
    </xdr:from>
    <xdr:to>
      <xdr:col>10</xdr:col>
      <xdr:colOff>114300</xdr:colOff>
      <xdr:row>77</xdr:row>
      <xdr:rowOff>73577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74542"/>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57068</xdr:rowOff>
    </xdr:from>
    <xdr:to>
      <xdr:col>24</xdr:col>
      <xdr:colOff>114300</xdr:colOff>
      <xdr:row>77</xdr:row>
      <xdr:rowOff>158668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143445</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7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52324</xdr:rowOff>
    </xdr:from>
    <xdr:to>
      <xdr:col>20</xdr:col>
      <xdr:colOff>38100</xdr:colOff>
      <xdr:row>77</xdr:row>
      <xdr:rowOff>153924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145051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3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32665</xdr:rowOff>
    </xdr:from>
    <xdr:to>
      <xdr:col>15</xdr:col>
      <xdr:colOff>101600</xdr:colOff>
      <xdr:row>77</xdr:row>
      <xdr:rowOff>134265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3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125392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2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22092</xdr:rowOff>
    </xdr:from>
    <xdr:to>
      <xdr:col>10</xdr:col>
      <xdr:colOff>165100</xdr:colOff>
      <xdr:row>77</xdr:row>
      <xdr:rowOff>123692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2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114819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1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22777</xdr:rowOff>
    </xdr:from>
    <xdr:to>
      <xdr:col>6</xdr:col>
      <xdr:colOff>38100</xdr:colOff>
      <xdr:row>77</xdr:row>
      <xdr:rowOff>124377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2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115504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1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84330</xdr:rowOff>
    </xdr:from>
    <xdr:to>
      <xdr:col>24</xdr:col>
      <xdr:colOff>63500</xdr:colOff>
      <xdr:row>94</xdr:row>
      <xdr:rowOff>159686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200630"/>
          <a:ext cx="838200" cy="7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159686</xdr:rowOff>
    </xdr:from>
    <xdr:to>
      <xdr:col>19</xdr:col>
      <xdr:colOff>177800</xdr:colOff>
      <xdr:row>95</xdr:row>
      <xdr:rowOff>43557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275986"/>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43557</xdr:rowOff>
    </xdr:from>
    <xdr:to>
      <xdr:col>15</xdr:col>
      <xdr:colOff>50800</xdr:colOff>
      <xdr:row>95</xdr:row>
      <xdr:rowOff>103597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331307"/>
          <a:ext cx="889000" cy="6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103597</xdr:rowOff>
    </xdr:from>
    <xdr:to>
      <xdr:col>10</xdr:col>
      <xdr:colOff>114300</xdr:colOff>
      <xdr:row>95</xdr:row>
      <xdr:rowOff>159489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391347"/>
          <a:ext cx="889000" cy="5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33530</xdr:rowOff>
    </xdr:from>
    <xdr:to>
      <xdr:col>24</xdr:col>
      <xdr:colOff>114300</xdr:colOff>
      <xdr:row>94</xdr:row>
      <xdr:rowOff>135130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14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56407</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00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108886</xdr:rowOff>
    </xdr:from>
    <xdr:to>
      <xdr:col>20</xdr:col>
      <xdr:colOff>38100</xdr:colOff>
      <xdr:row>95</xdr:row>
      <xdr:rowOff>39036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22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55563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00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164207</xdr:rowOff>
    </xdr:from>
    <xdr:to>
      <xdr:col>15</xdr:col>
      <xdr:colOff>101600</xdr:colOff>
      <xdr:row>95</xdr:row>
      <xdr:rowOff>94357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28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110884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05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52797</xdr:rowOff>
    </xdr:from>
    <xdr:to>
      <xdr:col>10</xdr:col>
      <xdr:colOff>165100</xdr:colOff>
      <xdr:row>95</xdr:row>
      <xdr:rowOff>154397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34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170924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11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108689</xdr:rowOff>
    </xdr:from>
    <xdr:to>
      <xdr:col>6</xdr:col>
      <xdr:colOff>38100</xdr:colOff>
      <xdr:row>96</xdr:row>
      <xdr:rowOff>38839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39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55366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17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145513</xdr:rowOff>
    </xdr:from>
    <xdr:to>
      <xdr:col>55</xdr:col>
      <xdr:colOff>0</xdr:colOff>
      <xdr:row>35</xdr:row>
      <xdr:rowOff>146710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146263"/>
          <a:ext cx="8382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45283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1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145513</xdr:rowOff>
    </xdr:from>
    <xdr:to>
      <xdr:col>50</xdr:col>
      <xdr:colOff>114300</xdr:colOff>
      <xdr:row>35</xdr:row>
      <xdr:rowOff>162440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146263"/>
          <a:ext cx="889000" cy="1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162440</xdr:rowOff>
    </xdr:from>
    <xdr:to>
      <xdr:col>45</xdr:col>
      <xdr:colOff>177800</xdr:colOff>
      <xdr:row>36</xdr:row>
      <xdr:rowOff>13992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163190"/>
          <a:ext cx="889000" cy="2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13992</xdr:rowOff>
    </xdr:from>
    <xdr:to>
      <xdr:col>41</xdr:col>
      <xdr:colOff>50800</xdr:colOff>
      <xdr:row>36</xdr:row>
      <xdr:rowOff>26075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186192"/>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158974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95910</xdr:rowOff>
    </xdr:from>
    <xdr:to>
      <xdr:col>55</xdr:col>
      <xdr:colOff>50800</xdr:colOff>
      <xdr:row>36</xdr:row>
      <xdr:rowOff>26060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0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118787</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4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94713</xdr:rowOff>
    </xdr:from>
    <xdr:to>
      <xdr:col>50</xdr:col>
      <xdr:colOff>165100</xdr:colOff>
      <xdr:row>36</xdr:row>
      <xdr:rowOff>24863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09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41390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87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111640</xdr:rowOff>
    </xdr:from>
    <xdr:to>
      <xdr:col>46</xdr:col>
      <xdr:colOff>38100</xdr:colOff>
      <xdr:row>36</xdr:row>
      <xdr:rowOff>41790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11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58317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88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134642</xdr:rowOff>
    </xdr:from>
    <xdr:to>
      <xdr:col>41</xdr:col>
      <xdr:colOff>101600</xdr:colOff>
      <xdr:row>36</xdr:row>
      <xdr:rowOff>64792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81319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1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146725</xdr:rowOff>
    </xdr:from>
    <xdr:to>
      <xdr:col>36</xdr:col>
      <xdr:colOff>165100</xdr:colOff>
      <xdr:row>36</xdr:row>
      <xdr:rowOff>76875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4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93402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92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34581</xdr:rowOff>
    </xdr:from>
    <xdr:to>
      <xdr:col>55</xdr:col>
      <xdr:colOff>0</xdr:colOff>
      <xdr:row>57</xdr:row>
      <xdr:rowOff>91024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807231"/>
          <a:ext cx="838200" cy="5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91024</xdr:rowOff>
    </xdr:from>
    <xdr:to>
      <xdr:col>50</xdr:col>
      <xdr:colOff>114300</xdr:colOff>
      <xdr:row>57</xdr:row>
      <xdr:rowOff>135044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863674"/>
          <a:ext cx="889000" cy="4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135044</xdr:rowOff>
    </xdr:from>
    <xdr:to>
      <xdr:col>45</xdr:col>
      <xdr:colOff>177800</xdr:colOff>
      <xdr:row>57</xdr:row>
      <xdr:rowOff>157335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07694"/>
          <a:ext cx="889000" cy="2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157335</xdr:rowOff>
    </xdr:from>
    <xdr:to>
      <xdr:col>41</xdr:col>
      <xdr:colOff>50800</xdr:colOff>
      <xdr:row>58</xdr:row>
      <xdr:rowOff>10498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29985"/>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155231</xdr:rowOff>
    </xdr:from>
    <xdr:to>
      <xdr:col>55</xdr:col>
      <xdr:colOff>50800</xdr:colOff>
      <xdr:row>57</xdr:row>
      <xdr:rowOff>85381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5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6658</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0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40224</xdr:rowOff>
    </xdr:from>
    <xdr:to>
      <xdr:col>50</xdr:col>
      <xdr:colOff>165100</xdr:colOff>
      <xdr:row>57</xdr:row>
      <xdr:rowOff>141824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1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158351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58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84244</xdr:rowOff>
    </xdr:from>
    <xdr:to>
      <xdr:col>46</xdr:col>
      <xdr:colOff>38100</xdr:colOff>
      <xdr:row>58</xdr:row>
      <xdr:rowOff>14394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5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30921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6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106535</xdr:rowOff>
    </xdr:from>
    <xdr:to>
      <xdr:col>41</xdr:col>
      <xdr:colOff>101600</xdr:colOff>
      <xdr:row>58</xdr:row>
      <xdr:rowOff>36685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53212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5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131148</xdr:rowOff>
    </xdr:from>
    <xdr:to>
      <xdr:col>36</xdr:col>
      <xdr:colOff>165100</xdr:colOff>
      <xdr:row>58</xdr:row>
      <xdr:rowOff>61298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0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77825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67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139080</xdr:rowOff>
    </xdr:from>
    <xdr:to>
      <xdr:col>55</xdr:col>
      <xdr:colOff>0</xdr:colOff>
      <xdr:row>78</xdr:row>
      <xdr:rowOff>139088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512180"/>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138571</xdr:rowOff>
    </xdr:from>
    <xdr:to>
      <xdr:col>50</xdr:col>
      <xdr:colOff>114300</xdr:colOff>
      <xdr:row>78</xdr:row>
      <xdr:rowOff>139088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511671"/>
          <a:ext cx="889000" cy="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126603</xdr:rowOff>
    </xdr:from>
    <xdr:to>
      <xdr:col>45</xdr:col>
      <xdr:colOff>177800</xdr:colOff>
      <xdr:row>78</xdr:row>
      <xdr:rowOff>138571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499703"/>
          <a:ext cx="889000" cy="1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75335</xdr:rowOff>
    </xdr:from>
    <xdr:to>
      <xdr:col>41</xdr:col>
      <xdr:colOff>50800</xdr:colOff>
      <xdr:row>78</xdr:row>
      <xdr:rowOff>126603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448435"/>
          <a:ext cx="889000" cy="5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88280</xdr:rowOff>
    </xdr:from>
    <xdr:to>
      <xdr:col>55</xdr:col>
      <xdr:colOff>50800</xdr:colOff>
      <xdr:row>79</xdr:row>
      <xdr:rowOff>18430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37638</xdr:rowOff>
    </xdr:from>
    <xdr:ext cx="378565"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10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88288</xdr:rowOff>
    </xdr:from>
    <xdr:to>
      <xdr:col>50</xdr:col>
      <xdr:colOff>165100</xdr:colOff>
      <xdr:row>79</xdr:row>
      <xdr:rowOff>18438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6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9565</xdr:rowOff>
    </xdr:from>
    <xdr:ext cx="378565"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50017" y="13554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87771</xdr:rowOff>
    </xdr:from>
    <xdr:to>
      <xdr:col>46</xdr:col>
      <xdr:colOff>38100</xdr:colOff>
      <xdr:row>79</xdr:row>
      <xdr:rowOff>17921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9048</xdr:rowOff>
    </xdr:from>
    <xdr:ext cx="378565"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61017" y="13553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75803</xdr:rowOff>
    </xdr:from>
    <xdr:to>
      <xdr:col>41</xdr:col>
      <xdr:colOff>101600</xdr:colOff>
      <xdr:row>79</xdr:row>
      <xdr:rowOff>5953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4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168530</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54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24535</xdr:rowOff>
    </xdr:from>
    <xdr:to>
      <xdr:col>36</xdr:col>
      <xdr:colOff>165100</xdr:colOff>
      <xdr:row>78</xdr:row>
      <xdr:rowOff>126135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3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142662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17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53449</xdr:rowOff>
    </xdr:from>
    <xdr:to>
      <xdr:col>55</xdr:col>
      <xdr:colOff>0</xdr:colOff>
      <xdr:row>95</xdr:row>
      <xdr:rowOff>96007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169749"/>
          <a:ext cx="838200" cy="21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96007</xdr:rowOff>
    </xdr:from>
    <xdr:to>
      <xdr:col>50</xdr:col>
      <xdr:colOff>114300</xdr:colOff>
      <xdr:row>96</xdr:row>
      <xdr:rowOff>43841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383757"/>
          <a:ext cx="889000" cy="11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43841</xdr:rowOff>
    </xdr:from>
    <xdr:to>
      <xdr:col>45</xdr:col>
      <xdr:colOff>177800</xdr:colOff>
      <xdr:row>97</xdr:row>
      <xdr:rowOff>37706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503041"/>
          <a:ext cx="889000" cy="1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37706</xdr:rowOff>
    </xdr:from>
    <xdr:to>
      <xdr:col>41</xdr:col>
      <xdr:colOff>50800</xdr:colOff>
      <xdr:row>98</xdr:row>
      <xdr:rowOff>87540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668356"/>
          <a:ext cx="889000" cy="22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2649</xdr:rowOff>
    </xdr:from>
    <xdr:to>
      <xdr:col>55</xdr:col>
      <xdr:colOff>50800</xdr:colOff>
      <xdr:row>94</xdr:row>
      <xdr:rowOff>104249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11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25526</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597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45207</xdr:rowOff>
    </xdr:from>
    <xdr:to>
      <xdr:col>50</xdr:col>
      <xdr:colOff>165100</xdr:colOff>
      <xdr:row>95</xdr:row>
      <xdr:rowOff>146807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3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163334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10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164491</xdr:rowOff>
    </xdr:from>
    <xdr:to>
      <xdr:col>46</xdr:col>
      <xdr:colOff>38100</xdr:colOff>
      <xdr:row>96</xdr:row>
      <xdr:rowOff>94641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45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111168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22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158356</xdr:rowOff>
    </xdr:from>
    <xdr:to>
      <xdr:col>41</xdr:col>
      <xdr:colOff>101600</xdr:colOff>
      <xdr:row>97</xdr:row>
      <xdr:rowOff>88506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61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105033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39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36740</xdr:rowOff>
    </xdr:from>
    <xdr:to>
      <xdr:col>36</xdr:col>
      <xdr:colOff>165100</xdr:colOff>
      <xdr:row>98</xdr:row>
      <xdr:rowOff>138340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3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129467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93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23064</xdr:rowOff>
    </xdr:from>
    <xdr:to>
      <xdr:col>85</xdr:col>
      <xdr:colOff>127000</xdr:colOff>
      <xdr:row>78</xdr:row>
      <xdr:rowOff>24473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396164"/>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2884</xdr:rowOff>
    </xdr:from>
    <xdr:to>
      <xdr:col>81</xdr:col>
      <xdr:colOff>50800</xdr:colOff>
      <xdr:row>78</xdr:row>
      <xdr:rowOff>24473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375984"/>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2884</xdr:rowOff>
    </xdr:from>
    <xdr:to>
      <xdr:col>76</xdr:col>
      <xdr:colOff>114300</xdr:colOff>
      <xdr:row>78</xdr:row>
      <xdr:rowOff>9461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375984"/>
          <a:ext cx="889000" cy="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9461</xdr:rowOff>
    </xdr:from>
    <xdr:to>
      <xdr:col>71</xdr:col>
      <xdr:colOff>177800</xdr:colOff>
      <xdr:row>78</xdr:row>
      <xdr:rowOff>21589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382561"/>
          <a:ext cx="889000" cy="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143714</xdr:rowOff>
    </xdr:from>
    <xdr:to>
      <xdr:col>85</xdr:col>
      <xdr:colOff>177800</xdr:colOff>
      <xdr:row>78</xdr:row>
      <xdr:rowOff>73864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34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58641</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26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145123</xdr:rowOff>
    </xdr:from>
    <xdr:to>
      <xdr:col>81</xdr:col>
      <xdr:colOff>101600</xdr:colOff>
      <xdr:row>78</xdr:row>
      <xdr:rowOff>75273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34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66400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43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123534</xdr:rowOff>
    </xdr:from>
    <xdr:to>
      <xdr:col>76</xdr:col>
      <xdr:colOff>165100</xdr:colOff>
      <xdr:row>78</xdr:row>
      <xdr:rowOff>53684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32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44811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41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130111</xdr:rowOff>
    </xdr:from>
    <xdr:to>
      <xdr:col>72</xdr:col>
      <xdr:colOff>38100</xdr:colOff>
      <xdr:row>78</xdr:row>
      <xdr:rowOff>60261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33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51388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42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142239</xdr:rowOff>
    </xdr:from>
    <xdr:to>
      <xdr:col>67</xdr:col>
      <xdr:colOff>101600</xdr:colOff>
      <xdr:row>78</xdr:row>
      <xdr:rowOff>72389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34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63516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4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1079</xdr:rowOff>
    </xdr:from>
    <xdr:to>
      <xdr:col>85</xdr:col>
      <xdr:colOff>127000</xdr:colOff>
      <xdr:row>98</xdr:row>
      <xdr:rowOff>9170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803179"/>
          <a:ext cx="838200" cy="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160110</xdr:rowOff>
    </xdr:from>
    <xdr:to>
      <xdr:col>81</xdr:col>
      <xdr:colOff>50800</xdr:colOff>
      <xdr:row>98</xdr:row>
      <xdr:rowOff>9170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790760"/>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160110</xdr:rowOff>
    </xdr:from>
    <xdr:to>
      <xdr:col>76</xdr:col>
      <xdr:colOff>114300</xdr:colOff>
      <xdr:row>98</xdr:row>
      <xdr:rowOff>129629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79076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115315</xdr:rowOff>
    </xdr:from>
    <xdr:to>
      <xdr:col>71</xdr:col>
      <xdr:colOff>177800</xdr:colOff>
      <xdr:row>98</xdr:row>
      <xdr:rowOff>129629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917415"/>
          <a:ext cx="889000" cy="1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121729</xdr:rowOff>
    </xdr:from>
    <xdr:to>
      <xdr:col>85</xdr:col>
      <xdr:colOff>177800</xdr:colOff>
      <xdr:row>98</xdr:row>
      <xdr:rowOff>51879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75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144606</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60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129820</xdr:rowOff>
    </xdr:from>
    <xdr:to>
      <xdr:col>81</xdr:col>
      <xdr:colOff>101600</xdr:colOff>
      <xdr:row>98</xdr:row>
      <xdr:rowOff>59970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7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51097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85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109310</xdr:rowOff>
    </xdr:from>
    <xdr:to>
      <xdr:col>76</xdr:col>
      <xdr:colOff>165100</xdr:colOff>
      <xdr:row>98</xdr:row>
      <xdr:rowOff>39460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55987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51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78829</xdr:rowOff>
    </xdr:from>
    <xdr:to>
      <xdr:col>72</xdr:col>
      <xdr:colOff>38100</xdr:colOff>
      <xdr:row>99</xdr:row>
      <xdr:rowOff>8979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8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106</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97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64515</xdr:rowOff>
    </xdr:from>
    <xdr:to>
      <xdr:col>67</xdr:col>
      <xdr:colOff>101600</xdr:colOff>
      <xdr:row>98</xdr:row>
      <xdr:rowOff>166115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157242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95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138077</xdr:rowOff>
    </xdr:from>
    <xdr:to>
      <xdr:col>116</xdr:col>
      <xdr:colOff>63500</xdr:colOff>
      <xdr:row>75</xdr:row>
      <xdr:rowOff>58410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1323300" y="12825377"/>
          <a:ext cx="838200" cy="9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58410</xdr:rowOff>
    </xdr:from>
    <xdr:to>
      <xdr:col>111</xdr:col>
      <xdr:colOff>177800</xdr:colOff>
      <xdr:row>75</xdr:row>
      <xdr:rowOff>126144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0434300" y="12917160"/>
          <a:ext cx="889000" cy="6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126144</xdr:rowOff>
    </xdr:from>
    <xdr:to>
      <xdr:col>107</xdr:col>
      <xdr:colOff>50800</xdr:colOff>
      <xdr:row>75</xdr:row>
      <xdr:rowOff>153622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2984894"/>
          <a:ext cx="889000" cy="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6998</xdr:rowOff>
    </xdr:from>
    <xdr:to>
      <xdr:col>102</xdr:col>
      <xdr:colOff>114300</xdr:colOff>
      <xdr:row>75</xdr:row>
      <xdr:rowOff>153622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656300" y="12865748"/>
          <a:ext cx="889000" cy="14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87277</xdr:rowOff>
    </xdr:from>
    <xdr:to>
      <xdr:col>116</xdr:col>
      <xdr:colOff>114300</xdr:colOff>
      <xdr:row>75</xdr:row>
      <xdr:rowOff>17427</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277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110154</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262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7610</xdr:rowOff>
    </xdr:from>
    <xdr:to>
      <xdr:col>112</xdr:col>
      <xdr:colOff>38100</xdr:colOff>
      <xdr:row>75</xdr:row>
      <xdr:rowOff>109210</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286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125737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64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75344</xdr:rowOff>
    </xdr:from>
    <xdr:to>
      <xdr:col>107</xdr:col>
      <xdr:colOff>101600</xdr:colOff>
      <xdr:row>76</xdr:row>
      <xdr:rowOff>5494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293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22021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0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102822</xdr:rowOff>
    </xdr:from>
    <xdr:to>
      <xdr:col>102</xdr:col>
      <xdr:colOff>165100</xdr:colOff>
      <xdr:row>76</xdr:row>
      <xdr:rowOff>32972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29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24099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0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127648</xdr:rowOff>
    </xdr:from>
    <xdr:to>
      <xdr:col>98</xdr:col>
      <xdr:colOff>38100</xdr:colOff>
      <xdr:row>75</xdr:row>
      <xdr:rowOff>57798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281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74325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59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主な構成要素である物件費は、住民一人当たり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97,877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円となっており、類似団体平均と比較し高い水準にあります。これは、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新庁舎建設に伴う移転業務や備品購入の増加によるものです。また、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福生都市計画事業瑞穂町箱根ケ崎駅西土地区画整理事業を実施していることが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一つの要因となっており、区画整理の完了を予定している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年度までは高い水準が続くと考えられます。　また、扶助費についても主な構成要素の一つとなっています。平成２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３０</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３０</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％増となっていますが、主に社会福祉費及び児童福祉費に係る扶助費が増加傾向にあり、類似団体平均を上回っている要因の一つにもなっています。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については、建設事業や施設の大規模修繕等の実施の有無により、年度間で決算額にばらつきはありますが、類似団体平均を上回っている状況となっています。これについても、駅西土地区画整理事業を実施していることが要因の一つとなっています。</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組合施行により実施している、殿ヶ谷地区土地区画整理事業への助成金の支出についても、普通建設事業費を増加させている要因の一つとなっており、区画整理完了までは高い水準が続くと考えられます。</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さらに、令和２年度まで新庁舎建設事業を行っており、例年より高い水準となっています。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32,824
31,989
16.85
17,440,602
17,030,424
266,026
7,040,581
7,924,760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121739</xdr:rowOff>
    </xdr:from>
    <xdr:to>
      <xdr:col>24</xdr:col>
      <xdr:colOff>63500</xdr:colOff>
      <xdr:row>33</xdr:row>
      <xdr:rowOff>134801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77958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134148</xdr:rowOff>
    </xdr:from>
    <xdr:to>
      <xdr:col>19</xdr:col>
      <xdr:colOff>177800</xdr:colOff>
      <xdr:row>33</xdr:row>
      <xdr:rowOff>134801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79199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134148</xdr:rowOff>
    </xdr:from>
    <xdr:to>
      <xdr:col>15</xdr:col>
      <xdr:colOff>50800</xdr:colOff>
      <xdr:row>33</xdr:row>
      <xdr:rowOff>154069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791998"/>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23440</xdr:rowOff>
    </xdr:from>
    <xdr:to>
      <xdr:col>10</xdr:col>
      <xdr:colOff>114300</xdr:colOff>
      <xdr:row>33</xdr:row>
      <xdr:rowOff>154069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68129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70939</xdr:rowOff>
    </xdr:from>
    <xdr:to>
      <xdr:col>24</xdr:col>
      <xdr:colOff>114300</xdr:colOff>
      <xdr:row>34</xdr:row>
      <xdr:rowOff>1089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93816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8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84001</xdr:rowOff>
    </xdr:from>
    <xdr:to>
      <xdr:col>20</xdr:col>
      <xdr:colOff>38100</xdr:colOff>
      <xdr:row>34</xdr:row>
      <xdr:rowOff>14151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4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30678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83348</xdr:rowOff>
    </xdr:from>
    <xdr:to>
      <xdr:col>15</xdr:col>
      <xdr:colOff>101600</xdr:colOff>
      <xdr:row>34</xdr:row>
      <xdr:rowOff>13498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30025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1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103269</xdr:rowOff>
    </xdr:from>
    <xdr:to>
      <xdr:col>10</xdr:col>
      <xdr:colOff>165100</xdr:colOff>
      <xdr:row>34</xdr:row>
      <xdr:rowOff>33419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6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49946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3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144090</xdr:rowOff>
    </xdr:from>
    <xdr:to>
      <xdr:col>6</xdr:col>
      <xdr:colOff>38100</xdr:colOff>
      <xdr:row>33</xdr:row>
      <xdr:rowOff>74240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90767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40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46475</xdr:rowOff>
    </xdr:from>
    <xdr:to>
      <xdr:col>24</xdr:col>
      <xdr:colOff>63500</xdr:colOff>
      <xdr:row>55</xdr:row>
      <xdr:rowOff>164095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8961875"/>
          <a:ext cx="838200" cy="63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164095</xdr:rowOff>
    </xdr:from>
    <xdr:to>
      <xdr:col>19</xdr:col>
      <xdr:colOff>177800</xdr:colOff>
      <xdr:row>56</xdr:row>
      <xdr:rowOff>164683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9593845"/>
          <a:ext cx="889000" cy="17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100637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87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164683</xdr:rowOff>
    </xdr:from>
    <xdr:to>
      <xdr:col>15</xdr:col>
      <xdr:colOff>50800</xdr:colOff>
      <xdr:row>57</xdr:row>
      <xdr:rowOff>161961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765883"/>
          <a:ext cx="889000" cy="16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161961</xdr:rowOff>
    </xdr:from>
    <xdr:to>
      <xdr:col>10</xdr:col>
      <xdr:colOff>114300</xdr:colOff>
      <xdr:row>58</xdr:row>
      <xdr:rowOff>36264</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934611"/>
          <a:ext cx="889000" cy="4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52795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9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167125</xdr:rowOff>
    </xdr:from>
    <xdr:to>
      <xdr:col>24</xdr:col>
      <xdr:colOff>114300</xdr:colOff>
      <xdr:row>52</xdr:row>
      <xdr:rowOff>97275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891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18552</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876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113295</xdr:rowOff>
    </xdr:from>
    <xdr:to>
      <xdr:col>20</xdr:col>
      <xdr:colOff>38100</xdr:colOff>
      <xdr:row>56</xdr:row>
      <xdr:rowOff>43445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54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59972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31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113883</xdr:rowOff>
    </xdr:from>
    <xdr:to>
      <xdr:col>15</xdr:col>
      <xdr:colOff>101600</xdr:colOff>
      <xdr:row>57</xdr:row>
      <xdr:rowOff>44033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60560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49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111161</xdr:rowOff>
    </xdr:from>
    <xdr:to>
      <xdr:col>10</xdr:col>
      <xdr:colOff>165100</xdr:colOff>
      <xdr:row>58</xdr:row>
      <xdr:rowOff>41311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8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57838</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65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156914</xdr:rowOff>
    </xdr:from>
    <xdr:to>
      <xdr:col>6</xdr:col>
      <xdr:colOff>38100</xdr:colOff>
      <xdr:row>58</xdr:row>
      <xdr:rowOff>87064</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2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78191</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02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18529</xdr:rowOff>
    </xdr:from>
    <xdr:to>
      <xdr:col>24</xdr:col>
      <xdr:colOff>63500</xdr:colOff>
      <xdr:row>74</xdr:row>
      <xdr:rowOff>123241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705829"/>
          <a:ext cx="838200" cy="10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123241</xdr:rowOff>
    </xdr:from>
    <xdr:to>
      <xdr:col>19</xdr:col>
      <xdr:colOff>177800</xdr:colOff>
      <xdr:row>75</xdr:row>
      <xdr:rowOff>24702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810541"/>
          <a:ext cx="889000" cy="7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24702</xdr:rowOff>
    </xdr:from>
    <xdr:to>
      <xdr:col>15</xdr:col>
      <xdr:colOff>50800</xdr:colOff>
      <xdr:row>75</xdr:row>
      <xdr:rowOff>35763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2883452"/>
          <a:ext cx="889000" cy="1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35763</xdr:rowOff>
    </xdr:from>
    <xdr:to>
      <xdr:col>10</xdr:col>
      <xdr:colOff>114300</xdr:colOff>
      <xdr:row>75</xdr:row>
      <xdr:rowOff>60592</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2894513"/>
          <a:ext cx="889000" cy="2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139179</xdr:rowOff>
    </xdr:from>
    <xdr:to>
      <xdr:col>24</xdr:col>
      <xdr:colOff>114300</xdr:colOff>
      <xdr:row>74</xdr:row>
      <xdr:rowOff>69329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65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162056</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50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72441</xdr:rowOff>
    </xdr:from>
    <xdr:to>
      <xdr:col>20</xdr:col>
      <xdr:colOff>38100</xdr:colOff>
      <xdr:row>75</xdr:row>
      <xdr:rowOff>2591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75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19118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53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145352</xdr:rowOff>
    </xdr:from>
    <xdr:to>
      <xdr:col>15</xdr:col>
      <xdr:colOff>101600</xdr:colOff>
      <xdr:row>75</xdr:row>
      <xdr:rowOff>75502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83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92029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60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156413</xdr:rowOff>
    </xdr:from>
    <xdr:to>
      <xdr:col>10</xdr:col>
      <xdr:colOff>165100</xdr:colOff>
      <xdr:row>75</xdr:row>
      <xdr:rowOff>86563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103090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61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9792</xdr:rowOff>
    </xdr:from>
    <xdr:to>
      <xdr:col>6</xdr:col>
      <xdr:colOff>38100</xdr:colOff>
      <xdr:row>75</xdr:row>
      <xdr:rowOff>111392</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28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127919</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64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20518</xdr:rowOff>
    </xdr:from>
    <xdr:to>
      <xdr:col>24</xdr:col>
      <xdr:colOff>63500</xdr:colOff>
      <xdr:row>97</xdr:row>
      <xdr:rowOff>35131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3797300" y="16651168"/>
          <a:ext cx="838200" cy="1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20518</xdr:rowOff>
    </xdr:from>
    <xdr:to>
      <xdr:col>19</xdr:col>
      <xdr:colOff>177800</xdr:colOff>
      <xdr:row>97</xdr:row>
      <xdr:rowOff>86224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651168"/>
          <a:ext cx="889000" cy="6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82077</xdr:rowOff>
    </xdr:from>
    <xdr:to>
      <xdr:col>15</xdr:col>
      <xdr:colOff>50800</xdr:colOff>
      <xdr:row>97</xdr:row>
      <xdr:rowOff>86224</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712727"/>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71055</xdr:rowOff>
    </xdr:from>
    <xdr:to>
      <xdr:col>10</xdr:col>
      <xdr:colOff>114300</xdr:colOff>
      <xdr:row>97</xdr:row>
      <xdr:rowOff>82077</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701705"/>
          <a:ext cx="889000" cy="1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30146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155781</xdr:rowOff>
    </xdr:from>
    <xdr:to>
      <xdr:col>24</xdr:col>
      <xdr:colOff>114300</xdr:colOff>
      <xdr:row>97</xdr:row>
      <xdr:rowOff>85931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61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7208</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4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141168</xdr:rowOff>
    </xdr:from>
    <xdr:to>
      <xdr:col>20</xdr:col>
      <xdr:colOff>38100</xdr:colOff>
      <xdr:row>97</xdr:row>
      <xdr:rowOff>71318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6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87845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3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35424</xdr:rowOff>
    </xdr:from>
    <xdr:to>
      <xdr:col>15</xdr:col>
      <xdr:colOff>101600</xdr:colOff>
      <xdr:row>97</xdr:row>
      <xdr:rowOff>137024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66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153551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31277</xdr:rowOff>
    </xdr:from>
    <xdr:to>
      <xdr:col>10</xdr:col>
      <xdr:colOff>165100</xdr:colOff>
      <xdr:row>97</xdr:row>
      <xdr:rowOff>132877</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66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149404</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43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20255</xdr:rowOff>
    </xdr:from>
    <xdr:to>
      <xdr:col>6</xdr:col>
      <xdr:colOff>38100</xdr:colOff>
      <xdr:row>97</xdr:row>
      <xdr:rowOff>121855</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65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138382</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42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37157</xdr:rowOff>
    </xdr:from>
    <xdr:to>
      <xdr:col>55</xdr:col>
      <xdr:colOff>0</xdr:colOff>
      <xdr:row>32</xdr:row>
      <xdr:rowOff>5806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9639300" y="5352107"/>
          <a:ext cx="838200" cy="14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54264</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569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5806</xdr:rowOff>
    </xdr:from>
    <xdr:to>
      <xdr:col>50</xdr:col>
      <xdr:colOff>114300</xdr:colOff>
      <xdr:row>32</xdr:row>
      <xdr:rowOff>10378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8750300" y="54922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10378</xdr:rowOff>
    </xdr:from>
    <xdr:to>
      <xdr:col>45</xdr:col>
      <xdr:colOff>177800</xdr:colOff>
      <xdr:row>32</xdr:row>
      <xdr:rowOff>18216</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flipV="1">
          <a:off x="7861300" y="5496778"/>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157134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18216</xdr:rowOff>
    </xdr:from>
    <xdr:to>
      <xdr:col>41</xdr:col>
      <xdr:colOff>50800</xdr:colOff>
      <xdr:row>32</xdr:row>
      <xdr:rowOff>40096</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flipV="1">
          <a:off x="6972300" y="5504616"/>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158440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124803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157807</xdr:rowOff>
    </xdr:from>
    <xdr:to>
      <xdr:col>55</xdr:col>
      <xdr:colOff>50800</xdr:colOff>
      <xdr:row>31</xdr:row>
      <xdr:rowOff>87957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530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110834</xdr:rowOff>
    </xdr:from>
    <xdr:ext cx="469744"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525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126456</xdr:rowOff>
    </xdr:from>
    <xdr:to>
      <xdr:col>50</xdr:col>
      <xdr:colOff>165100</xdr:colOff>
      <xdr:row>32</xdr:row>
      <xdr:rowOff>56606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54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73133</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04428" y="52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131028</xdr:rowOff>
    </xdr:from>
    <xdr:to>
      <xdr:col>46</xdr:col>
      <xdr:colOff>38100</xdr:colOff>
      <xdr:row>32</xdr:row>
      <xdr:rowOff>61178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54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77705</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15428" y="522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138866</xdr:rowOff>
    </xdr:from>
    <xdr:to>
      <xdr:col>41</xdr:col>
      <xdr:colOff>101600</xdr:colOff>
      <xdr:row>32</xdr:row>
      <xdr:rowOff>69016</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54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85543</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26428" y="52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160746</xdr:rowOff>
    </xdr:from>
    <xdr:to>
      <xdr:col>36</xdr:col>
      <xdr:colOff>165100</xdr:colOff>
      <xdr:row>32</xdr:row>
      <xdr:rowOff>90896</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54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107423</xdr:rowOff>
    </xdr:from>
    <xdr:ext cx="469744"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37428" y="525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66140</xdr:rowOff>
    </xdr:from>
    <xdr:to>
      <xdr:col>55</xdr:col>
      <xdr:colOff>0</xdr:colOff>
      <xdr:row>59</xdr:row>
      <xdr:rowOff>71593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9639300" y="10181690"/>
          <a:ext cx="838200" cy="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53142</xdr:rowOff>
    </xdr:from>
    <xdr:to>
      <xdr:col>50</xdr:col>
      <xdr:colOff>114300</xdr:colOff>
      <xdr:row>59</xdr:row>
      <xdr:rowOff>71593</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8750300" y="10168692"/>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53142</xdr:rowOff>
    </xdr:from>
    <xdr:to>
      <xdr:col>45</xdr:col>
      <xdr:colOff>177800</xdr:colOff>
      <xdr:row>59</xdr:row>
      <xdr:rowOff>61666</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7861300" y="10168692"/>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61666</xdr:rowOff>
    </xdr:from>
    <xdr:to>
      <xdr:col>41</xdr:col>
      <xdr:colOff>50800</xdr:colOff>
      <xdr:row>59</xdr:row>
      <xdr:rowOff>75267</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flipV="1">
          <a:off x="6972300" y="10177216"/>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15340</xdr:rowOff>
    </xdr:from>
    <xdr:to>
      <xdr:col>55</xdr:col>
      <xdr:colOff>50800</xdr:colOff>
      <xdr:row>59</xdr:row>
      <xdr:rowOff>116940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101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101717</xdr:rowOff>
    </xdr:from>
    <xdr:ext cx="469744"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1004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20793</xdr:rowOff>
    </xdr:from>
    <xdr:to>
      <xdr:col>50</xdr:col>
      <xdr:colOff>165100</xdr:colOff>
      <xdr:row>59</xdr:row>
      <xdr:rowOff>122393</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101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113520</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404428" y="1022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2342</xdr:rowOff>
    </xdr:from>
    <xdr:to>
      <xdr:col>46</xdr:col>
      <xdr:colOff>38100</xdr:colOff>
      <xdr:row>59</xdr:row>
      <xdr:rowOff>103942</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1011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95069</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515428" y="1021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10866</xdr:rowOff>
    </xdr:from>
    <xdr:to>
      <xdr:col>41</xdr:col>
      <xdr:colOff>101600</xdr:colOff>
      <xdr:row>59</xdr:row>
      <xdr:rowOff>112466</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101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103593</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626428" y="10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24467</xdr:rowOff>
    </xdr:from>
    <xdr:to>
      <xdr:col>36</xdr:col>
      <xdr:colOff>165100</xdr:colOff>
      <xdr:row>59</xdr:row>
      <xdr:rowOff>126067</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1014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117194</xdr:rowOff>
    </xdr:from>
    <xdr:ext cx="469744"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37428" y="1023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68280</xdr:rowOff>
    </xdr:from>
    <xdr:to>
      <xdr:col>55</xdr:col>
      <xdr:colOff>0</xdr:colOff>
      <xdr:row>79</xdr:row>
      <xdr:rowOff>70586</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9639300" y="13612830"/>
          <a:ext cx="838200" cy="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70586</xdr:rowOff>
    </xdr:from>
    <xdr:to>
      <xdr:col>50</xdr:col>
      <xdr:colOff>114300</xdr:colOff>
      <xdr:row>79</xdr:row>
      <xdr:rowOff>71796</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8750300" y="13615136"/>
          <a:ext cx="889000" cy="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71796</xdr:rowOff>
    </xdr:from>
    <xdr:to>
      <xdr:col>45</xdr:col>
      <xdr:colOff>177800</xdr:colOff>
      <xdr:row>79</xdr:row>
      <xdr:rowOff>72013</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flipV="1">
          <a:off x="7861300" y="13616346"/>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63695</xdr:rowOff>
    </xdr:from>
    <xdr:to>
      <xdr:col>41</xdr:col>
      <xdr:colOff>50800</xdr:colOff>
      <xdr:row>79</xdr:row>
      <xdr:rowOff>72013</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972300" y="13608245"/>
          <a:ext cx="889000" cy="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17480</xdr:rowOff>
    </xdr:from>
    <xdr:to>
      <xdr:col>55</xdr:col>
      <xdr:colOff>50800</xdr:colOff>
      <xdr:row>79</xdr:row>
      <xdr:rowOff>119080</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356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123237</xdr:rowOff>
    </xdr:from>
    <xdr:ext cx="469744"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349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19786</xdr:rowOff>
    </xdr:from>
    <xdr:to>
      <xdr:col>50</xdr:col>
      <xdr:colOff>165100</xdr:colOff>
      <xdr:row>79</xdr:row>
      <xdr:rowOff>121386</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35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112513</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404428" y="1365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20996</xdr:rowOff>
    </xdr:from>
    <xdr:to>
      <xdr:col>46</xdr:col>
      <xdr:colOff>38100</xdr:colOff>
      <xdr:row>79</xdr:row>
      <xdr:rowOff>122596</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356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113723</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515428" y="1365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21213</xdr:rowOff>
    </xdr:from>
    <xdr:to>
      <xdr:col>41</xdr:col>
      <xdr:colOff>101600</xdr:colOff>
      <xdr:row>79</xdr:row>
      <xdr:rowOff>122813</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56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113940</xdr:rowOff>
    </xdr:from>
    <xdr:ext cx="469744"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626428" y="1365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12895</xdr:rowOff>
    </xdr:from>
    <xdr:to>
      <xdr:col>36</xdr:col>
      <xdr:colOff>165100</xdr:colOff>
      <xdr:row>79</xdr:row>
      <xdr:rowOff>114495</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55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105622</xdr:rowOff>
    </xdr:from>
    <xdr:ext cx="469744"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37428" y="1365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122403</xdr:rowOff>
    </xdr:from>
    <xdr:to>
      <xdr:col>55</xdr:col>
      <xdr:colOff>0</xdr:colOff>
      <xdr:row>97</xdr:row>
      <xdr:rowOff>129682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753053"/>
          <a:ext cx="838200" cy="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149613</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78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122403</xdr:rowOff>
    </xdr:from>
    <xdr:to>
      <xdr:col>50</xdr:col>
      <xdr:colOff>114300</xdr:colOff>
      <xdr:row>97</xdr:row>
      <xdr:rowOff>129226</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753053"/>
          <a:ext cx="889000" cy="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90744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129226</xdr:rowOff>
    </xdr:from>
    <xdr:to>
      <xdr:col>45</xdr:col>
      <xdr:colOff>177800</xdr:colOff>
      <xdr:row>97</xdr:row>
      <xdr:rowOff>142864</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759876"/>
          <a:ext cx="889000" cy="1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142864</xdr:rowOff>
    </xdr:from>
    <xdr:to>
      <xdr:col>41</xdr:col>
      <xdr:colOff>50800</xdr:colOff>
      <xdr:row>98</xdr:row>
      <xdr:rowOff>5569</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773514"/>
          <a:ext cx="889000" cy="3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78882</xdr:rowOff>
    </xdr:from>
    <xdr:to>
      <xdr:col>55</xdr:col>
      <xdr:colOff>50800</xdr:colOff>
      <xdr:row>98</xdr:row>
      <xdr:rowOff>9032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70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101759</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56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71603</xdr:rowOff>
    </xdr:from>
    <xdr:to>
      <xdr:col>50</xdr:col>
      <xdr:colOff>165100</xdr:colOff>
      <xdr:row>98</xdr:row>
      <xdr:rowOff>1753</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70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18280</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4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78426</xdr:rowOff>
    </xdr:from>
    <xdr:to>
      <xdr:col>46</xdr:col>
      <xdr:colOff>38100</xdr:colOff>
      <xdr:row>98</xdr:row>
      <xdr:rowOff>8576</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70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25103</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48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92064</xdr:rowOff>
    </xdr:from>
    <xdr:to>
      <xdr:col>41</xdr:col>
      <xdr:colOff>101600</xdr:colOff>
      <xdr:row>98</xdr:row>
      <xdr:rowOff>22214</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72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38741</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4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126219</xdr:rowOff>
    </xdr:from>
    <xdr:to>
      <xdr:col>36</xdr:col>
      <xdr:colOff>165100</xdr:colOff>
      <xdr:row>98</xdr:row>
      <xdr:rowOff>56369</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75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72896</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53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167361</xdr:rowOff>
    </xdr:from>
    <xdr:to>
      <xdr:col>85</xdr:col>
      <xdr:colOff>127000</xdr:colOff>
      <xdr:row>37</xdr:row>
      <xdr:rowOff>71920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5481300" y="6339561"/>
          <a:ext cx="8382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71920</xdr:rowOff>
    </xdr:from>
    <xdr:to>
      <xdr:col>81</xdr:col>
      <xdr:colOff>50800</xdr:colOff>
      <xdr:row>37</xdr:row>
      <xdr:rowOff>111087</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4592300" y="6415570"/>
          <a:ext cx="889000" cy="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170159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12865</xdr:rowOff>
    </xdr:from>
    <xdr:to>
      <xdr:col>76</xdr:col>
      <xdr:colOff>114300</xdr:colOff>
      <xdr:row>37</xdr:row>
      <xdr:rowOff>111087</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3703300" y="6356515"/>
          <a:ext cx="889000" cy="9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29380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100800</xdr:rowOff>
    </xdr:from>
    <xdr:to>
      <xdr:col>71</xdr:col>
      <xdr:colOff>177800</xdr:colOff>
      <xdr:row>37</xdr:row>
      <xdr:rowOff>12865</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2814300" y="6273000"/>
          <a:ext cx="889000" cy="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26064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116561</xdr:rowOff>
    </xdr:from>
    <xdr:to>
      <xdr:col>85</xdr:col>
      <xdr:colOff>177800</xdr:colOff>
      <xdr:row>37</xdr:row>
      <xdr:rowOff>46711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28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139438</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21120</xdr:rowOff>
    </xdr:from>
    <xdr:to>
      <xdr:col>81</xdr:col>
      <xdr:colOff>101600</xdr:colOff>
      <xdr:row>37</xdr:row>
      <xdr:rowOff>122720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36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139247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13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60287</xdr:rowOff>
    </xdr:from>
    <xdr:to>
      <xdr:col>76</xdr:col>
      <xdr:colOff>165100</xdr:colOff>
      <xdr:row>37</xdr:row>
      <xdr:rowOff>161887</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40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6964</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17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133515</xdr:rowOff>
    </xdr:from>
    <xdr:to>
      <xdr:col>72</xdr:col>
      <xdr:colOff>38100</xdr:colOff>
      <xdr:row>37</xdr:row>
      <xdr:rowOff>63665</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30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80192</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08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50000</xdr:rowOff>
    </xdr:from>
    <xdr:to>
      <xdr:col>67</xdr:col>
      <xdr:colOff>101600</xdr:colOff>
      <xdr:row>36</xdr:row>
      <xdr:rowOff>151600</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2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168127</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599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71675</xdr:rowOff>
    </xdr:from>
    <xdr:to>
      <xdr:col>85</xdr:col>
      <xdr:colOff>127000</xdr:colOff>
      <xdr:row>58</xdr:row>
      <xdr:rowOff>159218</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5481300" y="10015775"/>
          <a:ext cx="838200" cy="8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26652</xdr:rowOff>
    </xdr:from>
    <xdr:to>
      <xdr:col>81</xdr:col>
      <xdr:colOff>50800</xdr:colOff>
      <xdr:row>58</xdr:row>
      <xdr:rowOff>71675</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4592300" y="9970752"/>
          <a:ext cx="889000" cy="4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26652</xdr:rowOff>
    </xdr:from>
    <xdr:to>
      <xdr:col>76</xdr:col>
      <xdr:colOff>114300</xdr:colOff>
      <xdr:row>58</xdr:row>
      <xdr:rowOff>108393</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9970752"/>
          <a:ext cx="889000" cy="8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66080</xdr:rowOff>
    </xdr:from>
    <xdr:to>
      <xdr:col>71</xdr:col>
      <xdr:colOff>177800</xdr:colOff>
      <xdr:row>58</xdr:row>
      <xdr:rowOff>108393</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814300" y="10010180"/>
          <a:ext cx="889000" cy="4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108418</xdr:rowOff>
    </xdr:from>
    <xdr:to>
      <xdr:col>85</xdr:col>
      <xdr:colOff>177800</xdr:colOff>
      <xdr:row>59</xdr:row>
      <xdr:rowOff>38568</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1005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86845</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1003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20875</xdr:rowOff>
    </xdr:from>
    <xdr:to>
      <xdr:col>81</xdr:col>
      <xdr:colOff>101600</xdr:colOff>
      <xdr:row>58</xdr:row>
      <xdr:rowOff>122475</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996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139002</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97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147302</xdr:rowOff>
    </xdr:from>
    <xdr:to>
      <xdr:col>76</xdr:col>
      <xdr:colOff>165100</xdr:colOff>
      <xdr:row>58</xdr:row>
      <xdr:rowOff>77452</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9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93979</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969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57593</xdr:rowOff>
    </xdr:from>
    <xdr:to>
      <xdr:col>72</xdr:col>
      <xdr:colOff>38100</xdr:colOff>
      <xdr:row>58</xdr:row>
      <xdr:rowOff>159193</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1000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4270</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977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15280</xdr:rowOff>
    </xdr:from>
    <xdr:to>
      <xdr:col>67</xdr:col>
      <xdr:colOff>101600</xdr:colOff>
      <xdr:row>58</xdr:row>
      <xdr:rowOff>116880</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99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133407</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973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23064</xdr:rowOff>
    </xdr:from>
    <xdr:to>
      <xdr:col>85</xdr:col>
      <xdr:colOff>127000</xdr:colOff>
      <xdr:row>98</xdr:row>
      <xdr:rowOff>24473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825164"/>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2884</xdr:rowOff>
    </xdr:from>
    <xdr:to>
      <xdr:col>81</xdr:col>
      <xdr:colOff>50800</xdr:colOff>
      <xdr:row>98</xdr:row>
      <xdr:rowOff>24473</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804984"/>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2884</xdr:rowOff>
    </xdr:from>
    <xdr:to>
      <xdr:col>76</xdr:col>
      <xdr:colOff>114300</xdr:colOff>
      <xdr:row>98</xdr:row>
      <xdr:rowOff>9461</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804984"/>
          <a:ext cx="889000" cy="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9461</xdr:rowOff>
    </xdr:from>
    <xdr:to>
      <xdr:col>71</xdr:col>
      <xdr:colOff>177800</xdr:colOff>
      <xdr:row>98</xdr:row>
      <xdr:rowOff>21589</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811561"/>
          <a:ext cx="889000" cy="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143714</xdr:rowOff>
    </xdr:from>
    <xdr:to>
      <xdr:col>85</xdr:col>
      <xdr:colOff>177800</xdr:colOff>
      <xdr:row>98</xdr:row>
      <xdr:rowOff>73864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7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58641</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68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145123</xdr:rowOff>
    </xdr:from>
    <xdr:to>
      <xdr:col>81</xdr:col>
      <xdr:colOff>101600</xdr:colOff>
      <xdr:row>98</xdr:row>
      <xdr:rowOff>75273</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77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66400</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86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123534</xdr:rowOff>
    </xdr:from>
    <xdr:to>
      <xdr:col>76</xdr:col>
      <xdr:colOff>165100</xdr:colOff>
      <xdr:row>98</xdr:row>
      <xdr:rowOff>53684</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75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44811</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8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130111</xdr:rowOff>
    </xdr:from>
    <xdr:to>
      <xdr:col>72</xdr:col>
      <xdr:colOff>38100</xdr:colOff>
      <xdr:row>98</xdr:row>
      <xdr:rowOff>60261</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76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51388</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85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142239</xdr:rowOff>
    </xdr:from>
    <xdr:to>
      <xdr:col>67</xdr:col>
      <xdr:colOff>101600</xdr:colOff>
      <xdr:row>98</xdr:row>
      <xdr:rowOff>72389</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77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63516</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8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主な構成要素である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費については、住民一人当たり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145,064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円となっており、類似団体平均と比較し高い水準にあります。平成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高い水準となっているのは、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新庁舎建設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事業を実施したことによるもので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、令和２年度までは高い水準が続くと考えられます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159,541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％増加しています。主な要因として、介護給付費・訓練等給付費等の扶助費の増加や国民健康保険特別会計への赤字補てん的な繰出金の増加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介護保険特別会計への保険給付費に係る繰出金の増加等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があげられます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。なお、国民健康保険特別会計への赤字補てん的な繰出金については、多摩地区の市町村と比較しても高い水準となっており、民生費が類似団体平均を上回っている要因の一つにもなっています。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土木費については、住民一人当たり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79,382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と比較し高い水準にあります。これは、福生都市計画事業瑞穂町箱根ケ崎駅西土地区画整理事業の実施や殿ヶ谷土地区画整理事業への助成金が主な要因となっており、区画整理完了までは高い水準が続くと考えられ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単年度収支は約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7,900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プラス</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値で、財政調整基金積立金が約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万円、取崩額が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万円、相殺して約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万円取り崩していることから、実質単年度収支は約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万円のマイナスとなりました。財政調整基金については、決算剰余金の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以上を積立てるとともに、最低水準の取り崩しに努めています。</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年度決算については、約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万円取り崩していることから、基金残高が前年度比で減少しています。</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今後も財政調整基金残高比率の急激な低下を招くことのないよう、計画的な事業進捗に努めます。</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年度決算は、一般会計では、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新庁舎建設工事が建物部分の建設最終年度となり、当該事業最大の負担が必要な年度となったことにより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、歳出決算額が前年度比約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億円の増額となりました。また、歳入決算額において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新庁舎建設工事の影響により基金繰入金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、地方債が約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歳入決算額全体では約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万円の増額となりました。歳</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出</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決算額は増額となったものの、歳</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入</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決算額の増額がそれを上回り、実質収支は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額となりました。さらに、標準財政規模は前年度比約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、標準財政規模比</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でも</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となりましたが、黒字決算の状況は続いています。</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その他会計についても、黒字決算の状況が続いており、実質収支比率も一定の比率を維持していますが、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満たない比率となっています。特に、国民健康保険特別会計の赤字補てんを一般会計からの繰出金で補うことにより、黒字決算となっていることは否めません。適正な保険税率を検討するなど、一般会計繰出金に依存しない独立採算の原則による財政運営に努めます。</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22" zoomScale="55" zoomScaleNormal="55" workbookViewId="0">
      <selection activeCell="L26" sqref="L26:P26"/>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
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
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
82</v>
      </c>
      <c r="C3" s="650"/>
      <c r="D3" s="650"/>
      <c r="E3" s="651"/>
      <c r="F3" s="651"/>
      <c r="G3" s="651"/>
      <c r="H3" s="651"/>
      <c r="I3" s="651"/>
      <c r="J3" s="651"/>
      <c r="K3" s="651"/>
      <c r="L3" s="651" t="s">
        <v>
83</v>
      </c>
      <c r="M3" s="651"/>
      <c r="N3" s="651"/>
      <c r="O3" s="651"/>
      <c r="P3" s="651"/>
      <c r="Q3" s="651"/>
      <c r="R3" s="654"/>
      <c r="S3" s="654"/>
      <c r="T3" s="654"/>
      <c r="U3" s="654"/>
      <c r="V3" s="655"/>
      <c r="W3" s="545" t="s">
        <v>
84</v>
      </c>
      <c r="X3" s="546"/>
      <c r="Y3" s="546"/>
      <c r="Z3" s="546"/>
      <c r="AA3" s="546"/>
      <c r="AB3" s="650"/>
      <c r="AC3" s="654" t="s">
        <v>
85</v>
      </c>
      <c r="AD3" s="546"/>
      <c r="AE3" s="546"/>
      <c r="AF3" s="546"/>
      <c r="AG3" s="546"/>
      <c r="AH3" s="546"/>
      <c r="AI3" s="546"/>
      <c r="AJ3" s="546"/>
      <c r="AK3" s="546"/>
      <c r="AL3" s="616"/>
      <c r="AM3" s="545" t="s">
        <v>
86</v>
      </c>
      <c r="AN3" s="546"/>
      <c r="AO3" s="546"/>
      <c r="AP3" s="546"/>
      <c r="AQ3" s="546"/>
      <c r="AR3" s="546"/>
      <c r="AS3" s="546"/>
      <c r="AT3" s="546"/>
      <c r="AU3" s="546"/>
      <c r="AV3" s="546"/>
      <c r="AW3" s="546"/>
      <c r="AX3" s="616"/>
      <c r="AY3" s="608" t="s">
        <v>
1</v>
      </c>
      <c r="AZ3" s="609"/>
      <c r="BA3" s="609"/>
      <c r="BB3" s="609"/>
      <c r="BC3" s="609"/>
      <c r="BD3" s="609"/>
      <c r="BE3" s="609"/>
      <c r="BF3" s="609"/>
      <c r="BG3" s="609"/>
      <c r="BH3" s="609"/>
      <c r="BI3" s="609"/>
      <c r="BJ3" s="609"/>
      <c r="BK3" s="609"/>
      <c r="BL3" s="609"/>
      <c r="BM3" s="658"/>
      <c r="BN3" s="545" t="s">
        <v>
87</v>
      </c>
      <c r="BO3" s="546"/>
      <c r="BP3" s="546"/>
      <c r="BQ3" s="546"/>
      <c r="BR3" s="546"/>
      <c r="BS3" s="546"/>
      <c r="BT3" s="546"/>
      <c r="BU3" s="616"/>
      <c r="BV3" s="545" t="s">
        <v>
88</v>
      </c>
      <c r="BW3" s="546"/>
      <c r="BX3" s="546"/>
      <c r="BY3" s="546"/>
      <c r="BZ3" s="546"/>
      <c r="CA3" s="546"/>
      <c r="CB3" s="546"/>
      <c r="CC3" s="616"/>
      <c r="CD3" s="608" t="s">
        <v>
1</v>
      </c>
      <c r="CE3" s="609"/>
      <c r="CF3" s="609"/>
      <c r="CG3" s="609"/>
      <c r="CH3" s="609"/>
      <c r="CI3" s="609"/>
      <c r="CJ3" s="609"/>
      <c r="CK3" s="609"/>
      <c r="CL3" s="609"/>
      <c r="CM3" s="609"/>
      <c r="CN3" s="609"/>
      <c r="CO3" s="609"/>
      <c r="CP3" s="609"/>
      <c r="CQ3" s="609"/>
      <c r="CR3" s="609"/>
      <c r="CS3" s="658"/>
      <c r="CT3" s="545" t="s">
        <v>
89</v>
      </c>
      <c r="CU3" s="546"/>
      <c r="CV3" s="546"/>
      <c r="CW3" s="546"/>
      <c r="CX3" s="546"/>
      <c r="CY3" s="546"/>
      <c r="CZ3" s="546"/>
      <c r="DA3" s="616"/>
      <c r="DB3" s="545" t="s">
        <v>
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
91</v>
      </c>
      <c r="AZ4" s="459"/>
      <c r="BA4" s="459"/>
      <c r="BB4" s="459"/>
      <c r="BC4" s="459"/>
      <c r="BD4" s="459"/>
      <c r="BE4" s="459"/>
      <c r="BF4" s="459"/>
      <c r="BG4" s="459"/>
      <c r="BH4" s="459"/>
      <c r="BI4" s="459"/>
      <c r="BJ4" s="459"/>
      <c r="BK4" s="459"/>
      <c r="BL4" s="459"/>
      <c r="BM4" s="460"/>
      <c r="BN4" s="461">
        <v>
17440602</v>
      </c>
      <c r="BO4" s="462"/>
      <c r="BP4" s="462"/>
      <c r="BQ4" s="462"/>
      <c r="BR4" s="462"/>
      <c r="BS4" s="462"/>
      <c r="BT4" s="462"/>
      <c r="BU4" s="463"/>
      <c r="BV4" s="461">
        <v>
15612563</v>
      </c>
      <c r="BW4" s="462"/>
      <c r="BX4" s="462"/>
      <c r="BY4" s="462"/>
      <c r="BZ4" s="462"/>
      <c r="CA4" s="462"/>
      <c r="CB4" s="462"/>
      <c r="CC4" s="463"/>
      <c r="CD4" s="642" t="s">
        <v>
92</v>
      </c>
      <c r="CE4" s="643"/>
      <c r="CF4" s="643"/>
      <c r="CG4" s="643"/>
      <c r="CH4" s="643"/>
      <c r="CI4" s="643"/>
      <c r="CJ4" s="643"/>
      <c r="CK4" s="643"/>
      <c r="CL4" s="643"/>
      <c r="CM4" s="643"/>
      <c r="CN4" s="643"/>
      <c r="CO4" s="643"/>
      <c r="CP4" s="643"/>
      <c r="CQ4" s="643"/>
      <c r="CR4" s="643"/>
      <c r="CS4" s="644"/>
      <c r="CT4" s="645">
        <v>
3.8</v>
      </c>
      <c r="CU4" s="646"/>
      <c r="CV4" s="646"/>
      <c r="CW4" s="646"/>
      <c r="CX4" s="646"/>
      <c r="CY4" s="646"/>
      <c r="CZ4" s="646"/>
      <c r="DA4" s="647"/>
      <c r="DB4" s="645">
        <v>
2.7</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
93</v>
      </c>
      <c r="AN5" s="440"/>
      <c r="AO5" s="440"/>
      <c r="AP5" s="440"/>
      <c r="AQ5" s="440"/>
      <c r="AR5" s="440"/>
      <c r="AS5" s="440"/>
      <c r="AT5" s="441"/>
      <c r="AU5" s="523" t="s">
        <v>
94</v>
      </c>
      <c r="AV5" s="524"/>
      <c r="AW5" s="524"/>
      <c r="AX5" s="524"/>
      <c r="AY5" s="446" t="s">
        <v>
95</v>
      </c>
      <c r="AZ5" s="447"/>
      <c r="BA5" s="447"/>
      <c r="BB5" s="447"/>
      <c r="BC5" s="447"/>
      <c r="BD5" s="447"/>
      <c r="BE5" s="447"/>
      <c r="BF5" s="447"/>
      <c r="BG5" s="447"/>
      <c r="BH5" s="447"/>
      <c r="BI5" s="447"/>
      <c r="BJ5" s="447"/>
      <c r="BK5" s="447"/>
      <c r="BL5" s="447"/>
      <c r="BM5" s="448"/>
      <c r="BN5" s="466">
        <v>
17030424</v>
      </c>
      <c r="BO5" s="467"/>
      <c r="BP5" s="467"/>
      <c r="BQ5" s="467"/>
      <c r="BR5" s="467"/>
      <c r="BS5" s="467"/>
      <c r="BT5" s="467"/>
      <c r="BU5" s="468"/>
      <c r="BV5" s="466">
        <v>
15329194</v>
      </c>
      <c r="BW5" s="467"/>
      <c r="BX5" s="467"/>
      <c r="BY5" s="467"/>
      <c r="BZ5" s="467"/>
      <c r="CA5" s="467"/>
      <c r="CB5" s="467"/>
      <c r="CC5" s="468"/>
      <c r="CD5" s="475" t="s">
        <v>
96</v>
      </c>
      <c r="CE5" s="476"/>
      <c r="CF5" s="476"/>
      <c r="CG5" s="476"/>
      <c r="CH5" s="476"/>
      <c r="CI5" s="476"/>
      <c r="CJ5" s="476"/>
      <c r="CK5" s="476"/>
      <c r="CL5" s="476"/>
      <c r="CM5" s="476"/>
      <c r="CN5" s="476"/>
      <c r="CO5" s="476"/>
      <c r="CP5" s="476"/>
      <c r="CQ5" s="476"/>
      <c r="CR5" s="476"/>
      <c r="CS5" s="477"/>
      <c r="CT5" s="436">
        <v>
90.9</v>
      </c>
      <c r="CU5" s="437"/>
      <c r="CV5" s="437"/>
      <c r="CW5" s="437"/>
      <c r="CX5" s="437"/>
      <c r="CY5" s="437"/>
      <c r="CZ5" s="437"/>
      <c r="DA5" s="438"/>
      <c r="DB5" s="436">
        <v>
90.2</v>
      </c>
      <c r="DC5" s="437"/>
      <c r="DD5" s="437"/>
      <c r="DE5" s="437"/>
      <c r="DF5" s="437"/>
      <c r="DG5" s="437"/>
      <c r="DH5" s="437"/>
      <c r="DI5" s="438"/>
      <c r="DJ5" s="186"/>
      <c r="DK5" s="186"/>
      <c r="DL5" s="186"/>
      <c r="DM5" s="186"/>
      <c r="DN5" s="186"/>
      <c r="DO5" s="186"/>
    </row>
    <row r="6" spans="1:119" ht="18.75" customHeight="1" x14ac:dyDescent="0.2">
      <c r="A6" s="187"/>
      <c r="B6" s="622" t="s">
        <v>
97</v>
      </c>
      <c r="C6" s="480"/>
      <c r="D6" s="480"/>
      <c r="E6" s="623"/>
      <c r="F6" s="623"/>
      <c r="G6" s="623"/>
      <c r="H6" s="623"/>
      <c r="I6" s="623"/>
      <c r="J6" s="623"/>
      <c r="K6" s="623"/>
      <c r="L6" s="623" t="s">
        <v>
98</v>
      </c>
      <c r="M6" s="623"/>
      <c r="N6" s="623"/>
      <c r="O6" s="623"/>
      <c r="P6" s="623"/>
      <c r="Q6" s="623"/>
      <c r="R6" s="504"/>
      <c r="S6" s="504"/>
      <c r="T6" s="504"/>
      <c r="U6" s="504"/>
      <c r="V6" s="629"/>
      <c r="W6" s="557" t="s">
        <v>
99</v>
      </c>
      <c r="X6" s="479"/>
      <c r="Y6" s="479"/>
      <c r="Z6" s="479"/>
      <c r="AA6" s="479"/>
      <c r="AB6" s="480"/>
      <c r="AC6" s="634" t="s">
        <v>
100</v>
      </c>
      <c r="AD6" s="635"/>
      <c r="AE6" s="635"/>
      <c r="AF6" s="635"/>
      <c r="AG6" s="635"/>
      <c r="AH6" s="635"/>
      <c r="AI6" s="635"/>
      <c r="AJ6" s="635"/>
      <c r="AK6" s="635"/>
      <c r="AL6" s="636"/>
      <c r="AM6" s="535" t="s">
        <v>
101</v>
      </c>
      <c r="AN6" s="440"/>
      <c r="AO6" s="440"/>
      <c r="AP6" s="440"/>
      <c r="AQ6" s="440"/>
      <c r="AR6" s="440"/>
      <c r="AS6" s="440"/>
      <c r="AT6" s="441"/>
      <c r="AU6" s="523" t="s">
        <v>
102</v>
      </c>
      <c r="AV6" s="524"/>
      <c r="AW6" s="524"/>
      <c r="AX6" s="524"/>
      <c r="AY6" s="446" t="s">
        <v>
103</v>
      </c>
      <c r="AZ6" s="447"/>
      <c r="BA6" s="447"/>
      <c r="BB6" s="447"/>
      <c r="BC6" s="447"/>
      <c r="BD6" s="447"/>
      <c r="BE6" s="447"/>
      <c r="BF6" s="447"/>
      <c r="BG6" s="447"/>
      <c r="BH6" s="447"/>
      <c r="BI6" s="447"/>
      <c r="BJ6" s="447"/>
      <c r="BK6" s="447"/>
      <c r="BL6" s="447"/>
      <c r="BM6" s="448"/>
      <c r="BN6" s="466">
        <v>
410178</v>
      </c>
      <c r="BO6" s="467"/>
      <c r="BP6" s="467"/>
      <c r="BQ6" s="467"/>
      <c r="BR6" s="467"/>
      <c r="BS6" s="467"/>
      <c r="BT6" s="467"/>
      <c r="BU6" s="468"/>
      <c r="BV6" s="466">
        <v>
283369</v>
      </c>
      <c r="BW6" s="467"/>
      <c r="BX6" s="467"/>
      <c r="BY6" s="467"/>
      <c r="BZ6" s="467"/>
      <c r="CA6" s="467"/>
      <c r="CB6" s="467"/>
      <c r="CC6" s="468"/>
      <c r="CD6" s="475" t="s">
        <v>
104</v>
      </c>
      <c r="CE6" s="476"/>
      <c r="CF6" s="476"/>
      <c r="CG6" s="476"/>
      <c r="CH6" s="476"/>
      <c r="CI6" s="476"/>
      <c r="CJ6" s="476"/>
      <c r="CK6" s="476"/>
      <c r="CL6" s="476"/>
      <c r="CM6" s="476"/>
      <c r="CN6" s="476"/>
      <c r="CO6" s="476"/>
      <c r="CP6" s="476"/>
      <c r="CQ6" s="476"/>
      <c r="CR6" s="476"/>
      <c r="CS6" s="477"/>
      <c r="CT6" s="619">
        <v>
90.9</v>
      </c>
      <c r="CU6" s="620"/>
      <c r="CV6" s="620"/>
      <c r="CW6" s="620"/>
      <c r="CX6" s="620"/>
      <c r="CY6" s="620"/>
      <c r="CZ6" s="620"/>
      <c r="DA6" s="621"/>
      <c r="DB6" s="619">
        <v>
90.2</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
105</v>
      </c>
      <c r="AN7" s="440"/>
      <c r="AO7" s="440"/>
      <c r="AP7" s="440"/>
      <c r="AQ7" s="440"/>
      <c r="AR7" s="440"/>
      <c r="AS7" s="440"/>
      <c r="AT7" s="441"/>
      <c r="AU7" s="523" t="s">
        <v>
106</v>
      </c>
      <c r="AV7" s="524"/>
      <c r="AW7" s="524"/>
      <c r="AX7" s="524"/>
      <c r="AY7" s="446" t="s">
        <v>
107</v>
      </c>
      <c r="AZ7" s="447"/>
      <c r="BA7" s="447"/>
      <c r="BB7" s="447"/>
      <c r="BC7" s="447"/>
      <c r="BD7" s="447"/>
      <c r="BE7" s="447"/>
      <c r="BF7" s="447"/>
      <c r="BG7" s="447"/>
      <c r="BH7" s="447"/>
      <c r="BI7" s="447"/>
      <c r="BJ7" s="447"/>
      <c r="BK7" s="447"/>
      <c r="BL7" s="447"/>
      <c r="BM7" s="448"/>
      <c r="BN7" s="466">
        <v>
144152</v>
      </c>
      <c r="BO7" s="467"/>
      <c r="BP7" s="467"/>
      <c r="BQ7" s="467"/>
      <c r="BR7" s="467"/>
      <c r="BS7" s="467"/>
      <c r="BT7" s="467"/>
      <c r="BU7" s="468"/>
      <c r="BV7" s="466">
        <v>
96128</v>
      </c>
      <c r="BW7" s="467"/>
      <c r="BX7" s="467"/>
      <c r="BY7" s="467"/>
      <c r="BZ7" s="467"/>
      <c r="CA7" s="467"/>
      <c r="CB7" s="467"/>
      <c r="CC7" s="468"/>
      <c r="CD7" s="475" t="s">
        <v>
108</v>
      </c>
      <c r="CE7" s="476"/>
      <c r="CF7" s="476"/>
      <c r="CG7" s="476"/>
      <c r="CH7" s="476"/>
      <c r="CI7" s="476"/>
      <c r="CJ7" s="476"/>
      <c r="CK7" s="476"/>
      <c r="CL7" s="476"/>
      <c r="CM7" s="476"/>
      <c r="CN7" s="476"/>
      <c r="CO7" s="476"/>
      <c r="CP7" s="476"/>
      <c r="CQ7" s="476"/>
      <c r="CR7" s="476"/>
      <c r="CS7" s="477"/>
      <c r="CT7" s="466">
        <v>
7040581</v>
      </c>
      <c r="CU7" s="467"/>
      <c r="CV7" s="467"/>
      <c r="CW7" s="467"/>
      <c r="CX7" s="467"/>
      <c r="CY7" s="467"/>
      <c r="CZ7" s="467"/>
      <c r="DA7" s="468"/>
      <c r="DB7" s="466">
        <v>
6890269</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
109</v>
      </c>
      <c r="AN8" s="440"/>
      <c r="AO8" s="440"/>
      <c r="AP8" s="440"/>
      <c r="AQ8" s="440"/>
      <c r="AR8" s="440"/>
      <c r="AS8" s="440"/>
      <c r="AT8" s="441"/>
      <c r="AU8" s="523" t="s">
        <v>
110</v>
      </c>
      <c r="AV8" s="524"/>
      <c r="AW8" s="524"/>
      <c r="AX8" s="524"/>
      <c r="AY8" s="446" t="s">
        <v>
111</v>
      </c>
      <c r="AZ8" s="447"/>
      <c r="BA8" s="447"/>
      <c r="BB8" s="447"/>
      <c r="BC8" s="447"/>
      <c r="BD8" s="447"/>
      <c r="BE8" s="447"/>
      <c r="BF8" s="447"/>
      <c r="BG8" s="447"/>
      <c r="BH8" s="447"/>
      <c r="BI8" s="447"/>
      <c r="BJ8" s="447"/>
      <c r="BK8" s="447"/>
      <c r="BL8" s="447"/>
      <c r="BM8" s="448"/>
      <c r="BN8" s="466">
        <v>
266026</v>
      </c>
      <c r="BO8" s="467"/>
      <c r="BP8" s="467"/>
      <c r="BQ8" s="467"/>
      <c r="BR8" s="467"/>
      <c r="BS8" s="467"/>
      <c r="BT8" s="467"/>
      <c r="BU8" s="468"/>
      <c r="BV8" s="466">
        <v>
187241</v>
      </c>
      <c r="BW8" s="467"/>
      <c r="BX8" s="467"/>
      <c r="BY8" s="467"/>
      <c r="BZ8" s="467"/>
      <c r="CA8" s="467"/>
      <c r="CB8" s="467"/>
      <c r="CC8" s="468"/>
      <c r="CD8" s="475" t="s">
        <v>
112</v>
      </c>
      <c r="CE8" s="476"/>
      <c r="CF8" s="476"/>
      <c r="CG8" s="476"/>
      <c r="CH8" s="476"/>
      <c r="CI8" s="476"/>
      <c r="CJ8" s="476"/>
      <c r="CK8" s="476"/>
      <c r="CL8" s="476"/>
      <c r="CM8" s="476"/>
      <c r="CN8" s="476"/>
      <c r="CO8" s="476"/>
      <c r="CP8" s="476"/>
      <c r="CQ8" s="476"/>
      <c r="CR8" s="476"/>
      <c r="CS8" s="477"/>
      <c r="CT8" s="579">
        <v>
1.02</v>
      </c>
      <c r="CU8" s="580"/>
      <c r="CV8" s="580"/>
      <c r="CW8" s="580"/>
      <c r="CX8" s="580"/>
      <c r="CY8" s="580"/>
      <c r="CZ8" s="580"/>
      <c r="DA8" s="581"/>
      <c r="DB8" s="579">
        <v>
1.03</v>
      </c>
      <c r="DC8" s="580"/>
      <c r="DD8" s="580"/>
      <c r="DE8" s="580"/>
      <c r="DF8" s="580"/>
      <c r="DG8" s="580"/>
      <c r="DH8" s="580"/>
      <c r="DI8" s="581"/>
      <c r="DJ8" s="186"/>
      <c r="DK8" s="186"/>
      <c r="DL8" s="186"/>
      <c r="DM8" s="186"/>
      <c r="DN8" s="186"/>
      <c r="DO8" s="186"/>
    </row>
    <row r="9" spans="1:119" ht="18.75" customHeight="1" thickBot="1" x14ac:dyDescent="0.25">
      <c r="A9" s="187"/>
      <c r="B9" s="608" t="s">
        <v>
113</v>
      </c>
      <c r="C9" s="609"/>
      <c r="D9" s="609"/>
      <c r="E9" s="609"/>
      <c r="F9" s="609"/>
      <c r="G9" s="609"/>
      <c r="H9" s="609"/>
      <c r="I9" s="609"/>
      <c r="J9" s="609"/>
      <c r="K9" s="529"/>
      <c r="L9" s="610" t="s">
        <v>
114</v>
      </c>
      <c r="M9" s="611"/>
      <c r="N9" s="611"/>
      <c r="O9" s="611"/>
      <c r="P9" s="611"/>
      <c r="Q9" s="612"/>
      <c r="R9" s="613">
        <v>
33445</v>
      </c>
      <c r="S9" s="614"/>
      <c r="T9" s="614"/>
      <c r="U9" s="614"/>
      <c r="V9" s="615"/>
      <c r="W9" s="545" t="s">
        <v>
115</v>
      </c>
      <c r="X9" s="546"/>
      <c r="Y9" s="546"/>
      <c r="Z9" s="546"/>
      <c r="AA9" s="546"/>
      <c r="AB9" s="546"/>
      <c r="AC9" s="546"/>
      <c r="AD9" s="546"/>
      <c r="AE9" s="546"/>
      <c r="AF9" s="546"/>
      <c r="AG9" s="546"/>
      <c r="AH9" s="546"/>
      <c r="AI9" s="546"/>
      <c r="AJ9" s="546"/>
      <c r="AK9" s="546"/>
      <c r="AL9" s="616"/>
      <c r="AM9" s="535" t="s">
        <v>
116</v>
      </c>
      <c r="AN9" s="440"/>
      <c r="AO9" s="440"/>
      <c r="AP9" s="440"/>
      <c r="AQ9" s="440"/>
      <c r="AR9" s="440"/>
      <c r="AS9" s="440"/>
      <c r="AT9" s="441"/>
      <c r="AU9" s="523" t="s">
        <v>
110</v>
      </c>
      <c r="AV9" s="524"/>
      <c r="AW9" s="524"/>
      <c r="AX9" s="524"/>
      <c r="AY9" s="446" t="s">
        <v>
117</v>
      </c>
      <c r="AZ9" s="447"/>
      <c r="BA9" s="447"/>
      <c r="BB9" s="447"/>
      <c r="BC9" s="447"/>
      <c r="BD9" s="447"/>
      <c r="BE9" s="447"/>
      <c r="BF9" s="447"/>
      <c r="BG9" s="447"/>
      <c r="BH9" s="447"/>
      <c r="BI9" s="447"/>
      <c r="BJ9" s="447"/>
      <c r="BK9" s="447"/>
      <c r="BL9" s="447"/>
      <c r="BM9" s="448"/>
      <c r="BN9" s="466">
        <v>
78785</v>
      </c>
      <c r="BO9" s="467"/>
      <c r="BP9" s="467"/>
      <c r="BQ9" s="467"/>
      <c r="BR9" s="467"/>
      <c r="BS9" s="467"/>
      <c r="BT9" s="467"/>
      <c r="BU9" s="468"/>
      <c r="BV9" s="466">
        <v>
-231485</v>
      </c>
      <c r="BW9" s="467"/>
      <c r="BX9" s="467"/>
      <c r="BY9" s="467"/>
      <c r="BZ9" s="467"/>
      <c r="CA9" s="467"/>
      <c r="CB9" s="467"/>
      <c r="CC9" s="468"/>
      <c r="CD9" s="475" t="s">
        <v>
118</v>
      </c>
      <c r="CE9" s="476"/>
      <c r="CF9" s="476"/>
      <c r="CG9" s="476"/>
      <c r="CH9" s="476"/>
      <c r="CI9" s="476"/>
      <c r="CJ9" s="476"/>
      <c r="CK9" s="476"/>
      <c r="CL9" s="476"/>
      <c r="CM9" s="476"/>
      <c r="CN9" s="476"/>
      <c r="CO9" s="476"/>
      <c r="CP9" s="476"/>
      <c r="CQ9" s="476"/>
      <c r="CR9" s="476"/>
      <c r="CS9" s="477"/>
      <c r="CT9" s="436">
        <v>
4.8</v>
      </c>
      <c r="CU9" s="437"/>
      <c r="CV9" s="437"/>
      <c r="CW9" s="437"/>
      <c r="CX9" s="437"/>
      <c r="CY9" s="437"/>
      <c r="CZ9" s="437"/>
      <c r="DA9" s="438"/>
      <c r="DB9" s="436">
        <v>
5</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
119</v>
      </c>
      <c r="M10" s="440"/>
      <c r="N10" s="440"/>
      <c r="O10" s="440"/>
      <c r="P10" s="440"/>
      <c r="Q10" s="441"/>
      <c r="R10" s="442">
        <v>
33497</v>
      </c>
      <c r="S10" s="443"/>
      <c r="T10" s="443"/>
      <c r="U10" s="443"/>
      <c r="V10" s="445"/>
      <c r="W10" s="617"/>
      <c r="X10" s="428"/>
      <c r="Y10" s="428"/>
      <c r="Z10" s="428"/>
      <c r="AA10" s="428"/>
      <c r="AB10" s="428"/>
      <c r="AC10" s="428"/>
      <c r="AD10" s="428"/>
      <c r="AE10" s="428"/>
      <c r="AF10" s="428"/>
      <c r="AG10" s="428"/>
      <c r="AH10" s="428"/>
      <c r="AI10" s="428"/>
      <c r="AJ10" s="428"/>
      <c r="AK10" s="428"/>
      <c r="AL10" s="618"/>
      <c r="AM10" s="535" t="s">
        <v>
120</v>
      </c>
      <c r="AN10" s="440"/>
      <c r="AO10" s="440"/>
      <c r="AP10" s="440"/>
      <c r="AQ10" s="440"/>
      <c r="AR10" s="440"/>
      <c r="AS10" s="440"/>
      <c r="AT10" s="441"/>
      <c r="AU10" s="523" t="s">
        <v>
121</v>
      </c>
      <c r="AV10" s="524"/>
      <c r="AW10" s="524"/>
      <c r="AX10" s="524"/>
      <c r="AY10" s="446" t="s">
        <v>
122</v>
      </c>
      <c r="AZ10" s="447"/>
      <c r="BA10" s="447"/>
      <c r="BB10" s="447"/>
      <c r="BC10" s="447"/>
      <c r="BD10" s="447"/>
      <c r="BE10" s="447"/>
      <c r="BF10" s="447"/>
      <c r="BG10" s="447"/>
      <c r="BH10" s="447"/>
      <c r="BI10" s="447"/>
      <c r="BJ10" s="447"/>
      <c r="BK10" s="447"/>
      <c r="BL10" s="447"/>
      <c r="BM10" s="448"/>
      <c r="BN10" s="466">
        <v>
128179</v>
      </c>
      <c r="BO10" s="467"/>
      <c r="BP10" s="467"/>
      <c r="BQ10" s="467"/>
      <c r="BR10" s="467"/>
      <c r="BS10" s="467"/>
      <c r="BT10" s="467"/>
      <c r="BU10" s="468"/>
      <c r="BV10" s="466">
        <v>
208350</v>
      </c>
      <c r="BW10" s="467"/>
      <c r="BX10" s="467"/>
      <c r="BY10" s="467"/>
      <c r="BZ10" s="467"/>
      <c r="CA10" s="467"/>
      <c r="CB10" s="467"/>
      <c r="CC10" s="468"/>
      <c r="CD10" s="191" t="s">
        <v>
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
124</v>
      </c>
      <c r="M11" s="513"/>
      <c r="N11" s="513"/>
      <c r="O11" s="513"/>
      <c r="P11" s="513"/>
      <c r="Q11" s="514"/>
      <c r="R11" s="605" t="s">
        <v>
125</v>
      </c>
      <c r="S11" s="606"/>
      <c r="T11" s="606"/>
      <c r="U11" s="606"/>
      <c r="V11" s="607"/>
      <c r="W11" s="617"/>
      <c r="X11" s="428"/>
      <c r="Y11" s="428"/>
      <c r="Z11" s="428"/>
      <c r="AA11" s="428"/>
      <c r="AB11" s="428"/>
      <c r="AC11" s="428"/>
      <c r="AD11" s="428"/>
      <c r="AE11" s="428"/>
      <c r="AF11" s="428"/>
      <c r="AG11" s="428"/>
      <c r="AH11" s="428"/>
      <c r="AI11" s="428"/>
      <c r="AJ11" s="428"/>
      <c r="AK11" s="428"/>
      <c r="AL11" s="618"/>
      <c r="AM11" s="535" t="s">
        <v>
126</v>
      </c>
      <c r="AN11" s="440"/>
      <c r="AO11" s="440"/>
      <c r="AP11" s="440"/>
      <c r="AQ11" s="440"/>
      <c r="AR11" s="440"/>
      <c r="AS11" s="440"/>
      <c r="AT11" s="441"/>
      <c r="AU11" s="523" t="s">
        <v>
121</v>
      </c>
      <c r="AV11" s="524"/>
      <c r="AW11" s="524"/>
      <c r="AX11" s="524"/>
      <c r="AY11" s="446" t="s">
        <v>
127</v>
      </c>
      <c r="AZ11" s="447"/>
      <c r="BA11" s="447"/>
      <c r="BB11" s="447"/>
      <c r="BC11" s="447"/>
      <c r="BD11" s="447"/>
      <c r="BE11" s="447"/>
      <c r="BF11" s="447"/>
      <c r="BG11" s="447"/>
      <c r="BH11" s="447"/>
      <c r="BI11" s="447"/>
      <c r="BJ11" s="447"/>
      <c r="BK11" s="447"/>
      <c r="BL11" s="447"/>
      <c r="BM11" s="448"/>
      <c r="BN11" s="466">
        <v>
0</v>
      </c>
      <c r="BO11" s="467"/>
      <c r="BP11" s="467"/>
      <c r="BQ11" s="467"/>
      <c r="BR11" s="467"/>
      <c r="BS11" s="467"/>
      <c r="BT11" s="467"/>
      <c r="BU11" s="468"/>
      <c r="BV11" s="466">
        <v>
0</v>
      </c>
      <c r="BW11" s="467"/>
      <c r="BX11" s="467"/>
      <c r="BY11" s="467"/>
      <c r="BZ11" s="467"/>
      <c r="CA11" s="467"/>
      <c r="CB11" s="467"/>
      <c r="CC11" s="468"/>
      <c r="CD11" s="475" t="s">
        <v>
128</v>
      </c>
      <c r="CE11" s="476"/>
      <c r="CF11" s="476"/>
      <c r="CG11" s="476"/>
      <c r="CH11" s="476"/>
      <c r="CI11" s="476"/>
      <c r="CJ11" s="476"/>
      <c r="CK11" s="476"/>
      <c r="CL11" s="476"/>
      <c r="CM11" s="476"/>
      <c r="CN11" s="476"/>
      <c r="CO11" s="476"/>
      <c r="CP11" s="476"/>
      <c r="CQ11" s="476"/>
      <c r="CR11" s="476"/>
      <c r="CS11" s="477"/>
      <c r="CT11" s="579" t="s">
        <v>
129</v>
      </c>
      <c r="CU11" s="580"/>
      <c r="CV11" s="580"/>
      <c r="CW11" s="580"/>
      <c r="CX11" s="580"/>
      <c r="CY11" s="580"/>
      <c r="CZ11" s="580"/>
      <c r="DA11" s="581"/>
      <c r="DB11" s="579" t="s">
        <v>
130</v>
      </c>
      <c r="DC11" s="580"/>
      <c r="DD11" s="580"/>
      <c r="DE11" s="580"/>
      <c r="DF11" s="580"/>
      <c r="DG11" s="580"/>
      <c r="DH11" s="580"/>
      <c r="DI11" s="581"/>
      <c r="DJ11" s="186"/>
      <c r="DK11" s="186"/>
      <c r="DL11" s="186"/>
      <c r="DM11" s="186"/>
      <c r="DN11" s="186"/>
      <c r="DO11" s="186"/>
    </row>
    <row r="12" spans="1:119" ht="18.75" customHeight="1" x14ac:dyDescent="0.2">
      <c r="A12" s="187"/>
      <c r="B12" s="582" t="s">
        <v>
131</v>
      </c>
      <c r="C12" s="583"/>
      <c r="D12" s="583"/>
      <c r="E12" s="583"/>
      <c r="F12" s="583"/>
      <c r="G12" s="583"/>
      <c r="H12" s="583"/>
      <c r="I12" s="583"/>
      <c r="J12" s="583"/>
      <c r="K12" s="584"/>
      <c r="L12" s="591" t="s">
        <v>
132</v>
      </c>
      <c r="M12" s="592"/>
      <c r="N12" s="592"/>
      <c r="O12" s="592"/>
      <c r="P12" s="592"/>
      <c r="Q12" s="593"/>
      <c r="R12" s="594">
        <v>
32824</v>
      </c>
      <c r="S12" s="595"/>
      <c r="T12" s="595"/>
      <c r="U12" s="595"/>
      <c r="V12" s="596"/>
      <c r="W12" s="597" t="s">
        <v>
1</v>
      </c>
      <c r="X12" s="524"/>
      <c r="Y12" s="524"/>
      <c r="Z12" s="524"/>
      <c r="AA12" s="524"/>
      <c r="AB12" s="598"/>
      <c r="AC12" s="599" t="s">
        <v>
133</v>
      </c>
      <c r="AD12" s="600"/>
      <c r="AE12" s="600"/>
      <c r="AF12" s="600"/>
      <c r="AG12" s="601"/>
      <c r="AH12" s="599" t="s">
        <v>
134</v>
      </c>
      <c r="AI12" s="600"/>
      <c r="AJ12" s="600"/>
      <c r="AK12" s="600"/>
      <c r="AL12" s="602"/>
      <c r="AM12" s="535" t="s">
        <v>
135</v>
      </c>
      <c r="AN12" s="440"/>
      <c r="AO12" s="440"/>
      <c r="AP12" s="440"/>
      <c r="AQ12" s="440"/>
      <c r="AR12" s="440"/>
      <c r="AS12" s="440"/>
      <c r="AT12" s="441"/>
      <c r="AU12" s="523" t="s">
        <v>
136</v>
      </c>
      <c r="AV12" s="524"/>
      <c r="AW12" s="524"/>
      <c r="AX12" s="524"/>
      <c r="AY12" s="446" t="s">
        <v>
137</v>
      </c>
      <c r="AZ12" s="447"/>
      <c r="BA12" s="447"/>
      <c r="BB12" s="447"/>
      <c r="BC12" s="447"/>
      <c r="BD12" s="447"/>
      <c r="BE12" s="447"/>
      <c r="BF12" s="447"/>
      <c r="BG12" s="447"/>
      <c r="BH12" s="447"/>
      <c r="BI12" s="447"/>
      <c r="BJ12" s="447"/>
      <c r="BK12" s="447"/>
      <c r="BL12" s="447"/>
      <c r="BM12" s="448"/>
      <c r="BN12" s="466">
        <v>
640000</v>
      </c>
      <c r="BO12" s="467"/>
      <c r="BP12" s="467"/>
      <c r="BQ12" s="467"/>
      <c r="BR12" s="467"/>
      <c r="BS12" s="467"/>
      <c r="BT12" s="467"/>
      <c r="BU12" s="468"/>
      <c r="BV12" s="466">
        <v>
421000</v>
      </c>
      <c r="BW12" s="467"/>
      <c r="BX12" s="467"/>
      <c r="BY12" s="467"/>
      <c r="BZ12" s="467"/>
      <c r="CA12" s="467"/>
      <c r="CB12" s="467"/>
      <c r="CC12" s="468"/>
      <c r="CD12" s="475" t="s">
        <v>
138</v>
      </c>
      <c r="CE12" s="476"/>
      <c r="CF12" s="476"/>
      <c r="CG12" s="476"/>
      <c r="CH12" s="476"/>
      <c r="CI12" s="476"/>
      <c r="CJ12" s="476"/>
      <c r="CK12" s="476"/>
      <c r="CL12" s="476"/>
      <c r="CM12" s="476"/>
      <c r="CN12" s="476"/>
      <c r="CO12" s="476"/>
      <c r="CP12" s="476"/>
      <c r="CQ12" s="476"/>
      <c r="CR12" s="476"/>
      <c r="CS12" s="477"/>
      <c r="CT12" s="579" t="s">
        <v>
139</v>
      </c>
      <c r="CU12" s="580"/>
      <c r="CV12" s="580"/>
      <c r="CW12" s="580"/>
      <c r="CX12" s="580"/>
      <c r="CY12" s="580"/>
      <c r="CZ12" s="580"/>
      <c r="DA12" s="581"/>
      <c r="DB12" s="579" t="s">
        <v>
140</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
141</v>
      </c>
      <c r="N13" s="567"/>
      <c r="O13" s="567"/>
      <c r="P13" s="567"/>
      <c r="Q13" s="568"/>
      <c r="R13" s="569">
        <v>
31989</v>
      </c>
      <c r="S13" s="570"/>
      <c r="T13" s="570"/>
      <c r="U13" s="570"/>
      <c r="V13" s="571"/>
      <c r="W13" s="557" t="s">
        <v>
142</v>
      </c>
      <c r="X13" s="479"/>
      <c r="Y13" s="479"/>
      <c r="Z13" s="479"/>
      <c r="AA13" s="479"/>
      <c r="AB13" s="480"/>
      <c r="AC13" s="442">
        <v>
300</v>
      </c>
      <c r="AD13" s="443"/>
      <c r="AE13" s="443"/>
      <c r="AF13" s="443"/>
      <c r="AG13" s="444"/>
      <c r="AH13" s="442">
        <v>
322</v>
      </c>
      <c r="AI13" s="443"/>
      <c r="AJ13" s="443"/>
      <c r="AK13" s="443"/>
      <c r="AL13" s="445"/>
      <c r="AM13" s="535" t="s">
        <v>
143</v>
      </c>
      <c r="AN13" s="440"/>
      <c r="AO13" s="440"/>
      <c r="AP13" s="440"/>
      <c r="AQ13" s="440"/>
      <c r="AR13" s="440"/>
      <c r="AS13" s="440"/>
      <c r="AT13" s="441"/>
      <c r="AU13" s="523" t="s">
        <v>
102</v>
      </c>
      <c r="AV13" s="524"/>
      <c r="AW13" s="524"/>
      <c r="AX13" s="524"/>
      <c r="AY13" s="446" t="s">
        <v>
144</v>
      </c>
      <c r="AZ13" s="447"/>
      <c r="BA13" s="447"/>
      <c r="BB13" s="447"/>
      <c r="BC13" s="447"/>
      <c r="BD13" s="447"/>
      <c r="BE13" s="447"/>
      <c r="BF13" s="447"/>
      <c r="BG13" s="447"/>
      <c r="BH13" s="447"/>
      <c r="BI13" s="447"/>
      <c r="BJ13" s="447"/>
      <c r="BK13" s="447"/>
      <c r="BL13" s="447"/>
      <c r="BM13" s="448"/>
      <c r="BN13" s="466">
        <v>
-433036</v>
      </c>
      <c r="BO13" s="467"/>
      <c r="BP13" s="467"/>
      <c r="BQ13" s="467"/>
      <c r="BR13" s="467"/>
      <c r="BS13" s="467"/>
      <c r="BT13" s="467"/>
      <c r="BU13" s="468"/>
      <c r="BV13" s="466">
        <v>
-444135</v>
      </c>
      <c r="BW13" s="467"/>
      <c r="BX13" s="467"/>
      <c r="BY13" s="467"/>
      <c r="BZ13" s="467"/>
      <c r="CA13" s="467"/>
      <c r="CB13" s="467"/>
      <c r="CC13" s="468"/>
      <c r="CD13" s="475" t="s">
        <v>
145</v>
      </c>
      <c r="CE13" s="476"/>
      <c r="CF13" s="476"/>
      <c r="CG13" s="476"/>
      <c r="CH13" s="476"/>
      <c r="CI13" s="476"/>
      <c r="CJ13" s="476"/>
      <c r="CK13" s="476"/>
      <c r="CL13" s="476"/>
      <c r="CM13" s="476"/>
      <c r="CN13" s="476"/>
      <c r="CO13" s="476"/>
      <c r="CP13" s="476"/>
      <c r="CQ13" s="476"/>
      <c r="CR13" s="476"/>
      <c r="CS13" s="477"/>
      <c r="CT13" s="436">
        <v>
0.6</v>
      </c>
      <c r="CU13" s="437"/>
      <c r="CV13" s="437"/>
      <c r="CW13" s="437"/>
      <c r="CX13" s="437"/>
      <c r="CY13" s="437"/>
      <c r="CZ13" s="437"/>
      <c r="DA13" s="438"/>
      <c r="DB13" s="436">
        <v>
0.8</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
146</v>
      </c>
      <c r="M14" s="603"/>
      <c r="N14" s="603"/>
      <c r="O14" s="603"/>
      <c r="P14" s="603"/>
      <c r="Q14" s="604"/>
      <c r="R14" s="569">
        <v>
33213</v>
      </c>
      <c r="S14" s="570"/>
      <c r="T14" s="570"/>
      <c r="U14" s="570"/>
      <c r="V14" s="571"/>
      <c r="W14" s="572"/>
      <c r="X14" s="482"/>
      <c r="Y14" s="482"/>
      <c r="Z14" s="482"/>
      <c r="AA14" s="482"/>
      <c r="AB14" s="483"/>
      <c r="AC14" s="562">
        <v>
2.1</v>
      </c>
      <c r="AD14" s="563"/>
      <c r="AE14" s="563"/>
      <c r="AF14" s="563"/>
      <c r="AG14" s="564"/>
      <c r="AH14" s="562">
        <v>
2.1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
147</v>
      </c>
      <c r="CE14" s="473"/>
      <c r="CF14" s="473"/>
      <c r="CG14" s="473"/>
      <c r="CH14" s="473"/>
      <c r="CI14" s="473"/>
      <c r="CJ14" s="473"/>
      <c r="CK14" s="473"/>
      <c r="CL14" s="473"/>
      <c r="CM14" s="473"/>
      <c r="CN14" s="473"/>
      <c r="CO14" s="473"/>
      <c r="CP14" s="473"/>
      <c r="CQ14" s="473"/>
      <c r="CR14" s="473"/>
      <c r="CS14" s="474"/>
      <c r="CT14" s="573" t="s">
        <v>
130</v>
      </c>
      <c r="CU14" s="574"/>
      <c r="CV14" s="574"/>
      <c r="CW14" s="574"/>
      <c r="CX14" s="574"/>
      <c r="CY14" s="574"/>
      <c r="CZ14" s="574"/>
      <c r="DA14" s="575"/>
      <c r="DB14" s="573" t="s">
        <v>
148</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
141</v>
      </c>
      <c r="N15" s="567"/>
      <c r="O15" s="567"/>
      <c r="P15" s="567"/>
      <c r="Q15" s="568"/>
      <c r="R15" s="569">
        <v>
32431</v>
      </c>
      <c r="S15" s="570"/>
      <c r="T15" s="570"/>
      <c r="U15" s="570"/>
      <c r="V15" s="571"/>
      <c r="W15" s="557" t="s">
        <v>
149</v>
      </c>
      <c r="X15" s="479"/>
      <c r="Y15" s="479"/>
      <c r="Z15" s="479"/>
      <c r="AA15" s="479"/>
      <c r="AB15" s="480"/>
      <c r="AC15" s="442">
        <v>
4669</v>
      </c>
      <c r="AD15" s="443"/>
      <c r="AE15" s="443"/>
      <c r="AF15" s="443"/>
      <c r="AG15" s="444"/>
      <c r="AH15" s="442">
        <v>
5014</v>
      </c>
      <c r="AI15" s="443"/>
      <c r="AJ15" s="443"/>
      <c r="AK15" s="443"/>
      <c r="AL15" s="445"/>
      <c r="AM15" s="535"/>
      <c r="AN15" s="440"/>
      <c r="AO15" s="440"/>
      <c r="AP15" s="440"/>
      <c r="AQ15" s="440"/>
      <c r="AR15" s="440"/>
      <c r="AS15" s="440"/>
      <c r="AT15" s="441"/>
      <c r="AU15" s="523"/>
      <c r="AV15" s="524"/>
      <c r="AW15" s="524"/>
      <c r="AX15" s="524"/>
      <c r="AY15" s="458" t="s">
        <v>
150</v>
      </c>
      <c r="AZ15" s="459"/>
      <c r="BA15" s="459"/>
      <c r="BB15" s="459"/>
      <c r="BC15" s="459"/>
      <c r="BD15" s="459"/>
      <c r="BE15" s="459"/>
      <c r="BF15" s="459"/>
      <c r="BG15" s="459"/>
      <c r="BH15" s="459"/>
      <c r="BI15" s="459"/>
      <c r="BJ15" s="459"/>
      <c r="BK15" s="459"/>
      <c r="BL15" s="459"/>
      <c r="BM15" s="460"/>
      <c r="BN15" s="461">
        <v>
5452721</v>
      </c>
      <c r="BO15" s="462"/>
      <c r="BP15" s="462"/>
      <c r="BQ15" s="462"/>
      <c r="BR15" s="462"/>
      <c r="BS15" s="462"/>
      <c r="BT15" s="462"/>
      <c r="BU15" s="463"/>
      <c r="BV15" s="461">
        <v>
5325724</v>
      </c>
      <c r="BW15" s="462"/>
      <c r="BX15" s="462"/>
      <c r="BY15" s="462"/>
      <c r="BZ15" s="462"/>
      <c r="CA15" s="462"/>
      <c r="CB15" s="462"/>
      <c r="CC15" s="463"/>
      <c r="CD15" s="576" t="s">
        <v>
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
152</v>
      </c>
      <c r="M16" s="560"/>
      <c r="N16" s="560"/>
      <c r="O16" s="560"/>
      <c r="P16" s="560"/>
      <c r="Q16" s="561"/>
      <c r="R16" s="554" t="s">
        <v>
153</v>
      </c>
      <c r="S16" s="555"/>
      <c r="T16" s="555"/>
      <c r="U16" s="555"/>
      <c r="V16" s="556"/>
      <c r="W16" s="572"/>
      <c r="X16" s="482"/>
      <c r="Y16" s="482"/>
      <c r="Z16" s="482"/>
      <c r="AA16" s="482"/>
      <c r="AB16" s="483"/>
      <c r="AC16" s="562">
        <v>
32.1</v>
      </c>
      <c r="AD16" s="563"/>
      <c r="AE16" s="563"/>
      <c r="AF16" s="563"/>
      <c r="AG16" s="564"/>
      <c r="AH16" s="562">
        <v>
32.6</v>
      </c>
      <c r="AI16" s="563"/>
      <c r="AJ16" s="563"/>
      <c r="AK16" s="563"/>
      <c r="AL16" s="565"/>
      <c r="AM16" s="535"/>
      <c r="AN16" s="440"/>
      <c r="AO16" s="440"/>
      <c r="AP16" s="440"/>
      <c r="AQ16" s="440"/>
      <c r="AR16" s="440"/>
      <c r="AS16" s="440"/>
      <c r="AT16" s="441"/>
      <c r="AU16" s="523"/>
      <c r="AV16" s="524"/>
      <c r="AW16" s="524"/>
      <c r="AX16" s="524"/>
      <c r="AY16" s="446" t="s">
        <v>
154</v>
      </c>
      <c r="AZ16" s="447"/>
      <c r="BA16" s="447"/>
      <c r="BB16" s="447"/>
      <c r="BC16" s="447"/>
      <c r="BD16" s="447"/>
      <c r="BE16" s="447"/>
      <c r="BF16" s="447"/>
      <c r="BG16" s="447"/>
      <c r="BH16" s="447"/>
      <c r="BI16" s="447"/>
      <c r="BJ16" s="447"/>
      <c r="BK16" s="447"/>
      <c r="BL16" s="447"/>
      <c r="BM16" s="448"/>
      <c r="BN16" s="466">
        <v>
5292014</v>
      </c>
      <c r="BO16" s="467"/>
      <c r="BP16" s="467"/>
      <c r="BQ16" s="467"/>
      <c r="BR16" s="467"/>
      <c r="BS16" s="467"/>
      <c r="BT16" s="467"/>
      <c r="BU16" s="468"/>
      <c r="BV16" s="466">
        <v>
5330699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
155</v>
      </c>
      <c r="N17" s="552"/>
      <c r="O17" s="552"/>
      <c r="P17" s="552"/>
      <c r="Q17" s="553"/>
      <c r="R17" s="554" t="s">
        <v>
156</v>
      </c>
      <c r="S17" s="555"/>
      <c r="T17" s="555"/>
      <c r="U17" s="555"/>
      <c r="V17" s="556"/>
      <c r="W17" s="557" t="s">
        <v>
157</v>
      </c>
      <c r="X17" s="479"/>
      <c r="Y17" s="479"/>
      <c r="Z17" s="479"/>
      <c r="AA17" s="479"/>
      <c r="AB17" s="480"/>
      <c r="AC17" s="442">
        <v>
9577</v>
      </c>
      <c r="AD17" s="443"/>
      <c r="AE17" s="443"/>
      <c r="AF17" s="443"/>
      <c r="AG17" s="444"/>
      <c r="AH17" s="442">
        <v>
10034</v>
      </c>
      <c r="AI17" s="443"/>
      <c r="AJ17" s="443"/>
      <c r="AK17" s="443"/>
      <c r="AL17" s="445"/>
      <c r="AM17" s="535"/>
      <c r="AN17" s="440"/>
      <c r="AO17" s="440"/>
      <c r="AP17" s="440"/>
      <c r="AQ17" s="440"/>
      <c r="AR17" s="440"/>
      <c r="AS17" s="440"/>
      <c r="AT17" s="441"/>
      <c r="AU17" s="523"/>
      <c r="AV17" s="524"/>
      <c r="AW17" s="524"/>
      <c r="AX17" s="524"/>
      <c r="AY17" s="446" t="s">
        <v>
158</v>
      </c>
      <c r="AZ17" s="447"/>
      <c r="BA17" s="447"/>
      <c r="BB17" s="447"/>
      <c r="BC17" s="447"/>
      <c r="BD17" s="447"/>
      <c r="BE17" s="447"/>
      <c r="BF17" s="447"/>
      <c r="BG17" s="447"/>
      <c r="BH17" s="447"/>
      <c r="BI17" s="447"/>
      <c r="BJ17" s="447"/>
      <c r="BK17" s="447"/>
      <c r="BL17" s="447"/>
      <c r="BM17" s="448"/>
      <c r="BN17" s="466">
        <v>
7040581</v>
      </c>
      <c r="BO17" s="467"/>
      <c r="BP17" s="467"/>
      <c r="BQ17" s="467"/>
      <c r="BR17" s="467"/>
      <c r="BS17" s="467"/>
      <c r="BT17" s="467"/>
      <c r="BU17" s="468"/>
      <c r="BV17" s="466">
        <v>
6863893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
159</v>
      </c>
      <c r="C18" s="529"/>
      <c r="D18" s="529"/>
      <c r="E18" s="530"/>
      <c r="F18" s="530"/>
      <c r="G18" s="530"/>
      <c r="H18" s="530"/>
      <c r="I18" s="530"/>
      <c r="J18" s="530"/>
      <c r="K18" s="530"/>
      <c r="L18" s="531">
        <v>
16.850000000000001</v>
      </c>
      <c r="M18" s="531"/>
      <c r="N18" s="531"/>
      <c r="O18" s="531"/>
      <c r="P18" s="531"/>
      <c r="Q18" s="531"/>
      <c r="R18" s="532"/>
      <c r="S18" s="532"/>
      <c r="T18" s="532"/>
      <c r="U18" s="532"/>
      <c r="V18" s="533"/>
      <c r="W18" s="547"/>
      <c r="X18" s="548"/>
      <c r="Y18" s="548"/>
      <c r="Z18" s="548"/>
      <c r="AA18" s="548"/>
      <c r="AB18" s="558"/>
      <c r="AC18" s="430">
        <v>
65.8</v>
      </c>
      <c r="AD18" s="431"/>
      <c r="AE18" s="431"/>
      <c r="AF18" s="431"/>
      <c r="AG18" s="534"/>
      <c r="AH18" s="430">
        <v>
65.3</v>
      </c>
      <c r="AI18" s="431"/>
      <c r="AJ18" s="431"/>
      <c r="AK18" s="431"/>
      <c r="AL18" s="432"/>
      <c r="AM18" s="535"/>
      <c r="AN18" s="440"/>
      <c r="AO18" s="440"/>
      <c r="AP18" s="440"/>
      <c r="AQ18" s="440"/>
      <c r="AR18" s="440"/>
      <c r="AS18" s="440"/>
      <c r="AT18" s="441"/>
      <c r="AU18" s="523"/>
      <c r="AV18" s="524"/>
      <c r="AW18" s="524"/>
      <c r="AX18" s="524"/>
      <c r="AY18" s="446" t="s">
        <v>
160</v>
      </c>
      <c r="AZ18" s="447"/>
      <c r="BA18" s="447"/>
      <c r="BB18" s="447"/>
      <c r="BC18" s="447"/>
      <c r="BD18" s="447"/>
      <c r="BE18" s="447"/>
      <c r="BF18" s="447"/>
      <c r="BG18" s="447"/>
      <c r="BH18" s="447"/>
      <c r="BI18" s="447"/>
      <c r="BJ18" s="447"/>
      <c r="BK18" s="447"/>
      <c r="BL18" s="447"/>
      <c r="BM18" s="448"/>
      <c r="BN18" s="466">
        <v>
7264959</v>
      </c>
      <c r="BO18" s="467"/>
      <c r="BP18" s="467"/>
      <c r="BQ18" s="467"/>
      <c r="BR18" s="467"/>
      <c r="BS18" s="467"/>
      <c r="BT18" s="467"/>
      <c r="BU18" s="468"/>
      <c r="BV18" s="466">
        <v>
7132071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
161</v>
      </c>
      <c r="C19" s="529"/>
      <c r="D19" s="529"/>
      <c r="E19" s="530"/>
      <c r="F19" s="530"/>
      <c r="G19" s="530"/>
      <c r="H19" s="530"/>
      <c r="I19" s="530"/>
      <c r="J19" s="530"/>
      <c r="K19" s="530"/>
      <c r="L19" s="536">
        <v>
1985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
162</v>
      </c>
      <c r="AZ19" s="447"/>
      <c r="BA19" s="447"/>
      <c r="BB19" s="447"/>
      <c r="BC19" s="447"/>
      <c r="BD19" s="447"/>
      <c r="BE19" s="447"/>
      <c r="BF19" s="447"/>
      <c r="BG19" s="447"/>
      <c r="BH19" s="447"/>
      <c r="BI19" s="447"/>
      <c r="BJ19" s="447"/>
      <c r="BK19" s="447"/>
      <c r="BL19" s="447"/>
      <c r="BM19" s="448"/>
      <c r="BN19" s="466">
        <v>
10332894</v>
      </c>
      <c r="BO19" s="467"/>
      <c r="BP19" s="467"/>
      <c r="BQ19" s="467"/>
      <c r="BR19" s="467"/>
      <c r="BS19" s="467"/>
      <c r="BT19" s="467"/>
      <c r="BU19" s="468"/>
      <c r="BV19" s="466">
        <v>
10022792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
163</v>
      </c>
      <c r="C20" s="529"/>
      <c r="D20" s="529"/>
      <c r="E20" s="530"/>
      <c r="F20" s="530"/>
      <c r="G20" s="530"/>
      <c r="H20" s="530"/>
      <c r="I20" s="530"/>
      <c r="J20" s="530"/>
      <c r="K20" s="530"/>
      <c r="L20" s="536">
        <v>
13192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
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
165</v>
      </c>
      <c r="C22" s="496"/>
      <c r="D22" s="497"/>
      <c r="E22" s="504" t="s">
        <v>
1</v>
      </c>
      <c r="F22" s="479"/>
      <c r="G22" s="479"/>
      <c r="H22" s="479"/>
      <c r="I22" s="479"/>
      <c r="J22" s="479"/>
      <c r="K22" s="480"/>
      <c r="L22" s="504" t="s">
        <v>
166</v>
      </c>
      <c r="M22" s="479"/>
      <c r="N22" s="479"/>
      <c r="O22" s="479"/>
      <c r="P22" s="480"/>
      <c r="Q22" s="489" t="s">
        <v>
167</v>
      </c>
      <c r="R22" s="490"/>
      <c r="S22" s="490"/>
      <c r="T22" s="490"/>
      <c r="U22" s="490"/>
      <c r="V22" s="505"/>
      <c r="W22" s="507" t="s">
        <v>
168</v>
      </c>
      <c r="X22" s="496"/>
      <c r="Y22" s="497"/>
      <c r="Z22" s="504" t="s">
        <v>
1</v>
      </c>
      <c r="AA22" s="479"/>
      <c r="AB22" s="479"/>
      <c r="AC22" s="479"/>
      <c r="AD22" s="479"/>
      <c r="AE22" s="479"/>
      <c r="AF22" s="479"/>
      <c r="AG22" s="480"/>
      <c r="AH22" s="478" t="s">
        <v>
169</v>
      </c>
      <c r="AI22" s="479"/>
      <c r="AJ22" s="479"/>
      <c r="AK22" s="479"/>
      <c r="AL22" s="480"/>
      <c r="AM22" s="478" t="s">
        <v>
170</v>
      </c>
      <c r="AN22" s="484"/>
      <c r="AO22" s="484"/>
      <c r="AP22" s="484"/>
      <c r="AQ22" s="484"/>
      <c r="AR22" s="485"/>
      <c r="AS22" s="489" t="s">
        <v>
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
171</v>
      </c>
      <c r="AZ23" s="459"/>
      <c r="BA23" s="459"/>
      <c r="BB23" s="459"/>
      <c r="BC23" s="459"/>
      <c r="BD23" s="459"/>
      <c r="BE23" s="459"/>
      <c r="BF23" s="459"/>
      <c r="BG23" s="459"/>
      <c r="BH23" s="459"/>
      <c r="BI23" s="459"/>
      <c r="BJ23" s="459"/>
      <c r="BK23" s="459"/>
      <c r="BL23" s="459"/>
      <c r="BM23" s="460"/>
      <c r="BN23" s="466">
        <v>
7924760</v>
      </c>
      <c r="BO23" s="467"/>
      <c r="BP23" s="467"/>
      <c r="BQ23" s="467"/>
      <c r="BR23" s="467"/>
      <c r="BS23" s="467"/>
      <c r="BT23" s="467"/>
      <c r="BU23" s="468"/>
      <c r="BV23" s="466">
        <v>
6814359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
172</v>
      </c>
      <c r="F24" s="440"/>
      <c r="G24" s="440"/>
      <c r="H24" s="440"/>
      <c r="I24" s="440"/>
      <c r="J24" s="440"/>
      <c r="K24" s="441"/>
      <c r="L24" s="442">
        <v>
1</v>
      </c>
      <c r="M24" s="443"/>
      <c r="N24" s="443"/>
      <c r="O24" s="443"/>
      <c r="P24" s="444"/>
      <c r="Q24" s="442">
        <v>
7630</v>
      </c>
      <c r="R24" s="443"/>
      <c r="S24" s="443"/>
      <c r="T24" s="443"/>
      <c r="U24" s="443"/>
      <c r="V24" s="444"/>
      <c r="W24" s="508"/>
      <c r="X24" s="499"/>
      <c r="Y24" s="500"/>
      <c r="Z24" s="439" t="s">
        <v>
173</v>
      </c>
      <c r="AA24" s="440"/>
      <c r="AB24" s="440"/>
      <c r="AC24" s="440"/>
      <c r="AD24" s="440"/>
      <c r="AE24" s="440"/>
      <c r="AF24" s="440"/>
      <c r="AG24" s="441"/>
      <c r="AH24" s="442">
        <v>
204</v>
      </c>
      <c r="AI24" s="443"/>
      <c r="AJ24" s="443"/>
      <c r="AK24" s="443"/>
      <c r="AL24" s="444"/>
      <c r="AM24" s="442">
        <v>
668304</v>
      </c>
      <c r="AN24" s="443"/>
      <c r="AO24" s="443"/>
      <c r="AP24" s="443"/>
      <c r="AQ24" s="443"/>
      <c r="AR24" s="444"/>
      <c r="AS24" s="442">
        <v>
3276</v>
      </c>
      <c r="AT24" s="443"/>
      <c r="AU24" s="443"/>
      <c r="AV24" s="443"/>
      <c r="AW24" s="443"/>
      <c r="AX24" s="445"/>
      <c r="AY24" s="433" t="s">
        <v>
174</v>
      </c>
      <c r="AZ24" s="434"/>
      <c r="BA24" s="434"/>
      <c r="BB24" s="434"/>
      <c r="BC24" s="434"/>
      <c r="BD24" s="434"/>
      <c r="BE24" s="434"/>
      <c r="BF24" s="434"/>
      <c r="BG24" s="434"/>
      <c r="BH24" s="434"/>
      <c r="BI24" s="434"/>
      <c r="BJ24" s="434"/>
      <c r="BK24" s="434"/>
      <c r="BL24" s="434"/>
      <c r="BM24" s="435"/>
      <c r="BN24" s="466">
        <v>
3117001</v>
      </c>
      <c r="BO24" s="467"/>
      <c r="BP24" s="467"/>
      <c r="BQ24" s="467"/>
      <c r="BR24" s="467"/>
      <c r="BS24" s="467"/>
      <c r="BT24" s="467"/>
      <c r="BU24" s="468"/>
      <c r="BV24" s="466">
        <v>
2082968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
175</v>
      </c>
      <c r="F25" s="440"/>
      <c r="G25" s="440"/>
      <c r="H25" s="440"/>
      <c r="I25" s="440"/>
      <c r="J25" s="440"/>
      <c r="K25" s="441"/>
      <c r="L25" s="442">
        <v>
1</v>
      </c>
      <c r="M25" s="443"/>
      <c r="N25" s="443"/>
      <c r="O25" s="443"/>
      <c r="P25" s="444"/>
      <c r="Q25" s="442">
        <v>
6660</v>
      </c>
      <c r="R25" s="443"/>
      <c r="S25" s="443"/>
      <c r="T25" s="443"/>
      <c r="U25" s="443"/>
      <c r="V25" s="444"/>
      <c r="W25" s="508"/>
      <c r="X25" s="499"/>
      <c r="Y25" s="500"/>
      <c r="Z25" s="439" t="s">
        <v>
176</v>
      </c>
      <c r="AA25" s="440"/>
      <c r="AB25" s="440"/>
      <c r="AC25" s="440"/>
      <c r="AD25" s="440"/>
      <c r="AE25" s="440"/>
      <c r="AF25" s="440"/>
      <c r="AG25" s="441"/>
      <c r="AH25" s="442" t="s">
        <v>
177</v>
      </c>
      <c r="AI25" s="443"/>
      <c r="AJ25" s="443"/>
      <c r="AK25" s="443"/>
      <c r="AL25" s="444"/>
      <c r="AM25" s="442" t="s">
        <v>
140</v>
      </c>
      <c r="AN25" s="443"/>
      <c r="AO25" s="443"/>
      <c r="AP25" s="443"/>
      <c r="AQ25" s="443"/>
      <c r="AR25" s="444"/>
      <c r="AS25" s="442" t="s">
        <v>
129</v>
      </c>
      <c r="AT25" s="443"/>
      <c r="AU25" s="443"/>
      <c r="AV25" s="443"/>
      <c r="AW25" s="443"/>
      <c r="AX25" s="445"/>
      <c r="AY25" s="458" t="s">
        <v>
178</v>
      </c>
      <c r="AZ25" s="459"/>
      <c r="BA25" s="459"/>
      <c r="BB25" s="459"/>
      <c r="BC25" s="459"/>
      <c r="BD25" s="459"/>
      <c r="BE25" s="459"/>
      <c r="BF25" s="459"/>
      <c r="BG25" s="459"/>
      <c r="BH25" s="459"/>
      <c r="BI25" s="459"/>
      <c r="BJ25" s="459"/>
      <c r="BK25" s="459"/>
      <c r="BL25" s="459"/>
      <c r="BM25" s="460"/>
      <c r="BN25" s="461">
        <v>
3186097</v>
      </c>
      <c r="BO25" s="462"/>
      <c r="BP25" s="462"/>
      <c r="BQ25" s="462"/>
      <c r="BR25" s="462"/>
      <c r="BS25" s="462"/>
      <c r="BT25" s="462"/>
      <c r="BU25" s="463"/>
      <c r="BV25" s="461">
        <v>
4777464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
179</v>
      </c>
      <c r="F26" s="440"/>
      <c r="G26" s="440"/>
      <c r="H26" s="440"/>
      <c r="I26" s="440"/>
      <c r="J26" s="440"/>
      <c r="K26" s="441"/>
      <c r="L26" s="442">
        <v>
1</v>
      </c>
      <c r="M26" s="443"/>
      <c r="N26" s="443"/>
      <c r="O26" s="443"/>
      <c r="P26" s="444"/>
      <c r="Q26" s="442">
        <v>
6370</v>
      </c>
      <c r="R26" s="443"/>
      <c r="S26" s="443"/>
      <c r="T26" s="443"/>
      <c r="U26" s="443"/>
      <c r="V26" s="444"/>
      <c r="W26" s="508"/>
      <c r="X26" s="499"/>
      <c r="Y26" s="500"/>
      <c r="Z26" s="439" t="s">
        <v>
180</v>
      </c>
      <c r="AA26" s="521"/>
      <c r="AB26" s="521"/>
      <c r="AC26" s="521"/>
      <c r="AD26" s="521"/>
      <c r="AE26" s="521"/>
      <c r="AF26" s="521"/>
      <c r="AG26" s="522"/>
      <c r="AH26" s="442">
        <v>
1</v>
      </c>
      <c r="AI26" s="443"/>
      <c r="AJ26" s="443"/>
      <c r="AK26" s="443"/>
      <c r="AL26" s="444"/>
      <c r="AM26" s="442" t="s">
        <v>
181</v>
      </c>
      <c r="AN26" s="443"/>
      <c r="AO26" s="443"/>
      <c r="AP26" s="443"/>
      <c r="AQ26" s="443"/>
      <c r="AR26" s="444"/>
      <c r="AS26" s="442" t="s">
        <v>
181</v>
      </c>
      <c r="AT26" s="443"/>
      <c r="AU26" s="443"/>
      <c r="AV26" s="443"/>
      <c r="AW26" s="443"/>
      <c r="AX26" s="445"/>
      <c r="AY26" s="475" t="s">
        <v>
182</v>
      </c>
      <c r="AZ26" s="476"/>
      <c r="BA26" s="476"/>
      <c r="BB26" s="476"/>
      <c r="BC26" s="476"/>
      <c r="BD26" s="476"/>
      <c r="BE26" s="476"/>
      <c r="BF26" s="476"/>
      <c r="BG26" s="476"/>
      <c r="BH26" s="476"/>
      <c r="BI26" s="476"/>
      <c r="BJ26" s="476"/>
      <c r="BK26" s="476"/>
      <c r="BL26" s="476"/>
      <c r="BM26" s="477"/>
      <c r="BN26" s="466" t="s">
        <v>
177</v>
      </c>
      <c r="BO26" s="467"/>
      <c r="BP26" s="467"/>
      <c r="BQ26" s="467"/>
      <c r="BR26" s="467"/>
      <c r="BS26" s="467"/>
      <c r="BT26" s="467"/>
      <c r="BU26" s="468"/>
      <c r="BV26" s="466" t="s">
        <v>
177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
183</v>
      </c>
      <c r="F27" s="440"/>
      <c r="G27" s="440"/>
      <c r="H27" s="440"/>
      <c r="I27" s="440"/>
      <c r="J27" s="440"/>
      <c r="K27" s="441"/>
      <c r="L27" s="442">
        <v>
1</v>
      </c>
      <c r="M27" s="443"/>
      <c r="N27" s="443"/>
      <c r="O27" s="443"/>
      <c r="P27" s="444"/>
      <c r="Q27" s="442">
        <v>
4200</v>
      </c>
      <c r="R27" s="443"/>
      <c r="S27" s="443"/>
      <c r="T27" s="443"/>
      <c r="U27" s="443"/>
      <c r="V27" s="444"/>
      <c r="W27" s="508"/>
      <c r="X27" s="499"/>
      <c r="Y27" s="500"/>
      <c r="Z27" s="439" t="s">
        <v>
184</v>
      </c>
      <c r="AA27" s="440"/>
      <c r="AB27" s="440"/>
      <c r="AC27" s="440"/>
      <c r="AD27" s="440"/>
      <c r="AE27" s="440"/>
      <c r="AF27" s="440"/>
      <c r="AG27" s="441"/>
      <c r="AH27" s="442">
        <v>
2</v>
      </c>
      <c r="AI27" s="443"/>
      <c r="AJ27" s="443"/>
      <c r="AK27" s="443"/>
      <c r="AL27" s="444"/>
      <c r="AM27" s="442" t="s">
        <v>
185</v>
      </c>
      <c r="AN27" s="443"/>
      <c r="AO27" s="443"/>
      <c r="AP27" s="443"/>
      <c r="AQ27" s="443"/>
      <c r="AR27" s="444"/>
      <c r="AS27" s="442" t="s">
        <v>
186</v>
      </c>
      <c r="AT27" s="443"/>
      <c r="AU27" s="443"/>
      <c r="AV27" s="443"/>
      <c r="AW27" s="443"/>
      <c r="AX27" s="445"/>
      <c r="AY27" s="472" t="s">
        <v>
187</v>
      </c>
      <c r="AZ27" s="473"/>
      <c r="BA27" s="473"/>
      <c r="BB27" s="473"/>
      <c r="BC27" s="473"/>
      <c r="BD27" s="473"/>
      <c r="BE27" s="473"/>
      <c r="BF27" s="473"/>
      <c r="BG27" s="473"/>
      <c r="BH27" s="473"/>
      <c r="BI27" s="473"/>
      <c r="BJ27" s="473"/>
      <c r="BK27" s="473"/>
      <c r="BL27" s="473"/>
      <c r="BM27" s="474"/>
      <c r="BN27" s="469" t="s">
        <v>
177</v>
      </c>
      <c r="BO27" s="470"/>
      <c r="BP27" s="470"/>
      <c r="BQ27" s="470"/>
      <c r="BR27" s="470"/>
      <c r="BS27" s="470"/>
      <c r="BT27" s="470"/>
      <c r="BU27" s="471"/>
      <c r="BV27" s="469" t="s">
        <v>
177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
188</v>
      </c>
      <c r="F28" s="440"/>
      <c r="G28" s="440"/>
      <c r="H28" s="440"/>
      <c r="I28" s="440"/>
      <c r="J28" s="440"/>
      <c r="K28" s="441"/>
      <c r="L28" s="442">
        <v>
1</v>
      </c>
      <c r="M28" s="443"/>
      <c r="N28" s="443"/>
      <c r="O28" s="443"/>
      <c r="P28" s="444"/>
      <c r="Q28" s="442">
        <v>
3600</v>
      </c>
      <c r="R28" s="443"/>
      <c r="S28" s="443"/>
      <c r="T28" s="443"/>
      <c r="U28" s="443"/>
      <c r="V28" s="444"/>
      <c r="W28" s="508"/>
      <c r="X28" s="499"/>
      <c r="Y28" s="500"/>
      <c r="Z28" s="439" t="s">
        <v>
189</v>
      </c>
      <c r="AA28" s="440"/>
      <c r="AB28" s="440"/>
      <c r="AC28" s="440"/>
      <c r="AD28" s="440"/>
      <c r="AE28" s="440"/>
      <c r="AF28" s="440"/>
      <c r="AG28" s="441"/>
      <c r="AH28" s="442" t="s">
        <v>
177</v>
      </c>
      <c r="AI28" s="443"/>
      <c r="AJ28" s="443"/>
      <c r="AK28" s="443"/>
      <c r="AL28" s="444"/>
      <c r="AM28" s="442" t="s">
        <v>
177</v>
      </c>
      <c r="AN28" s="443"/>
      <c r="AO28" s="443"/>
      <c r="AP28" s="443"/>
      <c r="AQ28" s="443"/>
      <c r="AR28" s="444"/>
      <c r="AS28" s="442" t="s">
        <v>
140</v>
      </c>
      <c r="AT28" s="443"/>
      <c r="AU28" s="443"/>
      <c r="AV28" s="443"/>
      <c r="AW28" s="443"/>
      <c r="AX28" s="445"/>
      <c r="AY28" s="449" t="s">
        <v>
190</v>
      </c>
      <c r="AZ28" s="450"/>
      <c r="BA28" s="450"/>
      <c r="BB28" s="451"/>
      <c r="BC28" s="458" t="s">
        <v>
48</v>
      </c>
      <c r="BD28" s="459"/>
      <c r="BE28" s="459"/>
      <c r="BF28" s="459"/>
      <c r="BG28" s="459"/>
      <c r="BH28" s="459"/>
      <c r="BI28" s="459"/>
      <c r="BJ28" s="459"/>
      <c r="BK28" s="459"/>
      <c r="BL28" s="459"/>
      <c r="BM28" s="460"/>
      <c r="BN28" s="461">
        <v>
1479779</v>
      </c>
      <c r="BO28" s="462"/>
      <c r="BP28" s="462"/>
      <c r="BQ28" s="462"/>
      <c r="BR28" s="462"/>
      <c r="BS28" s="462"/>
      <c r="BT28" s="462"/>
      <c r="BU28" s="463"/>
      <c r="BV28" s="461">
        <v>
1991600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
191</v>
      </c>
      <c r="F29" s="440"/>
      <c r="G29" s="440"/>
      <c r="H29" s="440"/>
      <c r="I29" s="440"/>
      <c r="J29" s="440"/>
      <c r="K29" s="441"/>
      <c r="L29" s="442">
        <v>
14</v>
      </c>
      <c r="M29" s="443"/>
      <c r="N29" s="443"/>
      <c r="O29" s="443"/>
      <c r="P29" s="444"/>
      <c r="Q29" s="442">
        <v>
3400</v>
      </c>
      <c r="R29" s="443"/>
      <c r="S29" s="443"/>
      <c r="T29" s="443"/>
      <c r="U29" s="443"/>
      <c r="V29" s="444"/>
      <c r="W29" s="509"/>
      <c r="X29" s="510"/>
      <c r="Y29" s="511"/>
      <c r="Z29" s="439" t="s">
        <v>
192</v>
      </c>
      <c r="AA29" s="440"/>
      <c r="AB29" s="440"/>
      <c r="AC29" s="440"/>
      <c r="AD29" s="440"/>
      <c r="AE29" s="440"/>
      <c r="AF29" s="440"/>
      <c r="AG29" s="441"/>
      <c r="AH29" s="442">
        <v>
206</v>
      </c>
      <c r="AI29" s="443"/>
      <c r="AJ29" s="443"/>
      <c r="AK29" s="443"/>
      <c r="AL29" s="444"/>
      <c r="AM29" s="442">
        <v>
677700</v>
      </c>
      <c r="AN29" s="443"/>
      <c r="AO29" s="443"/>
      <c r="AP29" s="443"/>
      <c r="AQ29" s="443"/>
      <c r="AR29" s="444"/>
      <c r="AS29" s="442">
        <v>
3290</v>
      </c>
      <c r="AT29" s="443"/>
      <c r="AU29" s="443"/>
      <c r="AV29" s="443"/>
      <c r="AW29" s="443"/>
      <c r="AX29" s="445"/>
      <c r="AY29" s="452"/>
      <c r="AZ29" s="453"/>
      <c r="BA29" s="453"/>
      <c r="BB29" s="454"/>
      <c r="BC29" s="446" t="s">
        <v>
193</v>
      </c>
      <c r="BD29" s="447"/>
      <c r="BE29" s="447"/>
      <c r="BF29" s="447"/>
      <c r="BG29" s="447"/>
      <c r="BH29" s="447"/>
      <c r="BI29" s="447"/>
      <c r="BJ29" s="447"/>
      <c r="BK29" s="447"/>
      <c r="BL29" s="447"/>
      <c r="BM29" s="448"/>
      <c r="BN29" s="466" t="s">
        <v>
177</v>
      </c>
      <c r="BO29" s="467"/>
      <c r="BP29" s="467"/>
      <c r="BQ29" s="467"/>
      <c r="BR29" s="467"/>
      <c r="BS29" s="467"/>
      <c r="BT29" s="467"/>
      <c r="BU29" s="468"/>
      <c r="BV29" s="466" t="s">
        <v>
140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
194</v>
      </c>
      <c r="X30" s="519"/>
      <c r="Y30" s="519"/>
      <c r="Z30" s="519"/>
      <c r="AA30" s="519"/>
      <c r="AB30" s="519"/>
      <c r="AC30" s="519"/>
      <c r="AD30" s="519"/>
      <c r="AE30" s="519"/>
      <c r="AF30" s="519"/>
      <c r="AG30" s="520"/>
      <c r="AH30" s="430">
        <v>
100.4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
50</v>
      </c>
      <c r="BD30" s="434"/>
      <c r="BE30" s="434"/>
      <c r="BF30" s="434"/>
      <c r="BG30" s="434"/>
      <c r="BH30" s="434"/>
      <c r="BI30" s="434"/>
      <c r="BJ30" s="434"/>
      <c r="BK30" s="434"/>
      <c r="BL30" s="434"/>
      <c r="BM30" s="435"/>
      <c r="BN30" s="469">
        <v>
4116843</v>
      </c>
      <c r="BO30" s="470"/>
      <c r="BP30" s="470"/>
      <c r="BQ30" s="470"/>
      <c r="BR30" s="470"/>
      <c r="BS30" s="470"/>
      <c r="BT30" s="470"/>
      <c r="BU30" s="471"/>
      <c r="BV30" s="469">
        <v>
4866230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
195</v>
      </c>
      <c r="D32" s="214"/>
      <c r="E32" s="214"/>
      <c r="F32" s="211"/>
      <c r="G32" s="211"/>
      <c r="H32" s="211"/>
      <c r="I32" s="211"/>
      <c r="J32" s="211"/>
      <c r="K32" s="211"/>
      <c r="L32" s="211"/>
      <c r="M32" s="211"/>
      <c r="N32" s="211"/>
      <c r="O32" s="211"/>
      <c r="P32" s="211"/>
      <c r="Q32" s="211"/>
      <c r="R32" s="211"/>
      <c r="S32" s="211"/>
      <c r="T32" s="211"/>
      <c r="U32" s="211" t="s">
        <v>
196</v>
      </c>
      <c r="V32" s="211"/>
      <c r="W32" s="211"/>
      <c r="X32" s="211"/>
      <c r="Y32" s="211"/>
      <c r="Z32" s="211"/>
      <c r="AA32" s="211"/>
      <c r="AB32" s="211"/>
      <c r="AC32" s="211"/>
      <c r="AD32" s="211"/>
      <c r="AE32" s="211"/>
      <c r="AF32" s="211"/>
      <c r="AG32" s="211"/>
      <c r="AH32" s="211"/>
      <c r="AI32" s="211"/>
      <c r="AJ32" s="211"/>
      <c r="AK32" s="211"/>
      <c r="AL32" s="211"/>
      <c r="AM32" s="215" t="s">
        <v>
197</v>
      </c>
      <c r="AN32" s="211"/>
      <c r="AO32" s="211"/>
      <c r="AP32" s="211"/>
      <c r="AQ32" s="211"/>
      <c r="AR32" s="211"/>
      <c r="AS32" s="215"/>
      <c r="AT32" s="215"/>
      <c r="AU32" s="215"/>
      <c r="AV32" s="215"/>
      <c r="AW32" s="215"/>
      <c r="AX32" s="215"/>
      <c r="AY32" s="215"/>
      <c r="AZ32" s="215"/>
      <c r="BA32" s="215"/>
      <c r="BB32" s="211"/>
      <c r="BC32" s="215"/>
      <c r="BD32" s="211"/>
      <c r="BE32" s="215" t="s">
        <v>
198</v>
      </c>
      <c r="BF32" s="211"/>
      <c r="BG32" s="211"/>
      <c r="BH32" s="211"/>
      <c r="BI32" s="211"/>
      <c r="BJ32" s="215"/>
      <c r="BK32" s="215"/>
      <c r="BL32" s="215"/>
      <c r="BM32" s="215"/>
      <c r="BN32" s="215"/>
      <c r="BO32" s="215"/>
      <c r="BP32" s="215"/>
      <c r="BQ32" s="215"/>
      <c r="BR32" s="211"/>
      <c r="BS32" s="211"/>
      <c r="BT32" s="211"/>
      <c r="BU32" s="211"/>
      <c r="BV32" s="211"/>
      <c r="BW32" s="211" t="s">
        <v>
199</v>
      </c>
      <c r="BX32" s="211"/>
      <c r="BY32" s="211"/>
      <c r="BZ32" s="211"/>
      <c r="CA32" s="211"/>
      <c r="CB32" s="215"/>
      <c r="CC32" s="215"/>
      <c r="CD32" s="215"/>
      <c r="CE32" s="215"/>
      <c r="CF32" s="215"/>
      <c r="CG32" s="215"/>
      <c r="CH32" s="215"/>
      <c r="CI32" s="215"/>
      <c r="CJ32" s="215"/>
      <c r="CK32" s="215"/>
      <c r="CL32" s="215"/>
      <c r="CM32" s="215"/>
      <c r="CN32" s="215"/>
      <c r="CO32" s="215" t="s">
        <v>
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
201</v>
      </c>
      <c r="D33" s="429"/>
      <c r="E33" s="428" t="s">
        <v>
202</v>
      </c>
      <c r="F33" s="428"/>
      <c r="G33" s="428"/>
      <c r="H33" s="428"/>
      <c r="I33" s="428"/>
      <c r="J33" s="428"/>
      <c r="K33" s="428"/>
      <c r="L33" s="428"/>
      <c r="M33" s="428"/>
      <c r="N33" s="428"/>
      <c r="O33" s="428"/>
      <c r="P33" s="428"/>
      <c r="Q33" s="428"/>
      <c r="R33" s="428"/>
      <c r="S33" s="428"/>
      <c r="T33" s="216"/>
      <c r="U33" s="429" t="s">
        <v>
203</v>
      </c>
      <c r="V33" s="429"/>
      <c r="W33" s="428" t="s">
        <v>
202</v>
      </c>
      <c r="X33" s="428"/>
      <c r="Y33" s="428"/>
      <c r="Z33" s="428"/>
      <c r="AA33" s="428"/>
      <c r="AB33" s="428"/>
      <c r="AC33" s="428"/>
      <c r="AD33" s="428"/>
      <c r="AE33" s="428"/>
      <c r="AF33" s="428"/>
      <c r="AG33" s="428"/>
      <c r="AH33" s="428"/>
      <c r="AI33" s="428"/>
      <c r="AJ33" s="428"/>
      <c r="AK33" s="428"/>
      <c r="AL33" s="216"/>
      <c r="AM33" s="429" t="s">
        <v>
201</v>
      </c>
      <c r="AN33" s="429"/>
      <c r="AO33" s="428" t="s">
        <v>
204</v>
      </c>
      <c r="AP33" s="428"/>
      <c r="AQ33" s="428"/>
      <c r="AR33" s="428"/>
      <c r="AS33" s="428"/>
      <c r="AT33" s="428"/>
      <c r="AU33" s="428"/>
      <c r="AV33" s="428"/>
      <c r="AW33" s="428"/>
      <c r="AX33" s="428"/>
      <c r="AY33" s="428"/>
      <c r="AZ33" s="428"/>
      <c r="BA33" s="428"/>
      <c r="BB33" s="428"/>
      <c r="BC33" s="428"/>
      <c r="BD33" s="217"/>
      <c r="BE33" s="428" t="s">
        <v>
205</v>
      </c>
      <c r="BF33" s="428"/>
      <c r="BG33" s="428" t="s">
        <v>
206</v>
      </c>
      <c r="BH33" s="428"/>
      <c r="BI33" s="428"/>
      <c r="BJ33" s="428"/>
      <c r="BK33" s="428"/>
      <c r="BL33" s="428"/>
      <c r="BM33" s="428"/>
      <c r="BN33" s="428"/>
      <c r="BO33" s="428"/>
      <c r="BP33" s="428"/>
      <c r="BQ33" s="428"/>
      <c r="BR33" s="428"/>
      <c r="BS33" s="428"/>
      <c r="BT33" s="428"/>
      <c r="BU33" s="428"/>
      <c r="BV33" s="217"/>
      <c r="BW33" s="429" t="s">
        <v>
205</v>
      </c>
      <c r="BX33" s="429"/>
      <c r="BY33" s="428" t="s">
        <v>
207</v>
      </c>
      <c r="BZ33" s="428"/>
      <c r="CA33" s="428"/>
      <c r="CB33" s="428"/>
      <c r="CC33" s="428"/>
      <c r="CD33" s="428"/>
      <c r="CE33" s="428"/>
      <c r="CF33" s="428"/>
      <c r="CG33" s="428"/>
      <c r="CH33" s="428"/>
      <c r="CI33" s="428"/>
      <c r="CJ33" s="428"/>
      <c r="CK33" s="428"/>
      <c r="CL33" s="428"/>
      <c r="CM33" s="428"/>
      <c r="CN33" s="216"/>
      <c r="CO33" s="429" t="s">
        <v>
201</v>
      </c>
      <c r="CP33" s="429"/>
      <c r="CQ33" s="428" t="s">
        <v>
208</v>
      </c>
      <c r="CR33" s="428"/>
      <c r="CS33" s="428"/>
      <c r="CT33" s="428"/>
      <c r="CU33" s="428"/>
      <c r="CV33" s="428"/>
      <c r="CW33" s="428"/>
      <c r="CX33" s="428"/>
      <c r="CY33" s="428"/>
      <c r="CZ33" s="428"/>
      <c r="DA33" s="428"/>
      <c r="DB33" s="428"/>
      <c r="DC33" s="428"/>
      <c r="DD33" s="428"/>
      <c r="DE33" s="428"/>
      <c r="DF33" s="216"/>
      <c r="DG33" s="427" t="s">
        <v>
209</v>
      </c>
      <c r="DH33" s="427"/>
      <c r="DI33" s="218"/>
      <c r="DJ33" s="186"/>
      <c r="DK33" s="186"/>
      <c r="DL33" s="186"/>
      <c r="DM33" s="186"/>
      <c r="DN33" s="186"/>
      <c r="DO33" s="186"/>
    </row>
    <row r="34" spans="1:119" ht="32.25" customHeight="1" x14ac:dyDescent="0.2">
      <c r="A34" s="187"/>
      <c r="B34" s="213"/>
      <c r="C34" s="425">
        <f>
IF(E34="","",1)</f>
        <v>
1</v>
      </c>
      <c r="D34" s="425"/>
      <c r="E34" s="424" t="str">
        <f>
IF('各会計、関係団体の財政状況及び健全化判断比率'!B7="","",'各会計、関係団体の財政状況及び健全化判断比率'!B7)</f>
        <v>
一般会計</v>
      </c>
      <c r="F34" s="424"/>
      <c r="G34" s="424"/>
      <c r="H34" s="424"/>
      <c r="I34" s="424"/>
      <c r="J34" s="424"/>
      <c r="K34" s="424"/>
      <c r="L34" s="424"/>
      <c r="M34" s="424"/>
      <c r="N34" s="424"/>
      <c r="O34" s="424"/>
      <c r="P34" s="424"/>
      <c r="Q34" s="424"/>
      <c r="R34" s="424"/>
      <c r="S34" s="424"/>
      <c r="T34" s="214"/>
      <c r="U34" s="425">
        <f>
IF(W34="","",MAX(C34:D43)+1)</f>
        <v>
3</v>
      </c>
      <c r="V34" s="425"/>
      <c r="W34" s="424" t="str">
        <f>
IF('各会計、関係団体の財政状況及び健全化判断比率'!B28="","",'各会計、関係団体の財政状況及び健全化判断比率'!B28)</f>
        <v>
瑞穂町国民健康保険特別会計</v>
      </c>
      <c r="X34" s="424"/>
      <c r="Y34" s="424"/>
      <c r="Z34" s="424"/>
      <c r="AA34" s="424"/>
      <c r="AB34" s="424"/>
      <c r="AC34" s="424"/>
      <c r="AD34" s="424"/>
      <c r="AE34" s="424"/>
      <c r="AF34" s="424"/>
      <c r="AG34" s="424"/>
      <c r="AH34" s="424"/>
      <c r="AI34" s="424"/>
      <c r="AJ34" s="424"/>
      <c r="AK34" s="424"/>
      <c r="AL34" s="214"/>
      <c r="AM34" s="425" t="str">
        <f>
IF(AO34="","",MAX(C34:D43,U34:V43)+1)</f>
        <v/>
      </c>
      <c r="AN34" s="425"/>
      <c r="AO34" s="424"/>
      <c r="AP34" s="424"/>
      <c r="AQ34" s="424"/>
      <c r="AR34" s="424"/>
      <c r="AS34" s="424"/>
      <c r="AT34" s="424"/>
      <c r="AU34" s="424"/>
      <c r="AV34" s="424"/>
      <c r="AW34" s="424"/>
      <c r="AX34" s="424"/>
      <c r="AY34" s="424"/>
      <c r="AZ34" s="424"/>
      <c r="BA34" s="424"/>
      <c r="BB34" s="424"/>
      <c r="BC34" s="424"/>
      <c r="BD34" s="214"/>
      <c r="BE34" s="425">
        <f>
IF(BG34="","",MAX(C34:D43,U34:V43,AM34:AN43)+1)</f>
        <v>
6</v>
      </c>
      <c r="BF34" s="425"/>
      <c r="BG34" s="424" t="str">
        <f>
IF('各会計、関係団体の財政状況及び健全化判断比率'!B31="","",'各会計、関係団体の財政状況及び健全化判断比率'!B31)</f>
        <v>
瑞穂町下水道事業特別会計</v>
      </c>
      <c r="BH34" s="424"/>
      <c r="BI34" s="424"/>
      <c r="BJ34" s="424"/>
      <c r="BK34" s="424"/>
      <c r="BL34" s="424"/>
      <c r="BM34" s="424"/>
      <c r="BN34" s="424"/>
      <c r="BO34" s="424"/>
      <c r="BP34" s="424"/>
      <c r="BQ34" s="424"/>
      <c r="BR34" s="424"/>
      <c r="BS34" s="424"/>
      <c r="BT34" s="424"/>
      <c r="BU34" s="424"/>
      <c r="BV34" s="214"/>
      <c r="BW34" s="425">
        <f>
IF(BY34="","",MAX(C34:D43,U34:V43,AM34:AN43,BE34:BF43)+1)</f>
        <v>
7</v>
      </c>
      <c r="BX34" s="425"/>
      <c r="BY34" s="424" t="str">
        <f>
IF('各会計、関係団体の財政状況及び健全化判断比率'!B68="","",'各会計、関係団体の財政状況及び健全化判断比率'!B68)</f>
        <v>
福生病院組合</v>
      </c>
      <c r="BZ34" s="424"/>
      <c r="CA34" s="424"/>
      <c r="CB34" s="424"/>
      <c r="CC34" s="424"/>
      <c r="CD34" s="424"/>
      <c r="CE34" s="424"/>
      <c r="CF34" s="424"/>
      <c r="CG34" s="424"/>
      <c r="CH34" s="424"/>
      <c r="CI34" s="424"/>
      <c r="CJ34" s="424"/>
      <c r="CK34" s="424"/>
      <c r="CL34" s="424"/>
      <c r="CM34" s="424"/>
      <c r="CN34" s="214"/>
      <c r="CO34" s="425">
        <f>
IF(CQ34="","",MAX(C34:D43,U34:V43,AM34:AN43,BE34:BF43,BW34:BX43)+1)</f>
        <v>
17</v>
      </c>
      <c r="CP34" s="425"/>
      <c r="CQ34" s="424" t="str">
        <f>
IF('各会計、関係団体の財政状況及び健全化判断比率'!BS7="","",'各会計、関係団体の財政状況及び健全化判断比率'!BS7)</f>
        <v>
土地開発公社</v>
      </c>
      <c r="CR34" s="424"/>
      <c r="CS34" s="424"/>
      <c r="CT34" s="424"/>
      <c r="CU34" s="424"/>
      <c r="CV34" s="424"/>
      <c r="CW34" s="424"/>
      <c r="CX34" s="424"/>
      <c r="CY34" s="424"/>
      <c r="CZ34" s="424"/>
      <c r="DA34" s="424"/>
      <c r="DB34" s="424"/>
      <c r="DC34" s="424"/>
      <c r="DD34" s="424"/>
      <c r="DE34" s="424"/>
      <c r="DF34" s="211"/>
      <c r="DG34" s="426" t="str">
        <f>
IF('各会計、関係団体の財政状況及び健全化判断比率'!BR7="","",'各会計、関係団体の財政状況及び健全化判断比率'!BR7)</f>
        <v>
○</v>
      </c>
      <c r="DH34" s="426"/>
      <c r="DI34" s="218"/>
      <c r="DJ34" s="186"/>
      <c r="DK34" s="186"/>
      <c r="DL34" s="186"/>
      <c r="DM34" s="186"/>
      <c r="DN34" s="186"/>
      <c r="DO34" s="186"/>
    </row>
    <row r="35" spans="1:119" ht="32.25" customHeight="1" x14ac:dyDescent="0.2">
      <c r="A35" s="187"/>
      <c r="B35" s="213"/>
      <c r="C35" s="425">
        <f>
IF(E35="","",C34+1)</f>
        <v>
2</v>
      </c>
      <c r="D35" s="425"/>
      <c r="E35" s="424" t="str">
        <f>
IF('各会計、関係団体の財政状況及び健全化判断比率'!B8="","",'各会計、関係団体の財政状況及び健全化判断比率'!B8)</f>
        <v>
福生都市計画瑞穂町箱根ケ崎駅西土地区画整理事業特別会計</v>
      </c>
      <c r="F35" s="424"/>
      <c r="G35" s="424"/>
      <c r="H35" s="424"/>
      <c r="I35" s="424"/>
      <c r="J35" s="424"/>
      <c r="K35" s="424"/>
      <c r="L35" s="424"/>
      <c r="M35" s="424"/>
      <c r="N35" s="424"/>
      <c r="O35" s="424"/>
      <c r="P35" s="424"/>
      <c r="Q35" s="424"/>
      <c r="R35" s="424"/>
      <c r="S35" s="424"/>
      <c r="T35" s="214"/>
      <c r="U35" s="425">
        <f>
IF(W35="","",U34+1)</f>
        <v>
4</v>
      </c>
      <c r="V35" s="425"/>
      <c r="W35" s="424" t="str">
        <f>
IF('各会計、関係団体の財政状況及び健全化判断比率'!B29="","",'各会計、関係団体の財政状況及び健全化判断比率'!B29)</f>
        <v>
瑞穂町介護保険特別会計</v>
      </c>
      <c r="X35" s="424"/>
      <c r="Y35" s="424"/>
      <c r="Z35" s="424"/>
      <c r="AA35" s="424"/>
      <c r="AB35" s="424"/>
      <c r="AC35" s="424"/>
      <c r="AD35" s="424"/>
      <c r="AE35" s="424"/>
      <c r="AF35" s="424"/>
      <c r="AG35" s="424"/>
      <c r="AH35" s="424"/>
      <c r="AI35" s="424"/>
      <c r="AJ35" s="424"/>
      <c r="AK35" s="424"/>
      <c r="AL35" s="214"/>
      <c r="AM35" s="425" t="str">
        <f t="shared" ref="AM35:AM43" si="0">
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
IF(BG35="","",BE34+1)</f>
        <v/>
      </c>
      <c r="BF35" s="425"/>
      <c r="BG35" s="424"/>
      <c r="BH35" s="424"/>
      <c r="BI35" s="424"/>
      <c r="BJ35" s="424"/>
      <c r="BK35" s="424"/>
      <c r="BL35" s="424"/>
      <c r="BM35" s="424"/>
      <c r="BN35" s="424"/>
      <c r="BO35" s="424"/>
      <c r="BP35" s="424"/>
      <c r="BQ35" s="424"/>
      <c r="BR35" s="424"/>
      <c r="BS35" s="424"/>
      <c r="BT35" s="424"/>
      <c r="BU35" s="424"/>
      <c r="BV35" s="214"/>
      <c r="BW35" s="425">
        <f t="shared" ref="BW35:BW43" si="2">
IF(BY35="","",BW34+1)</f>
        <v>
8</v>
      </c>
      <c r="BX35" s="425"/>
      <c r="BY35" s="424" t="str">
        <f>
IF('各会計、関係団体の財政状況及び健全化判断比率'!B69="","",'各会計、関係団体の財政状況及び健全化判断比率'!B69)</f>
        <v>
東京都後期高齢者医療広域連合（一般会計）</v>
      </c>
      <c r="BZ35" s="424"/>
      <c r="CA35" s="424"/>
      <c r="CB35" s="424"/>
      <c r="CC35" s="424"/>
      <c r="CD35" s="424"/>
      <c r="CE35" s="424"/>
      <c r="CF35" s="424"/>
      <c r="CG35" s="424"/>
      <c r="CH35" s="424"/>
      <c r="CI35" s="424"/>
      <c r="CJ35" s="424"/>
      <c r="CK35" s="424"/>
      <c r="CL35" s="424"/>
      <c r="CM35" s="424"/>
      <c r="CN35" s="214"/>
      <c r="CO35" s="425" t="str">
        <f t="shared" ref="CO35:CO43" si="3">
IF(CQ35="","",CO34+1)</f>
        <v/>
      </c>
      <c r="CP35" s="425"/>
      <c r="CQ35" s="424" t="str">
        <f>
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
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
IF(E36="","",C35+1)</f>
        <v/>
      </c>
      <c r="D36" s="425"/>
      <c r="E36" s="424" t="str">
        <f>
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
IF(W36="","",U35+1)</f>
        <v>
5</v>
      </c>
      <c r="V36" s="425"/>
      <c r="W36" s="424" t="str">
        <f>
IF('各会計、関係団体の財政状況及び健全化判断比率'!B30="","",'各会計、関係団体の財政状況及び健全化判断比率'!B30)</f>
        <v>
瑞穂町後期高齢者医療特別会計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
9</v>
      </c>
      <c r="BX36" s="425"/>
      <c r="BY36" s="424" t="str">
        <f>
IF('各会計、関係団体の財政状況及び健全化判断比率'!B70="","",'各会計、関係団体の財政状況及び健全化判断比率'!B70)</f>
        <v>
東京都後期高齢者医療広域連合（後期高齢者医療特別会計）</v>
      </c>
      <c r="BZ36" s="424"/>
      <c r="CA36" s="424"/>
      <c r="CB36" s="424"/>
      <c r="CC36" s="424"/>
      <c r="CD36" s="424"/>
      <c r="CE36" s="424"/>
      <c r="CF36" s="424"/>
      <c r="CG36" s="424"/>
      <c r="CH36" s="424"/>
      <c r="CI36" s="424"/>
      <c r="CJ36" s="424"/>
      <c r="CK36" s="424"/>
      <c r="CL36" s="424"/>
      <c r="CM36" s="424"/>
      <c r="CN36" s="214"/>
      <c r="CO36" s="425" t="str">
        <f t="shared" si="3"/>
        <v/>
      </c>
      <c r="CP36" s="425"/>
      <c r="CQ36" s="424" t="str">
        <f>
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
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
IF(E37="","",C36+1)</f>
        <v/>
      </c>
      <c r="D37" s="425"/>
      <c r="E37" s="424" t="str">
        <f>
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
10</v>
      </c>
      <c r="BX37" s="425"/>
      <c r="BY37" s="424" t="str">
        <f>
IF('各会計、関係団体の財政状況及び健全化判断比率'!B71="","",'各会計、関係団体の財政状況及び健全化判断比率'!B71)</f>
        <v>
東京たま広域資源循環組合</v>
      </c>
      <c r="BZ37" s="424"/>
      <c r="CA37" s="424"/>
      <c r="CB37" s="424"/>
      <c r="CC37" s="424"/>
      <c r="CD37" s="424"/>
      <c r="CE37" s="424"/>
      <c r="CF37" s="424"/>
      <c r="CG37" s="424"/>
      <c r="CH37" s="424"/>
      <c r="CI37" s="424"/>
      <c r="CJ37" s="424"/>
      <c r="CK37" s="424"/>
      <c r="CL37" s="424"/>
      <c r="CM37" s="424"/>
      <c r="CN37" s="214"/>
      <c r="CO37" s="425" t="str">
        <f t="shared" si="3"/>
        <v/>
      </c>
      <c r="CP37" s="425"/>
      <c r="CQ37" s="424" t="str">
        <f>
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
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
IF(E38="","",C37+1)</f>
        <v/>
      </c>
      <c r="D38" s="425"/>
      <c r="E38" s="424" t="str">
        <f>
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
11</v>
      </c>
      <c r="BX38" s="425"/>
      <c r="BY38" s="424" t="str">
        <f>
IF('各会計、関係団体の財政状況及び健全化判断比率'!B72="","",'各会計、関係団体の財政状況及び健全化判断比率'!B72)</f>
        <v>
瑞穂斎場組合</v>
      </c>
      <c r="BZ38" s="424"/>
      <c r="CA38" s="424"/>
      <c r="CB38" s="424"/>
      <c r="CC38" s="424"/>
      <c r="CD38" s="424"/>
      <c r="CE38" s="424"/>
      <c r="CF38" s="424"/>
      <c r="CG38" s="424"/>
      <c r="CH38" s="424"/>
      <c r="CI38" s="424"/>
      <c r="CJ38" s="424"/>
      <c r="CK38" s="424"/>
      <c r="CL38" s="424"/>
      <c r="CM38" s="424"/>
      <c r="CN38" s="214"/>
      <c r="CO38" s="425" t="str">
        <f t="shared" si="3"/>
        <v/>
      </c>
      <c r="CP38" s="425"/>
      <c r="CQ38" s="424" t="str">
        <f>
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
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
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
12</v>
      </c>
      <c r="BX39" s="425"/>
      <c r="BY39" s="424" t="str">
        <f>
IF('各会計、関係団体の財政状況及び健全化判断比率'!B73="","",'各会計、関係団体の財政状況及び健全化判断比率'!B73)</f>
        <v>
西多摩衛生組合</v>
      </c>
      <c r="BZ39" s="424"/>
      <c r="CA39" s="424"/>
      <c r="CB39" s="424"/>
      <c r="CC39" s="424"/>
      <c r="CD39" s="424"/>
      <c r="CE39" s="424"/>
      <c r="CF39" s="424"/>
      <c r="CG39" s="424"/>
      <c r="CH39" s="424"/>
      <c r="CI39" s="424"/>
      <c r="CJ39" s="424"/>
      <c r="CK39" s="424"/>
      <c r="CL39" s="424"/>
      <c r="CM39" s="424"/>
      <c r="CN39" s="214"/>
      <c r="CO39" s="425" t="str">
        <f t="shared" si="3"/>
        <v/>
      </c>
      <c r="CP39" s="425"/>
      <c r="CQ39" s="424" t="str">
        <f>
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
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
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
13</v>
      </c>
      <c r="BX40" s="425"/>
      <c r="BY40" s="424" t="str">
        <f>
IF('各会計、関係団体の財政状況及び健全化判断比率'!B74="","",'各会計、関係団体の財政状況及び健全化判断比率'!B74)</f>
        <v>
羽村・瑞穂地区学校給食組合</v>
      </c>
      <c r="BZ40" s="424"/>
      <c r="CA40" s="424"/>
      <c r="CB40" s="424"/>
      <c r="CC40" s="424"/>
      <c r="CD40" s="424"/>
      <c r="CE40" s="424"/>
      <c r="CF40" s="424"/>
      <c r="CG40" s="424"/>
      <c r="CH40" s="424"/>
      <c r="CI40" s="424"/>
      <c r="CJ40" s="424"/>
      <c r="CK40" s="424"/>
      <c r="CL40" s="424"/>
      <c r="CM40" s="424"/>
      <c r="CN40" s="214"/>
      <c r="CO40" s="425" t="str">
        <f t="shared" si="3"/>
        <v/>
      </c>
      <c r="CP40" s="425"/>
      <c r="CQ40" s="424" t="str">
        <f>
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
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
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
14</v>
      </c>
      <c r="BX41" s="425"/>
      <c r="BY41" s="424" t="str">
        <f>
IF('各会計、関係団体の財政状況及び健全化判断比率'!B75="","",'各会計、関係団体の財政状況及び健全化判断比率'!B75)</f>
        <v>
東京市町村総合事務組合（一般会計）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
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
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
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
15</v>
      </c>
      <c r="BX42" s="425"/>
      <c r="BY42" s="424" t="str">
        <f>
IF('各会計、関係団体の財政状況及び健全化判断比率'!B76="","",'各会計、関係団体の財政状況及び健全化判断比率'!B76)</f>
        <v>
東京市町村総合事務組合（東京都市町村民交通災害共済事業）</v>
      </c>
      <c r="BZ42" s="424"/>
      <c r="CA42" s="424"/>
      <c r="CB42" s="424"/>
      <c r="CC42" s="424"/>
      <c r="CD42" s="424"/>
      <c r="CE42" s="424"/>
      <c r="CF42" s="424"/>
      <c r="CG42" s="424"/>
      <c r="CH42" s="424"/>
      <c r="CI42" s="424"/>
      <c r="CJ42" s="424"/>
      <c r="CK42" s="424"/>
      <c r="CL42" s="424"/>
      <c r="CM42" s="424"/>
      <c r="CN42" s="214"/>
      <c r="CO42" s="425" t="str">
        <f t="shared" si="3"/>
        <v/>
      </c>
      <c r="CP42" s="425"/>
      <c r="CQ42" s="424" t="str">
        <f>
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
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
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
16</v>
      </c>
      <c r="BX43" s="425"/>
      <c r="BY43" s="424" t="str">
        <f>
IF('各会計、関係団体の財政状況及び健全化判断比率'!B77="","",'各会計、関係団体の財政状況及び健全化判断比率'!B77)</f>
        <v>
東京都市町村議会議員公務災害補償等組合</v>
      </c>
      <c r="BZ43" s="424"/>
      <c r="CA43" s="424"/>
      <c r="CB43" s="424"/>
      <c r="CC43" s="424"/>
      <c r="CD43" s="424"/>
      <c r="CE43" s="424"/>
      <c r="CF43" s="424"/>
      <c r="CG43" s="424"/>
      <c r="CH43" s="424"/>
      <c r="CI43" s="424"/>
      <c r="CJ43" s="424"/>
      <c r="CK43" s="424"/>
      <c r="CL43" s="424"/>
      <c r="CM43" s="424"/>
      <c r="CN43" s="214"/>
      <c r="CO43" s="425" t="str">
        <f t="shared" si="3"/>
        <v/>
      </c>
      <c r="CP43" s="425"/>
      <c r="CQ43" s="424" t="str">
        <f>
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
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
210</v>
      </c>
      <c r="C46" s="186"/>
      <c r="D46" s="186"/>
      <c r="E46" s="186" t="s">
        <v>
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
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
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
214</v>
      </c>
    </row>
    <row r="50" spans="5:5" x14ac:dyDescent="0.2">
      <c r="E50" s="188" t="s">
        <v>
215</v>
      </c>
    </row>
    <row r="51" spans="5:5" x14ac:dyDescent="0.2">
      <c r="E51" s="188" t="s">
        <v>
216</v>
      </c>
    </row>
    <row r="52" spans="5:5" x14ac:dyDescent="0.2">
      <c r="E52" s="188" t="s">
        <v>
217</v>
      </c>
    </row>
    <row r="53" spans="5:5" x14ac:dyDescent="0.2"/>
    <row r="54" spans="5:5" x14ac:dyDescent="0.2"/>
    <row r="55" spans="5:5" x14ac:dyDescent="0.2"/>
    <row r="56" spans="5:5" x14ac:dyDescent="0.2"/>
  </sheetData>
  <sheetProtection algorithmName="SHA-512" hashValue="MbSIR6z1ULNDZpoZi5O/n0nspk6uQP1Vm8i+gfKrlfWGmVAgDxEyCSfep5ob2qzOrfFg01odes8e6nxQQxatmg==" saltValue="5QwVxmIAstjyxrh/QFCk1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552</v>
      </c>
      <c r="G33" s="29" t="s">
        <v>
553</v>
      </c>
      <c r="H33" s="29" t="s">
        <v>
554</v>
      </c>
      <c r="I33" s="29" t="s">
        <v>
555</v>
      </c>
      <c r="J33" s="30" t="s">
        <v>
556</v>
      </c>
      <c r="K33" s="22"/>
      <c r="L33" s="22"/>
      <c r="M33" s="22"/>
      <c r="N33" s="22"/>
      <c r="O33" s="22"/>
      <c r="P33" s="22"/>
    </row>
    <row r="34" spans="1:16" ht="39" customHeight="1" x14ac:dyDescent="0.2">
      <c r="A34" s="22"/>
      <c r="B34" s="31"/>
      <c r="C34" s="1248" t="s">
        <v>
562</v>
      </c>
      <c r="D34" s="1248"/>
      <c r="E34" s="1249"/>
      <c r="F34" s="32">
        <v>
3.71</v>
      </c>
      <c r="G34" s="33">
        <v>
6.76</v>
      </c>
      <c r="H34" s="33">
        <v>
5.8</v>
      </c>
      <c r="I34" s="33">
        <v>
2.48</v>
      </c>
      <c r="J34" s="34">
        <v>
2.89</v>
      </c>
      <c r="K34" s="22"/>
      <c r="L34" s="22"/>
      <c r="M34" s="22"/>
      <c r="N34" s="22"/>
      <c r="O34" s="22"/>
      <c r="P34" s="22"/>
    </row>
    <row r="35" spans="1:16" ht="39" customHeight="1" x14ac:dyDescent="0.2">
      <c r="A35" s="22"/>
      <c r="B35" s="35"/>
      <c r="C35" s="1242" t="s">
        <v>
563</v>
      </c>
      <c r="D35" s="1243"/>
      <c r="E35" s="1244"/>
      <c r="F35" s="36">
        <v>
0.37</v>
      </c>
      <c r="G35" s="37">
        <v>
0.28999999999999998</v>
      </c>
      <c r="H35" s="37">
        <v>
0.15</v>
      </c>
      <c r="I35" s="37">
        <v>
0.46</v>
      </c>
      <c r="J35" s="38">
        <v>
1.79</v>
      </c>
      <c r="K35" s="22"/>
      <c r="L35" s="22"/>
      <c r="M35" s="22"/>
      <c r="N35" s="22"/>
      <c r="O35" s="22"/>
      <c r="P35" s="22"/>
    </row>
    <row r="36" spans="1:16" ht="39" customHeight="1" x14ac:dyDescent="0.2">
      <c r="A36" s="22"/>
      <c r="B36" s="35"/>
      <c r="C36" s="1242" t="s">
        <v>
564</v>
      </c>
      <c r="D36" s="1243"/>
      <c r="E36" s="1244"/>
      <c r="F36" s="36">
        <v>
1.03</v>
      </c>
      <c r="G36" s="37">
        <v>
0.23</v>
      </c>
      <c r="H36" s="37">
        <v>
0.09</v>
      </c>
      <c r="I36" s="37">
        <v>
0.22</v>
      </c>
      <c r="J36" s="38">
        <v>
0.88</v>
      </c>
      <c r="K36" s="22"/>
      <c r="L36" s="22"/>
      <c r="M36" s="22"/>
      <c r="N36" s="22"/>
      <c r="O36" s="22"/>
      <c r="P36" s="22"/>
    </row>
    <row r="37" spans="1:16" ht="39" customHeight="1" x14ac:dyDescent="0.2">
      <c r="A37" s="22"/>
      <c r="B37" s="35"/>
      <c r="C37" s="1242" t="s">
        <v>
565</v>
      </c>
      <c r="D37" s="1243"/>
      <c r="E37" s="1244"/>
      <c r="F37" s="36">
        <v>
0.39</v>
      </c>
      <c r="G37" s="37">
        <v>
0.82</v>
      </c>
      <c r="H37" s="37">
        <v>
1.21</v>
      </c>
      <c r="I37" s="37">
        <v>
0.22</v>
      </c>
      <c r="J37" s="38">
        <v>
0.59</v>
      </c>
      <c r="K37" s="22"/>
      <c r="L37" s="22"/>
      <c r="M37" s="22"/>
      <c r="N37" s="22"/>
      <c r="O37" s="22"/>
      <c r="P37" s="22"/>
    </row>
    <row r="38" spans="1:16" ht="39" customHeight="1" x14ac:dyDescent="0.2">
      <c r="A38" s="22"/>
      <c r="B38" s="35"/>
      <c r="C38" s="1242" t="s">
        <v>
566</v>
      </c>
      <c r="D38" s="1243"/>
      <c r="E38" s="1244"/>
      <c r="F38" s="36">
        <v>
0.18</v>
      </c>
      <c r="G38" s="37">
        <v>
0.12</v>
      </c>
      <c r="H38" s="37">
        <v>
0.13</v>
      </c>
      <c r="I38" s="37">
        <v>
0.12</v>
      </c>
      <c r="J38" s="38">
        <v>
0.11</v>
      </c>
      <c r="K38" s="22"/>
      <c r="L38" s="22"/>
      <c r="M38" s="22"/>
      <c r="N38" s="22"/>
      <c r="O38" s="22"/>
      <c r="P38" s="22"/>
    </row>
    <row r="39" spans="1:16" ht="39" customHeight="1" x14ac:dyDescent="0.2">
      <c r="A39" s="22"/>
      <c r="B39" s="35"/>
      <c r="C39" s="1242" t="s">
        <v>
567</v>
      </c>
      <c r="D39" s="1243"/>
      <c r="E39" s="1244"/>
      <c r="F39" s="36">
        <v>
0.4</v>
      </c>
      <c r="G39" s="37">
        <v>
0.79</v>
      </c>
      <c r="H39" s="37">
        <v>
0.37</v>
      </c>
      <c r="I39" s="37">
        <v>
0.56999999999999995</v>
      </c>
      <c r="J39" s="38">
        <v>
0.06</v>
      </c>
      <c r="K39" s="22"/>
      <c r="L39" s="22"/>
      <c r="M39" s="22"/>
      <c r="N39" s="22"/>
      <c r="O39" s="22"/>
      <c r="P39" s="22"/>
    </row>
    <row r="40" spans="1:16" ht="39" customHeight="1" x14ac:dyDescent="0.2">
      <c r="A40" s="22"/>
      <c r="B40" s="35"/>
      <c r="C40" s="1242"/>
      <c r="D40" s="1243"/>
      <c r="E40" s="1244"/>
      <c r="F40" s="36"/>
      <c r="G40" s="37"/>
      <c r="H40" s="37"/>
      <c r="I40" s="37"/>
      <c r="J40" s="38"/>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
568</v>
      </c>
      <c r="D42" s="1243"/>
      <c r="E42" s="1244"/>
      <c r="F42" s="36" t="s">
        <v>
511</v>
      </c>
      <c r="G42" s="37" t="s">
        <v>
511</v>
      </c>
      <c r="H42" s="37" t="s">
        <v>
511</v>
      </c>
      <c r="I42" s="37" t="s">
        <v>
511</v>
      </c>
      <c r="J42" s="38" t="s">
        <v>
511</v>
      </c>
      <c r="K42" s="22"/>
      <c r="L42" s="22"/>
      <c r="M42" s="22"/>
      <c r="N42" s="22"/>
      <c r="O42" s="22"/>
      <c r="P42" s="22"/>
    </row>
    <row r="43" spans="1:16" ht="39" customHeight="1" thickBot="1" x14ac:dyDescent="0.25">
      <c r="A43" s="22"/>
      <c r="B43" s="40"/>
      <c r="C43" s="1245" t="s">
        <v>
569</v>
      </c>
      <c r="D43" s="1246"/>
      <c r="E43" s="1247"/>
      <c r="F43" s="41" t="s">
        <v>
511</v>
      </c>
      <c r="G43" s="42" t="s">
        <v>
511</v>
      </c>
      <c r="H43" s="42" t="s">
        <v>
511</v>
      </c>
      <c r="I43" s="42" t="s">
        <v>
511</v>
      </c>
      <c r="J43" s="43" t="s">
        <v>
511</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t+cLdJhh8OWmDfNZxcnzCsKKwZmdOgOy4mdNUaszChHV5VLuGO1gRNSr2G5PHxrZAP21TLKap7HeO9taXhqcEw==" saltValue="KmckdxlKHZklH2vetnwi5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552</v>
      </c>
      <c r="L44" s="56" t="s">
        <v>
553</v>
      </c>
      <c r="M44" s="56" t="s">
        <v>
554</v>
      </c>
      <c r="N44" s="56" t="s">
        <v>
555</v>
      </c>
      <c r="O44" s="57" t="s">
        <v>
556</v>
      </c>
      <c r="P44" s="48"/>
      <c r="Q44" s="48"/>
      <c r="R44" s="48"/>
      <c r="S44" s="48"/>
      <c r="T44" s="48"/>
      <c r="U44" s="48"/>
    </row>
    <row r="45" spans="1:21" ht="30.75" customHeight="1" x14ac:dyDescent="0.2">
      <c r="A45" s="48"/>
      <c r="B45" s="1268" t="s">
        <v>
11</v>
      </c>
      <c r="C45" s="1269"/>
      <c r="D45" s="58"/>
      <c r="E45" s="1274" t="s">
        <v>
12</v>
      </c>
      <c r="F45" s="1274"/>
      <c r="G45" s="1274"/>
      <c r="H45" s="1274"/>
      <c r="I45" s="1274"/>
      <c r="J45" s="1275"/>
      <c r="K45" s="59">
        <v>
519</v>
      </c>
      <c r="L45" s="60">
        <v>
548</v>
      </c>
      <c r="M45" s="60">
        <v>
562</v>
      </c>
      <c r="N45" s="60">
        <v>
501</v>
      </c>
      <c r="O45" s="61">
        <v>
498</v>
      </c>
      <c r="P45" s="48"/>
      <c r="Q45" s="48"/>
      <c r="R45" s="48"/>
      <c r="S45" s="48"/>
      <c r="T45" s="48"/>
      <c r="U45" s="48"/>
    </row>
    <row r="46" spans="1:21" ht="30.75" customHeight="1" x14ac:dyDescent="0.2">
      <c r="A46" s="48"/>
      <c r="B46" s="1270"/>
      <c r="C46" s="1271"/>
      <c r="D46" s="62"/>
      <c r="E46" s="1252" t="s">
        <v>
13</v>
      </c>
      <c r="F46" s="1252"/>
      <c r="G46" s="1252"/>
      <c r="H46" s="1252"/>
      <c r="I46" s="1252"/>
      <c r="J46" s="1253"/>
      <c r="K46" s="63" t="s">
        <v>
511</v>
      </c>
      <c r="L46" s="64" t="s">
        <v>
511</v>
      </c>
      <c r="M46" s="64" t="s">
        <v>
511</v>
      </c>
      <c r="N46" s="64" t="s">
        <v>
511</v>
      </c>
      <c r="O46" s="65" t="s">
        <v>
511</v>
      </c>
      <c r="P46" s="48"/>
      <c r="Q46" s="48"/>
      <c r="R46" s="48"/>
      <c r="S46" s="48"/>
      <c r="T46" s="48"/>
      <c r="U46" s="48"/>
    </row>
    <row r="47" spans="1:21" ht="30.75" customHeight="1" x14ac:dyDescent="0.2">
      <c r="A47" s="48"/>
      <c r="B47" s="1270"/>
      <c r="C47" s="1271"/>
      <c r="D47" s="62"/>
      <c r="E47" s="1252" t="s">
        <v>
14</v>
      </c>
      <c r="F47" s="1252"/>
      <c r="G47" s="1252"/>
      <c r="H47" s="1252"/>
      <c r="I47" s="1252"/>
      <c r="J47" s="1253"/>
      <c r="K47" s="63" t="s">
        <v>
511</v>
      </c>
      <c r="L47" s="64" t="s">
        <v>
511</v>
      </c>
      <c r="M47" s="64" t="s">
        <v>
511</v>
      </c>
      <c r="N47" s="64" t="s">
        <v>
511</v>
      </c>
      <c r="O47" s="65" t="s">
        <v>
511</v>
      </c>
      <c r="P47" s="48"/>
      <c r="Q47" s="48"/>
      <c r="R47" s="48"/>
      <c r="S47" s="48"/>
      <c r="T47" s="48"/>
      <c r="U47" s="48"/>
    </row>
    <row r="48" spans="1:21" ht="30.75" customHeight="1" x14ac:dyDescent="0.2">
      <c r="A48" s="48"/>
      <c r="B48" s="1270"/>
      <c r="C48" s="1271"/>
      <c r="D48" s="62"/>
      <c r="E48" s="1252" t="s">
        <v>
15</v>
      </c>
      <c r="F48" s="1252"/>
      <c r="G48" s="1252"/>
      <c r="H48" s="1252"/>
      <c r="I48" s="1252"/>
      <c r="J48" s="1253"/>
      <c r="K48" s="63">
        <v>
195</v>
      </c>
      <c r="L48" s="64">
        <v>
188</v>
      </c>
      <c r="M48" s="64">
        <v>
166</v>
      </c>
      <c r="N48" s="64">
        <v>
168</v>
      </c>
      <c r="O48" s="65">
        <v>
168</v>
      </c>
      <c r="P48" s="48"/>
      <c r="Q48" s="48"/>
      <c r="R48" s="48"/>
      <c r="S48" s="48"/>
      <c r="T48" s="48"/>
      <c r="U48" s="48"/>
    </row>
    <row r="49" spans="1:21" ht="30.75" customHeight="1" x14ac:dyDescent="0.2">
      <c r="A49" s="48"/>
      <c r="B49" s="1270"/>
      <c r="C49" s="1271"/>
      <c r="D49" s="62"/>
      <c r="E49" s="1252" t="s">
        <v>
16</v>
      </c>
      <c r="F49" s="1252"/>
      <c r="G49" s="1252"/>
      <c r="H49" s="1252"/>
      <c r="I49" s="1252"/>
      <c r="J49" s="1253"/>
      <c r="K49" s="63">
        <v>
119</v>
      </c>
      <c r="L49" s="64">
        <v>
126</v>
      </c>
      <c r="M49" s="64">
        <v>
127</v>
      </c>
      <c r="N49" s="64">
        <v>
130</v>
      </c>
      <c r="O49" s="65">
        <v>
137</v>
      </c>
      <c r="P49" s="48"/>
      <c r="Q49" s="48"/>
      <c r="R49" s="48"/>
      <c r="S49" s="48"/>
      <c r="T49" s="48"/>
      <c r="U49" s="48"/>
    </row>
    <row r="50" spans="1:21" ht="30.75" customHeight="1" x14ac:dyDescent="0.2">
      <c r="A50" s="48"/>
      <c r="B50" s="1270"/>
      <c r="C50" s="1271"/>
      <c r="D50" s="62"/>
      <c r="E50" s="1252" t="s">
        <v>
17</v>
      </c>
      <c r="F50" s="1252"/>
      <c r="G50" s="1252"/>
      <c r="H50" s="1252"/>
      <c r="I50" s="1252"/>
      <c r="J50" s="1253"/>
      <c r="K50" s="63">
        <v>
2</v>
      </c>
      <c r="L50" s="64">
        <v>
1</v>
      </c>
      <c r="M50" s="64">
        <v>
1</v>
      </c>
      <c r="N50" s="64">
        <v>
1</v>
      </c>
      <c r="O50" s="65">
        <v>
1</v>
      </c>
      <c r="P50" s="48"/>
      <c r="Q50" s="48"/>
      <c r="R50" s="48"/>
      <c r="S50" s="48"/>
      <c r="T50" s="48"/>
      <c r="U50" s="48"/>
    </row>
    <row r="51" spans="1:21" ht="30.75" customHeight="1" x14ac:dyDescent="0.2">
      <c r="A51" s="48"/>
      <c r="B51" s="1272"/>
      <c r="C51" s="1273"/>
      <c r="D51" s="66"/>
      <c r="E51" s="1252" t="s">
        <v>
18</v>
      </c>
      <c r="F51" s="1252"/>
      <c r="G51" s="1252"/>
      <c r="H51" s="1252"/>
      <c r="I51" s="1252"/>
      <c r="J51" s="1253"/>
      <c r="K51" s="63" t="s">
        <v>
511</v>
      </c>
      <c r="L51" s="64" t="s">
        <v>
511</v>
      </c>
      <c r="M51" s="64" t="s">
        <v>
511</v>
      </c>
      <c r="N51" s="64" t="s">
        <v>
511</v>
      </c>
      <c r="O51" s="65" t="s">
        <v>
511</v>
      </c>
      <c r="P51" s="48"/>
      <c r="Q51" s="48"/>
      <c r="R51" s="48"/>
      <c r="S51" s="48"/>
      <c r="T51" s="48"/>
      <c r="U51" s="48"/>
    </row>
    <row r="52" spans="1:21" ht="30.75" customHeight="1" x14ac:dyDescent="0.2">
      <c r="A52" s="48"/>
      <c r="B52" s="1250" t="s">
        <v>
19</v>
      </c>
      <c r="C52" s="1251"/>
      <c r="D52" s="66"/>
      <c r="E52" s="1252" t="s">
        <v>
20</v>
      </c>
      <c r="F52" s="1252"/>
      <c r="G52" s="1252"/>
      <c r="H52" s="1252"/>
      <c r="I52" s="1252"/>
      <c r="J52" s="1253"/>
      <c r="K52" s="63">
        <v>
819</v>
      </c>
      <c r="L52" s="64">
        <v>
822</v>
      </c>
      <c r="M52" s="64">
        <v>
791</v>
      </c>
      <c r="N52" s="64">
        <v>
747</v>
      </c>
      <c r="O52" s="65">
        <v>
796</v>
      </c>
      <c r="P52" s="48"/>
      <c r="Q52" s="48"/>
      <c r="R52" s="48"/>
      <c r="S52" s="48"/>
      <c r="T52" s="48"/>
      <c r="U52" s="48"/>
    </row>
    <row r="53" spans="1:21" ht="30.75" customHeight="1" thickBot="1" x14ac:dyDescent="0.25">
      <c r="A53" s="48"/>
      <c r="B53" s="1254" t="s">
        <v>
21</v>
      </c>
      <c r="C53" s="1255"/>
      <c r="D53" s="67"/>
      <c r="E53" s="1256" t="s">
        <v>
22</v>
      </c>
      <c r="F53" s="1256"/>
      <c r="G53" s="1256"/>
      <c r="H53" s="1256"/>
      <c r="I53" s="1256"/>
      <c r="J53" s="1257"/>
      <c r="K53" s="68">
        <v>
16</v>
      </c>
      <c r="L53" s="69">
        <v>
41</v>
      </c>
      <c r="M53" s="69">
        <v>
65</v>
      </c>
      <c r="N53" s="69">
        <v>
53</v>
      </c>
      <c r="O53" s="70">
        <v>
8</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5" t="s">
        <v>
570</v>
      </c>
      <c r="P55" s="48"/>
      <c r="Q55" s="48"/>
      <c r="R55" s="48"/>
      <c r="S55" s="48"/>
      <c r="T55" s="48"/>
      <c r="U55" s="48"/>
    </row>
    <row r="56" spans="1:21" ht="31.5" customHeight="1" thickBot="1" x14ac:dyDescent="0.25">
      <c r="A56" s="48"/>
      <c r="B56" s="76"/>
      <c r="C56" s="77"/>
      <c r="D56" s="77"/>
      <c r="E56" s="78"/>
      <c r="F56" s="78"/>
      <c r="G56" s="78"/>
      <c r="H56" s="78"/>
      <c r="I56" s="78"/>
      <c r="J56" s="79" t="s">
        <v>
2</v>
      </c>
      <c r="K56" s="80" t="s">
        <v>
571</v>
      </c>
      <c r="L56" s="81" t="s">
        <v>
572</v>
      </c>
      <c r="M56" s="81" t="s">
        <v>
573</v>
      </c>
      <c r="N56" s="81" t="s">
        <v>
574</v>
      </c>
      <c r="O56" s="82" t="s">
        <v>
575</v>
      </c>
      <c r="P56" s="48"/>
      <c r="Q56" s="48"/>
      <c r="R56" s="48"/>
      <c r="S56" s="48"/>
      <c r="T56" s="48"/>
      <c r="U56" s="48"/>
    </row>
    <row r="57" spans="1:21" ht="31.5" customHeight="1" x14ac:dyDescent="0.2">
      <c r="B57" s="1258" t="s">
        <v>
25</v>
      </c>
      <c r="C57" s="1259"/>
      <c r="D57" s="1262" t="s">
        <v>
26</v>
      </c>
      <c r="E57" s="1263"/>
      <c r="F57" s="1263"/>
      <c r="G57" s="1263"/>
      <c r="H57" s="1263"/>
      <c r="I57" s="1263"/>
      <c r="J57" s="1264"/>
      <c r="K57" s="83"/>
      <c r="L57" s="84"/>
      <c r="M57" s="84"/>
      <c r="N57" s="84"/>
      <c r="O57" s="85"/>
    </row>
    <row r="58" spans="1:21" ht="31.5" customHeight="1" thickBot="1" x14ac:dyDescent="0.25">
      <c r="B58" s="1260"/>
      <c r="C58" s="1261"/>
      <c r="D58" s="1265" t="s">
        <v>
27</v>
      </c>
      <c r="E58" s="1266"/>
      <c r="F58" s="1266"/>
      <c r="G58" s="1266"/>
      <c r="H58" s="1266"/>
      <c r="I58" s="1266"/>
      <c r="J58" s="1267"/>
      <c r="K58" s="86"/>
      <c r="L58" s="87"/>
      <c r="M58" s="87"/>
      <c r="N58" s="87"/>
      <c r="O58" s="88"/>
    </row>
    <row r="59" spans="1:21" ht="24" customHeight="1" x14ac:dyDescent="0.2">
      <c r="B59" s="89"/>
      <c r="C59" s="89"/>
      <c r="D59" s="90" t="s">
        <v>
28</v>
      </c>
      <c r="E59" s="91"/>
      <c r="F59" s="91"/>
      <c r="G59" s="91"/>
      <c r="H59" s="91"/>
      <c r="I59" s="91"/>
      <c r="J59" s="91"/>
      <c r="K59" s="91"/>
      <c r="L59" s="91"/>
      <c r="M59" s="91"/>
      <c r="N59" s="91"/>
      <c r="O59" s="91"/>
    </row>
    <row r="60" spans="1:21" ht="24" customHeight="1" x14ac:dyDescent="0.2">
      <c r="B60" s="92"/>
      <c r="C60" s="92"/>
      <c r="D60" s="90" t="s">
        <v>
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vC4w7lERfE6XtAIRR8nGH35W1vPmMqFpC+rBO6tanL7P2auv0zGHC2R3jhJ3DXr6xDusrT6N82XGI9KfRlpXQ==" saltValue="q1miVw0K5TcbIfONwVM00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9</v>
      </c>
    </row>
    <row r="40" spans="2:13" ht="27.75" customHeight="1" thickBot="1" x14ac:dyDescent="0.25">
      <c r="B40" s="95" t="s">
        <v>
10</v>
      </c>
      <c r="C40" s="96"/>
      <c r="D40" s="96"/>
      <c r="E40" s="97"/>
      <c r="F40" s="97"/>
      <c r="G40" s="97"/>
      <c r="H40" s="98" t="s">
        <v>
2</v>
      </c>
      <c r="I40" s="99" t="s">
        <v>
552</v>
      </c>
      <c r="J40" s="100" t="s">
        <v>
553</v>
      </c>
      <c r="K40" s="100" t="s">
        <v>
554</v>
      </c>
      <c r="L40" s="100" t="s">
        <v>
555</v>
      </c>
      <c r="M40" s="101" t="s">
        <v>
556</v>
      </c>
    </row>
    <row r="41" spans="2:13" ht="27.75" customHeight="1" x14ac:dyDescent="0.2">
      <c r="B41" s="1288" t="s">
        <v>
30</v>
      </c>
      <c r="C41" s="1289"/>
      <c r="D41" s="102"/>
      <c r="E41" s="1290" t="s">
        <v>
31</v>
      </c>
      <c r="F41" s="1290"/>
      <c r="G41" s="1290"/>
      <c r="H41" s="1291"/>
      <c r="I41" s="103">
        <v>
5724</v>
      </c>
      <c r="J41" s="104">
        <v>
5818</v>
      </c>
      <c r="K41" s="104">
        <v>
6143</v>
      </c>
      <c r="L41" s="104">
        <v>
6814</v>
      </c>
      <c r="M41" s="105">
        <v>
7925</v>
      </c>
    </row>
    <row r="42" spans="2:13" ht="27.75" customHeight="1" x14ac:dyDescent="0.2">
      <c r="B42" s="1278"/>
      <c r="C42" s="1279"/>
      <c r="D42" s="106"/>
      <c r="E42" s="1282" t="s">
        <v>
32</v>
      </c>
      <c r="F42" s="1282"/>
      <c r="G42" s="1282"/>
      <c r="H42" s="1283"/>
      <c r="I42" s="107">
        <v>
778</v>
      </c>
      <c r="J42" s="108">
        <v>
669</v>
      </c>
      <c r="K42" s="108">
        <v>
669</v>
      </c>
      <c r="L42" s="108">
        <v>
669</v>
      </c>
      <c r="M42" s="109">
        <v>
669</v>
      </c>
    </row>
    <row r="43" spans="2:13" ht="27.75" customHeight="1" x14ac:dyDescent="0.2">
      <c r="B43" s="1278"/>
      <c r="C43" s="1279"/>
      <c r="D43" s="106"/>
      <c r="E43" s="1282" t="s">
        <v>
33</v>
      </c>
      <c r="F43" s="1282"/>
      <c r="G43" s="1282"/>
      <c r="H43" s="1283"/>
      <c r="I43" s="107">
        <v>
1831</v>
      </c>
      <c r="J43" s="108">
        <v>
1816</v>
      </c>
      <c r="K43" s="108">
        <v>
1788</v>
      </c>
      <c r="L43" s="108">
        <v>
1760</v>
      </c>
      <c r="M43" s="109">
        <v>
1843</v>
      </c>
    </row>
    <row r="44" spans="2:13" ht="27.75" customHeight="1" x14ac:dyDescent="0.2">
      <c r="B44" s="1278"/>
      <c r="C44" s="1279"/>
      <c r="D44" s="106"/>
      <c r="E44" s="1282" t="s">
        <v>
34</v>
      </c>
      <c r="F44" s="1282"/>
      <c r="G44" s="1282"/>
      <c r="H44" s="1283"/>
      <c r="I44" s="107">
        <v>
1573</v>
      </c>
      <c r="J44" s="108">
        <v>
1519</v>
      </c>
      <c r="K44" s="108">
        <v>
1337</v>
      </c>
      <c r="L44" s="108">
        <v>
1165</v>
      </c>
      <c r="M44" s="109">
        <v>
1009</v>
      </c>
    </row>
    <row r="45" spans="2:13" ht="27.75" customHeight="1" x14ac:dyDescent="0.2">
      <c r="B45" s="1278"/>
      <c r="C45" s="1279"/>
      <c r="D45" s="106"/>
      <c r="E45" s="1282" t="s">
        <v>
35</v>
      </c>
      <c r="F45" s="1282"/>
      <c r="G45" s="1282"/>
      <c r="H45" s="1283"/>
      <c r="I45" s="107">
        <v>
1649</v>
      </c>
      <c r="J45" s="108">
        <v>
1630</v>
      </c>
      <c r="K45" s="108">
        <v>
1584</v>
      </c>
      <c r="L45" s="108">
        <v>
1512</v>
      </c>
      <c r="M45" s="109">
        <v>
1496</v>
      </c>
    </row>
    <row r="46" spans="2:13" ht="27.75" customHeight="1" x14ac:dyDescent="0.2">
      <c r="B46" s="1278"/>
      <c r="C46" s="1279"/>
      <c r="D46" s="110"/>
      <c r="E46" s="1282" t="s">
        <v>
36</v>
      </c>
      <c r="F46" s="1282"/>
      <c r="G46" s="1282"/>
      <c r="H46" s="1283"/>
      <c r="I46" s="107" t="s">
        <v>
511</v>
      </c>
      <c r="J46" s="108" t="s">
        <v>
511</v>
      </c>
      <c r="K46" s="108" t="s">
        <v>
511</v>
      </c>
      <c r="L46" s="108" t="s">
        <v>
511</v>
      </c>
      <c r="M46" s="109" t="s">
        <v>
511</v>
      </c>
    </row>
    <row r="47" spans="2:13" ht="27.75" customHeight="1" x14ac:dyDescent="0.2">
      <c r="B47" s="1278"/>
      <c r="C47" s="1279"/>
      <c r="D47" s="111"/>
      <c r="E47" s="1292" t="s">
        <v>
37</v>
      </c>
      <c r="F47" s="1293"/>
      <c r="G47" s="1293"/>
      <c r="H47" s="1294"/>
      <c r="I47" s="107" t="s">
        <v>
511</v>
      </c>
      <c r="J47" s="108" t="s">
        <v>
511</v>
      </c>
      <c r="K47" s="108" t="s">
        <v>
511</v>
      </c>
      <c r="L47" s="108" t="s">
        <v>
511</v>
      </c>
      <c r="M47" s="109" t="s">
        <v>
511</v>
      </c>
    </row>
    <row r="48" spans="2:13" ht="27.75" customHeight="1" x14ac:dyDescent="0.2">
      <c r="B48" s="1278"/>
      <c r="C48" s="1279"/>
      <c r="D48" s="106"/>
      <c r="E48" s="1282" t="s">
        <v>
38</v>
      </c>
      <c r="F48" s="1282"/>
      <c r="G48" s="1282"/>
      <c r="H48" s="1283"/>
      <c r="I48" s="107" t="s">
        <v>
511</v>
      </c>
      <c r="J48" s="108" t="s">
        <v>
511</v>
      </c>
      <c r="K48" s="108" t="s">
        <v>
511</v>
      </c>
      <c r="L48" s="108" t="s">
        <v>
511</v>
      </c>
      <c r="M48" s="109" t="s">
        <v>
511</v>
      </c>
    </row>
    <row r="49" spans="2:13" ht="27.75" customHeight="1" x14ac:dyDescent="0.2">
      <c r="B49" s="1280"/>
      <c r="C49" s="1281"/>
      <c r="D49" s="106"/>
      <c r="E49" s="1282" t="s">
        <v>
39</v>
      </c>
      <c r="F49" s="1282"/>
      <c r="G49" s="1282"/>
      <c r="H49" s="1283"/>
      <c r="I49" s="107" t="s">
        <v>
511</v>
      </c>
      <c r="J49" s="108" t="s">
        <v>
511</v>
      </c>
      <c r="K49" s="108" t="s">
        <v>
511</v>
      </c>
      <c r="L49" s="108" t="s">
        <v>
511</v>
      </c>
      <c r="M49" s="109" t="s">
        <v>
511</v>
      </c>
    </row>
    <row r="50" spans="2:13" ht="27.75" customHeight="1" x14ac:dyDescent="0.2">
      <c r="B50" s="1276" t="s">
        <v>
40</v>
      </c>
      <c r="C50" s="1277"/>
      <c r="D50" s="112"/>
      <c r="E50" s="1282" t="s">
        <v>
41</v>
      </c>
      <c r="F50" s="1282"/>
      <c r="G50" s="1282"/>
      <c r="H50" s="1283"/>
      <c r="I50" s="107">
        <v>
7675</v>
      </c>
      <c r="J50" s="108">
        <v>
7222</v>
      </c>
      <c r="K50" s="108">
        <v>
7096</v>
      </c>
      <c r="L50" s="108">
        <v>
6659</v>
      </c>
      <c r="M50" s="109">
        <v>
5390</v>
      </c>
    </row>
    <row r="51" spans="2:13" ht="27.75" customHeight="1" x14ac:dyDescent="0.2">
      <c r="B51" s="1278"/>
      <c r="C51" s="1279"/>
      <c r="D51" s="106"/>
      <c r="E51" s="1282" t="s">
        <v>
42</v>
      </c>
      <c r="F51" s="1282"/>
      <c r="G51" s="1282"/>
      <c r="H51" s="1283"/>
      <c r="I51" s="107">
        <v>
3212</v>
      </c>
      <c r="J51" s="108">
        <v>
3288</v>
      </c>
      <c r="K51" s="108">
        <v>
3449</v>
      </c>
      <c r="L51" s="108">
        <v>
3598</v>
      </c>
      <c r="M51" s="109">
        <v>
4049</v>
      </c>
    </row>
    <row r="52" spans="2:13" ht="27.75" customHeight="1" x14ac:dyDescent="0.2">
      <c r="B52" s="1280"/>
      <c r="C52" s="1281"/>
      <c r="D52" s="106"/>
      <c r="E52" s="1282" t="s">
        <v>
43</v>
      </c>
      <c r="F52" s="1282"/>
      <c r="G52" s="1282"/>
      <c r="H52" s="1283"/>
      <c r="I52" s="107">
        <v>
5525</v>
      </c>
      <c r="J52" s="108">
        <v>
5095</v>
      </c>
      <c r="K52" s="108">
        <v>
4664</v>
      </c>
      <c r="L52" s="108">
        <v>
4277</v>
      </c>
      <c r="M52" s="109">
        <v>
3910</v>
      </c>
    </row>
    <row r="53" spans="2:13" ht="27.75" customHeight="1" thickBot="1" x14ac:dyDescent="0.25">
      <c r="B53" s="1284" t="s">
        <v>
44</v>
      </c>
      <c r="C53" s="1285"/>
      <c r="D53" s="113"/>
      <c r="E53" s="1286" t="s">
        <v>
45</v>
      </c>
      <c r="F53" s="1286"/>
      <c r="G53" s="1286"/>
      <c r="H53" s="1287"/>
      <c r="I53" s="114">
        <v>
-4858</v>
      </c>
      <c r="J53" s="115">
        <v>
-4154</v>
      </c>
      <c r="K53" s="115">
        <v>
-3687</v>
      </c>
      <c r="L53" s="115">
        <v>
-2613</v>
      </c>
      <c r="M53" s="116">
        <v>
-406</v>
      </c>
    </row>
    <row r="54" spans="2:13" ht="27.75" customHeight="1" x14ac:dyDescent="0.2">
      <c r="B54" s="117" t="s">
        <v>
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B8Jsf/xeueWBe/wW93NLSvMVrvsmWtbAc0zCf4o98DypabQgUhIorpCVn1iIFvooNGospElDtGvrHtyKR8NSWg==" saltValue="J/fTYyzeoLlyZ+lrtIZx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
47</v>
      </c>
    </row>
    <row r="54" spans="2:8" ht="29.25" customHeight="1" thickBot="1" x14ac:dyDescent="0.3">
      <c r="B54" s="122" t="s">
        <v>
1</v>
      </c>
      <c r="C54" s="123"/>
      <c r="D54" s="123"/>
      <c r="E54" s="124" t="s">
        <v>
2</v>
      </c>
      <c r="F54" s="125" t="s">
        <v>
554</v>
      </c>
      <c r="G54" s="125" t="s">
        <v>
555</v>
      </c>
      <c r="H54" s="126" t="s">
        <v>
556</v>
      </c>
    </row>
    <row r="55" spans="2:8" ht="52.5" customHeight="1" x14ac:dyDescent="0.2">
      <c r="B55" s="127"/>
      <c r="C55" s="1303" t="s">
        <v>
48</v>
      </c>
      <c r="D55" s="1303"/>
      <c r="E55" s="1304"/>
      <c r="F55" s="128">
        <v>
2204</v>
      </c>
      <c r="G55" s="128">
        <v>
1992</v>
      </c>
      <c r="H55" s="129">
        <v>
1480</v>
      </c>
    </row>
    <row r="56" spans="2:8" ht="52.5" customHeight="1" x14ac:dyDescent="0.2">
      <c r="B56" s="130"/>
      <c r="C56" s="1305" t="s">
        <v>
49</v>
      </c>
      <c r="D56" s="1305"/>
      <c r="E56" s="1306"/>
      <c r="F56" s="131">
        <v>
130</v>
      </c>
      <c r="G56" s="131" t="s">
        <v>
511</v>
      </c>
      <c r="H56" s="132" t="s">
        <v>
511</v>
      </c>
    </row>
    <row r="57" spans="2:8" ht="53.25" customHeight="1" x14ac:dyDescent="0.2">
      <c r="B57" s="130"/>
      <c r="C57" s="1307" t="s">
        <v>
50</v>
      </c>
      <c r="D57" s="1307"/>
      <c r="E57" s="1308"/>
      <c r="F57" s="133">
        <v>
5016</v>
      </c>
      <c r="G57" s="133">
        <v>
4866</v>
      </c>
      <c r="H57" s="134">
        <v>
4117</v>
      </c>
    </row>
    <row r="58" spans="2:8" ht="45.75" customHeight="1" x14ac:dyDescent="0.2">
      <c r="B58" s="135"/>
      <c r="C58" s="1295" t="s">
        <v>
590</v>
      </c>
      <c r="D58" s="1296"/>
      <c r="E58" s="1297"/>
      <c r="F58" s="136">
        <v>
3832</v>
      </c>
      <c r="G58" s="136">
        <v>
3608</v>
      </c>
      <c r="H58" s="137">
        <v>
2674</v>
      </c>
    </row>
    <row r="59" spans="2:8" ht="45.75" customHeight="1" x14ac:dyDescent="0.2">
      <c r="B59" s="135"/>
      <c r="C59" s="1295" t="s">
        <v>
591</v>
      </c>
      <c r="D59" s="1296"/>
      <c r="E59" s="1297"/>
      <c r="F59" s="136">
        <v>
157</v>
      </c>
      <c r="G59" s="136">
        <v>
236</v>
      </c>
      <c r="H59" s="137">
        <v>
380</v>
      </c>
    </row>
    <row r="60" spans="2:8" ht="45.75" customHeight="1" x14ac:dyDescent="0.2">
      <c r="B60" s="135"/>
      <c r="C60" s="1295" t="s">
        <v>
592</v>
      </c>
      <c r="D60" s="1296"/>
      <c r="E60" s="1297"/>
      <c r="F60" s="136">
        <v>
85</v>
      </c>
      <c r="G60" s="136">
        <v>
185</v>
      </c>
      <c r="H60" s="137">
        <v>
335</v>
      </c>
    </row>
    <row r="61" spans="2:8" ht="45.75" customHeight="1" x14ac:dyDescent="0.2">
      <c r="B61" s="135"/>
      <c r="C61" s="1295" t="s">
        <v>
593</v>
      </c>
      <c r="D61" s="1296"/>
      <c r="E61" s="1297"/>
      <c r="F61" s="136">
        <v>
197</v>
      </c>
      <c r="G61" s="136">
        <v>
190</v>
      </c>
      <c r="H61" s="137">
        <v>
183</v>
      </c>
    </row>
    <row r="62" spans="2:8" ht="45.75" customHeight="1" thickBot="1" x14ac:dyDescent="0.25">
      <c r="B62" s="138"/>
      <c r="C62" s="1298" t="s">
        <v>
594</v>
      </c>
      <c r="D62" s="1299"/>
      <c r="E62" s="1300"/>
      <c r="F62" s="139">
        <v>
146</v>
      </c>
      <c r="G62" s="139">
        <v>
146</v>
      </c>
      <c r="H62" s="140">
        <v>
146</v>
      </c>
    </row>
    <row r="63" spans="2:8" ht="52.5" customHeight="1" thickBot="1" x14ac:dyDescent="0.25">
      <c r="B63" s="141"/>
      <c r="C63" s="1301" t="s">
        <v>
51</v>
      </c>
      <c r="D63" s="1301"/>
      <c r="E63" s="1302"/>
      <c r="F63" s="142">
        <v>
7350</v>
      </c>
      <c r="G63" s="142">
        <v>
6858</v>
      </c>
      <c r="H63" s="143">
        <v>
5597</v>
      </c>
    </row>
    <row r="64" spans="2:8" ht="15" customHeight="1" x14ac:dyDescent="0.2"/>
  </sheetData>
  <sheetProtection algorithmName="SHA-512" hashValue="A19qDxWdZZIS13z5VL7zSE9B6Xhaq8artp9Vi/a+ldxvXxtEK/AE8UXbAWY0U3GWCqrvRxNEfu2kV+3ETo2xWA==" saltValue="Z5l4qSEXEU2iKwvIFo8d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O63" sqref="O63"/>
    </sheetView>
  </sheetViews>
  <sheetFormatPr defaultColWidth="0" defaultRowHeight="0" customHeight="1" zeroHeight="1" x14ac:dyDescent="0.2"/>
  <cols>
    <col min="1" max="1" width="6.33203125" style="386" customWidth="1"/>
    <col min="2" max="107" width="2.44140625" style="386" customWidth="1"/>
    <col min="108" max="108" width="6.109375" style="388" customWidth="1"/>
    <col min="109" max="109" width="5.88671875" style="387" customWidth="1"/>
    <col min="110" max="110" width="19.109375" style="386" hidden="1"/>
    <col min="111" max="115" width="12.6640625" style="386" hidden="1"/>
    <col min="116" max="349" width="8.6640625" style="386" hidden="1"/>
    <col min="350" max="355" width="14.88671875" style="386" hidden="1"/>
    <col min="356" max="357" width="15.88671875" style="386" hidden="1"/>
    <col min="358" max="363" width="16.109375" style="386" hidden="1"/>
    <col min="364" max="364" width="6.109375" style="386" hidden="1"/>
    <col min="365" max="365" width="3" style="386" hidden="1"/>
    <col min="366" max="605" width="8.6640625" style="386" hidden="1"/>
    <col min="606" max="611" width="14.88671875" style="386" hidden="1"/>
    <col min="612" max="613" width="15.88671875" style="386" hidden="1"/>
    <col min="614" max="619" width="16.109375" style="386" hidden="1"/>
    <col min="620" max="620" width="6.109375" style="386" hidden="1"/>
    <col min="621" max="621" width="3" style="386" hidden="1"/>
    <col min="622" max="861" width="8.6640625" style="386" hidden="1"/>
    <col min="862" max="867" width="14.88671875" style="386" hidden="1"/>
    <col min="868" max="869" width="15.88671875" style="386" hidden="1"/>
    <col min="870" max="875" width="16.109375" style="386" hidden="1"/>
    <col min="876" max="876" width="6.109375" style="386" hidden="1"/>
    <col min="877" max="877" width="3" style="386" hidden="1"/>
    <col min="878" max="1117" width="8.6640625" style="386" hidden="1"/>
    <col min="1118" max="1123" width="14.88671875" style="386" hidden="1"/>
    <col min="1124" max="1125" width="15.88671875" style="386" hidden="1"/>
    <col min="1126" max="1131" width="16.109375" style="386" hidden="1"/>
    <col min="1132" max="1132" width="6.109375" style="386" hidden="1"/>
    <col min="1133" max="1133" width="3" style="386" hidden="1"/>
    <col min="1134" max="1373" width="8.6640625" style="386" hidden="1"/>
    <col min="1374" max="1379" width="14.88671875" style="386" hidden="1"/>
    <col min="1380" max="1381" width="15.88671875" style="386" hidden="1"/>
    <col min="1382" max="1387" width="16.109375" style="386" hidden="1"/>
    <col min="1388" max="1388" width="6.109375" style="386" hidden="1"/>
    <col min="1389" max="1389" width="3" style="386" hidden="1"/>
    <col min="1390" max="1629" width="8.6640625" style="386" hidden="1"/>
    <col min="1630" max="1635" width="14.88671875" style="386" hidden="1"/>
    <col min="1636" max="1637" width="15.88671875" style="386" hidden="1"/>
    <col min="1638" max="1643" width="16.109375" style="386" hidden="1"/>
    <col min="1644" max="1644" width="6.109375" style="386" hidden="1"/>
    <col min="1645" max="1645" width="3" style="386" hidden="1"/>
    <col min="1646" max="1885" width="8.6640625" style="386" hidden="1"/>
    <col min="1886" max="1891" width="14.88671875" style="386" hidden="1"/>
    <col min="1892" max="1893" width="15.88671875" style="386" hidden="1"/>
    <col min="1894" max="1899" width="16.109375" style="386" hidden="1"/>
    <col min="1900" max="1900" width="6.109375" style="386" hidden="1"/>
    <col min="1901" max="1901" width="3" style="386" hidden="1"/>
    <col min="1902" max="2141" width="8.6640625" style="386" hidden="1"/>
    <col min="2142" max="2147" width="14.88671875" style="386" hidden="1"/>
    <col min="2148" max="2149" width="15.88671875" style="386" hidden="1"/>
    <col min="2150" max="2155" width="16.109375" style="386" hidden="1"/>
    <col min="2156" max="2156" width="6.109375" style="386" hidden="1"/>
    <col min="2157" max="2157" width="3" style="386" hidden="1"/>
    <col min="2158" max="2397" width="8.6640625" style="386" hidden="1"/>
    <col min="2398" max="2403" width="14.88671875" style="386" hidden="1"/>
    <col min="2404" max="2405" width="15.88671875" style="386" hidden="1"/>
    <col min="2406" max="2411" width="16.109375" style="386" hidden="1"/>
    <col min="2412" max="2412" width="6.109375" style="386" hidden="1"/>
    <col min="2413" max="2413" width="3" style="386" hidden="1"/>
    <col min="2414" max="2653" width="8.6640625" style="386" hidden="1"/>
    <col min="2654" max="2659" width="14.88671875" style="386" hidden="1"/>
    <col min="2660" max="2661" width="15.88671875" style="386" hidden="1"/>
    <col min="2662" max="2667" width="16.109375" style="386" hidden="1"/>
    <col min="2668" max="2668" width="6.109375" style="386" hidden="1"/>
    <col min="2669" max="2669" width="3" style="386" hidden="1"/>
    <col min="2670" max="2909" width="8.6640625" style="386" hidden="1"/>
    <col min="2910" max="2915" width="14.88671875" style="386" hidden="1"/>
    <col min="2916" max="2917" width="15.88671875" style="386" hidden="1"/>
    <col min="2918" max="2923" width="16.109375" style="386" hidden="1"/>
    <col min="2924" max="2924" width="6.109375" style="386" hidden="1"/>
    <col min="2925" max="2925" width="3" style="386" hidden="1"/>
    <col min="2926" max="3165" width="8.6640625" style="386" hidden="1"/>
    <col min="3166" max="3171" width="14.88671875" style="386" hidden="1"/>
    <col min="3172" max="3173" width="15.88671875" style="386" hidden="1"/>
    <col min="3174" max="3179" width="16.109375" style="386" hidden="1"/>
    <col min="3180" max="3180" width="6.109375" style="386" hidden="1"/>
    <col min="3181" max="3181" width="3" style="386" hidden="1"/>
    <col min="3182" max="3421" width="8.6640625" style="386" hidden="1"/>
    <col min="3422" max="3427" width="14.88671875" style="386" hidden="1"/>
    <col min="3428" max="3429" width="15.88671875" style="386" hidden="1"/>
    <col min="3430" max="3435" width="16.109375" style="386" hidden="1"/>
    <col min="3436" max="3436" width="6.109375" style="386" hidden="1"/>
    <col min="3437" max="3437" width="3" style="386" hidden="1"/>
    <col min="3438" max="3677" width="8.6640625" style="386" hidden="1"/>
    <col min="3678" max="3683" width="14.88671875" style="386" hidden="1"/>
    <col min="3684" max="3685" width="15.88671875" style="386" hidden="1"/>
    <col min="3686" max="3691" width="16.109375" style="386" hidden="1"/>
    <col min="3692" max="3692" width="6.109375" style="386" hidden="1"/>
    <col min="3693" max="3693" width="3" style="386" hidden="1"/>
    <col min="3694" max="3933" width="8.6640625" style="386" hidden="1"/>
    <col min="3934" max="3939" width="14.88671875" style="386" hidden="1"/>
    <col min="3940" max="3941" width="15.88671875" style="386" hidden="1"/>
    <col min="3942" max="3947" width="16.109375" style="386" hidden="1"/>
    <col min="3948" max="3948" width="6.109375" style="386" hidden="1"/>
    <col min="3949" max="3949" width="3" style="386" hidden="1"/>
    <col min="3950" max="4189" width="8.6640625" style="386" hidden="1"/>
    <col min="4190" max="4195" width="14.88671875" style="386" hidden="1"/>
    <col min="4196" max="4197" width="15.88671875" style="386" hidden="1"/>
    <col min="4198" max="4203" width="16.109375" style="386" hidden="1"/>
    <col min="4204" max="4204" width="6.109375" style="386" hidden="1"/>
    <col min="4205" max="4205" width="3" style="386" hidden="1"/>
    <col min="4206" max="4445" width="8.6640625" style="386" hidden="1"/>
    <col min="4446" max="4451" width="14.88671875" style="386" hidden="1"/>
    <col min="4452" max="4453" width="15.88671875" style="386" hidden="1"/>
    <col min="4454" max="4459" width="16.109375" style="386" hidden="1"/>
    <col min="4460" max="4460" width="6.109375" style="386" hidden="1"/>
    <col min="4461" max="4461" width="3" style="386" hidden="1"/>
    <col min="4462" max="4701" width="8.6640625" style="386" hidden="1"/>
    <col min="4702" max="4707" width="14.88671875" style="386" hidden="1"/>
    <col min="4708" max="4709" width="15.88671875" style="386" hidden="1"/>
    <col min="4710" max="4715" width="16.109375" style="386" hidden="1"/>
    <col min="4716" max="4716" width="6.109375" style="386" hidden="1"/>
    <col min="4717" max="4717" width="3" style="386" hidden="1"/>
    <col min="4718" max="4957" width="8.6640625" style="386" hidden="1"/>
    <col min="4958" max="4963" width="14.88671875" style="386" hidden="1"/>
    <col min="4964" max="4965" width="15.88671875" style="386" hidden="1"/>
    <col min="4966" max="4971" width="16.109375" style="386" hidden="1"/>
    <col min="4972" max="4972" width="6.109375" style="386" hidden="1"/>
    <col min="4973" max="4973" width="3" style="386" hidden="1"/>
    <col min="4974" max="5213" width="8.6640625" style="386" hidden="1"/>
    <col min="5214" max="5219" width="14.88671875" style="386" hidden="1"/>
    <col min="5220" max="5221" width="15.88671875" style="386" hidden="1"/>
    <col min="5222" max="5227" width="16.109375" style="386" hidden="1"/>
    <col min="5228" max="5228" width="6.109375" style="386" hidden="1"/>
    <col min="5229" max="5229" width="3" style="386" hidden="1"/>
    <col min="5230" max="5469" width="8.6640625" style="386" hidden="1"/>
    <col min="5470" max="5475" width="14.88671875" style="386" hidden="1"/>
    <col min="5476" max="5477" width="15.88671875" style="386" hidden="1"/>
    <col min="5478" max="5483" width="16.109375" style="386" hidden="1"/>
    <col min="5484" max="5484" width="6.109375" style="386" hidden="1"/>
    <col min="5485" max="5485" width="3" style="386" hidden="1"/>
    <col min="5486" max="5725" width="8.6640625" style="386" hidden="1"/>
    <col min="5726" max="5731" width="14.88671875" style="386" hidden="1"/>
    <col min="5732" max="5733" width="15.88671875" style="386" hidden="1"/>
    <col min="5734" max="5739" width="16.109375" style="386" hidden="1"/>
    <col min="5740" max="5740" width="6.109375" style="386" hidden="1"/>
    <col min="5741" max="5741" width="3" style="386" hidden="1"/>
    <col min="5742" max="5981" width="8.6640625" style="386" hidden="1"/>
    <col min="5982" max="5987" width="14.88671875" style="386" hidden="1"/>
    <col min="5988" max="5989" width="15.88671875" style="386" hidden="1"/>
    <col min="5990" max="5995" width="16.109375" style="386" hidden="1"/>
    <col min="5996" max="5996" width="6.109375" style="386" hidden="1"/>
    <col min="5997" max="5997" width="3" style="386" hidden="1"/>
    <col min="5998" max="6237" width="8.6640625" style="386" hidden="1"/>
    <col min="6238" max="6243" width="14.88671875" style="386" hidden="1"/>
    <col min="6244" max="6245" width="15.88671875" style="386" hidden="1"/>
    <col min="6246" max="6251" width="16.109375" style="386" hidden="1"/>
    <col min="6252" max="6252" width="6.109375" style="386" hidden="1"/>
    <col min="6253" max="6253" width="3" style="386" hidden="1"/>
    <col min="6254" max="6493" width="8.6640625" style="386" hidden="1"/>
    <col min="6494" max="6499" width="14.88671875" style="386" hidden="1"/>
    <col min="6500" max="6501" width="15.88671875" style="386" hidden="1"/>
    <col min="6502" max="6507" width="16.109375" style="386" hidden="1"/>
    <col min="6508" max="6508" width="6.109375" style="386" hidden="1"/>
    <col min="6509" max="6509" width="3" style="386" hidden="1"/>
    <col min="6510" max="6749" width="8.6640625" style="386" hidden="1"/>
    <col min="6750" max="6755" width="14.88671875" style="386" hidden="1"/>
    <col min="6756" max="6757" width="15.88671875" style="386" hidden="1"/>
    <col min="6758" max="6763" width="16.109375" style="386" hidden="1"/>
    <col min="6764" max="6764" width="6.109375" style="386" hidden="1"/>
    <col min="6765" max="6765" width="3" style="386" hidden="1"/>
    <col min="6766" max="7005" width="8.6640625" style="386" hidden="1"/>
    <col min="7006" max="7011" width="14.88671875" style="386" hidden="1"/>
    <col min="7012" max="7013" width="15.88671875" style="386" hidden="1"/>
    <col min="7014" max="7019" width="16.109375" style="386" hidden="1"/>
    <col min="7020" max="7020" width="6.109375" style="386" hidden="1"/>
    <col min="7021" max="7021" width="3" style="386" hidden="1"/>
    <col min="7022" max="7261" width="8.6640625" style="386" hidden="1"/>
    <col min="7262" max="7267" width="14.88671875" style="386" hidden="1"/>
    <col min="7268" max="7269" width="15.88671875" style="386" hidden="1"/>
    <col min="7270" max="7275" width="16.109375" style="386" hidden="1"/>
    <col min="7276" max="7276" width="6.109375" style="386" hidden="1"/>
    <col min="7277" max="7277" width="3" style="386" hidden="1"/>
    <col min="7278" max="7517" width="8.6640625" style="386" hidden="1"/>
    <col min="7518" max="7523" width="14.88671875" style="386" hidden="1"/>
    <col min="7524" max="7525" width="15.88671875" style="386" hidden="1"/>
    <col min="7526" max="7531" width="16.109375" style="386" hidden="1"/>
    <col min="7532" max="7532" width="6.109375" style="386" hidden="1"/>
    <col min="7533" max="7533" width="3" style="386" hidden="1"/>
    <col min="7534" max="7773" width="8.6640625" style="386" hidden="1"/>
    <col min="7774" max="7779" width="14.88671875" style="386" hidden="1"/>
    <col min="7780" max="7781" width="15.88671875" style="386" hidden="1"/>
    <col min="7782" max="7787" width="16.109375" style="386" hidden="1"/>
    <col min="7788" max="7788" width="6.109375" style="386" hidden="1"/>
    <col min="7789" max="7789" width="3" style="386" hidden="1"/>
    <col min="7790" max="8029" width="8.6640625" style="386" hidden="1"/>
    <col min="8030" max="8035" width="14.88671875" style="386" hidden="1"/>
    <col min="8036" max="8037" width="15.88671875" style="386" hidden="1"/>
    <col min="8038" max="8043" width="16.109375" style="386" hidden="1"/>
    <col min="8044" max="8044" width="6.109375" style="386" hidden="1"/>
    <col min="8045" max="8045" width="3" style="386" hidden="1"/>
    <col min="8046" max="8285" width="8.6640625" style="386" hidden="1"/>
    <col min="8286" max="8291" width="14.88671875" style="386" hidden="1"/>
    <col min="8292" max="8293" width="15.88671875" style="386" hidden="1"/>
    <col min="8294" max="8299" width="16.109375" style="386" hidden="1"/>
    <col min="8300" max="8300" width="6.109375" style="386" hidden="1"/>
    <col min="8301" max="8301" width="3" style="386" hidden="1"/>
    <col min="8302" max="8541" width="8.6640625" style="386" hidden="1"/>
    <col min="8542" max="8547" width="14.88671875" style="386" hidden="1"/>
    <col min="8548" max="8549" width="15.88671875" style="386" hidden="1"/>
    <col min="8550" max="8555" width="16.109375" style="386" hidden="1"/>
    <col min="8556" max="8556" width="6.109375" style="386" hidden="1"/>
    <col min="8557" max="8557" width="3" style="386" hidden="1"/>
    <col min="8558" max="8797" width="8.6640625" style="386" hidden="1"/>
    <col min="8798" max="8803" width="14.88671875" style="386" hidden="1"/>
    <col min="8804" max="8805" width="15.88671875" style="386" hidden="1"/>
    <col min="8806" max="8811" width="16.109375" style="386" hidden="1"/>
    <col min="8812" max="8812" width="6.109375" style="386" hidden="1"/>
    <col min="8813" max="8813" width="3" style="386" hidden="1"/>
    <col min="8814" max="9053" width="8.6640625" style="386" hidden="1"/>
    <col min="9054" max="9059" width="14.88671875" style="386" hidden="1"/>
    <col min="9060" max="9061" width="15.88671875" style="386" hidden="1"/>
    <col min="9062" max="9067" width="16.109375" style="386" hidden="1"/>
    <col min="9068" max="9068" width="6.109375" style="386" hidden="1"/>
    <col min="9069" max="9069" width="3" style="386" hidden="1"/>
    <col min="9070" max="9309" width="8.6640625" style="386" hidden="1"/>
    <col min="9310" max="9315" width="14.88671875" style="386" hidden="1"/>
    <col min="9316" max="9317" width="15.88671875" style="386" hidden="1"/>
    <col min="9318" max="9323" width="16.109375" style="386" hidden="1"/>
    <col min="9324" max="9324" width="6.109375" style="386" hidden="1"/>
    <col min="9325" max="9325" width="3" style="386" hidden="1"/>
    <col min="9326" max="9565" width="8.6640625" style="386" hidden="1"/>
    <col min="9566" max="9571" width="14.88671875" style="386" hidden="1"/>
    <col min="9572" max="9573" width="15.88671875" style="386" hidden="1"/>
    <col min="9574" max="9579" width="16.109375" style="386" hidden="1"/>
    <col min="9580" max="9580" width="6.109375" style="386" hidden="1"/>
    <col min="9581" max="9581" width="3" style="386" hidden="1"/>
    <col min="9582" max="9821" width="8.6640625" style="386" hidden="1"/>
    <col min="9822" max="9827" width="14.88671875" style="386" hidden="1"/>
    <col min="9828" max="9829" width="15.88671875" style="386" hidden="1"/>
    <col min="9830" max="9835" width="16.109375" style="386" hidden="1"/>
    <col min="9836" max="9836" width="6.109375" style="386" hidden="1"/>
    <col min="9837" max="9837" width="3" style="386" hidden="1"/>
    <col min="9838" max="10077" width="8.6640625" style="386" hidden="1"/>
    <col min="10078" max="10083" width="14.88671875" style="386" hidden="1"/>
    <col min="10084" max="10085" width="15.88671875" style="386" hidden="1"/>
    <col min="10086" max="10091" width="16.109375" style="386" hidden="1"/>
    <col min="10092" max="10092" width="6.109375" style="386" hidden="1"/>
    <col min="10093" max="10093" width="3" style="386" hidden="1"/>
    <col min="10094" max="10333" width="8.6640625" style="386" hidden="1"/>
    <col min="10334" max="10339" width="14.88671875" style="386" hidden="1"/>
    <col min="10340" max="10341" width="15.88671875" style="386" hidden="1"/>
    <col min="10342" max="10347" width="16.109375" style="386" hidden="1"/>
    <col min="10348" max="10348" width="6.109375" style="386" hidden="1"/>
    <col min="10349" max="10349" width="3" style="386" hidden="1"/>
    <col min="10350" max="10589" width="8.6640625" style="386" hidden="1"/>
    <col min="10590" max="10595" width="14.88671875" style="386" hidden="1"/>
    <col min="10596" max="10597" width="15.88671875" style="386" hidden="1"/>
    <col min="10598" max="10603" width="16.109375" style="386" hidden="1"/>
    <col min="10604" max="10604" width="6.109375" style="386" hidden="1"/>
    <col min="10605" max="10605" width="3" style="386" hidden="1"/>
    <col min="10606" max="10845" width="8.6640625" style="386" hidden="1"/>
    <col min="10846" max="10851" width="14.88671875" style="386" hidden="1"/>
    <col min="10852" max="10853" width="15.88671875" style="386" hidden="1"/>
    <col min="10854" max="10859" width="16.109375" style="386" hidden="1"/>
    <col min="10860" max="10860" width="6.109375" style="386" hidden="1"/>
    <col min="10861" max="10861" width="3" style="386" hidden="1"/>
    <col min="10862" max="11101" width="8.6640625" style="386" hidden="1"/>
    <col min="11102" max="11107" width="14.88671875" style="386" hidden="1"/>
    <col min="11108" max="11109" width="15.88671875" style="386" hidden="1"/>
    <col min="11110" max="11115" width="16.109375" style="386" hidden="1"/>
    <col min="11116" max="11116" width="6.109375" style="386" hidden="1"/>
    <col min="11117" max="11117" width="3" style="386" hidden="1"/>
    <col min="11118" max="11357" width="8.6640625" style="386" hidden="1"/>
    <col min="11358" max="11363" width="14.88671875" style="386" hidden="1"/>
    <col min="11364" max="11365" width="15.88671875" style="386" hidden="1"/>
    <col min="11366" max="11371" width="16.109375" style="386" hidden="1"/>
    <col min="11372" max="11372" width="6.109375" style="386" hidden="1"/>
    <col min="11373" max="11373" width="3" style="386" hidden="1"/>
    <col min="11374" max="11613" width="8.6640625" style="386" hidden="1"/>
    <col min="11614" max="11619" width="14.88671875" style="386" hidden="1"/>
    <col min="11620" max="11621" width="15.88671875" style="386" hidden="1"/>
    <col min="11622" max="11627" width="16.109375" style="386" hidden="1"/>
    <col min="11628" max="11628" width="6.109375" style="386" hidden="1"/>
    <col min="11629" max="11629" width="3" style="386" hidden="1"/>
    <col min="11630" max="11869" width="8.6640625" style="386" hidden="1"/>
    <col min="11870" max="11875" width="14.88671875" style="386" hidden="1"/>
    <col min="11876" max="11877" width="15.88671875" style="386" hidden="1"/>
    <col min="11878" max="11883" width="16.109375" style="386" hidden="1"/>
    <col min="11884" max="11884" width="6.109375" style="386" hidden="1"/>
    <col min="11885" max="11885" width="3" style="386" hidden="1"/>
    <col min="11886" max="12125" width="8.6640625" style="386" hidden="1"/>
    <col min="12126" max="12131" width="14.88671875" style="386" hidden="1"/>
    <col min="12132" max="12133" width="15.88671875" style="386" hidden="1"/>
    <col min="12134" max="12139" width="16.109375" style="386" hidden="1"/>
    <col min="12140" max="12140" width="6.109375" style="386" hidden="1"/>
    <col min="12141" max="12141" width="3" style="386" hidden="1"/>
    <col min="12142" max="12381" width="8.6640625" style="386" hidden="1"/>
    <col min="12382" max="12387" width="14.88671875" style="386" hidden="1"/>
    <col min="12388" max="12389" width="15.88671875" style="386" hidden="1"/>
    <col min="12390" max="12395" width="16.109375" style="386" hidden="1"/>
    <col min="12396" max="12396" width="6.109375" style="386" hidden="1"/>
    <col min="12397" max="12397" width="3" style="386" hidden="1"/>
    <col min="12398" max="12637" width="8.6640625" style="386" hidden="1"/>
    <col min="12638" max="12643" width="14.88671875" style="386" hidden="1"/>
    <col min="12644" max="12645" width="15.88671875" style="386" hidden="1"/>
    <col min="12646" max="12651" width="16.109375" style="386" hidden="1"/>
    <col min="12652" max="12652" width="6.109375" style="386" hidden="1"/>
    <col min="12653" max="12653" width="3" style="386" hidden="1"/>
    <col min="12654" max="12893" width="8.6640625" style="386" hidden="1"/>
    <col min="12894" max="12899" width="14.88671875" style="386" hidden="1"/>
    <col min="12900" max="12901" width="15.88671875" style="386" hidden="1"/>
    <col min="12902" max="12907" width="16.109375" style="386" hidden="1"/>
    <col min="12908" max="12908" width="6.109375" style="386" hidden="1"/>
    <col min="12909" max="12909" width="3" style="386" hidden="1"/>
    <col min="12910" max="13149" width="8.6640625" style="386" hidden="1"/>
    <col min="13150" max="13155" width="14.88671875" style="386" hidden="1"/>
    <col min="13156" max="13157" width="15.88671875" style="386" hidden="1"/>
    <col min="13158" max="13163" width="16.109375" style="386" hidden="1"/>
    <col min="13164" max="13164" width="6.109375" style="386" hidden="1"/>
    <col min="13165" max="13165" width="3" style="386" hidden="1"/>
    <col min="13166" max="13405" width="8.6640625" style="386" hidden="1"/>
    <col min="13406" max="13411" width="14.88671875" style="386" hidden="1"/>
    <col min="13412" max="13413" width="15.88671875" style="386" hidden="1"/>
    <col min="13414" max="13419" width="16.109375" style="386" hidden="1"/>
    <col min="13420" max="13420" width="6.109375" style="386" hidden="1"/>
    <col min="13421" max="13421" width="3" style="386" hidden="1"/>
    <col min="13422" max="13661" width="8.6640625" style="386" hidden="1"/>
    <col min="13662" max="13667" width="14.88671875" style="386" hidden="1"/>
    <col min="13668" max="13669" width="15.88671875" style="386" hidden="1"/>
    <col min="13670" max="13675" width="16.109375" style="386" hidden="1"/>
    <col min="13676" max="13676" width="6.109375" style="386" hidden="1"/>
    <col min="13677" max="13677" width="3" style="386" hidden="1"/>
    <col min="13678" max="13917" width="8.6640625" style="386" hidden="1"/>
    <col min="13918" max="13923" width="14.88671875" style="386" hidden="1"/>
    <col min="13924" max="13925" width="15.88671875" style="386" hidden="1"/>
    <col min="13926" max="13931" width="16.109375" style="386" hidden="1"/>
    <col min="13932" max="13932" width="6.109375" style="386" hidden="1"/>
    <col min="13933" max="13933" width="3" style="386" hidden="1"/>
    <col min="13934" max="14173" width="8.6640625" style="386" hidden="1"/>
    <col min="14174" max="14179" width="14.88671875" style="386" hidden="1"/>
    <col min="14180" max="14181" width="15.88671875" style="386" hidden="1"/>
    <col min="14182" max="14187" width="16.109375" style="386" hidden="1"/>
    <col min="14188" max="14188" width="6.109375" style="386" hidden="1"/>
    <col min="14189" max="14189" width="3" style="386" hidden="1"/>
    <col min="14190" max="14429" width="8.6640625" style="386" hidden="1"/>
    <col min="14430" max="14435" width="14.88671875" style="386" hidden="1"/>
    <col min="14436" max="14437" width="15.88671875" style="386" hidden="1"/>
    <col min="14438" max="14443" width="16.109375" style="386" hidden="1"/>
    <col min="14444" max="14444" width="6.109375" style="386" hidden="1"/>
    <col min="14445" max="14445" width="3" style="386" hidden="1"/>
    <col min="14446" max="14685" width="8.6640625" style="386" hidden="1"/>
    <col min="14686" max="14691" width="14.88671875" style="386" hidden="1"/>
    <col min="14692" max="14693" width="15.88671875" style="386" hidden="1"/>
    <col min="14694" max="14699" width="16.109375" style="386" hidden="1"/>
    <col min="14700" max="14700" width="6.109375" style="386" hidden="1"/>
    <col min="14701" max="14701" width="3" style="386" hidden="1"/>
    <col min="14702" max="14941" width="8.6640625" style="386" hidden="1"/>
    <col min="14942" max="14947" width="14.88671875" style="386" hidden="1"/>
    <col min="14948" max="14949" width="15.88671875" style="386" hidden="1"/>
    <col min="14950" max="14955" width="16.109375" style="386" hidden="1"/>
    <col min="14956" max="14956" width="6.109375" style="386" hidden="1"/>
    <col min="14957" max="14957" width="3" style="386" hidden="1"/>
    <col min="14958" max="15197" width="8.6640625" style="386" hidden="1"/>
    <col min="15198" max="15203" width="14.88671875" style="386" hidden="1"/>
    <col min="15204" max="15205" width="15.88671875" style="386" hidden="1"/>
    <col min="15206" max="15211" width="16.109375" style="386" hidden="1"/>
    <col min="15212" max="15212" width="6.109375" style="386" hidden="1"/>
    <col min="15213" max="15213" width="3" style="386" hidden="1"/>
    <col min="15214" max="15453" width="8.6640625" style="386" hidden="1"/>
    <col min="15454" max="15459" width="14.88671875" style="386" hidden="1"/>
    <col min="15460" max="15461" width="15.88671875" style="386" hidden="1"/>
    <col min="15462" max="15467" width="16.109375" style="386" hidden="1"/>
    <col min="15468" max="15468" width="6.109375" style="386" hidden="1"/>
    <col min="15469" max="15469" width="3" style="386" hidden="1"/>
    <col min="15470" max="15709" width="8.6640625" style="386" hidden="1"/>
    <col min="15710" max="15715" width="14.88671875" style="386" hidden="1"/>
    <col min="15716" max="15717" width="15.88671875" style="386" hidden="1"/>
    <col min="15718" max="15723" width="16.109375" style="386" hidden="1"/>
    <col min="15724" max="15724" width="6.109375" style="386" hidden="1"/>
    <col min="15725" max="15725" width="3" style="386" hidden="1"/>
    <col min="15726" max="15965" width="8.6640625" style="386" hidden="1"/>
    <col min="15966" max="15971" width="14.88671875" style="386" hidden="1"/>
    <col min="15972" max="15973" width="15.88671875" style="386" hidden="1"/>
    <col min="15974" max="15979" width="16.109375" style="386" hidden="1"/>
    <col min="15980" max="15980" width="6.109375" style="386" hidden="1"/>
    <col min="15981" max="15981" width="3" style="386" hidden="1"/>
    <col min="15982" max="16221" width="8.6640625" style="386" hidden="1"/>
    <col min="16222" max="16227" width="14.88671875" style="386" hidden="1"/>
    <col min="16228" max="16229" width="15.88671875" style="386" hidden="1"/>
    <col min="16230" max="16235" width="16.109375" style="386" hidden="1"/>
    <col min="16236" max="16236" width="6.109375" style="386" hidden="1"/>
    <col min="16237" max="16237" width="3" style="386" hidden="1"/>
    <col min="16238" max="16384" width="8.6640625" style="386" hidden="1"/>
  </cols>
  <sheetData>
    <row r="1" spans="1:143" ht="42.75" customHeight="1" x14ac:dyDescent="0.2">
      <c r="A1" s="423"/>
      <c r="B1" s="422"/>
      <c r="DD1" s="386"/>
      <c r="DE1" s="386"/>
    </row>
    <row r="2" spans="1:143" ht="25.5" customHeight="1" x14ac:dyDescent="0.2">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2">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2" x14ac:dyDescent="0.2">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
608</v>
      </c>
    </row>
    <row r="11" spans="1:143" s="291" customFormat="1" ht="13.2" x14ac:dyDescent="0.2">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
608</v>
      </c>
    </row>
    <row r="13" spans="1:143" s="291" customFormat="1" ht="13.2" x14ac:dyDescent="0.2">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6"/>
      <c r="DE19" s="386"/>
    </row>
    <row r="20" spans="1:351" ht="13.2" x14ac:dyDescent="0.2">
      <c r="DD20" s="386"/>
      <c r="DE20" s="386"/>
    </row>
    <row r="21" spans="1:351" ht="16.2" x14ac:dyDescent="0.2">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6.2" x14ac:dyDescent="0.2">
      <c r="B22" s="387"/>
      <c r="MM22" s="418"/>
    </row>
    <row r="23" spans="1:351" ht="13.2" x14ac:dyDescent="0.2">
      <c r="B23" s="387"/>
    </row>
    <row r="24" spans="1:351" ht="13.2" x14ac:dyDescent="0.2">
      <c r="B24" s="387"/>
    </row>
    <row r="25" spans="1:351" ht="13.2" x14ac:dyDescent="0.2">
      <c r="B25" s="387"/>
    </row>
    <row r="26" spans="1:351" ht="13.2" x14ac:dyDescent="0.2">
      <c r="B26" s="387"/>
    </row>
    <row r="27" spans="1:351" ht="13.2" x14ac:dyDescent="0.2">
      <c r="B27" s="387"/>
    </row>
    <row r="28" spans="1:351" ht="13.2" x14ac:dyDescent="0.2">
      <c r="B28" s="387"/>
    </row>
    <row r="29" spans="1:351" ht="13.2" x14ac:dyDescent="0.2">
      <c r="B29" s="387"/>
    </row>
    <row r="30" spans="1:351" ht="13.2" x14ac:dyDescent="0.2">
      <c r="B30" s="387"/>
    </row>
    <row r="31" spans="1:351" ht="13.2" x14ac:dyDescent="0.2">
      <c r="B31" s="387"/>
    </row>
    <row r="32" spans="1:351" ht="13.2" x14ac:dyDescent="0.2">
      <c r="B32" s="387"/>
    </row>
    <row r="33" spans="2:109" ht="13.2" x14ac:dyDescent="0.2">
      <c r="B33" s="387"/>
    </row>
    <row r="34" spans="2:109" ht="13.2" x14ac:dyDescent="0.2">
      <c r="B34" s="387"/>
    </row>
    <row r="35" spans="2:109" ht="13.2" x14ac:dyDescent="0.2">
      <c r="B35" s="387"/>
    </row>
    <row r="36" spans="2:109" ht="13.2" x14ac:dyDescent="0.2">
      <c r="B36" s="387"/>
    </row>
    <row r="37" spans="2:109" ht="13.2" x14ac:dyDescent="0.2">
      <c r="B37" s="387"/>
    </row>
    <row r="38" spans="2:109" ht="13.2" x14ac:dyDescent="0.2">
      <c r="B38" s="387"/>
    </row>
    <row r="39" spans="2:109" ht="13.2" x14ac:dyDescent="0.2">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2" x14ac:dyDescent="0.2">
      <c r="B40" s="407"/>
      <c r="DD40" s="407"/>
      <c r="DE40" s="386"/>
    </row>
    <row r="41" spans="2:109" ht="16.2" x14ac:dyDescent="0.2">
      <c r="B41" s="417" t="s">
        <v>
607</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2" x14ac:dyDescent="0.2">
      <c r="B42" s="387"/>
      <c r="G42" s="403"/>
      <c r="I42" s="402"/>
      <c r="J42" s="402"/>
      <c r="K42" s="402"/>
      <c r="AM42" s="403"/>
      <c r="AN42" s="403" t="s">
        <v>
601</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2">
      <c r="B43" s="387"/>
      <c r="AN43" s="1321" t="s">
        <v>
606</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2" x14ac:dyDescent="0.2">
      <c r="B44" s="387"/>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2" x14ac:dyDescent="0.2">
      <c r="B45" s="387"/>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2" x14ac:dyDescent="0.2">
      <c r="B46" s="387"/>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2" x14ac:dyDescent="0.2">
      <c r="B47" s="387"/>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2" x14ac:dyDescent="0.2">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2" x14ac:dyDescent="0.2">
      <c r="B49" s="387"/>
      <c r="AN49" s="386" t="s">
        <v>
599</v>
      </c>
    </row>
    <row r="50" spans="1:109" ht="13.2" x14ac:dyDescent="0.2">
      <c r="B50" s="387"/>
      <c r="G50" s="1309"/>
      <c r="H50" s="1309"/>
      <c r="I50" s="1309"/>
      <c r="J50" s="1309"/>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2" t="s">
        <v>
552</v>
      </c>
      <c r="BQ50" s="1312"/>
      <c r="BR50" s="1312"/>
      <c r="BS50" s="1312"/>
      <c r="BT50" s="1312"/>
      <c r="BU50" s="1312"/>
      <c r="BV50" s="1312"/>
      <c r="BW50" s="1312"/>
      <c r="BX50" s="1312" t="s">
        <v>
553</v>
      </c>
      <c r="BY50" s="1312"/>
      <c r="BZ50" s="1312"/>
      <c r="CA50" s="1312"/>
      <c r="CB50" s="1312"/>
      <c r="CC50" s="1312"/>
      <c r="CD50" s="1312"/>
      <c r="CE50" s="1312"/>
      <c r="CF50" s="1312" t="s">
        <v>
554</v>
      </c>
      <c r="CG50" s="1312"/>
      <c r="CH50" s="1312"/>
      <c r="CI50" s="1312"/>
      <c r="CJ50" s="1312"/>
      <c r="CK50" s="1312"/>
      <c r="CL50" s="1312"/>
      <c r="CM50" s="1312"/>
      <c r="CN50" s="1312" t="s">
        <v>
555</v>
      </c>
      <c r="CO50" s="1312"/>
      <c r="CP50" s="1312"/>
      <c r="CQ50" s="1312"/>
      <c r="CR50" s="1312"/>
      <c r="CS50" s="1312"/>
      <c r="CT50" s="1312"/>
      <c r="CU50" s="1312"/>
      <c r="CV50" s="1312" t="s">
        <v>
556</v>
      </c>
      <c r="CW50" s="1312"/>
      <c r="CX50" s="1312"/>
      <c r="CY50" s="1312"/>
      <c r="CZ50" s="1312"/>
      <c r="DA50" s="1312"/>
      <c r="DB50" s="1312"/>
      <c r="DC50" s="1312"/>
    </row>
    <row r="51" spans="1:109" ht="13.5" customHeight="1" x14ac:dyDescent="0.2">
      <c r="B51" s="387"/>
      <c r="G51" s="1320"/>
      <c r="H51" s="1320"/>
      <c r="I51" s="1330"/>
      <c r="J51" s="1330"/>
      <c r="K51" s="1314"/>
      <c r="L51" s="1314"/>
      <c r="M51" s="1314"/>
      <c r="N51" s="1314"/>
      <c r="AM51" s="394"/>
      <c r="AN51" s="1313" t="s">
        <v>
598</v>
      </c>
      <c r="AO51" s="1313"/>
      <c r="AP51" s="1313"/>
      <c r="AQ51" s="1313"/>
      <c r="AR51" s="1313"/>
      <c r="AS51" s="1313"/>
      <c r="AT51" s="1313"/>
      <c r="AU51" s="1313"/>
      <c r="AV51" s="1313"/>
      <c r="AW51" s="1313"/>
      <c r="AX51" s="1313"/>
      <c r="AY51" s="1313"/>
      <c r="AZ51" s="1313"/>
      <c r="BA51" s="1313"/>
      <c r="BB51" s="1313" t="s">
        <v>
604</v>
      </c>
      <c r="BC51" s="1313"/>
      <c r="BD51" s="1313"/>
      <c r="BE51" s="1313"/>
      <c r="BF51" s="1313"/>
      <c r="BG51" s="1313"/>
      <c r="BH51" s="1313"/>
      <c r="BI51" s="1313"/>
      <c r="BJ51" s="1313"/>
      <c r="BK51" s="1313"/>
      <c r="BL51" s="1313"/>
      <c r="BM51" s="1313"/>
      <c r="BN51" s="1313"/>
      <c r="BO51" s="1313"/>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2" x14ac:dyDescent="0.2">
      <c r="B52" s="387"/>
      <c r="G52" s="1320"/>
      <c r="H52" s="1320"/>
      <c r="I52" s="1330"/>
      <c r="J52" s="1330"/>
      <c r="K52" s="1314"/>
      <c r="L52" s="1314"/>
      <c r="M52" s="1314"/>
      <c r="N52" s="1314"/>
      <c r="AM52" s="394"/>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2"/>
      <c r="B53" s="387"/>
      <c r="G53" s="1320"/>
      <c r="H53" s="1320"/>
      <c r="I53" s="1309"/>
      <c r="J53" s="1309"/>
      <c r="K53" s="1314"/>
      <c r="L53" s="1314"/>
      <c r="M53" s="1314"/>
      <c r="N53" s="1314"/>
      <c r="AM53" s="394"/>
      <c r="AN53" s="1313"/>
      <c r="AO53" s="1313"/>
      <c r="AP53" s="1313"/>
      <c r="AQ53" s="1313"/>
      <c r="AR53" s="1313"/>
      <c r="AS53" s="1313"/>
      <c r="AT53" s="1313"/>
      <c r="AU53" s="1313"/>
      <c r="AV53" s="1313"/>
      <c r="AW53" s="1313"/>
      <c r="AX53" s="1313"/>
      <c r="AY53" s="1313"/>
      <c r="AZ53" s="1313"/>
      <c r="BA53" s="1313"/>
      <c r="BB53" s="1313" t="s">
        <v>
603</v>
      </c>
      <c r="BC53" s="1313"/>
      <c r="BD53" s="1313"/>
      <c r="BE53" s="1313"/>
      <c r="BF53" s="1313"/>
      <c r="BG53" s="1313"/>
      <c r="BH53" s="1313"/>
      <c r="BI53" s="1313"/>
      <c r="BJ53" s="1313"/>
      <c r="BK53" s="1313"/>
      <c r="BL53" s="1313"/>
      <c r="BM53" s="1313"/>
      <c r="BN53" s="1313"/>
      <c r="BO53" s="1313"/>
      <c r="BP53" s="1311">
        <v>
46.4</v>
      </c>
      <c r="BQ53" s="1311"/>
      <c r="BR53" s="1311"/>
      <c r="BS53" s="1311"/>
      <c r="BT53" s="1311"/>
      <c r="BU53" s="1311"/>
      <c r="BV53" s="1311"/>
      <c r="BW53" s="1311"/>
      <c r="BX53" s="1311">
        <v>
48</v>
      </c>
      <c r="BY53" s="1311"/>
      <c r="BZ53" s="1311"/>
      <c r="CA53" s="1311"/>
      <c r="CB53" s="1311"/>
      <c r="CC53" s="1311"/>
      <c r="CD53" s="1311"/>
      <c r="CE53" s="1311"/>
      <c r="CF53" s="1311">
        <v>
50.1</v>
      </c>
      <c r="CG53" s="1311"/>
      <c r="CH53" s="1311"/>
      <c r="CI53" s="1311"/>
      <c r="CJ53" s="1311"/>
      <c r="CK53" s="1311"/>
      <c r="CL53" s="1311"/>
      <c r="CM53" s="1311"/>
      <c r="CN53" s="1311">
        <v>
52</v>
      </c>
      <c r="CO53" s="1311"/>
      <c r="CP53" s="1311"/>
      <c r="CQ53" s="1311"/>
      <c r="CR53" s="1311"/>
      <c r="CS53" s="1311"/>
      <c r="CT53" s="1311"/>
      <c r="CU53" s="1311"/>
      <c r="CV53" s="1311">
        <v>
54.1</v>
      </c>
      <c r="CW53" s="1311"/>
      <c r="CX53" s="1311"/>
      <c r="CY53" s="1311"/>
      <c r="CZ53" s="1311"/>
      <c r="DA53" s="1311"/>
      <c r="DB53" s="1311"/>
      <c r="DC53" s="1311"/>
    </row>
    <row r="54" spans="1:109" ht="13.2" x14ac:dyDescent="0.2">
      <c r="A54" s="402"/>
      <c r="B54" s="387"/>
      <c r="G54" s="1320"/>
      <c r="H54" s="1320"/>
      <c r="I54" s="1309"/>
      <c r="J54" s="1309"/>
      <c r="K54" s="1314"/>
      <c r="L54" s="1314"/>
      <c r="M54" s="1314"/>
      <c r="N54" s="1314"/>
      <c r="AM54" s="394"/>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2"/>
      <c r="B55" s="387"/>
      <c r="G55" s="1309"/>
      <c r="H55" s="1309"/>
      <c r="I55" s="1309"/>
      <c r="J55" s="1309"/>
      <c r="K55" s="1314"/>
      <c r="L55" s="1314"/>
      <c r="M55" s="1314"/>
      <c r="N55" s="1314"/>
      <c r="AN55" s="1312" t="s">
        <v>
605</v>
      </c>
      <c r="AO55" s="1312"/>
      <c r="AP55" s="1312"/>
      <c r="AQ55" s="1312"/>
      <c r="AR55" s="1312"/>
      <c r="AS55" s="1312"/>
      <c r="AT55" s="1312"/>
      <c r="AU55" s="1312"/>
      <c r="AV55" s="1312"/>
      <c r="AW55" s="1312"/>
      <c r="AX55" s="1312"/>
      <c r="AY55" s="1312"/>
      <c r="AZ55" s="1312"/>
      <c r="BA55" s="1312"/>
      <c r="BB55" s="1313" t="s">
        <v>
604</v>
      </c>
      <c r="BC55" s="1313"/>
      <c r="BD55" s="1313"/>
      <c r="BE55" s="1313"/>
      <c r="BF55" s="1313"/>
      <c r="BG55" s="1313"/>
      <c r="BH55" s="1313"/>
      <c r="BI55" s="1313"/>
      <c r="BJ55" s="1313"/>
      <c r="BK55" s="1313"/>
      <c r="BL55" s="1313"/>
      <c r="BM55" s="1313"/>
      <c r="BN55" s="1313"/>
      <c r="BO55" s="1313"/>
      <c r="BP55" s="1311">
        <v>
13</v>
      </c>
      <c r="BQ55" s="1311"/>
      <c r="BR55" s="1311"/>
      <c r="BS55" s="1311"/>
      <c r="BT55" s="1311"/>
      <c r="BU55" s="1311"/>
      <c r="BV55" s="1311"/>
      <c r="BW55" s="1311"/>
      <c r="BX55" s="1311">
        <v>
21</v>
      </c>
      <c r="BY55" s="1311"/>
      <c r="BZ55" s="1311"/>
      <c r="CA55" s="1311"/>
      <c r="CB55" s="1311"/>
      <c r="CC55" s="1311"/>
      <c r="CD55" s="1311"/>
      <c r="CE55" s="1311"/>
      <c r="CF55" s="1311">
        <v>
20.2</v>
      </c>
      <c r="CG55" s="1311"/>
      <c r="CH55" s="1311"/>
      <c r="CI55" s="1311"/>
      <c r="CJ55" s="1311"/>
      <c r="CK55" s="1311"/>
      <c r="CL55" s="1311"/>
      <c r="CM55" s="1311"/>
      <c r="CN55" s="1311">
        <v>
18.3</v>
      </c>
      <c r="CO55" s="1311"/>
      <c r="CP55" s="1311"/>
      <c r="CQ55" s="1311"/>
      <c r="CR55" s="1311"/>
      <c r="CS55" s="1311"/>
      <c r="CT55" s="1311"/>
      <c r="CU55" s="1311"/>
      <c r="CV55" s="1311">
        <v>
20.3</v>
      </c>
      <c r="CW55" s="1311"/>
      <c r="CX55" s="1311"/>
      <c r="CY55" s="1311"/>
      <c r="CZ55" s="1311"/>
      <c r="DA55" s="1311"/>
      <c r="DB55" s="1311"/>
      <c r="DC55" s="1311"/>
    </row>
    <row r="56" spans="1:109" ht="13.2" x14ac:dyDescent="0.2">
      <c r="A56" s="402"/>
      <c r="B56" s="387"/>
      <c r="G56" s="1309"/>
      <c r="H56" s="1309"/>
      <c r="I56" s="1309"/>
      <c r="J56" s="1309"/>
      <c r="K56" s="1314"/>
      <c r="L56" s="1314"/>
      <c r="M56" s="1314"/>
      <c r="N56" s="1314"/>
      <c r="AN56" s="1312"/>
      <c r="AO56" s="1312"/>
      <c r="AP56" s="1312"/>
      <c r="AQ56" s="1312"/>
      <c r="AR56" s="1312"/>
      <c r="AS56" s="1312"/>
      <c r="AT56" s="1312"/>
      <c r="AU56" s="1312"/>
      <c r="AV56" s="1312"/>
      <c r="AW56" s="1312"/>
      <c r="AX56" s="1312"/>
      <c r="AY56" s="1312"/>
      <c r="AZ56" s="1312"/>
      <c r="BA56" s="1312"/>
      <c r="BB56" s="1313"/>
      <c r="BC56" s="1313"/>
      <c r="BD56" s="1313"/>
      <c r="BE56" s="1313"/>
      <c r="BF56" s="1313"/>
      <c r="BG56" s="1313"/>
      <c r="BH56" s="1313"/>
      <c r="BI56" s="1313"/>
      <c r="BJ56" s="1313"/>
      <c r="BK56" s="1313"/>
      <c r="BL56" s="1313"/>
      <c r="BM56" s="1313"/>
      <c r="BN56" s="1313"/>
      <c r="BO56" s="1313"/>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ht="13.2" x14ac:dyDescent="0.2">
      <c r="B57" s="408"/>
      <c r="G57" s="1309"/>
      <c r="H57" s="1309"/>
      <c r="I57" s="1315"/>
      <c r="J57" s="1315"/>
      <c r="K57" s="1314"/>
      <c r="L57" s="1314"/>
      <c r="M57" s="1314"/>
      <c r="N57" s="1314"/>
      <c r="AM57" s="386"/>
      <c r="AN57" s="1312"/>
      <c r="AO57" s="1312"/>
      <c r="AP57" s="1312"/>
      <c r="AQ57" s="1312"/>
      <c r="AR57" s="1312"/>
      <c r="AS57" s="1312"/>
      <c r="AT57" s="1312"/>
      <c r="AU57" s="1312"/>
      <c r="AV57" s="1312"/>
      <c r="AW57" s="1312"/>
      <c r="AX57" s="1312"/>
      <c r="AY57" s="1312"/>
      <c r="AZ57" s="1312"/>
      <c r="BA57" s="1312"/>
      <c r="BB57" s="1313" t="s">
        <v>
603</v>
      </c>
      <c r="BC57" s="1313"/>
      <c r="BD57" s="1313"/>
      <c r="BE57" s="1313"/>
      <c r="BF57" s="1313"/>
      <c r="BG57" s="1313"/>
      <c r="BH57" s="1313"/>
      <c r="BI57" s="1313"/>
      <c r="BJ57" s="1313"/>
      <c r="BK57" s="1313"/>
      <c r="BL57" s="1313"/>
      <c r="BM57" s="1313"/>
      <c r="BN57" s="1313"/>
      <c r="BO57" s="1313"/>
      <c r="BP57" s="1311">
        <v>
53.4</v>
      </c>
      <c r="BQ57" s="1311"/>
      <c r="BR57" s="1311"/>
      <c r="BS57" s="1311"/>
      <c r="BT57" s="1311"/>
      <c r="BU57" s="1311"/>
      <c r="BV57" s="1311"/>
      <c r="BW57" s="1311"/>
      <c r="BX57" s="1311">
        <v>
56.1</v>
      </c>
      <c r="BY57" s="1311"/>
      <c r="BZ57" s="1311"/>
      <c r="CA57" s="1311"/>
      <c r="CB57" s="1311"/>
      <c r="CC57" s="1311"/>
      <c r="CD57" s="1311"/>
      <c r="CE57" s="1311"/>
      <c r="CF57" s="1311">
        <v>
58.1</v>
      </c>
      <c r="CG57" s="1311"/>
      <c r="CH57" s="1311"/>
      <c r="CI57" s="1311"/>
      <c r="CJ57" s="1311"/>
      <c r="CK57" s="1311"/>
      <c r="CL57" s="1311"/>
      <c r="CM57" s="1311"/>
      <c r="CN57" s="1311">
        <v>
59.4</v>
      </c>
      <c r="CO57" s="1311"/>
      <c r="CP57" s="1311"/>
      <c r="CQ57" s="1311"/>
      <c r="CR57" s="1311"/>
      <c r="CS57" s="1311"/>
      <c r="CT57" s="1311"/>
      <c r="CU57" s="1311"/>
      <c r="CV57" s="1311">
        <v>
60.7</v>
      </c>
      <c r="CW57" s="1311"/>
      <c r="CX57" s="1311"/>
      <c r="CY57" s="1311"/>
      <c r="CZ57" s="1311"/>
      <c r="DA57" s="1311"/>
      <c r="DB57" s="1311"/>
      <c r="DC57" s="1311"/>
      <c r="DD57" s="413"/>
      <c r="DE57" s="408"/>
    </row>
    <row r="58" spans="1:109" s="402" customFormat="1" ht="13.2" x14ac:dyDescent="0.2">
      <c r="A58" s="386"/>
      <c r="B58" s="408"/>
      <c r="G58" s="1309"/>
      <c r="H58" s="1309"/>
      <c r="I58" s="1315"/>
      <c r="J58" s="1315"/>
      <c r="K58" s="1314"/>
      <c r="L58" s="1314"/>
      <c r="M58" s="1314"/>
      <c r="N58" s="1314"/>
      <c r="AM58" s="386"/>
      <c r="AN58" s="1312"/>
      <c r="AO58" s="1312"/>
      <c r="AP58" s="1312"/>
      <c r="AQ58" s="1312"/>
      <c r="AR58" s="1312"/>
      <c r="AS58" s="1312"/>
      <c r="AT58" s="1312"/>
      <c r="AU58" s="1312"/>
      <c r="AV58" s="1312"/>
      <c r="AW58" s="1312"/>
      <c r="AX58" s="1312"/>
      <c r="AY58" s="1312"/>
      <c r="AZ58" s="1312"/>
      <c r="BA58" s="1312"/>
      <c r="BB58" s="1313"/>
      <c r="BC58" s="1313"/>
      <c r="BD58" s="1313"/>
      <c r="BE58" s="1313"/>
      <c r="BF58" s="1313"/>
      <c r="BG58" s="1313"/>
      <c r="BH58" s="1313"/>
      <c r="BI58" s="1313"/>
      <c r="BJ58" s="1313"/>
      <c r="BK58" s="1313"/>
      <c r="BL58" s="1313"/>
      <c r="BM58" s="1313"/>
      <c r="BN58" s="1313"/>
      <c r="BO58" s="1313"/>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3"/>
      <c r="DE58" s="408"/>
    </row>
    <row r="59" spans="1:109" s="402" customFormat="1" ht="13.2" x14ac:dyDescent="0.2">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2" x14ac:dyDescent="0.2">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2" x14ac:dyDescent="0.2">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2" x14ac:dyDescent="0.2">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6.2" x14ac:dyDescent="0.2">
      <c r="B63" s="406" t="s">
        <v>
602</v>
      </c>
    </row>
    <row r="64" spans="1:109" ht="13.2" x14ac:dyDescent="0.2">
      <c r="B64" s="387"/>
      <c r="G64" s="403"/>
      <c r="I64" s="405"/>
      <c r="J64" s="405"/>
      <c r="K64" s="405"/>
      <c r="L64" s="405"/>
      <c r="M64" s="405"/>
      <c r="N64" s="404"/>
      <c r="AM64" s="403"/>
      <c r="AN64" s="403" t="s">
        <v>
601</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2" x14ac:dyDescent="0.2">
      <c r="B65" s="387"/>
      <c r="AN65" s="1321" t="s">
        <v>
600</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2" x14ac:dyDescent="0.2">
      <c r="B66" s="387"/>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2" x14ac:dyDescent="0.2">
      <c r="B67" s="387"/>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2" x14ac:dyDescent="0.2">
      <c r="B68" s="387"/>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2" x14ac:dyDescent="0.2">
      <c r="B69" s="387"/>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2" x14ac:dyDescent="0.2">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2" x14ac:dyDescent="0.2">
      <c r="B71" s="387"/>
      <c r="G71" s="397"/>
      <c r="I71" s="400"/>
      <c r="J71" s="399"/>
      <c r="K71" s="399"/>
      <c r="L71" s="398"/>
      <c r="M71" s="399"/>
      <c r="N71" s="398"/>
      <c r="AM71" s="397"/>
      <c r="AN71" s="386" t="s">
        <v>
599</v>
      </c>
    </row>
    <row r="72" spans="2:107" ht="13.2" x14ac:dyDescent="0.2">
      <c r="B72" s="387"/>
      <c r="G72" s="1309"/>
      <c r="H72" s="1309"/>
      <c r="I72" s="1309"/>
      <c r="J72" s="1309"/>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2" t="s">
        <v>
552</v>
      </c>
      <c r="BQ72" s="1312"/>
      <c r="BR72" s="1312"/>
      <c r="BS72" s="1312"/>
      <c r="BT72" s="1312"/>
      <c r="BU72" s="1312"/>
      <c r="BV72" s="1312"/>
      <c r="BW72" s="1312"/>
      <c r="BX72" s="1312" t="s">
        <v>
553</v>
      </c>
      <c r="BY72" s="1312"/>
      <c r="BZ72" s="1312"/>
      <c r="CA72" s="1312"/>
      <c r="CB72" s="1312"/>
      <c r="CC72" s="1312"/>
      <c r="CD72" s="1312"/>
      <c r="CE72" s="1312"/>
      <c r="CF72" s="1312" t="s">
        <v>
554</v>
      </c>
      <c r="CG72" s="1312"/>
      <c r="CH72" s="1312"/>
      <c r="CI72" s="1312"/>
      <c r="CJ72" s="1312"/>
      <c r="CK72" s="1312"/>
      <c r="CL72" s="1312"/>
      <c r="CM72" s="1312"/>
      <c r="CN72" s="1312" t="s">
        <v>
555</v>
      </c>
      <c r="CO72" s="1312"/>
      <c r="CP72" s="1312"/>
      <c r="CQ72" s="1312"/>
      <c r="CR72" s="1312"/>
      <c r="CS72" s="1312"/>
      <c r="CT72" s="1312"/>
      <c r="CU72" s="1312"/>
      <c r="CV72" s="1312" t="s">
        <v>
556</v>
      </c>
      <c r="CW72" s="1312"/>
      <c r="CX72" s="1312"/>
      <c r="CY72" s="1312"/>
      <c r="CZ72" s="1312"/>
      <c r="DA72" s="1312"/>
      <c r="DB72" s="1312"/>
      <c r="DC72" s="1312"/>
    </row>
    <row r="73" spans="2:107" ht="13.2" x14ac:dyDescent="0.2">
      <c r="B73" s="387"/>
      <c r="G73" s="1320"/>
      <c r="H73" s="1320"/>
      <c r="I73" s="1320"/>
      <c r="J73" s="1320"/>
      <c r="K73" s="1310"/>
      <c r="L73" s="1310"/>
      <c r="M73" s="1310"/>
      <c r="N73" s="1310"/>
      <c r="AM73" s="394"/>
      <c r="AN73" s="1313" t="s">
        <v>
598</v>
      </c>
      <c r="AO73" s="1313"/>
      <c r="AP73" s="1313"/>
      <c r="AQ73" s="1313"/>
      <c r="AR73" s="1313"/>
      <c r="AS73" s="1313"/>
      <c r="AT73" s="1313"/>
      <c r="AU73" s="1313"/>
      <c r="AV73" s="1313"/>
      <c r="AW73" s="1313"/>
      <c r="AX73" s="1313"/>
      <c r="AY73" s="1313"/>
      <c r="AZ73" s="1313"/>
      <c r="BA73" s="1313"/>
      <c r="BB73" s="1313" t="s">
        <v>
596</v>
      </c>
      <c r="BC73" s="1313"/>
      <c r="BD73" s="1313"/>
      <c r="BE73" s="1313"/>
      <c r="BF73" s="1313"/>
      <c r="BG73" s="1313"/>
      <c r="BH73" s="1313"/>
      <c r="BI73" s="1313"/>
      <c r="BJ73" s="1313"/>
      <c r="BK73" s="1313"/>
      <c r="BL73" s="1313"/>
      <c r="BM73" s="1313"/>
      <c r="BN73" s="1313"/>
      <c r="BO73" s="1313"/>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2" x14ac:dyDescent="0.2">
      <c r="B74" s="387"/>
      <c r="G74" s="1320"/>
      <c r="H74" s="1320"/>
      <c r="I74" s="1320"/>
      <c r="J74" s="1320"/>
      <c r="K74" s="1310"/>
      <c r="L74" s="1310"/>
      <c r="M74" s="1310"/>
      <c r="N74" s="1310"/>
      <c r="AM74" s="394"/>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87"/>
      <c r="G75" s="1320"/>
      <c r="H75" s="1320"/>
      <c r="I75" s="1309"/>
      <c r="J75" s="1309"/>
      <c r="K75" s="1314"/>
      <c r="L75" s="1314"/>
      <c r="M75" s="1314"/>
      <c r="N75" s="1314"/>
      <c r="AM75" s="394"/>
      <c r="AN75" s="1313"/>
      <c r="AO75" s="1313"/>
      <c r="AP75" s="1313"/>
      <c r="AQ75" s="1313"/>
      <c r="AR75" s="1313"/>
      <c r="AS75" s="1313"/>
      <c r="AT75" s="1313"/>
      <c r="AU75" s="1313"/>
      <c r="AV75" s="1313"/>
      <c r="AW75" s="1313"/>
      <c r="AX75" s="1313"/>
      <c r="AY75" s="1313"/>
      <c r="AZ75" s="1313"/>
      <c r="BA75" s="1313"/>
      <c r="BB75" s="1313" t="s">
        <v>
595</v>
      </c>
      <c r="BC75" s="1313"/>
      <c r="BD75" s="1313"/>
      <c r="BE75" s="1313"/>
      <c r="BF75" s="1313"/>
      <c r="BG75" s="1313"/>
      <c r="BH75" s="1313"/>
      <c r="BI75" s="1313"/>
      <c r="BJ75" s="1313"/>
      <c r="BK75" s="1313"/>
      <c r="BL75" s="1313"/>
      <c r="BM75" s="1313"/>
      <c r="BN75" s="1313"/>
      <c r="BO75" s="1313"/>
      <c r="BP75" s="1311">
        <v>
-0.9</v>
      </c>
      <c r="BQ75" s="1311"/>
      <c r="BR75" s="1311"/>
      <c r="BS75" s="1311"/>
      <c r="BT75" s="1311"/>
      <c r="BU75" s="1311"/>
      <c r="BV75" s="1311"/>
      <c r="BW75" s="1311"/>
      <c r="BX75" s="1311">
        <v>
-0.3</v>
      </c>
      <c r="BY75" s="1311"/>
      <c r="BZ75" s="1311"/>
      <c r="CA75" s="1311"/>
      <c r="CB75" s="1311"/>
      <c r="CC75" s="1311"/>
      <c r="CD75" s="1311"/>
      <c r="CE75" s="1311"/>
      <c r="CF75" s="1311">
        <v>
0.6</v>
      </c>
      <c r="CG75" s="1311"/>
      <c r="CH75" s="1311"/>
      <c r="CI75" s="1311"/>
      <c r="CJ75" s="1311"/>
      <c r="CK75" s="1311"/>
      <c r="CL75" s="1311"/>
      <c r="CM75" s="1311"/>
      <c r="CN75" s="1311">
        <v>
0.8</v>
      </c>
      <c r="CO75" s="1311"/>
      <c r="CP75" s="1311"/>
      <c r="CQ75" s="1311"/>
      <c r="CR75" s="1311"/>
      <c r="CS75" s="1311"/>
      <c r="CT75" s="1311"/>
      <c r="CU75" s="1311"/>
      <c r="CV75" s="1311">
        <v>
0.6</v>
      </c>
      <c r="CW75" s="1311"/>
      <c r="CX75" s="1311"/>
      <c r="CY75" s="1311"/>
      <c r="CZ75" s="1311"/>
      <c r="DA75" s="1311"/>
      <c r="DB75" s="1311"/>
      <c r="DC75" s="1311"/>
    </row>
    <row r="76" spans="2:107" ht="13.2" x14ac:dyDescent="0.2">
      <c r="B76" s="387"/>
      <c r="G76" s="1320"/>
      <c r="H76" s="1320"/>
      <c r="I76" s="1309"/>
      <c r="J76" s="1309"/>
      <c r="K76" s="1314"/>
      <c r="L76" s="1314"/>
      <c r="M76" s="1314"/>
      <c r="N76" s="1314"/>
      <c r="AM76" s="394"/>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87"/>
      <c r="G77" s="1309"/>
      <c r="H77" s="1309"/>
      <c r="I77" s="1309"/>
      <c r="J77" s="1309"/>
      <c r="K77" s="1310"/>
      <c r="L77" s="1310"/>
      <c r="M77" s="1310"/>
      <c r="N77" s="1310"/>
      <c r="AN77" s="1312" t="s">
        <v>
597</v>
      </c>
      <c r="AO77" s="1312"/>
      <c r="AP77" s="1312"/>
      <c r="AQ77" s="1312"/>
      <c r="AR77" s="1312"/>
      <c r="AS77" s="1312"/>
      <c r="AT77" s="1312"/>
      <c r="AU77" s="1312"/>
      <c r="AV77" s="1312"/>
      <c r="AW77" s="1312"/>
      <c r="AX77" s="1312"/>
      <c r="AY77" s="1312"/>
      <c r="AZ77" s="1312"/>
      <c r="BA77" s="1312"/>
      <c r="BB77" s="1313" t="s">
        <v>
596</v>
      </c>
      <c r="BC77" s="1313"/>
      <c r="BD77" s="1313"/>
      <c r="BE77" s="1313"/>
      <c r="BF77" s="1313"/>
      <c r="BG77" s="1313"/>
      <c r="BH77" s="1313"/>
      <c r="BI77" s="1313"/>
      <c r="BJ77" s="1313"/>
      <c r="BK77" s="1313"/>
      <c r="BL77" s="1313"/>
      <c r="BM77" s="1313"/>
      <c r="BN77" s="1313"/>
      <c r="BO77" s="1313"/>
      <c r="BP77" s="1311">
        <v>
13</v>
      </c>
      <c r="BQ77" s="1311"/>
      <c r="BR77" s="1311"/>
      <c r="BS77" s="1311"/>
      <c r="BT77" s="1311"/>
      <c r="BU77" s="1311"/>
      <c r="BV77" s="1311"/>
      <c r="BW77" s="1311"/>
      <c r="BX77" s="1311">
        <v>
21</v>
      </c>
      <c r="BY77" s="1311"/>
      <c r="BZ77" s="1311"/>
      <c r="CA77" s="1311"/>
      <c r="CB77" s="1311"/>
      <c r="CC77" s="1311"/>
      <c r="CD77" s="1311"/>
      <c r="CE77" s="1311"/>
      <c r="CF77" s="1311">
        <v>
20.2</v>
      </c>
      <c r="CG77" s="1311"/>
      <c r="CH77" s="1311"/>
      <c r="CI77" s="1311"/>
      <c r="CJ77" s="1311"/>
      <c r="CK77" s="1311"/>
      <c r="CL77" s="1311"/>
      <c r="CM77" s="1311"/>
      <c r="CN77" s="1311">
        <v>
18.3</v>
      </c>
      <c r="CO77" s="1311"/>
      <c r="CP77" s="1311"/>
      <c r="CQ77" s="1311"/>
      <c r="CR77" s="1311"/>
      <c r="CS77" s="1311"/>
      <c r="CT77" s="1311"/>
      <c r="CU77" s="1311"/>
      <c r="CV77" s="1311">
        <v>
20.3</v>
      </c>
      <c r="CW77" s="1311"/>
      <c r="CX77" s="1311"/>
      <c r="CY77" s="1311"/>
      <c r="CZ77" s="1311"/>
      <c r="DA77" s="1311"/>
      <c r="DB77" s="1311"/>
      <c r="DC77" s="1311"/>
    </row>
    <row r="78" spans="2:107" ht="13.2" x14ac:dyDescent="0.2">
      <c r="B78" s="387"/>
      <c r="G78" s="1309"/>
      <c r="H78" s="1309"/>
      <c r="I78" s="1309"/>
      <c r="J78" s="1309"/>
      <c r="K78" s="1310"/>
      <c r="L78" s="1310"/>
      <c r="M78" s="1310"/>
      <c r="N78" s="1310"/>
      <c r="AN78" s="1312"/>
      <c r="AO78" s="1312"/>
      <c r="AP78" s="1312"/>
      <c r="AQ78" s="1312"/>
      <c r="AR78" s="1312"/>
      <c r="AS78" s="1312"/>
      <c r="AT78" s="1312"/>
      <c r="AU78" s="1312"/>
      <c r="AV78" s="1312"/>
      <c r="AW78" s="1312"/>
      <c r="AX78" s="1312"/>
      <c r="AY78" s="1312"/>
      <c r="AZ78" s="1312"/>
      <c r="BA78" s="1312"/>
      <c r="BB78" s="1313"/>
      <c r="BC78" s="1313"/>
      <c r="BD78" s="1313"/>
      <c r="BE78" s="1313"/>
      <c r="BF78" s="1313"/>
      <c r="BG78" s="1313"/>
      <c r="BH78" s="1313"/>
      <c r="BI78" s="1313"/>
      <c r="BJ78" s="1313"/>
      <c r="BK78" s="1313"/>
      <c r="BL78" s="1313"/>
      <c r="BM78" s="1313"/>
      <c r="BN78" s="1313"/>
      <c r="BO78" s="1313"/>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87"/>
      <c r="G79" s="1309"/>
      <c r="H79" s="1309"/>
      <c r="I79" s="1315"/>
      <c r="J79" s="1315"/>
      <c r="K79" s="1316"/>
      <c r="L79" s="1316"/>
      <c r="M79" s="1316"/>
      <c r="N79" s="1316"/>
      <c r="AN79" s="1312"/>
      <c r="AO79" s="1312"/>
      <c r="AP79" s="1312"/>
      <c r="AQ79" s="1312"/>
      <c r="AR79" s="1312"/>
      <c r="AS79" s="1312"/>
      <c r="AT79" s="1312"/>
      <c r="AU79" s="1312"/>
      <c r="AV79" s="1312"/>
      <c r="AW79" s="1312"/>
      <c r="AX79" s="1312"/>
      <c r="AY79" s="1312"/>
      <c r="AZ79" s="1312"/>
      <c r="BA79" s="1312"/>
      <c r="BB79" s="1313" t="s">
        <v>
595</v>
      </c>
      <c r="BC79" s="1313"/>
      <c r="BD79" s="1313"/>
      <c r="BE79" s="1313"/>
      <c r="BF79" s="1313"/>
      <c r="BG79" s="1313"/>
      <c r="BH79" s="1313"/>
      <c r="BI79" s="1313"/>
      <c r="BJ79" s="1313"/>
      <c r="BK79" s="1313"/>
      <c r="BL79" s="1313"/>
      <c r="BM79" s="1313"/>
      <c r="BN79" s="1313"/>
      <c r="BO79" s="1313"/>
      <c r="BP79" s="1311">
        <v>
6.8</v>
      </c>
      <c r="BQ79" s="1311"/>
      <c r="BR79" s="1311"/>
      <c r="BS79" s="1311"/>
      <c r="BT79" s="1311"/>
      <c r="BU79" s="1311"/>
      <c r="BV79" s="1311"/>
      <c r="BW79" s="1311"/>
      <c r="BX79" s="1311">
        <v>
6.8</v>
      </c>
      <c r="BY79" s="1311"/>
      <c r="BZ79" s="1311"/>
      <c r="CA79" s="1311"/>
      <c r="CB79" s="1311"/>
      <c r="CC79" s="1311"/>
      <c r="CD79" s="1311"/>
      <c r="CE79" s="1311"/>
      <c r="CF79" s="1311">
        <v>
6.8</v>
      </c>
      <c r="CG79" s="1311"/>
      <c r="CH79" s="1311"/>
      <c r="CI79" s="1311"/>
      <c r="CJ79" s="1311"/>
      <c r="CK79" s="1311"/>
      <c r="CL79" s="1311"/>
      <c r="CM79" s="1311"/>
      <c r="CN79" s="1311">
        <v>
6.8</v>
      </c>
      <c r="CO79" s="1311"/>
      <c r="CP79" s="1311"/>
      <c r="CQ79" s="1311"/>
      <c r="CR79" s="1311"/>
      <c r="CS79" s="1311"/>
      <c r="CT79" s="1311"/>
      <c r="CU79" s="1311"/>
      <c r="CV79" s="1311">
        <v>
6.6</v>
      </c>
      <c r="CW79" s="1311"/>
      <c r="CX79" s="1311"/>
      <c r="CY79" s="1311"/>
      <c r="CZ79" s="1311"/>
      <c r="DA79" s="1311"/>
      <c r="DB79" s="1311"/>
      <c r="DC79" s="1311"/>
    </row>
    <row r="80" spans="2:107" ht="13.2" x14ac:dyDescent="0.2">
      <c r="B80" s="387"/>
      <c r="G80" s="1309"/>
      <c r="H80" s="1309"/>
      <c r="I80" s="1315"/>
      <c r="J80" s="1315"/>
      <c r="K80" s="1316"/>
      <c r="L80" s="1316"/>
      <c r="M80" s="1316"/>
      <c r="N80" s="1316"/>
      <c r="AN80" s="1312"/>
      <c r="AO80" s="1312"/>
      <c r="AP80" s="1312"/>
      <c r="AQ80" s="1312"/>
      <c r="AR80" s="1312"/>
      <c r="AS80" s="1312"/>
      <c r="AT80" s="1312"/>
      <c r="AU80" s="1312"/>
      <c r="AV80" s="1312"/>
      <c r="AW80" s="1312"/>
      <c r="AX80" s="1312"/>
      <c r="AY80" s="1312"/>
      <c r="AZ80" s="1312"/>
      <c r="BA80" s="1312"/>
      <c r="BB80" s="1313"/>
      <c r="BC80" s="1313"/>
      <c r="BD80" s="1313"/>
      <c r="BE80" s="1313"/>
      <c r="BF80" s="1313"/>
      <c r="BG80" s="1313"/>
      <c r="BH80" s="1313"/>
      <c r="BI80" s="1313"/>
      <c r="BJ80" s="1313"/>
      <c r="BK80" s="1313"/>
      <c r="BL80" s="1313"/>
      <c r="BM80" s="1313"/>
      <c r="BN80" s="1313"/>
      <c r="BO80" s="1313"/>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87"/>
    </row>
    <row r="82" spans="2:109" ht="16.2" x14ac:dyDescent="0.2">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2" x14ac:dyDescent="0.2">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2" x14ac:dyDescent="0.2">
      <c r="DD84" s="386"/>
      <c r="DE84" s="386"/>
    </row>
    <row r="85" spans="2:109" ht="13.2" x14ac:dyDescent="0.2">
      <c r="DD85" s="386"/>
      <c r="DE85" s="386"/>
    </row>
    <row r="86" spans="2:109" ht="13.2" hidden="1" x14ac:dyDescent="0.2">
      <c r="DD86" s="386"/>
      <c r="DE86" s="386"/>
    </row>
    <row r="87" spans="2:109" ht="13.2" hidden="1" x14ac:dyDescent="0.2">
      <c r="K87" s="389"/>
      <c r="AQ87" s="389"/>
      <c r="BC87" s="389"/>
      <c r="BO87" s="389"/>
      <c r="CA87" s="389"/>
      <c r="CM87" s="389"/>
      <c r="CY87" s="389"/>
      <c r="DD87" s="386"/>
      <c r="DE87" s="386"/>
    </row>
    <row r="88" spans="2:109" ht="13.2" hidden="1" x14ac:dyDescent="0.2">
      <c r="DD88" s="386"/>
      <c r="DE88" s="386"/>
    </row>
    <row r="89" spans="2:109" ht="13.2" hidden="1" x14ac:dyDescent="0.2">
      <c r="DD89" s="386"/>
      <c r="DE89" s="386"/>
    </row>
    <row r="90" spans="2:109" ht="13.2" hidden="1" x14ac:dyDescent="0.2">
      <c r="DD90" s="386"/>
      <c r="DE90" s="386"/>
    </row>
    <row r="91" spans="2:109" ht="13.2" hidden="1" x14ac:dyDescent="0.2">
      <c r="DD91" s="386"/>
      <c r="DE91" s="386"/>
    </row>
    <row r="92" spans="2:109" ht="13.5" hidden="1" customHeight="1" x14ac:dyDescent="0.2">
      <c r="DD92" s="386"/>
      <c r="DE92" s="386"/>
    </row>
    <row r="93" spans="2:109" ht="13.5" hidden="1" customHeight="1" x14ac:dyDescent="0.2">
      <c r="DD93" s="386"/>
      <c r="DE93" s="386"/>
    </row>
    <row r="94" spans="2:109" ht="13.5" hidden="1" customHeight="1" x14ac:dyDescent="0.2">
      <c r="DD94" s="386"/>
      <c r="DE94" s="386"/>
    </row>
    <row r="95" spans="2:109" ht="13.5" hidden="1" customHeight="1" x14ac:dyDescent="0.2">
      <c r="DD95" s="386"/>
      <c r="DE95" s="386"/>
    </row>
    <row r="96" spans="2:109" ht="13.5" hidden="1" customHeight="1" x14ac:dyDescent="0.2">
      <c r="DD96" s="386"/>
      <c r="DE96" s="386"/>
    </row>
    <row r="97" s="386" customFormat="1" ht="13.5" hidden="1" customHeight="1" x14ac:dyDescent="0.2"/>
    <row r="98" s="386" customFormat="1" ht="13.5" hidden="1" customHeight="1" x14ac:dyDescent="0.2"/>
    <row r="99" s="386" customFormat="1" ht="13.5" hidden="1" customHeight="1" x14ac:dyDescent="0.2"/>
    <row r="100" s="386" customFormat="1" ht="13.5" hidden="1" customHeight="1" x14ac:dyDescent="0.2"/>
    <row r="101" s="386" customFormat="1" ht="13.5" hidden="1" customHeight="1" x14ac:dyDescent="0.2"/>
    <row r="102" s="386" customFormat="1" ht="13.5" hidden="1" customHeight="1" x14ac:dyDescent="0.2"/>
    <row r="103" s="386" customFormat="1" ht="13.5" hidden="1" customHeight="1" x14ac:dyDescent="0.2"/>
    <row r="104" s="386" customFormat="1" ht="13.5" hidden="1" customHeight="1" x14ac:dyDescent="0.2"/>
    <row r="105" s="386" customFormat="1" ht="13.5" hidden="1" customHeight="1" x14ac:dyDescent="0.2"/>
    <row r="106" s="386" customFormat="1" ht="13.5" hidden="1" customHeight="1" x14ac:dyDescent="0.2"/>
    <row r="107" s="386" customFormat="1" ht="13.5" hidden="1" customHeight="1" x14ac:dyDescent="0.2"/>
    <row r="108" s="386" customFormat="1" ht="13.5" hidden="1" customHeight="1" x14ac:dyDescent="0.2"/>
    <row r="109" s="386" customFormat="1" ht="13.5" hidden="1" customHeight="1" x14ac:dyDescent="0.2"/>
    <row r="110" s="386" customFormat="1" ht="13.5" hidden="1" customHeight="1" x14ac:dyDescent="0.2"/>
    <row r="111" s="386" customFormat="1" ht="13.5" hidden="1" customHeight="1" x14ac:dyDescent="0.2"/>
    <row r="112" s="386" customFormat="1" ht="13.5" hidden="1" customHeight="1" x14ac:dyDescent="0.2"/>
    <row r="113" s="386" customFormat="1" ht="13.5" hidden="1" customHeight="1" x14ac:dyDescent="0.2"/>
    <row r="114" s="386" customFormat="1" ht="13.5" hidden="1" customHeight="1" x14ac:dyDescent="0.2"/>
    <row r="115" s="386" customFormat="1" ht="13.5" hidden="1" customHeight="1" x14ac:dyDescent="0.2"/>
    <row r="116" s="386" customFormat="1" ht="13.5" hidden="1" customHeight="1" x14ac:dyDescent="0.2"/>
    <row r="117" s="386" customFormat="1" ht="13.5" hidden="1" customHeight="1" x14ac:dyDescent="0.2"/>
    <row r="118" s="386" customFormat="1" ht="13.5" hidden="1" customHeight="1" x14ac:dyDescent="0.2"/>
    <row r="119" s="386" customFormat="1" ht="13.5" hidden="1" customHeight="1" x14ac:dyDescent="0.2"/>
    <row r="120" s="386" customFormat="1" ht="13.5" hidden="1" customHeight="1" x14ac:dyDescent="0.2"/>
    <row r="121" s="386" customFormat="1" ht="13.5" hidden="1" customHeight="1" x14ac:dyDescent="0.2"/>
    <row r="122" s="386" customFormat="1" ht="13.5" hidden="1" customHeight="1" x14ac:dyDescent="0.2"/>
    <row r="123" s="386" customFormat="1" ht="13.5" hidden="1" customHeight="1" x14ac:dyDescent="0.2"/>
    <row r="124" s="386" customFormat="1" ht="13.5" hidden="1" customHeight="1" x14ac:dyDescent="0.2"/>
    <row r="125" s="386" customFormat="1" ht="13.5" hidden="1" customHeight="1" x14ac:dyDescent="0.2"/>
    <row r="126" s="386" customFormat="1" ht="13.5" hidden="1" customHeight="1" x14ac:dyDescent="0.2"/>
    <row r="127" s="386" customFormat="1" ht="13.5" hidden="1" customHeight="1" x14ac:dyDescent="0.2"/>
    <row r="128" s="386" customFormat="1" ht="13.5" hidden="1" customHeight="1" x14ac:dyDescent="0.2"/>
    <row r="129" s="386" customFormat="1" ht="13.5" hidden="1" customHeight="1" x14ac:dyDescent="0.2"/>
    <row r="130" s="386" customFormat="1" ht="13.5" hidden="1" customHeight="1" x14ac:dyDescent="0.2"/>
    <row r="131" s="386" customFormat="1" ht="13.5" hidden="1" customHeight="1" x14ac:dyDescent="0.2"/>
    <row r="132" s="386" customFormat="1" ht="13.5" hidden="1" customHeight="1" x14ac:dyDescent="0.2"/>
    <row r="133" s="386" customFormat="1" ht="13.5" hidden="1" customHeight="1" x14ac:dyDescent="0.2"/>
    <row r="134" s="386" customFormat="1" ht="13.5" hidden="1" customHeight="1" x14ac:dyDescent="0.2"/>
    <row r="135" s="386" customFormat="1" ht="13.5" hidden="1" customHeight="1" x14ac:dyDescent="0.2"/>
    <row r="136" s="386" customFormat="1" ht="13.5" hidden="1" customHeight="1" x14ac:dyDescent="0.2"/>
    <row r="137" s="386" customFormat="1" ht="13.5" hidden="1" customHeight="1" x14ac:dyDescent="0.2"/>
    <row r="138" s="386" customFormat="1" ht="13.5" hidden="1" customHeight="1" x14ac:dyDescent="0.2"/>
    <row r="139" s="386" customFormat="1" ht="13.5" hidden="1" customHeight="1" x14ac:dyDescent="0.2"/>
    <row r="140" s="386" customFormat="1" ht="13.5" hidden="1" customHeight="1" x14ac:dyDescent="0.2"/>
    <row r="141" s="386" customFormat="1" ht="13.5" hidden="1" customHeight="1" x14ac:dyDescent="0.2"/>
    <row r="142" s="386" customFormat="1" ht="13.5" hidden="1" customHeight="1" x14ac:dyDescent="0.2"/>
    <row r="143" s="386" customFormat="1" ht="13.5" hidden="1" customHeight="1" x14ac:dyDescent="0.2"/>
    <row r="144" s="386" customFormat="1" ht="13.5" hidden="1" customHeight="1" x14ac:dyDescent="0.2"/>
    <row r="145" s="386" customFormat="1" ht="13.5" hidden="1" customHeight="1" x14ac:dyDescent="0.2"/>
    <row r="146" s="386" customFormat="1" ht="13.5" hidden="1" customHeight="1" x14ac:dyDescent="0.2"/>
    <row r="147" s="386" customFormat="1" ht="13.5" hidden="1" customHeight="1" x14ac:dyDescent="0.2"/>
    <row r="148" s="386" customFormat="1" ht="13.5" hidden="1" customHeight="1" x14ac:dyDescent="0.2"/>
    <row r="149" s="386" customFormat="1" ht="13.5" hidden="1" customHeight="1" x14ac:dyDescent="0.2"/>
    <row r="150" s="386" customFormat="1" ht="13.5" hidden="1" customHeight="1" x14ac:dyDescent="0.2"/>
    <row r="151" s="386" customFormat="1" ht="13.5" hidden="1" customHeight="1" x14ac:dyDescent="0.2"/>
    <row r="152" s="386" customFormat="1" ht="13.5" hidden="1" customHeight="1" x14ac:dyDescent="0.2"/>
    <row r="153" s="386" customFormat="1" ht="13.5" hidden="1" customHeight="1" x14ac:dyDescent="0.2"/>
    <row r="154" s="386" customFormat="1" ht="13.5" hidden="1" customHeight="1" x14ac:dyDescent="0.2"/>
    <row r="155" s="386" customFormat="1" ht="13.5" hidden="1" customHeight="1" x14ac:dyDescent="0.2"/>
    <row r="156" s="386" customFormat="1" ht="13.5" hidden="1" customHeight="1" x14ac:dyDescent="0.2"/>
    <row r="157" s="386" customFormat="1" ht="13.5" hidden="1" customHeight="1" x14ac:dyDescent="0.2"/>
    <row r="158" s="386" customFormat="1" ht="13.5" hidden="1" customHeight="1" x14ac:dyDescent="0.2"/>
    <row r="159" s="386" customFormat="1" ht="13.5" hidden="1" customHeight="1" x14ac:dyDescent="0.2"/>
    <row r="160" s="386" customFormat="1" ht="13.5" hidden="1" customHeight="1" x14ac:dyDescent="0.2"/>
  </sheetData>
  <sheetProtection algorithmName="SHA-512" hashValue="M+4nYUDBo1gbHjTDH5nae9KMwhGeRs4J2rlitUp7TKARRAEnAflH/qeIsvVlg9k5F49ZMK1MKiQFuTbg3bSTPw==" saltValue="Y+DScLdoEFMj+hJxKagRwA=="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106" zoomScale="117" zoomScaleNormal="117" zoomScaleSheetLayoutView="70" workbookViewId="0">
      <selection activeCell="A112" sqref="A112:CV113"/>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498</v>
      </c>
    </row>
  </sheetData>
  <sheetProtection algorithmName="SHA-512" hashValue="71hQhnUazg36LhBzu62ty/CtF6UaZA19vl1pLAOM312559NcO99s3nHHSGogbCuwn/8D/zHX+r6+ERoljRTzpg==" saltValue="bnQnllRu58W/llXlfs08k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P112" sqref="P112:CP113"/>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609</v>
      </c>
    </row>
  </sheetData>
  <sheetProtection algorithmName="SHA-512" hashValue="GdpDdC17ISE7gbdpeB1WFo7F+fR2gAXt2eYX4YFvs+8x6nT3o1TRsGH/tdgX5iw7mSCTc9lHgXExK3CaXFt33A==" saltValue="xniZ73fyLZ9M6U1iYaq0U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
52</v>
      </c>
      <c r="E2" s="155"/>
      <c r="F2" s="156" t="s">
        <v>
549</v>
      </c>
      <c r="G2" s="157"/>
      <c r="H2" s="158"/>
    </row>
    <row r="3" spans="1:8" x14ac:dyDescent="0.2">
      <c r="A3" s="154" t="s">
        <v>
542</v>
      </c>
      <c r="B3" s="159"/>
      <c r="C3" s="160"/>
      <c r="D3" s="161">
        <v>
56519</v>
      </c>
      <c r="E3" s="162"/>
      <c r="F3" s="163">
        <v>
49919</v>
      </c>
      <c r="G3" s="164"/>
      <c r="H3" s="165"/>
    </row>
    <row r="4" spans="1:8" x14ac:dyDescent="0.2">
      <c r="A4" s="166"/>
      <c r="B4" s="167"/>
      <c r="C4" s="168"/>
      <c r="D4" s="169">
        <v>
48031</v>
      </c>
      <c r="E4" s="170"/>
      <c r="F4" s="171">
        <v>
26398</v>
      </c>
      <c r="G4" s="172"/>
      <c r="H4" s="173"/>
    </row>
    <row r="5" spans="1:8" x14ac:dyDescent="0.2">
      <c r="A5" s="154" t="s">
        <v>
544</v>
      </c>
      <c r="B5" s="159"/>
      <c r="C5" s="160"/>
      <c r="D5" s="161">
        <v>
67286</v>
      </c>
      <c r="E5" s="162"/>
      <c r="F5" s="163">
        <v>
47738</v>
      </c>
      <c r="G5" s="164"/>
      <c r="H5" s="165"/>
    </row>
    <row r="6" spans="1:8" x14ac:dyDescent="0.2">
      <c r="A6" s="166"/>
      <c r="B6" s="167"/>
      <c r="C6" s="168"/>
      <c r="D6" s="169">
        <v>
63861</v>
      </c>
      <c r="E6" s="170"/>
      <c r="F6" s="171">
        <v>
24937</v>
      </c>
      <c r="G6" s="172"/>
      <c r="H6" s="173"/>
    </row>
    <row r="7" spans="1:8" x14ac:dyDescent="0.2">
      <c r="A7" s="154" t="s">
        <v>
545</v>
      </c>
      <c r="B7" s="159"/>
      <c r="C7" s="160"/>
      <c r="D7" s="161">
        <v>
77037</v>
      </c>
      <c r="E7" s="162"/>
      <c r="F7" s="163">
        <v>
52191</v>
      </c>
      <c r="G7" s="164"/>
      <c r="H7" s="165"/>
    </row>
    <row r="8" spans="1:8" x14ac:dyDescent="0.2">
      <c r="A8" s="166"/>
      <c r="B8" s="167"/>
      <c r="C8" s="168"/>
      <c r="D8" s="169">
        <v>
62574</v>
      </c>
      <c r="E8" s="170"/>
      <c r="F8" s="171">
        <v>
24843</v>
      </c>
      <c r="G8" s="172"/>
      <c r="H8" s="173"/>
    </row>
    <row r="9" spans="1:8" x14ac:dyDescent="0.2">
      <c r="A9" s="154" t="s">
        <v>
546</v>
      </c>
      <c r="B9" s="159"/>
      <c r="C9" s="160"/>
      <c r="D9" s="161">
        <v>
96293</v>
      </c>
      <c r="E9" s="162"/>
      <c r="F9" s="163">
        <v>
47387</v>
      </c>
      <c r="G9" s="164"/>
      <c r="H9" s="165"/>
    </row>
    <row r="10" spans="1:8" x14ac:dyDescent="0.2">
      <c r="A10" s="166"/>
      <c r="B10" s="167"/>
      <c r="C10" s="168"/>
      <c r="D10" s="169">
        <v>
67721</v>
      </c>
      <c r="E10" s="170"/>
      <c r="F10" s="171">
        <v>
24928</v>
      </c>
      <c r="G10" s="172"/>
      <c r="H10" s="173"/>
    </row>
    <row r="11" spans="1:8" x14ac:dyDescent="0.2">
      <c r="A11" s="154" t="s">
        <v>
547</v>
      </c>
      <c r="B11" s="159"/>
      <c r="C11" s="160"/>
      <c r="D11" s="161">
        <v>
120984</v>
      </c>
      <c r="E11" s="162"/>
      <c r="F11" s="163">
        <v>
51264</v>
      </c>
      <c r="G11" s="164"/>
      <c r="H11" s="165"/>
    </row>
    <row r="12" spans="1:8" x14ac:dyDescent="0.2">
      <c r="A12" s="166"/>
      <c r="B12" s="167"/>
      <c r="C12" s="174"/>
      <c r="D12" s="169">
        <v>
46368</v>
      </c>
      <c r="E12" s="170"/>
      <c r="F12" s="171">
        <v>
26040</v>
      </c>
      <c r="G12" s="172"/>
      <c r="H12" s="173"/>
    </row>
    <row r="13" spans="1:8" x14ac:dyDescent="0.2">
      <c r="A13" s="154"/>
      <c r="B13" s="159"/>
      <c r="C13" s="175"/>
      <c r="D13" s="176">
        <v>
83624</v>
      </c>
      <c r="E13" s="177"/>
      <c r="F13" s="178">
        <v>
49700</v>
      </c>
      <c r="G13" s="179"/>
      <c r="H13" s="165"/>
    </row>
    <row r="14" spans="1:8" x14ac:dyDescent="0.2">
      <c r="A14" s="166"/>
      <c r="B14" s="167"/>
      <c r="C14" s="168"/>
      <c r="D14" s="169">
        <v>
57711</v>
      </c>
      <c r="E14" s="170"/>
      <c r="F14" s="171">
        <v>
25429</v>
      </c>
      <c r="G14" s="172"/>
      <c r="H14" s="173"/>
    </row>
    <row r="17" spans="1:11" x14ac:dyDescent="0.2">
      <c r="A17" s="150" t="s">
        <v>
53</v>
      </c>
    </row>
    <row r="18" spans="1:11" x14ac:dyDescent="0.2">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x14ac:dyDescent="0.2">
      <c r="A19" s="180" t="s">
        <v>
54</v>
      </c>
      <c r="B19" s="180">
        <f>
ROUND(VALUE(SUBSTITUTE(実質収支比率等に係る経年分析!F$48,"▲","-")),2)</f>
        <v>
4.76</v>
      </c>
      <c r="C19" s="180">
        <f>
ROUND(VALUE(SUBSTITUTE(実質収支比率等に係る経年分析!G$48,"▲","-")),2)</f>
        <v>
7</v>
      </c>
      <c r="D19" s="180">
        <f>
ROUND(VALUE(SUBSTITUTE(実質収支比率等に係る経年分析!H$48,"▲","-")),2)</f>
        <v>
5.89</v>
      </c>
      <c r="E19" s="180">
        <f>
ROUND(VALUE(SUBSTITUTE(実質収支比率等に係る経年分析!I$48,"▲","-")),2)</f>
        <v>
2.72</v>
      </c>
      <c r="F19" s="180">
        <f>
ROUND(VALUE(SUBSTITUTE(実質収支比率等に係る経年分析!J$48,"▲","-")),2)</f>
        <v>
3.78</v>
      </c>
    </row>
    <row r="20" spans="1:11" x14ac:dyDescent="0.2">
      <c r="A20" s="180" t="s">
        <v>
55</v>
      </c>
      <c r="B20" s="180">
        <f>
ROUND(VALUE(SUBSTITUTE(実質収支比率等に係る経年分析!F$47,"▲","-")),2)</f>
        <v>
39.840000000000003</v>
      </c>
      <c r="C20" s="180">
        <f>
ROUND(VALUE(SUBSTITUTE(実質収支比率等に係る経年分析!G$47,"▲","-")),2)</f>
        <v>
34.200000000000003</v>
      </c>
      <c r="D20" s="180">
        <f>
ROUND(VALUE(SUBSTITUTE(実質収支比率等に係る経年分析!H$47,"▲","-")),2)</f>
        <v>
31.03</v>
      </c>
      <c r="E20" s="180">
        <f>
ROUND(VALUE(SUBSTITUTE(実質収支比率等に係る経年分析!I$47,"▲","-")),2)</f>
        <v>
28.9</v>
      </c>
      <c r="F20" s="180">
        <f>
ROUND(VALUE(SUBSTITUTE(実質収支比率等に係る経年分析!J$47,"▲","-")),2)</f>
        <v>
21.02</v>
      </c>
    </row>
    <row r="21" spans="1:11" x14ac:dyDescent="0.2">
      <c r="A21" s="180" t="s">
        <v>
56</v>
      </c>
      <c r="B21" s="180">
        <f>
IF(ISNUMBER(VALUE(SUBSTITUTE(実質収支比率等に係る経年分析!F$49,"▲","-"))),ROUND(VALUE(SUBSTITUTE(実質収支比率等に係る経年分析!F$49,"▲","-")),2),NA())</f>
        <v>
-1.63</v>
      </c>
      <c r="C21" s="180">
        <f>
IF(ISNUMBER(VALUE(SUBSTITUTE(実質収支比率等に係る経年分析!G$49,"▲","-"))),ROUND(VALUE(SUBSTITUTE(実質収支比率等に係る経年分析!G$49,"▲","-")),2),NA())</f>
        <v>
-1.81</v>
      </c>
      <c r="D21" s="180">
        <f>
IF(ISNUMBER(VALUE(SUBSTITUTE(実質収支比率等に係る経年分析!H$49,"▲","-"))),ROUND(VALUE(SUBSTITUTE(実質収支比率等に係る経年分析!H$49,"▲","-")),2),NA())</f>
        <v>
-4.93</v>
      </c>
      <c r="E21" s="180">
        <f>
IF(ISNUMBER(VALUE(SUBSTITUTE(実質収支比率等に係る経年分析!I$49,"▲","-"))),ROUND(VALUE(SUBSTITUTE(実質収支比率等に係る経年分析!I$49,"▲","-")),2),NA())</f>
        <v>
-6.45</v>
      </c>
      <c r="F21" s="180">
        <f>
IF(ISNUMBER(VALUE(SUBSTITUTE(実質収支比率等に係る経年分析!J$49,"▲","-"))),ROUND(VALUE(SUBSTITUTE(実質収支比率等に係る経年分析!J$49,"▲","-")),2),NA())</f>
        <v>
-6.15</v>
      </c>
    </row>
    <row r="24" spans="1:11" x14ac:dyDescent="0.2">
      <c r="A24" s="150" t="s">
        <v>
57</v>
      </c>
    </row>
    <row r="25" spans="1:11" x14ac:dyDescent="0.2">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x14ac:dyDescent="0.2">
      <c r="A26" s="181"/>
      <c r="B26" s="181" t="s">
        <v>
58</v>
      </c>
      <c r="C26" s="181" t="s">
        <v>
59</v>
      </c>
      <c r="D26" s="181" t="s">
        <v>
58</v>
      </c>
      <c r="E26" s="181" t="s">
        <v>
59</v>
      </c>
      <c r="F26" s="181" t="s">
        <v>
58</v>
      </c>
      <c r="G26" s="181" t="s">
        <v>
59</v>
      </c>
      <c r="H26" s="181" t="s">
        <v>
58</v>
      </c>
      <c r="I26" s="181" t="s">
        <v>
59</v>
      </c>
      <c r="J26" s="181" t="s">
        <v>
58</v>
      </c>
      <c r="K26" s="181" t="s">
        <v>
59</v>
      </c>
    </row>
    <row r="27" spans="1:11" x14ac:dyDescent="0.2">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#VALUE!</v>
      </c>
      <c r="C27" s="181" t="e">
        <f>
IF(ROUND(VALUE(SUBSTITUTE(連結実質赤字比率に係る赤字・黒字の構成分析!F$43,"▲", "-")), 2) &gt;= 0, ABS(ROUND(VALUE(SUBSTITUTE(連結実質赤字比率に係る赤字・黒字の構成分析!F$43,"▲", "-")), 2)), NA())</f>
        <v>
#VALUE!</v>
      </c>
      <c r="D27" s="181" t="e">
        <f>
IF(ROUND(VALUE(SUBSTITUTE(連結実質赤字比率に係る赤字・黒字の構成分析!G$43,"▲", "-")), 2) &lt; 0, ABS(ROUND(VALUE(SUBSTITUTE(連結実質赤字比率に係る赤字・黒字の構成分析!G$43,"▲", "-")), 2)), NA())</f>
        <v>
#VALUE!</v>
      </c>
      <c r="E27" s="181" t="e">
        <f>
IF(ROUND(VALUE(SUBSTITUTE(連結実質赤字比率に係る赤字・黒字の構成分析!G$43,"▲", "-")), 2) &gt;= 0, ABS(ROUND(VALUE(SUBSTITUTE(連結実質赤字比率に係る赤字・黒字の構成分析!G$43,"▲", "-")), 2)), NA())</f>
        <v>
#VALUE!</v>
      </c>
      <c r="F27" s="181" t="e">
        <f>
IF(ROUND(VALUE(SUBSTITUTE(連結実質赤字比率に係る赤字・黒字の構成分析!H$43,"▲", "-")), 2) &lt; 0, ABS(ROUND(VALUE(SUBSTITUTE(連結実質赤字比率に係る赤字・黒字の構成分析!H$43,"▲", "-")), 2)), NA())</f>
        <v>
#VALUE!</v>
      </c>
      <c r="G27" s="181" t="e">
        <f>
IF(ROUND(VALUE(SUBSTITUTE(連結実質赤字比率に係る赤字・黒字の構成分析!H$43,"▲", "-")), 2) &gt;= 0, ABS(ROUND(VALUE(SUBSTITUTE(連結実質赤字比率に係る赤字・黒字の構成分析!H$43,"▲", "-")), 2)), NA())</f>
        <v>
#VALUE!</v>
      </c>
      <c r="H27" s="181" t="e">
        <f>
IF(ROUND(VALUE(SUBSTITUTE(連結実質赤字比率に係る赤字・黒字の構成分析!I$43,"▲", "-")), 2) &lt; 0, ABS(ROUND(VALUE(SUBSTITUTE(連結実質赤字比率に係る赤字・黒字の構成分析!I$43,"▲", "-")), 2)), NA())</f>
        <v>
#VALUE!</v>
      </c>
      <c r="I27" s="181" t="e">
        <f>
IF(ROUND(VALUE(SUBSTITUTE(連結実質赤字比率に係る赤字・黒字の構成分析!I$43,"▲", "-")), 2) &gt;= 0, ABS(ROUND(VALUE(SUBSTITUTE(連結実質赤字比率に係る赤字・黒字の構成分析!I$43,"▲", "-")), 2)), NA())</f>
        <v>
#VALUE!</v>
      </c>
      <c r="J27" s="181" t="e">
        <f>
IF(ROUND(VALUE(SUBSTITUTE(連結実質赤字比率に係る赤字・黒字の構成分析!J$43,"▲", "-")), 2) &lt; 0, ABS(ROUND(VALUE(SUBSTITUTE(連結実質赤字比率に係る赤字・黒字の構成分析!J$43,"▲", "-")), 2)), NA())</f>
        <v>
#VALUE!</v>
      </c>
      <c r="K27" s="181" t="e">
        <f>
IF(ROUND(VALUE(SUBSTITUTE(連結実質赤字比率に係る赤字・黒字の構成分析!J$43,"▲", "-")), 2) &gt;= 0, ABS(ROUND(VALUE(SUBSTITUTE(連結実質赤字比率に係る赤字・黒字の構成分析!J$43,"▲", "-")), 2)), NA())</f>
        <v>
#VALUE!</v>
      </c>
    </row>
    <row r="28" spans="1:11" x14ac:dyDescent="0.2">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2">
      <c r="A29" s="181" t="e">
        <f>
IF(連結実質赤字比率に係る赤字・黒字の構成分析!C$41="",NA(),連結実質赤字比率に係る赤字・黒字の構成分析!C$41)</f>
        <v>
#N/A</v>
      </c>
      <c r="B29" s="181" t="e">
        <f>
IF(ROUND(VALUE(SUBSTITUTE(連結実質赤字比率に係る赤字・黒字の構成分析!F$41,"▲", "-")), 2) &lt; 0, ABS(ROUND(VALUE(SUBSTITUTE(連結実質赤字比率に係る赤字・黒字の構成分析!F$41,"▲", "-")), 2)), NA())</f>
        <v>
#VALUE!</v>
      </c>
      <c r="C29" s="181" t="e">
        <f>
IF(ROUND(VALUE(SUBSTITUTE(連結実質赤字比率に係る赤字・黒字の構成分析!F$41,"▲", "-")), 2) &gt;= 0, ABS(ROUND(VALUE(SUBSTITUTE(連結実質赤字比率に係る赤字・黒字の構成分析!F$41,"▲", "-")), 2)), NA())</f>
        <v>
#VALUE!</v>
      </c>
      <c r="D29" s="181" t="e">
        <f>
IF(ROUND(VALUE(SUBSTITUTE(連結実質赤字比率に係る赤字・黒字の構成分析!G$41,"▲", "-")), 2) &lt; 0, ABS(ROUND(VALUE(SUBSTITUTE(連結実質赤字比率に係る赤字・黒字の構成分析!G$41,"▲", "-")), 2)), NA())</f>
        <v>
#VALUE!</v>
      </c>
      <c r="E29" s="181" t="e">
        <f>
IF(ROUND(VALUE(SUBSTITUTE(連結実質赤字比率に係る赤字・黒字の構成分析!G$41,"▲", "-")), 2) &gt;= 0, ABS(ROUND(VALUE(SUBSTITUTE(連結実質赤字比率に係る赤字・黒字の構成分析!G$41,"▲", "-")), 2)), NA())</f>
        <v>
#VALUE!</v>
      </c>
      <c r="F29" s="181" t="e">
        <f>
IF(ROUND(VALUE(SUBSTITUTE(連結実質赤字比率に係る赤字・黒字の構成分析!H$41,"▲", "-")), 2) &lt; 0, ABS(ROUND(VALUE(SUBSTITUTE(連結実質赤字比率に係る赤字・黒字の構成分析!H$41,"▲", "-")), 2)), NA())</f>
        <v>
#VALUE!</v>
      </c>
      <c r="G29" s="181" t="e">
        <f>
IF(ROUND(VALUE(SUBSTITUTE(連結実質赤字比率に係る赤字・黒字の構成分析!H$41,"▲", "-")), 2) &gt;= 0, ABS(ROUND(VALUE(SUBSTITUTE(連結実質赤字比率に係る赤字・黒字の構成分析!H$41,"▲", "-")), 2)), NA())</f>
        <v>
#VALUE!</v>
      </c>
      <c r="H29" s="181" t="e">
        <f>
IF(ROUND(VALUE(SUBSTITUTE(連結実質赤字比率に係る赤字・黒字の構成分析!I$41,"▲", "-")), 2) &lt; 0, ABS(ROUND(VALUE(SUBSTITUTE(連結実質赤字比率に係る赤字・黒字の構成分析!I$41,"▲", "-")), 2)), NA())</f>
        <v>
#VALUE!</v>
      </c>
      <c r="I29" s="181" t="e">
        <f>
IF(ROUND(VALUE(SUBSTITUTE(連結実質赤字比率に係る赤字・黒字の構成分析!I$41,"▲", "-")), 2) &gt;= 0, ABS(ROUND(VALUE(SUBSTITUTE(連結実質赤字比率に係る赤字・黒字の構成分析!I$41,"▲", "-")), 2)), NA())</f>
        <v>
#VALUE!</v>
      </c>
      <c r="J29" s="181" t="e">
        <f>
IF(ROUND(VALUE(SUBSTITUTE(連結実質赤字比率に係る赤字・黒字の構成分析!J$41,"▲", "-")), 2) &lt; 0, ABS(ROUND(VALUE(SUBSTITUTE(連結実質赤字比率に係る赤字・黒字の構成分析!J$41,"▲", "-")), 2)), NA())</f>
        <v>
#VALUE!</v>
      </c>
      <c r="K29" s="181" t="e">
        <f>
IF(ROUND(VALUE(SUBSTITUTE(連結実質赤字比率に係る赤字・黒字の構成分析!J$41,"▲", "-")), 2) &gt;= 0, ABS(ROUND(VALUE(SUBSTITUTE(連結実質赤字比率に係る赤字・黒字の構成分析!J$41,"▲", "-")), 2)), NA())</f>
        <v>
#VALUE!</v>
      </c>
    </row>
    <row r="30" spans="1:11" x14ac:dyDescent="0.2">
      <c r="A30" s="181" t="e">
        <f>
IF(連結実質赤字比率に係る赤字・黒字の構成分析!C$40="",NA(),連結実質赤字比率に係る赤字・黒字の構成分析!C$40)</f>
        <v>
#N/A</v>
      </c>
      <c r="B30" s="181" t="e">
        <f>
IF(ROUND(VALUE(SUBSTITUTE(連結実質赤字比率に係る赤字・黒字の構成分析!F$40,"▲", "-")), 2) &lt; 0, ABS(ROUND(VALUE(SUBSTITUTE(連結実質赤字比率に係る赤字・黒字の構成分析!F$40,"▲", "-")), 2)), NA())</f>
        <v>
#VALUE!</v>
      </c>
      <c r="C30" s="181" t="e">
        <f>
IF(ROUND(VALUE(SUBSTITUTE(連結実質赤字比率に係る赤字・黒字の構成分析!F$40,"▲", "-")), 2) &gt;= 0, ABS(ROUND(VALUE(SUBSTITUTE(連結実質赤字比率に係る赤字・黒字の構成分析!F$40,"▲", "-")), 2)), NA())</f>
        <v>
#VALUE!</v>
      </c>
      <c r="D30" s="181" t="e">
        <f>
IF(ROUND(VALUE(SUBSTITUTE(連結実質赤字比率に係る赤字・黒字の構成分析!G$40,"▲", "-")), 2) &lt; 0, ABS(ROUND(VALUE(SUBSTITUTE(連結実質赤字比率に係る赤字・黒字の構成分析!G$40,"▲", "-")), 2)), NA())</f>
        <v>
#VALUE!</v>
      </c>
      <c r="E30" s="181" t="e">
        <f>
IF(ROUND(VALUE(SUBSTITUTE(連結実質赤字比率に係る赤字・黒字の構成分析!G$40,"▲", "-")), 2) &gt;= 0, ABS(ROUND(VALUE(SUBSTITUTE(連結実質赤字比率に係る赤字・黒字の構成分析!G$40,"▲", "-")), 2)), NA())</f>
        <v>
#VALUE!</v>
      </c>
      <c r="F30" s="181" t="e">
        <f>
IF(ROUND(VALUE(SUBSTITUTE(連結実質赤字比率に係る赤字・黒字の構成分析!H$40,"▲", "-")), 2) &lt; 0, ABS(ROUND(VALUE(SUBSTITUTE(連結実質赤字比率に係る赤字・黒字の構成分析!H$40,"▲", "-")), 2)), NA())</f>
        <v>
#VALUE!</v>
      </c>
      <c r="G30" s="181" t="e">
        <f>
IF(ROUND(VALUE(SUBSTITUTE(連結実質赤字比率に係る赤字・黒字の構成分析!H$40,"▲", "-")), 2) &gt;= 0, ABS(ROUND(VALUE(SUBSTITUTE(連結実質赤字比率に係る赤字・黒字の構成分析!H$40,"▲", "-")), 2)), NA())</f>
        <v>
#VALUE!</v>
      </c>
      <c r="H30" s="181" t="e">
        <f>
IF(ROUND(VALUE(SUBSTITUTE(連結実質赤字比率に係る赤字・黒字の構成分析!I$40,"▲", "-")), 2) &lt; 0, ABS(ROUND(VALUE(SUBSTITUTE(連結実質赤字比率に係る赤字・黒字の構成分析!I$40,"▲", "-")), 2)), NA())</f>
        <v>
#VALUE!</v>
      </c>
      <c r="I30" s="181" t="e">
        <f>
IF(ROUND(VALUE(SUBSTITUTE(連結実質赤字比率に係る赤字・黒字の構成分析!I$40,"▲", "-")), 2) &gt;= 0, ABS(ROUND(VALUE(SUBSTITUTE(連結実質赤字比率に係る赤字・黒字の構成分析!I$40,"▲", "-")), 2)), NA())</f>
        <v>
#VALUE!</v>
      </c>
      <c r="J30" s="181" t="e">
        <f>
IF(ROUND(VALUE(SUBSTITUTE(連結実質赤字比率に係る赤字・黒字の構成分析!J$40,"▲", "-")), 2) &lt; 0, ABS(ROUND(VALUE(SUBSTITUTE(連結実質赤字比率に係る赤字・黒字の構成分析!J$40,"▲", "-")), 2)), NA())</f>
        <v>
#VALUE!</v>
      </c>
      <c r="K30" s="181" t="e">
        <f>
IF(ROUND(VALUE(SUBSTITUTE(連結実質赤字比率に係る赤字・黒字の構成分析!J$40,"▲", "-")), 2) &gt;= 0, ABS(ROUND(VALUE(SUBSTITUTE(連結実質赤字比率に係る赤字・黒字の構成分析!J$40,"▲", "-")), 2)), NA())</f>
        <v>
#VALUE!</v>
      </c>
    </row>
    <row r="31" spans="1:11" x14ac:dyDescent="0.2">
      <c r="A31" s="181" t="str">
        <f>
IF(連結実質赤字比率に係る赤字・黒字の構成分析!C$39="",NA(),連結実質赤字比率に係る赤字・黒字の構成分析!C$39)</f>
        <v>
瑞穂町介護保険特別会計</v>
      </c>
      <c r="B31" s="181" t="e">
        <f>
IF(ROUND(VALUE(SUBSTITUTE(連結実質赤字比率に係る赤字・黒字の構成分析!F$39,"▲", "-")), 2) &lt; 0, ABS(ROUND(VALUE(SUBSTITUTE(連結実質赤字比率に係る赤字・黒字の構成分析!F$39,"▲", "-")), 2)), NA())</f>
        <v>
#N/A</v>
      </c>
      <c r="C31" s="181">
        <f>
IF(ROUND(VALUE(SUBSTITUTE(連結実質赤字比率に係る赤字・黒字の構成分析!F$39,"▲", "-")), 2) &gt;= 0, ABS(ROUND(VALUE(SUBSTITUTE(連結実質赤字比率に係る赤字・黒字の構成分析!F$39,"▲", "-")), 2)), NA())</f>
        <v>
0.4</v>
      </c>
      <c r="D31" s="181" t="e">
        <f>
IF(ROUND(VALUE(SUBSTITUTE(連結実質赤字比率に係る赤字・黒字の構成分析!G$39,"▲", "-")), 2) &lt; 0, ABS(ROUND(VALUE(SUBSTITUTE(連結実質赤字比率に係る赤字・黒字の構成分析!G$39,"▲", "-")), 2)), NA())</f>
        <v>
#N/A</v>
      </c>
      <c r="E31" s="181">
        <f>
IF(ROUND(VALUE(SUBSTITUTE(連結実質赤字比率に係る赤字・黒字の構成分析!G$39,"▲", "-")), 2) &gt;= 0, ABS(ROUND(VALUE(SUBSTITUTE(連結実質赤字比率に係る赤字・黒字の構成分析!G$39,"▲", "-")), 2)), NA())</f>
        <v>
0.79</v>
      </c>
      <c r="F31" s="181" t="e">
        <f>
IF(ROUND(VALUE(SUBSTITUTE(連結実質赤字比率に係る赤字・黒字の構成分析!H$39,"▲", "-")), 2) &lt; 0, ABS(ROUND(VALUE(SUBSTITUTE(連結実質赤字比率に係る赤字・黒字の構成分析!H$39,"▲", "-")), 2)), NA())</f>
        <v>
#N/A</v>
      </c>
      <c r="G31" s="181">
        <f>
IF(ROUND(VALUE(SUBSTITUTE(連結実質赤字比率に係る赤字・黒字の構成分析!H$39,"▲", "-")), 2) &gt;= 0, ABS(ROUND(VALUE(SUBSTITUTE(連結実質赤字比率に係る赤字・黒字の構成分析!H$39,"▲", "-")), 2)), NA())</f>
        <v>
0.37</v>
      </c>
      <c r="H31" s="181" t="e">
        <f>
IF(ROUND(VALUE(SUBSTITUTE(連結実質赤字比率に係る赤字・黒字の構成分析!I$39,"▲", "-")), 2) &lt; 0, ABS(ROUND(VALUE(SUBSTITUTE(連結実質赤字比率に係る赤字・黒字の構成分析!I$39,"▲", "-")), 2)), NA())</f>
        <v>
#N/A</v>
      </c>
      <c r="I31" s="181">
        <f>
IF(ROUND(VALUE(SUBSTITUTE(連結実質赤字比率に係る赤字・黒字の構成分析!I$39,"▲", "-")), 2) &gt;= 0, ABS(ROUND(VALUE(SUBSTITUTE(連結実質赤字比率に係る赤字・黒字の構成分析!I$39,"▲", "-")), 2)), NA())</f>
        <v>
0.56999999999999995</v>
      </c>
      <c r="J31" s="181" t="e">
        <f>
IF(ROUND(VALUE(SUBSTITUTE(連結実質赤字比率に係る赤字・黒字の構成分析!J$39,"▲", "-")), 2) &lt; 0, ABS(ROUND(VALUE(SUBSTITUTE(連結実質赤字比率に係る赤字・黒字の構成分析!J$39,"▲", "-")), 2)), NA())</f>
        <v>
#N/A</v>
      </c>
      <c r="K31" s="181">
        <f>
IF(ROUND(VALUE(SUBSTITUTE(連結実質赤字比率に係る赤字・黒字の構成分析!J$39,"▲", "-")), 2) &gt;= 0, ABS(ROUND(VALUE(SUBSTITUTE(連結実質赤字比率に係る赤字・黒字の構成分析!J$39,"▲", "-")), 2)), NA())</f>
        <v>
0.06</v>
      </c>
    </row>
    <row r="32" spans="1:11" x14ac:dyDescent="0.2">
      <c r="A32" s="181" t="str">
        <f>
IF(連結実質赤字比率に係る赤字・黒字の構成分析!C$38="",NA(),連結実質赤字比率に係る赤字・黒字の構成分析!C$38)</f>
        <v>
瑞穂町後期高齢者医療特別会計</v>
      </c>
      <c r="B32" s="181" t="e">
        <f>
IF(ROUND(VALUE(SUBSTITUTE(連結実質赤字比率に係る赤字・黒字の構成分析!F$38,"▲", "-")), 2) &lt; 0, ABS(ROUND(VALUE(SUBSTITUTE(連結実質赤字比率に係る赤字・黒字の構成分析!F$38,"▲", "-")), 2)), NA())</f>
        <v>
#N/A</v>
      </c>
      <c r="C32" s="181">
        <f>
IF(ROUND(VALUE(SUBSTITUTE(連結実質赤字比率に係る赤字・黒字の構成分析!F$38,"▲", "-")), 2) &gt;= 0, ABS(ROUND(VALUE(SUBSTITUTE(連結実質赤字比率に係る赤字・黒字の構成分析!F$38,"▲", "-")), 2)), NA())</f>
        <v>
0.18</v>
      </c>
      <c r="D32" s="181" t="e">
        <f>
IF(ROUND(VALUE(SUBSTITUTE(連結実質赤字比率に係る赤字・黒字の構成分析!G$38,"▲", "-")), 2) &lt; 0, ABS(ROUND(VALUE(SUBSTITUTE(連結実質赤字比率に係る赤字・黒字の構成分析!G$38,"▲", "-")), 2)), NA())</f>
        <v>
#N/A</v>
      </c>
      <c r="E32" s="181">
        <f>
IF(ROUND(VALUE(SUBSTITUTE(連結実質赤字比率に係る赤字・黒字の構成分析!G$38,"▲", "-")), 2) &gt;= 0, ABS(ROUND(VALUE(SUBSTITUTE(連結実質赤字比率に係る赤字・黒字の構成分析!G$38,"▲", "-")), 2)), NA())</f>
        <v>
0.12</v>
      </c>
      <c r="F32" s="181" t="e">
        <f>
IF(ROUND(VALUE(SUBSTITUTE(連結実質赤字比率に係る赤字・黒字の構成分析!H$38,"▲", "-")), 2) &lt; 0, ABS(ROUND(VALUE(SUBSTITUTE(連結実質赤字比率に係る赤字・黒字の構成分析!H$38,"▲", "-")), 2)), NA())</f>
        <v>
#N/A</v>
      </c>
      <c r="G32" s="181">
        <f>
IF(ROUND(VALUE(SUBSTITUTE(連結実質赤字比率に係る赤字・黒字の構成分析!H$38,"▲", "-")), 2) &gt;= 0, ABS(ROUND(VALUE(SUBSTITUTE(連結実質赤字比率に係る赤字・黒字の構成分析!H$38,"▲", "-")), 2)), NA())</f>
        <v>
0.13</v>
      </c>
      <c r="H32" s="181" t="e">
        <f>
IF(ROUND(VALUE(SUBSTITUTE(連結実質赤字比率に係る赤字・黒字の構成分析!I$38,"▲", "-")), 2) &lt; 0, ABS(ROUND(VALUE(SUBSTITUTE(連結実質赤字比率に係る赤字・黒字の構成分析!I$38,"▲", "-")), 2)), NA())</f>
        <v>
#N/A</v>
      </c>
      <c r="I32" s="181">
        <f>
IF(ROUND(VALUE(SUBSTITUTE(連結実質赤字比率に係る赤字・黒字の構成分析!I$38,"▲", "-")), 2) &gt;= 0, ABS(ROUND(VALUE(SUBSTITUTE(連結実質赤字比率に係る赤字・黒字の構成分析!I$38,"▲", "-")), 2)), NA())</f>
        <v>
0.12</v>
      </c>
      <c r="J32" s="181" t="e">
        <f>
IF(ROUND(VALUE(SUBSTITUTE(連結実質赤字比率に係る赤字・黒字の構成分析!J$38,"▲", "-")), 2) &lt; 0, ABS(ROUND(VALUE(SUBSTITUTE(連結実質赤字比率に係る赤字・黒字の構成分析!J$38,"▲", "-")), 2)), NA())</f>
        <v>
#N/A</v>
      </c>
      <c r="K32" s="181">
        <f>
IF(ROUND(VALUE(SUBSTITUTE(連結実質赤字比率に係る赤字・黒字の構成分析!J$38,"▲", "-")), 2) &gt;= 0, ABS(ROUND(VALUE(SUBSTITUTE(連結実質赤字比率に係る赤字・黒字の構成分析!J$38,"▲", "-")), 2)), NA())</f>
        <v>
0.11</v>
      </c>
    </row>
    <row r="33" spans="1:16" x14ac:dyDescent="0.2">
      <c r="A33" s="181" t="str">
        <f>
IF(連結実質赤字比率に係る赤字・黒字の構成分析!C$37="",NA(),連結実質赤字比率に係る赤字・黒字の構成分析!C$37)</f>
        <v>
瑞穂町国民健康保険特別会計</v>
      </c>
      <c r="B33" s="181" t="e">
        <f>
IF(ROUND(VALUE(SUBSTITUTE(連結実質赤字比率に係る赤字・黒字の構成分析!F$37,"▲", "-")), 2) &lt; 0, ABS(ROUND(VALUE(SUBSTITUTE(連結実質赤字比率に係る赤字・黒字の構成分析!F$37,"▲", "-")), 2)), NA())</f>
        <v>
#N/A</v>
      </c>
      <c r="C33" s="181">
        <f>
IF(ROUND(VALUE(SUBSTITUTE(連結実質赤字比率に係る赤字・黒字の構成分析!F$37,"▲", "-")), 2) &gt;= 0, ABS(ROUND(VALUE(SUBSTITUTE(連結実質赤字比率に係る赤字・黒字の構成分析!F$37,"▲", "-")), 2)), NA())</f>
        <v>
0.39</v>
      </c>
      <c r="D33" s="181" t="e">
        <f>
IF(ROUND(VALUE(SUBSTITUTE(連結実質赤字比率に係る赤字・黒字の構成分析!G$37,"▲", "-")), 2) &lt; 0, ABS(ROUND(VALUE(SUBSTITUTE(連結実質赤字比率に係る赤字・黒字の構成分析!G$37,"▲", "-")), 2)), NA())</f>
        <v>
#N/A</v>
      </c>
      <c r="E33" s="181">
        <f>
IF(ROUND(VALUE(SUBSTITUTE(連結実質赤字比率に係る赤字・黒字の構成分析!G$37,"▲", "-")), 2) &gt;= 0, ABS(ROUND(VALUE(SUBSTITUTE(連結実質赤字比率に係る赤字・黒字の構成分析!G$37,"▲", "-")), 2)), NA())</f>
        <v>
0.82</v>
      </c>
      <c r="F33" s="181" t="e">
        <f>
IF(ROUND(VALUE(SUBSTITUTE(連結実質赤字比率に係る赤字・黒字の構成分析!H$37,"▲", "-")), 2) &lt; 0, ABS(ROUND(VALUE(SUBSTITUTE(連結実質赤字比率に係る赤字・黒字の構成分析!H$37,"▲", "-")), 2)), NA())</f>
        <v>
#N/A</v>
      </c>
      <c r="G33" s="181">
        <f>
IF(ROUND(VALUE(SUBSTITUTE(連結実質赤字比率に係る赤字・黒字の構成分析!H$37,"▲", "-")), 2) &gt;= 0, ABS(ROUND(VALUE(SUBSTITUTE(連結実質赤字比率に係る赤字・黒字の構成分析!H$37,"▲", "-")), 2)), NA())</f>
        <v>
1.21</v>
      </c>
      <c r="H33" s="181" t="e">
        <f>
IF(ROUND(VALUE(SUBSTITUTE(連結実質赤字比率に係る赤字・黒字の構成分析!I$37,"▲", "-")), 2) &lt; 0, ABS(ROUND(VALUE(SUBSTITUTE(連結実質赤字比率に係る赤字・黒字の構成分析!I$37,"▲", "-")), 2)), NA())</f>
        <v>
#N/A</v>
      </c>
      <c r="I33" s="181">
        <f>
IF(ROUND(VALUE(SUBSTITUTE(連結実質赤字比率に係る赤字・黒字の構成分析!I$37,"▲", "-")), 2) &gt;= 0, ABS(ROUND(VALUE(SUBSTITUTE(連結実質赤字比率に係る赤字・黒字の構成分析!I$37,"▲", "-")), 2)), NA())</f>
        <v>
0.22</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0.59</v>
      </c>
    </row>
    <row r="34" spans="1:16" x14ac:dyDescent="0.2">
      <c r="A34" s="181" t="str">
        <f>
IF(連結実質赤字比率に係る赤字・黒字の構成分析!C$36="",NA(),連結実質赤字比率に係る赤字・黒字の構成分析!C$36)</f>
        <v>
福生都市計画瑞穂町箱根ケ崎駅西土地区画整理事業特別会計</v>
      </c>
      <c r="B34" s="181" t="e">
        <f>
IF(ROUND(VALUE(SUBSTITUTE(連結実質赤字比率に係る赤字・黒字の構成分析!F$36,"▲", "-")), 2) &lt; 0, ABS(ROUND(VALUE(SUBSTITUTE(連結実質赤字比率に係る赤字・黒字の構成分析!F$36,"▲", "-")), 2)), NA())</f>
        <v>
#N/A</v>
      </c>
      <c r="C34" s="181">
        <f>
IF(ROUND(VALUE(SUBSTITUTE(連結実質赤字比率に係る赤字・黒字の構成分析!F$36,"▲", "-")), 2) &gt;= 0, ABS(ROUND(VALUE(SUBSTITUTE(連結実質赤字比率に係る赤字・黒字の構成分析!F$36,"▲", "-")), 2)), NA())</f>
        <v>
1.03</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0.23</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0.09</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0.22</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0.88</v>
      </c>
    </row>
    <row r="35" spans="1:16" x14ac:dyDescent="0.2">
      <c r="A35" s="181" t="str">
        <f>
IF(連結実質赤字比率に係る赤字・黒字の構成分析!C$35="",NA(),連結実質赤字比率に係る赤字・黒字の構成分析!C$35)</f>
        <v>
瑞穂町下水道事業特別会計</v>
      </c>
      <c r="B35" s="181" t="e">
        <f>
IF(ROUND(VALUE(SUBSTITUTE(連結実質赤字比率に係る赤字・黒字の構成分析!F$35,"▲", "-")), 2) &lt; 0, ABS(ROUND(VALUE(SUBSTITUTE(連結実質赤字比率に係る赤字・黒字の構成分析!F$35,"▲", "-")), 2)), NA())</f>
        <v>
#N/A</v>
      </c>
      <c r="C35" s="181">
        <f>
IF(ROUND(VALUE(SUBSTITUTE(連結実質赤字比率に係る赤字・黒字の構成分析!F$35,"▲", "-")), 2) &gt;= 0, ABS(ROUND(VALUE(SUBSTITUTE(連結実質赤字比率に係る赤字・黒字の構成分析!F$35,"▲", "-")), 2)), NA())</f>
        <v>
0.37</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0.28999999999999998</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0.15</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0.46</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1.79</v>
      </c>
    </row>
    <row r="36" spans="1:16" x14ac:dyDescent="0.2">
      <c r="A36" s="181" t="str">
        <f>
IF(連結実質赤字比率に係る赤字・黒字の構成分析!C$34="",NA(),連結実質赤字比率に係る赤字・黒字の構成分析!C$34)</f>
        <v>
一般会計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3.71</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6.76</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5.8</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2.48</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2.89</v>
      </c>
    </row>
    <row r="39" spans="1:16" x14ac:dyDescent="0.2">
      <c r="A39" s="150" t="s">
        <v>
60</v>
      </c>
    </row>
    <row r="40" spans="1:16" x14ac:dyDescent="0.2">
      <c r="A40" s="182"/>
      <c r="B40" s="182" t="str">
        <f>
'実質公債費比率（分子）の構造'!K$44</f>
        <v>
H27</v>
      </c>
      <c r="C40" s="182"/>
      <c r="D40" s="182"/>
      <c r="E40" s="182" t="str">
        <f>
'実質公債費比率（分子）の構造'!L$44</f>
        <v>
H28</v>
      </c>
      <c r="F40" s="182"/>
      <c r="G40" s="182"/>
      <c r="H40" s="182" t="str">
        <f>
'実質公債費比率（分子）の構造'!M$44</f>
        <v>
H29</v>
      </c>
      <c r="I40" s="182"/>
      <c r="J40" s="182"/>
      <c r="K40" s="182" t="str">
        <f>
'実質公債費比率（分子）の構造'!N$44</f>
        <v>
H30</v>
      </c>
      <c r="L40" s="182"/>
      <c r="M40" s="182"/>
      <c r="N40" s="182" t="str">
        <f>
'実質公債費比率（分子）の構造'!O$44</f>
        <v>
R01</v>
      </c>
      <c r="O40" s="182"/>
      <c r="P40" s="182"/>
    </row>
    <row r="41" spans="1:16" x14ac:dyDescent="0.2">
      <c r="A41" s="182"/>
      <c r="B41" s="182" t="s">
        <v>
61</v>
      </c>
      <c r="C41" s="182"/>
      <c r="D41" s="182" t="s">
        <v>
62</v>
      </c>
      <c r="E41" s="182" t="s">
        <v>
61</v>
      </c>
      <c r="F41" s="182"/>
      <c r="G41" s="182" t="s">
        <v>
62</v>
      </c>
      <c r="H41" s="182" t="s">
        <v>
61</v>
      </c>
      <c r="I41" s="182"/>
      <c r="J41" s="182" t="s">
        <v>
62</v>
      </c>
      <c r="K41" s="182" t="s">
        <v>
61</v>
      </c>
      <c r="L41" s="182"/>
      <c r="M41" s="182" t="s">
        <v>
62</v>
      </c>
      <c r="N41" s="182" t="s">
        <v>
61</v>
      </c>
      <c r="O41" s="182"/>
      <c r="P41" s="182" t="s">
        <v>
62</v>
      </c>
    </row>
    <row r="42" spans="1:16" x14ac:dyDescent="0.2">
      <c r="A42" s="182" t="s">
        <v>
63</v>
      </c>
      <c r="B42" s="182"/>
      <c r="C42" s="182"/>
      <c r="D42" s="182">
        <f>
'実質公債費比率（分子）の構造'!K$52</f>
        <v>
819</v>
      </c>
      <c r="E42" s="182"/>
      <c r="F42" s="182"/>
      <c r="G42" s="182">
        <f>
'実質公債費比率（分子）の構造'!L$52</f>
        <v>
822</v>
      </c>
      <c r="H42" s="182"/>
      <c r="I42" s="182"/>
      <c r="J42" s="182">
        <f>
'実質公債費比率（分子）の構造'!M$52</f>
        <v>
791</v>
      </c>
      <c r="K42" s="182"/>
      <c r="L42" s="182"/>
      <c r="M42" s="182">
        <f>
'実質公債費比率（分子）の構造'!N$52</f>
        <v>
747</v>
      </c>
      <c r="N42" s="182"/>
      <c r="O42" s="182"/>
      <c r="P42" s="182">
        <f>
'実質公債費比率（分子）の構造'!O$52</f>
        <v>
796</v>
      </c>
    </row>
    <row r="43" spans="1:16" x14ac:dyDescent="0.2">
      <c r="A43" s="182" t="s">
        <v>
64</v>
      </c>
      <c r="B43" s="182" t="str">
        <f>
'実質公債費比率（分子）の構造'!K$51</f>
        <v>
-</v>
      </c>
      <c r="C43" s="182"/>
      <c r="D43" s="182"/>
      <c r="E43" s="182" t="str">
        <f>
'実質公債費比率（分子）の構造'!L$51</f>
        <v>
-</v>
      </c>
      <c r="F43" s="182"/>
      <c r="G43" s="182"/>
      <c r="H43" s="182" t="str">
        <f>
'実質公債費比率（分子）の構造'!M$51</f>
        <v>
-</v>
      </c>
      <c r="I43" s="182"/>
      <c r="J43" s="182"/>
      <c r="K43" s="182" t="str">
        <f>
'実質公債費比率（分子）の構造'!N$51</f>
        <v>
-</v>
      </c>
      <c r="L43" s="182"/>
      <c r="M43" s="182"/>
      <c r="N43" s="182" t="str">
        <f>
'実質公債費比率（分子）の構造'!O$51</f>
        <v>
-</v>
      </c>
      <c r="O43" s="182"/>
      <c r="P43" s="182"/>
    </row>
    <row r="44" spans="1:16" x14ac:dyDescent="0.2">
      <c r="A44" s="182" t="s">
        <v>
65</v>
      </c>
      <c r="B44" s="182">
        <f>
'実質公債費比率（分子）の構造'!K$50</f>
        <v>
2</v>
      </c>
      <c r="C44" s="182"/>
      <c r="D44" s="182"/>
      <c r="E44" s="182">
        <f>
'実質公債費比率（分子）の構造'!L$50</f>
        <v>
1</v>
      </c>
      <c r="F44" s="182"/>
      <c r="G44" s="182"/>
      <c r="H44" s="182">
        <f>
'実質公債費比率（分子）の構造'!M$50</f>
        <v>
1</v>
      </c>
      <c r="I44" s="182"/>
      <c r="J44" s="182"/>
      <c r="K44" s="182">
        <f>
'実質公債費比率（分子）の構造'!N$50</f>
        <v>
1</v>
      </c>
      <c r="L44" s="182"/>
      <c r="M44" s="182"/>
      <c r="N44" s="182">
        <f>
'実質公債費比率（分子）の構造'!O$50</f>
        <v>
1</v>
      </c>
      <c r="O44" s="182"/>
      <c r="P44" s="182"/>
    </row>
    <row r="45" spans="1:16" x14ac:dyDescent="0.2">
      <c r="A45" s="182" t="s">
        <v>
66</v>
      </c>
      <c r="B45" s="182">
        <f>
'実質公債費比率（分子）の構造'!K$49</f>
        <v>
119</v>
      </c>
      <c r="C45" s="182"/>
      <c r="D45" s="182"/>
      <c r="E45" s="182">
        <f>
'実質公債費比率（分子）の構造'!L$49</f>
        <v>
126</v>
      </c>
      <c r="F45" s="182"/>
      <c r="G45" s="182"/>
      <c r="H45" s="182">
        <f>
'実質公債費比率（分子）の構造'!M$49</f>
        <v>
127</v>
      </c>
      <c r="I45" s="182"/>
      <c r="J45" s="182"/>
      <c r="K45" s="182">
        <f>
'実質公債費比率（分子）の構造'!N$49</f>
        <v>
130</v>
      </c>
      <c r="L45" s="182"/>
      <c r="M45" s="182"/>
      <c r="N45" s="182">
        <f>
'実質公債費比率（分子）の構造'!O$49</f>
        <v>
137</v>
      </c>
      <c r="O45" s="182"/>
      <c r="P45" s="182"/>
    </row>
    <row r="46" spans="1:16" x14ac:dyDescent="0.2">
      <c r="A46" s="182" t="s">
        <v>
67</v>
      </c>
      <c r="B46" s="182">
        <f>
'実質公債費比率（分子）の構造'!K$48</f>
        <v>
195</v>
      </c>
      <c r="C46" s="182"/>
      <c r="D46" s="182"/>
      <c r="E46" s="182">
        <f>
'実質公債費比率（分子）の構造'!L$48</f>
        <v>
188</v>
      </c>
      <c r="F46" s="182"/>
      <c r="G46" s="182"/>
      <c r="H46" s="182">
        <f>
'実質公債費比率（分子）の構造'!M$48</f>
        <v>
166</v>
      </c>
      <c r="I46" s="182"/>
      <c r="J46" s="182"/>
      <c r="K46" s="182">
        <f>
'実質公債費比率（分子）の構造'!N$48</f>
        <v>
168</v>
      </c>
      <c r="L46" s="182"/>
      <c r="M46" s="182"/>
      <c r="N46" s="182">
        <f>
'実質公債費比率（分子）の構造'!O$48</f>
        <v>
168</v>
      </c>
      <c r="O46" s="182"/>
      <c r="P46" s="182"/>
    </row>
    <row r="47" spans="1:16" x14ac:dyDescent="0.2">
      <c r="A47" s="182" t="s">
        <v>
68</v>
      </c>
      <c r="B47" s="182" t="str">
        <f>
'実質公債費比率（分子）の構造'!K$47</f>
        <v>
-</v>
      </c>
      <c r="C47" s="182"/>
      <c r="D47" s="182"/>
      <c r="E47" s="182" t="str">
        <f>
'実質公債費比率（分子）の構造'!L$47</f>
        <v>
-</v>
      </c>
      <c r="F47" s="182"/>
      <c r="G47" s="182"/>
      <c r="H47" s="182" t="str">
        <f>
'実質公債費比率（分子）の構造'!M$47</f>
        <v>
-</v>
      </c>
      <c r="I47" s="182"/>
      <c r="J47" s="182"/>
      <c r="K47" s="182" t="str">
        <f>
'実質公債費比率（分子）の構造'!N$47</f>
        <v>
-</v>
      </c>
      <c r="L47" s="182"/>
      <c r="M47" s="182"/>
      <c r="N47" s="182" t="str">
        <f>
'実質公債費比率（分子）の構造'!O$47</f>
        <v>
-</v>
      </c>
      <c r="O47" s="182"/>
      <c r="P47" s="182"/>
    </row>
    <row r="48" spans="1:16" x14ac:dyDescent="0.2">
      <c r="A48" s="182" t="s">
        <v>
69</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x14ac:dyDescent="0.2">
      <c r="A49" s="182" t="s">
        <v>
70</v>
      </c>
      <c r="B49" s="182">
        <f>
'実質公債費比率（分子）の構造'!K$45</f>
        <v>
519</v>
      </c>
      <c r="C49" s="182"/>
      <c r="D49" s="182"/>
      <c r="E49" s="182">
        <f>
'実質公債費比率（分子）の構造'!L$45</f>
        <v>
548</v>
      </c>
      <c r="F49" s="182"/>
      <c r="G49" s="182"/>
      <c r="H49" s="182">
        <f>
'実質公債費比率（分子）の構造'!M$45</f>
        <v>
562</v>
      </c>
      <c r="I49" s="182"/>
      <c r="J49" s="182"/>
      <c r="K49" s="182">
        <f>
'実質公債費比率（分子）の構造'!N$45</f>
        <v>
501</v>
      </c>
      <c r="L49" s="182"/>
      <c r="M49" s="182"/>
      <c r="N49" s="182">
        <f>
'実質公債費比率（分子）の構造'!O$45</f>
        <v>
498</v>
      </c>
      <c r="O49" s="182"/>
      <c r="P49" s="182"/>
    </row>
    <row r="50" spans="1:16" x14ac:dyDescent="0.2">
      <c r="A50" s="182" t="s">
        <v>
71</v>
      </c>
      <c r="B50" s="182" t="e">
        <f>
NA()</f>
        <v>
#N/A</v>
      </c>
      <c r="C50" s="182">
        <f>
IF(ISNUMBER('実質公債費比率（分子）の構造'!K$53),'実質公債費比率（分子）の構造'!K$53,NA())</f>
        <v>
16</v>
      </c>
      <c r="D50" s="182" t="e">
        <f>
NA()</f>
        <v>
#N/A</v>
      </c>
      <c r="E50" s="182" t="e">
        <f>
NA()</f>
        <v>
#N/A</v>
      </c>
      <c r="F50" s="182">
        <f>
IF(ISNUMBER('実質公債費比率（分子）の構造'!L$53),'実質公債費比率（分子）の構造'!L$53,NA())</f>
        <v>
41</v>
      </c>
      <c r="G50" s="182" t="e">
        <f>
NA()</f>
        <v>
#N/A</v>
      </c>
      <c r="H50" s="182" t="e">
        <f>
NA()</f>
        <v>
#N/A</v>
      </c>
      <c r="I50" s="182">
        <f>
IF(ISNUMBER('実質公債費比率（分子）の構造'!M$53),'実質公債費比率（分子）の構造'!M$53,NA())</f>
        <v>
65</v>
      </c>
      <c r="J50" s="182" t="e">
        <f>
NA()</f>
        <v>
#N/A</v>
      </c>
      <c r="K50" s="182" t="e">
        <f>
NA()</f>
        <v>
#N/A</v>
      </c>
      <c r="L50" s="182">
        <f>
IF(ISNUMBER('実質公債費比率（分子）の構造'!N$53),'実質公債費比率（分子）の構造'!N$53,NA())</f>
        <v>
53</v>
      </c>
      <c r="M50" s="182" t="e">
        <f>
NA()</f>
        <v>
#N/A</v>
      </c>
      <c r="N50" s="182" t="e">
        <f>
NA()</f>
        <v>
#N/A</v>
      </c>
      <c r="O50" s="182">
        <f>
IF(ISNUMBER('実質公債費比率（分子）の構造'!O$53),'実質公債費比率（分子）の構造'!O$53,NA())</f>
        <v>
8</v>
      </c>
      <c r="P50" s="182" t="e">
        <f>
NA()</f>
        <v>
#N/A</v>
      </c>
    </row>
    <row r="53" spans="1:16" x14ac:dyDescent="0.2">
      <c r="A53" s="150" t="s">
        <v>
72</v>
      </c>
    </row>
    <row r="54" spans="1:16" x14ac:dyDescent="0.2">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x14ac:dyDescent="0.2">
      <c r="A55" s="181"/>
      <c r="B55" s="181" t="s">
        <v>
73</v>
      </c>
      <c r="C55" s="181"/>
      <c r="D55" s="181" t="s">
        <v>
74</v>
      </c>
      <c r="E55" s="181" t="s">
        <v>
73</v>
      </c>
      <c r="F55" s="181"/>
      <c r="G55" s="181" t="s">
        <v>
74</v>
      </c>
      <c r="H55" s="181" t="s">
        <v>
73</v>
      </c>
      <c r="I55" s="181"/>
      <c r="J55" s="181" t="s">
        <v>
74</v>
      </c>
      <c r="K55" s="181" t="s">
        <v>
73</v>
      </c>
      <c r="L55" s="181"/>
      <c r="M55" s="181" t="s">
        <v>
74</v>
      </c>
      <c r="N55" s="181" t="s">
        <v>
73</v>
      </c>
      <c r="O55" s="181"/>
      <c r="P55" s="181" t="s">
        <v>
74</v>
      </c>
    </row>
    <row r="56" spans="1:16" x14ac:dyDescent="0.2">
      <c r="A56" s="181" t="s">
        <v>
43</v>
      </c>
      <c r="B56" s="181"/>
      <c r="C56" s="181"/>
      <c r="D56" s="181">
        <f>
'将来負担比率（分子）の構造'!I$52</f>
        <v>
5525</v>
      </c>
      <c r="E56" s="181"/>
      <c r="F56" s="181"/>
      <c r="G56" s="181">
        <f>
'将来負担比率（分子）の構造'!J$52</f>
        <v>
5095</v>
      </c>
      <c r="H56" s="181"/>
      <c r="I56" s="181"/>
      <c r="J56" s="181">
        <f>
'将来負担比率（分子）の構造'!K$52</f>
        <v>
4664</v>
      </c>
      <c r="K56" s="181"/>
      <c r="L56" s="181"/>
      <c r="M56" s="181">
        <f>
'将来負担比率（分子）の構造'!L$52</f>
        <v>
4277</v>
      </c>
      <c r="N56" s="181"/>
      <c r="O56" s="181"/>
      <c r="P56" s="181">
        <f>
'将来負担比率（分子）の構造'!M$52</f>
        <v>
3910</v>
      </c>
    </row>
    <row r="57" spans="1:16" x14ac:dyDescent="0.2">
      <c r="A57" s="181" t="s">
        <v>
42</v>
      </c>
      <c r="B57" s="181"/>
      <c r="C57" s="181"/>
      <c r="D57" s="181">
        <f>
'将来負担比率（分子）の構造'!I$51</f>
        <v>
3212</v>
      </c>
      <c r="E57" s="181"/>
      <c r="F57" s="181"/>
      <c r="G57" s="181">
        <f>
'将来負担比率（分子）の構造'!J$51</f>
        <v>
3288</v>
      </c>
      <c r="H57" s="181"/>
      <c r="I57" s="181"/>
      <c r="J57" s="181">
        <f>
'将来負担比率（分子）の構造'!K$51</f>
        <v>
3449</v>
      </c>
      <c r="K57" s="181"/>
      <c r="L57" s="181"/>
      <c r="M57" s="181">
        <f>
'将来負担比率（分子）の構造'!L$51</f>
        <v>
3598</v>
      </c>
      <c r="N57" s="181"/>
      <c r="O57" s="181"/>
      <c r="P57" s="181">
        <f>
'将来負担比率（分子）の構造'!M$51</f>
        <v>
4049</v>
      </c>
    </row>
    <row r="58" spans="1:16" x14ac:dyDescent="0.2">
      <c r="A58" s="181" t="s">
        <v>
41</v>
      </c>
      <c r="B58" s="181"/>
      <c r="C58" s="181"/>
      <c r="D58" s="181">
        <f>
'将来負担比率（分子）の構造'!I$50</f>
        <v>
7675</v>
      </c>
      <c r="E58" s="181"/>
      <c r="F58" s="181"/>
      <c r="G58" s="181">
        <f>
'将来負担比率（分子）の構造'!J$50</f>
        <v>
7222</v>
      </c>
      <c r="H58" s="181"/>
      <c r="I58" s="181"/>
      <c r="J58" s="181">
        <f>
'将来負担比率（分子）の構造'!K$50</f>
        <v>
7096</v>
      </c>
      <c r="K58" s="181"/>
      <c r="L58" s="181"/>
      <c r="M58" s="181">
        <f>
'将来負担比率（分子）の構造'!L$50</f>
        <v>
6659</v>
      </c>
      <c r="N58" s="181"/>
      <c r="O58" s="181"/>
      <c r="P58" s="181">
        <f>
'将来負担比率（分子）の構造'!M$50</f>
        <v>
5390</v>
      </c>
    </row>
    <row r="59" spans="1:16" x14ac:dyDescent="0.2">
      <c r="A59" s="181" t="s">
        <v>
39</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2">
      <c r="A60" s="181" t="s">
        <v>
38</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2">
      <c r="A61" s="181" t="s">
        <v>
36</v>
      </c>
      <c r="B61" s="181" t="str">
        <f>
'将来負担比率（分子）の構造'!I$46</f>
        <v>
-</v>
      </c>
      <c r="C61" s="181"/>
      <c r="D61" s="181"/>
      <c r="E61" s="181" t="str">
        <f>
'将来負担比率（分子）の構造'!J$46</f>
        <v>
-</v>
      </c>
      <c r="F61" s="181"/>
      <c r="G61" s="181"/>
      <c r="H61" s="181" t="str">
        <f>
'将来負担比率（分子）の構造'!K$46</f>
        <v>
-</v>
      </c>
      <c r="I61" s="181"/>
      <c r="J61" s="181"/>
      <c r="K61" s="181" t="str">
        <f>
'将来負担比率（分子）の構造'!L$46</f>
        <v>
-</v>
      </c>
      <c r="L61" s="181"/>
      <c r="M61" s="181"/>
      <c r="N61" s="181" t="str">
        <f>
'将来負担比率（分子）の構造'!M$46</f>
        <v>
-</v>
      </c>
      <c r="O61" s="181"/>
      <c r="P61" s="181"/>
    </row>
    <row r="62" spans="1:16" x14ac:dyDescent="0.2">
      <c r="A62" s="181" t="s">
        <v>
35</v>
      </c>
      <c r="B62" s="181">
        <f>
'将来負担比率（分子）の構造'!I$45</f>
        <v>
1649</v>
      </c>
      <c r="C62" s="181"/>
      <c r="D62" s="181"/>
      <c r="E62" s="181">
        <f>
'将来負担比率（分子）の構造'!J$45</f>
        <v>
1630</v>
      </c>
      <c r="F62" s="181"/>
      <c r="G62" s="181"/>
      <c r="H62" s="181">
        <f>
'将来負担比率（分子）の構造'!K$45</f>
        <v>
1584</v>
      </c>
      <c r="I62" s="181"/>
      <c r="J62" s="181"/>
      <c r="K62" s="181">
        <f>
'将来負担比率（分子）の構造'!L$45</f>
        <v>
1512</v>
      </c>
      <c r="L62" s="181"/>
      <c r="M62" s="181"/>
      <c r="N62" s="181">
        <f>
'将来負担比率（分子）の構造'!M$45</f>
        <v>
1496</v>
      </c>
      <c r="O62" s="181"/>
      <c r="P62" s="181"/>
    </row>
    <row r="63" spans="1:16" x14ac:dyDescent="0.2">
      <c r="A63" s="181" t="s">
        <v>
34</v>
      </c>
      <c r="B63" s="181">
        <f>
'将来負担比率（分子）の構造'!I$44</f>
        <v>
1573</v>
      </c>
      <c r="C63" s="181"/>
      <c r="D63" s="181"/>
      <c r="E63" s="181">
        <f>
'将来負担比率（分子）の構造'!J$44</f>
        <v>
1519</v>
      </c>
      <c r="F63" s="181"/>
      <c r="G63" s="181"/>
      <c r="H63" s="181">
        <f>
'将来負担比率（分子）の構造'!K$44</f>
        <v>
1337</v>
      </c>
      <c r="I63" s="181"/>
      <c r="J63" s="181"/>
      <c r="K63" s="181">
        <f>
'将来負担比率（分子）の構造'!L$44</f>
        <v>
1165</v>
      </c>
      <c r="L63" s="181"/>
      <c r="M63" s="181"/>
      <c r="N63" s="181">
        <f>
'将来負担比率（分子）の構造'!M$44</f>
        <v>
1009</v>
      </c>
      <c r="O63" s="181"/>
      <c r="P63" s="181"/>
    </row>
    <row r="64" spans="1:16" x14ac:dyDescent="0.2">
      <c r="A64" s="181" t="s">
        <v>
33</v>
      </c>
      <c r="B64" s="181">
        <f>
'将来負担比率（分子）の構造'!I$43</f>
        <v>
1831</v>
      </c>
      <c r="C64" s="181"/>
      <c r="D64" s="181"/>
      <c r="E64" s="181">
        <f>
'将来負担比率（分子）の構造'!J$43</f>
        <v>
1816</v>
      </c>
      <c r="F64" s="181"/>
      <c r="G64" s="181"/>
      <c r="H64" s="181">
        <f>
'将来負担比率（分子）の構造'!K$43</f>
        <v>
1788</v>
      </c>
      <c r="I64" s="181"/>
      <c r="J64" s="181"/>
      <c r="K64" s="181">
        <f>
'将来負担比率（分子）の構造'!L$43</f>
        <v>
1760</v>
      </c>
      <c r="L64" s="181"/>
      <c r="M64" s="181"/>
      <c r="N64" s="181">
        <f>
'将来負担比率（分子）の構造'!M$43</f>
        <v>
1843</v>
      </c>
      <c r="O64" s="181"/>
      <c r="P64" s="181"/>
    </row>
    <row r="65" spans="1:16" x14ac:dyDescent="0.2">
      <c r="A65" s="181" t="s">
        <v>
32</v>
      </c>
      <c r="B65" s="181">
        <f>
'将来負担比率（分子）の構造'!I$42</f>
        <v>
778</v>
      </c>
      <c r="C65" s="181"/>
      <c r="D65" s="181"/>
      <c r="E65" s="181">
        <f>
'将来負担比率（分子）の構造'!J$42</f>
        <v>
669</v>
      </c>
      <c r="F65" s="181"/>
      <c r="G65" s="181"/>
      <c r="H65" s="181">
        <f>
'将来負担比率（分子）の構造'!K$42</f>
        <v>
669</v>
      </c>
      <c r="I65" s="181"/>
      <c r="J65" s="181"/>
      <c r="K65" s="181">
        <f>
'将来負担比率（分子）の構造'!L$42</f>
        <v>
669</v>
      </c>
      <c r="L65" s="181"/>
      <c r="M65" s="181"/>
      <c r="N65" s="181">
        <f>
'将来負担比率（分子）の構造'!M$42</f>
        <v>
669</v>
      </c>
      <c r="O65" s="181"/>
      <c r="P65" s="181"/>
    </row>
    <row r="66" spans="1:16" x14ac:dyDescent="0.2">
      <c r="A66" s="181" t="s">
        <v>
31</v>
      </c>
      <c r="B66" s="181">
        <f>
'将来負担比率（分子）の構造'!I$41</f>
        <v>
5724</v>
      </c>
      <c r="C66" s="181"/>
      <c r="D66" s="181"/>
      <c r="E66" s="181">
        <f>
'将来負担比率（分子）の構造'!J$41</f>
        <v>
5818</v>
      </c>
      <c r="F66" s="181"/>
      <c r="G66" s="181"/>
      <c r="H66" s="181">
        <f>
'将来負担比率（分子）の構造'!K$41</f>
        <v>
6143</v>
      </c>
      <c r="I66" s="181"/>
      <c r="J66" s="181"/>
      <c r="K66" s="181">
        <f>
'将来負担比率（分子）の構造'!L$41</f>
        <v>
6814</v>
      </c>
      <c r="L66" s="181"/>
      <c r="M66" s="181"/>
      <c r="N66" s="181">
        <f>
'将来負担比率（分子）の構造'!M$41</f>
        <v>
7925</v>
      </c>
      <c r="O66" s="181"/>
      <c r="P66" s="181"/>
    </row>
    <row r="67" spans="1:16" x14ac:dyDescent="0.2">
      <c r="A67" s="181" t="s">
        <v>
75</v>
      </c>
      <c r="B67" s="181" t="e">
        <f>
NA()</f>
        <v>
#N/A</v>
      </c>
      <c r="C67" s="181">
        <f>
IF(ISNUMBER('将来負担比率（分子）の構造'!I$53), IF('将来負担比率（分子）の構造'!I$53 &lt; 0, 0, '将来負担比率（分子）の構造'!I$53), NA())</f>
        <v>
0</v>
      </c>
      <c r="D67" s="181" t="e">
        <f>
NA()</f>
        <v>
#N/A</v>
      </c>
      <c r="E67" s="181" t="e">
        <f>
NA()</f>
        <v>
#N/A</v>
      </c>
      <c r="F67" s="181">
        <f>
IF(ISNUMBER('将来負担比率（分子）の構造'!J$53), IF('将来負担比率（分子）の構造'!J$53 &lt; 0, 0, '将来負担比率（分子）の構造'!J$53), NA())</f>
        <v>
0</v>
      </c>
      <c r="G67" s="181" t="e">
        <f>
NA()</f>
        <v>
#N/A</v>
      </c>
      <c r="H67" s="181" t="e">
        <f>
NA()</f>
        <v>
#N/A</v>
      </c>
      <c r="I67" s="181">
        <f>
IF(ISNUMBER('将来負担比率（分子）の構造'!K$53), IF('将来負担比率（分子）の構造'!K$53 &lt; 0, 0, '将来負担比率（分子）の構造'!K$53), NA())</f>
        <v>
0</v>
      </c>
      <c r="J67" s="181" t="e">
        <f>
NA()</f>
        <v>
#N/A</v>
      </c>
      <c r="K67" s="181" t="e">
        <f>
NA()</f>
        <v>
#N/A</v>
      </c>
      <c r="L67" s="181">
        <f>
IF(ISNUMBER('将来負担比率（分子）の構造'!L$53), IF('将来負担比率（分子）の構造'!L$53 &lt; 0, 0, '将来負担比率（分子）の構造'!L$53), NA())</f>
        <v>
0</v>
      </c>
      <c r="M67" s="181" t="e">
        <f>
NA()</f>
        <v>
#N/A</v>
      </c>
      <c r="N67" s="181" t="e">
        <f>
NA()</f>
        <v>
#N/A</v>
      </c>
      <c r="O67" s="181">
        <f>
IF(ISNUMBER('将来負担比率（分子）の構造'!M$53), IF('将来負担比率（分子）の構造'!M$53 &lt; 0, 0, '将来負担比率（分子）の構造'!M$53), NA())</f>
        <v>
0</v>
      </c>
      <c r="P67" s="181" t="e">
        <f>
NA()</f>
        <v>
#N/A</v>
      </c>
    </row>
    <row r="70" spans="1:16" x14ac:dyDescent="0.2">
      <c r="A70" s="183" t="s">
        <v>
76</v>
      </c>
      <c r="B70" s="183"/>
      <c r="C70" s="183"/>
      <c r="D70" s="183"/>
      <c r="E70" s="183"/>
      <c r="F70" s="183"/>
    </row>
    <row r="71" spans="1:16" x14ac:dyDescent="0.2">
      <c r="A71" s="184"/>
      <c r="B71" s="184" t="str">
        <f>
基金残高に係る経年分析!F54</f>
        <v>
H29</v>
      </c>
      <c r="C71" s="184" t="str">
        <f>
基金残高に係る経年分析!G54</f>
        <v>
H30</v>
      </c>
      <c r="D71" s="184" t="str">
        <f>
基金残高に係る経年分析!H54</f>
        <v>
R01</v>
      </c>
    </row>
    <row r="72" spans="1:16" x14ac:dyDescent="0.2">
      <c r="A72" s="184" t="s">
        <v>
77</v>
      </c>
      <c r="B72" s="185">
        <f>
基金残高に係る経年分析!F55</f>
        <v>
2204</v>
      </c>
      <c r="C72" s="185">
        <f>
基金残高に係る経年分析!G55</f>
        <v>
1992</v>
      </c>
      <c r="D72" s="185">
        <f>
基金残高に係る経年分析!H55</f>
        <v>
1480</v>
      </c>
    </row>
    <row r="73" spans="1:16" x14ac:dyDescent="0.2">
      <c r="A73" s="184" t="s">
        <v>
78</v>
      </c>
      <c r="B73" s="185">
        <f>
基金残高に係る経年分析!F56</f>
        <v>
130</v>
      </c>
      <c r="C73" s="185" t="str">
        <f>
基金残高に係る経年分析!G56</f>
        <v>
-</v>
      </c>
      <c r="D73" s="185" t="str">
        <f>
基金残高に係る経年分析!H56</f>
        <v>
-</v>
      </c>
    </row>
    <row r="74" spans="1:16" x14ac:dyDescent="0.2">
      <c r="A74" s="184" t="s">
        <v>
79</v>
      </c>
      <c r="B74" s="185">
        <f>
基金残高に係る経年分析!F57</f>
        <v>
5016</v>
      </c>
      <c r="C74" s="185">
        <f>
基金残高に係る経年分析!G57</f>
        <v>
4866</v>
      </c>
      <c r="D74" s="185">
        <f>
基金残高に係る経年分析!H57</f>
        <v>
4117</v>
      </c>
    </row>
  </sheetData>
  <sheetProtection algorithmName="SHA-512" hashValue="lFeRNlu2fuvfiSm6OxmYnY86Tmf4HuM/xWW1gEKCEe1gnNrGv7aOzPWaruA/wFpIbZpIs9+T0YK8NFzAvQz9Ow==" saltValue="rmm5QWsnMxSWkTk/hLTT/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
218</v>
      </c>
      <c r="DI1" s="798"/>
      <c r="DJ1" s="798"/>
      <c r="DK1" s="798"/>
      <c r="DL1" s="798"/>
      <c r="DM1" s="798"/>
      <c r="DN1" s="799"/>
      <c r="DO1" s="226"/>
      <c r="DP1" s="797" t="s">
        <v>
219</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
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
221</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
222</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
223</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
1</v>
      </c>
      <c r="C4" s="740"/>
      <c r="D4" s="740"/>
      <c r="E4" s="740"/>
      <c r="F4" s="740"/>
      <c r="G4" s="740"/>
      <c r="H4" s="740"/>
      <c r="I4" s="740"/>
      <c r="J4" s="740"/>
      <c r="K4" s="740"/>
      <c r="L4" s="740"/>
      <c r="M4" s="740"/>
      <c r="N4" s="740"/>
      <c r="O4" s="740"/>
      <c r="P4" s="740"/>
      <c r="Q4" s="741"/>
      <c r="R4" s="739" t="s">
        <v>
224</v>
      </c>
      <c r="S4" s="740"/>
      <c r="T4" s="740"/>
      <c r="U4" s="740"/>
      <c r="V4" s="740"/>
      <c r="W4" s="740"/>
      <c r="X4" s="740"/>
      <c r="Y4" s="741"/>
      <c r="Z4" s="739" t="s">
        <v>
225</v>
      </c>
      <c r="AA4" s="740"/>
      <c r="AB4" s="740"/>
      <c r="AC4" s="741"/>
      <c r="AD4" s="739" t="s">
        <v>
226</v>
      </c>
      <c r="AE4" s="740"/>
      <c r="AF4" s="740"/>
      <c r="AG4" s="740"/>
      <c r="AH4" s="740"/>
      <c r="AI4" s="740"/>
      <c r="AJ4" s="740"/>
      <c r="AK4" s="741"/>
      <c r="AL4" s="739" t="s">
        <v>
225</v>
      </c>
      <c r="AM4" s="740"/>
      <c r="AN4" s="740"/>
      <c r="AO4" s="741"/>
      <c r="AP4" s="800" t="s">
        <v>
227</v>
      </c>
      <c r="AQ4" s="800"/>
      <c r="AR4" s="800"/>
      <c r="AS4" s="800"/>
      <c r="AT4" s="800"/>
      <c r="AU4" s="800"/>
      <c r="AV4" s="800"/>
      <c r="AW4" s="800"/>
      <c r="AX4" s="800"/>
      <c r="AY4" s="800"/>
      <c r="AZ4" s="800"/>
      <c r="BA4" s="800"/>
      <c r="BB4" s="800"/>
      <c r="BC4" s="800"/>
      <c r="BD4" s="800"/>
      <c r="BE4" s="800"/>
      <c r="BF4" s="800"/>
      <c r="BG4" s="800" t="s">
        <v>
228</v>
      </c>
      <c r="BH4" s="800"/>
      <c r="BI4" s="800"/>
      <c r="BJ4" s="800"/>
      <c r="BK4" s="800"/>
      <c r="BL4" s="800"/>
      <c r="BM4" s="800"/>
      <c r="BN4" s="800"/>
      <c r="BO4" s="800" t="s">
        <v>
225</v>
      </c>
      <c r="BP4" s="800"/>
      <c r="BQ4" s="800"/>
      <c r="BR4" s="800"/>
      <c r="BS4" s="800" t="s">
        <v>
229</v>
      </c>
      <c r="BT4" s="800"/>
      <c r="BU4" s="800"/>
      <c r="BV4" s="800"/>
      <c r="BW4" s="800"/>
      <c r="BX4" s="800"/>
      <c r="BY4" s="800"/>
      <c r="BZ4" s="800"/>
      <c r="CA4" s="800"/>
      <c r="CB4" s="800"/>
      <c r="CD4" s="782" t="s">
        <v>
230</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
231</v>
      </c>
      <c r="C5" s="745"/>
      <c r="D5" s="745"/>
      <c r="E5" s="745"/>
      <c r="F5" s="745"/>
      <c r="G5" s="745"/>
      <c r="H5" s="745"/>
      <c r="I5" s="745"/>
      <c r="J5" s="745"/>
      <c r="K5" s="745"/>
      <c r="L5" s="745"/>
      <c r="M5" s="745"/>
      <c r="N5" s="745"/>
      <c r="O5" s="745"/>
      <c r="P5" s="745"/>
      <c r="Q5" s="746"/>
      <c r="R5" s="733">
        <v>
6730219</v>
      </c>
      <c r="S5" s="734"/>
      <c r="T5" s="734"/>
      <c r="U5" s="734"/>
      <c r="V5" s="734"/>
      <c r="W5" s="734"/>
      <c r="X5" s="734"/>
      <c r="Y5" s="777"/>
      <c r="Z5" s="795">
        <v>
38.6</v>
      </c>
      <c r="AA5" s="795"/>
      <c r="AB5" s="795"/>
      <c r="AC5" s="795"/>
      <c r="AD5" s="796">
        <v>
6170515</v>
      </c>
      <c r="AE5" s="796"/>
      <c r="AF5" s="796"/>
      <c r="AG5" s="796"/>
      <c r="AH5" s="796"/>
      <c r="AI5" s="796"/>
      <c r="AJ5" s="796"/>
      <c r="AK5" s="796"/>
      <c r="AL5" s="778">
        <v>
77.2</v>
      </c>
      <c r="AM5" s="749"/>
      <c r="AN5" s="749"/>
      <c r="AO5" s="779"/>
      <c r="AP5" s="744" t="s">
        <v>
232</v>
      </c>
      <c r="AQ5" s="745"/>
      <c r="AR5" s="745"/>
      <c r="AS5" s="745"/>
      <c r="AT5" s="745"/>
      <c r="AU5" s="745"/>
      <c r="AV5" s="745"/>
      <c r="AW5" s="745"/>
      <c r="AX5" s="745"/>
      <c r="AY5" s="745"/>
      <c r="AZ5" s="745"/>
      <c r="BA5" s="745"/>
      <c r="BB5" s="745"/>
      <c r="BC5" s="745"/>
      <c r="BD5" s="745"/>
      <c r="BE5" s="745"/>
      <c r="BF5" s="746"/>
      <c r="BG5" s="678">
        <v>
6170515</v>
      </c>
      <c r="BH5" s="679"/>
      <c r="BI5" s="679"/>
      <c r="BJ5" s="679"/>
      <c r="BK5" s="679"/>
      <c r="BL5" s="679"/>
      <c r="BM5" s="679"/>
      <c r="BN5" s="680"/>
      <c r="BO5" s="715">
        <v>
91.7</v>
      </c>
      <c r="BP5" s="715"/>
      <c r="BQ5" s="715"/>
      <c r="BR5" s="715"/>
      <c r="BS5" s="716" t="s">
        <v>
129</v>
      </c>
      <c r="BT5" s="716"/>
      <c r="BU5" s="716"/>
      <c r="BV5" s="716"/>
      <c r="BW5" s="716"/>
      <c r="BX5" s="716"/>
      <c r="BY5" s="716"/>
      <c r="BZ5" s="716"/>
      <c r="CA5" s="716"/>
      <c r="CB5" s="775"/>
      <c r="CD5" s="782" t="s">
        <v>
227</v>
      </c>
      <c r="CE5" s="783"/>
      <c r="CF5" s="783"/>
      <c r="CG5" s="783"/>
      <c r="CH5" s="783"/>
      <c r="CI5" s="783"/>
      <c r="CJ5" s="783"/>
      <c r="CK5" s="783"/>
      <c r="CL5" s="783"/>
      <c r="CM5" s="783"/>
      <c r="CN5" s="783"/>
      <c r="CO5" s="783"/>
      <c r="CP5" s="783"/>
      <c r="CQ5" s="784"/>
      <c r="CR5" s="782" t="s">
        <v>
233</v>
      </c>
      <c r="CS5" s="783"/>
      <c r="CT5" s="783"/>
      <c r="CU5" s="783"/>
      <c r="CV5" s="783"/>
      <c r="CW5" s="783"/>
      <c r="CX5" s="783"/>
      <c r="CY5" s="784"/>
      <c r="CZ5" s="782" t="s">
        <v>
225</v>
      </c>
      <c r="DA5" s="783"/>
      <c r="DB5" s="783"/>
      <c r="DC5" s="784"/>
      <c r="DD5" s="782" t="s">
        <v>
234</v>
      </c>
      <c r="DE5" s="783"/>
      <c r="DF5" s="783"/>
      <c r="DG5" s="783"/>
      <c r="DH5" s="783"/>
      <c r="DI5" s="783"/>
      <c r="DJ5" s="783"/>
      <c r="DK5" s="783"/>
      <c r="DL5" s="783"/>
      <c r="DM5" s="783"/>
      <c r="DN5" s="783"/>
      <c r="DO5" s="783"/>
      <c r="DP5" s="784"/>
      <c r="DQ5" s="782" t="s">
        <v>
235</v>
      </c>
      <c r="DR5" s="783"/>
      <c r="DS5" s="783"/>
      <c r="DT5" s="783"/>
      <c r="DU5" s="783"/>
      <c r="DV5" s="783"/>
      <c r="DW5" s="783"/>
      <c r="DX5" s="783"/>
      <c r="DY5" s="783"/>
      <c r="DZ5" s="783"/>
      <c r="EA5" s="783"/>
      <c r="EB5" s="783"/>
      <c r="EC5" s="784"/>
    </row>
    <row r="6" spans="2:143" ht="11.25" customHeight="1" x14ac:dyDescent="0.2">
      <c r="B6" s="675" t="s">
        <v>
236</v>
      </c>
      <c r="C6" s="676"/>
      <c r="D6" s="676"/>
      <c r="E6" s="676"/>
      <c r="F6" s="676"/>
      <c r="G6" s="676"/>
      <c r="H6" s="676"/>
      <c r="I6" s="676"/>
      <c r="J6" s="676"/>
      <c r="K6" s="676"/>
      <c r="L6" s="676"/>
      <c r="M6" s="676"/>
      <c r="N6" s="676"/>
      <c r="O6" s="676"/>
      <c r="P6" s="676"/>
      <c r="Q6" s="677"/>
      <c r="R6" s="678">
        <v>
79555</v>
      </c>
      <c r="S6" s="679"/>
      <c r="T6" s="679"/>
      <c r="U6" s="679"/>
      <c r="V6" s="679"/>
      <c r="W6" s="679"/>
      <c r="X6" s="679"/>
      <c r="Y6" s="680"/>
      <c r="Z6" s="715">
        <v>
0.5</v>
      </c>
      <c r="AA6" s="715"/>
      <c r="AB6" s="715"/>
      <c r="AC6" s="715"/>
      <c r="AD6" s="716">
        <v>
79555</v>
      </c>
      <c r="AE6" s="716"/>
      <c r="AF6" s="716"/>
      <c r="AG6" s="716"/>
      <c r="AH6" s="716"/>
      <c r="AI6" s="716"/>
      <c r="AJ6" s="716"/>
      <c r="AK6" s="716"/>
      <c r="AL6" s="681">
        <v>
1</v>
      </c>
      <c r="AM6" s="682"/>
      <c r="AN6" s="682"/>
      <c r="AO6" s="717"/>
      <c r="AP6" s="675" t="s">
        <v>
237</v>
      </c>
      <c r="AQ6" s="676"/>
      <c r="AR6" s="676"/>
      <c r="AS6" s="676"/>
      <c r="AT6" s="676"/>
      <c r="AU6" s="676"/>
      <c r="AV6" s="676"/>
      <c r="AW6" s="676"/>
      <c r="AX6" s="676"/>
      <c r="AY6" s="676"/>
      <c r="AZ6" s="676"/>
      <c r="BA6" s="676"/>
      <c r="BB6" s="676"/>
      <c r="BC6" s="676"/>
      <c r="BD6" s="676"/>
      <c r="BE6" s="676"/>
      <c r="BF6" s="677"/>
      <c r="BG6" s="678">
        <v>
6170515</v>
      </c>
      <c r="BH6" s="679"/>
      <c r="BI6" s="679"/>
      <c r="BJ6" s="679"/>
      <c r="BK6" s="679"/>
      <c r="BL6" s="679"/>
      <c r="BM6" s="679"/>
      <c r="BN6" s="680"/>
      <c r="BO6" s="715">
        <v>
91.7</v>
      </c>
      <c r="BP6" s="715"/>
      <c r="BQ6" s="715"/>
      <c r="BR6" s="715"/>
      <c r="BS6" s="716" t="s">
        <v>
129</v>
      </c>
      <c r="BT6" s="716"/>
      <c r="BU6" s="716"/>
      <c r="BV6" s="716"/>
      <c r="BW6" s="716"/>
      <c r="BX6" s="716"/>
      <c r="BY6" s="716"/>
      <c r="BZ6" s="716"/>
      <c r="CA6" s="716"/>
      <c r="CB6" s="775"/>
      <c r="CD6" s="736" t="s">
        <v>
238</v>
      </c>
      <c r="CE6" s="737"/>
      <c r="CF6" s="737"/>
      <c r="CG6" s="737"/>
      <c r="CH6" s="737"/>
      <c r="CI6" s="737"/>
      <c r="CJ6" s="737"/>
      <c r="CK6" s="737"/>
      <c r="CL6" s="737"/>
      <c r="CM6" s="737"/>
      <c r="CN6" s="737"/>
      <c r="CO6" s="737"/>
      <c r="CP6" s="737"/>
      <c r="CQ6" s="738"/>
      <c r="CR6" s="678">
        <v>
166747</v>
      </c>
      <c r="CS6" s="679"/>
      <c r="CT6" s="679"/>
      <c r="CU6" s="679"/>
      <c r="CV6" s="679"/>
      <c r="CW6" s="679"/>
      <c r="CX6" s="679"/>
      <c r="CY6" s="680"/>
      <c r="CZ6" s="778">
        <v>
1</v>
      </c>
      <c r="DA6" s="749"/>
      <c r="DB6" s="749"/>
      <c r="DC6" s="781"/>
      <c r="DD6" s="684" t="s">
        <v>
239</v>
      </c>
      <c r="DE6" s="679"/>
      <c r="DF6" s="679"/>
      <c r="DG6" s="679"/>
      <c r="DH6" s="679"/>
      <c r="DI6" s="679"/>
      <c r="DJ6" s="679"/>
      <c r="DK6" s="679"/>
      <c r="DL6" s="679"/>
      <c r="DM6" s="679"/>
      <c r="DN6" s="679"/>
      <c r="DO6" s="679"/>
      <c r="DP6" s="680"/>
      <c r="DQ6" s="684">
        <v>
166747</v>
      </c>
      <c r="DR6" s="679"/>
      <c r="DS6" s="679"/>
      <c r="DT6" s="679"/>
      <c r="DU6" s="679"/>
      <c r="DV6" s="679"/>
      <c r="DW6" s="679"/>
      <c r="DX6" s="679"/>
      <c r="DY6" s="679"/>
      <c r="DZ6" s="679"/>
      <c r="EA6" s="679"/>
      <c r="EB6" s="679"/>
      <c r="EC6" s="722"/>
    </row>
    <row r="7" spans="2:143" ht="11.25" customHeight="1" x14ac:dyDescent="0.2">
      <c r="B7" s="675" t="s">
        <v>
240</v>
      </c>
      <c r="C7" s="676"/>
      <c r="D7" s="676"/>
      <c r="E7" s="676"/>
      <c r="F7" s="676"/>
      <c r="G7" s="676"/>
      <c r="H7" s="676"/>
      <c r="I7" s="676"/>
      <c r="J7" s="676"/>
      <c r="K7" s="676"/>
      <c r="L7" s="676"/>
      <c r="M7" s="676"/>
      <c r="N7" s="676"/>
      <c r="O7" s="676"/>
      <c r="P7" s="676"/>
      <c r="Q7" s="677"/>
      <c r="R7" s="678">
        <v>
6128</v>
      </c>
      <c r="S7" s="679"/>
      <c r="T7" s="679"/>
      <c r="U7" s="679"/>
      <c r="V7" s="679"/>
      <c r="W7" s="679"/>
      <c r="X7" s="679"/>
      <c r="Y7" s="680"/>
      <c r="Z7" s="715">
        <v>
0</v>
      </c>
      <c r="AA7" s="715"/>
      <c r="AB7" s="715"/>
      <c r="AC7" s="715"/>
      <c r="AD7" s="716">
        <v>
6128</v>
      </c>
      <c r="AE7" s="716"/>
      <c r="AF7" s="716"/>
      <c r="AG7" s="716"/>
      <c r="AH7" s="716"/>
      <c r="AI7" s="716"/>
      <c r="AJ7" s="716"/>
      <c r="AK7" s="716"/>
      <c r="AL7" s="681">
        <v>
0.1</v>
      </c>
      <c r="AM7" s="682"/>
      <c r="AN7" s="682"/>
      <c r="AO7" s="717"/>
      <c r="AP7" s="675" t="s">
        <v>
241</v>
      </c>
      <c r="AQ7" s="676"/>
      <c r="AR7" s="676"/>
      <c r="AS7" s="676"/>
      <c r="AT7" s="676"/>
      <c r="AU7" s="676"/>
      <c r="AV7" s="676"/>
      <c r="AW7" s="676"/>
      <c r="AX7" s="676"/>
      <c r="AY7" s="676"/>
      <c r="AZ7" s="676"/>
      <c r="BA7" s="676"/>
      <c r="BB7" s="676"/>
      <c r="BC7" s="676"/>
      <c r="BD7" s="676"/>
      <c r="BE7" s="676"/>
      <c r="BF7" s="677"/>
      <c r="BG7" s="678">
        <v>
2285682</v>
      </c>
      <c r="BH7" s="679"/>
      <c r="BI7" s="679"/>
      <c r="BJ7" s="679"/>
      <c r="BK7" s="679"/>
      <c r="BL7" s="679"/>
      <c r="BM7" s="679"/>
      <c r="BN7" s="680"/>
      <c r="BO7" s="715">
        <v>
34</v>
      </c>
      <c r="BP7" s="715"/>
      <c r="BQ7" s="715"/>
      <c r="BR7" s="715"/>
      <c r="BS7" s="716" t="s">
        <v>
129</v>
      </c>
      <c r="BT7" s="716"/>
      <c r="BU7" s="716"/>
      <c r="BV7" s="716"/>
      <c r="BW7" s="716"/>
      <c r="BX7" s="716"/>
      <c r="BY7" s="716"/>
      <c r="BZ7" s="716"/>
      <c r="CA7" s="716"/>
      <c r="CB7" s="775"/>
      <c r="CD7" s="711" t="s">
        <v>
242</v>
      </c>
      <c r="CE7" s="712"/>
      <c r="CF7" s="712"/>
      <c r="CG7" s="712"/>
      <c r="CH7" s="712"/>
      <c r="CI7" s="712"/>
      <c r="CJ7" s="712"/>
      <c r="CK7" s="712"/>
      <c r="CL7" s="712"/>
      <c r="CM7" s="712"/>
      <c r="CN7" s="712"/>
      <c r="CO7" s="712"/>
      <c r="CP7" s="712"/>
      <c r="CQ7" s="713"/>
      <c r="CR7" s="678">
        <v>
4761590</v>
      </c>
      <c r="CS7" s="679"/>
      <c r="CT7" s="679"/>
      <c r="CU7" s="679"/>
      <c r="CV7" s="679"/>
      <c r="CW7" s="679"/>
      <c r="CX7" s="679"/>
      <c r="CY7" s="680"/>
      <c r="CZ7" s="715">
        <v>
28</v>
      </c>
      <c r="DA7" s="715"/>
      <c r="DB7" s="715"/>
      <c r="DC7" s="715"/>
      <c r="DD7" s="684">
        <v>
2128127</v>
      </c>
      <c r="DE7" s="679"/>
      <c r="DF7" s="679"/>
      <c r="DG7" s="679"/>
      <c r="DH7" s="679"/>
      <c r="DI7" s="679"/>
      <c r="DJ7" s="679"/>
      <c r="DK7" s="679"/>
      <c r="DL7" s="679"/>
      <c r="DM7" s="679"/>
      <c r="DN7" s="679"/>
      <c r="DO7" s="679"/>
      <c r="DP7" s="680"/>
      <c r="DQ7" s="684">
        <v>
2140494</v>
      </c>
      <c r="DR7" s="679"/>
      <c r="DS7" s="679"/>
      <c r="DT7" s="679"/>
      <c r="DU7" s="679"/>
      <c r="DV7" s="679"/>
      <c r="DW7" s="679"/>
      <c r="DX7" s="679"/>
      <c r="DY7" s="679"/>
      <c r="DZ7" s="679"/>
      <c r="EA7" s="679"/>
      <c r="EB7" s="679"/>
      <c r="EC7" s="722"/>
    </row>
    <row r="8" spans="2:143" ht="11.25" customHeight="1" x14ac:dyDescent="0.2">
      <c r="B8" s="675" t="s">
        <v>
243</v>
      </c>
      <c r="C8" s="676"/>
      <c r="D8" s="676"/>
      <c r="E8" s="676"/>
      <c r="F8" s="676"/>
      <c r="G8" s="676"/>
      <c r="H8" s="676"/>
      <c r="I8" s="676"/>
      <c r="J8" s="676"/>
      <c r="K8" s="676"/>
      <c r="L8" s="676"/>
      <c r="M8" s="676"/>
      <c r="N8" s="676"/>
      <c r="O8" s="676"/>
      <c r="P8" s="676"/>
      <c r="Q8" s="677"/>
      <c r="R8" s="678">
        <v>
30409</v>
      </c>
      <c r="S8" s="679"/>
      <c r="T8" s="679"/>
      <c r="U8" s="679"/>
      <c r="V8" s="679"/>
      <c r="W8" s="679"/>
      <c r="X8" s="679"/>
      <c r="Y8" s="680"/>
      <c r="Z8" s="715">
        <v>
0.2</v>
      </c>
      <c r="AA8" s="715"/>
      <c r="AB8" s="715"/>
      <c r="AC8" s="715"/>
      <c r="AD8" s="716">
        <v>
30409</v>
      </c>
      <c r="AE8" s="716"/>
      <c r="AF8" s="716"/>
      <c r="AG8" s="716"/>
      <c r="AH8" s="716"/>
      <c r="AI8" s="716"/>
      <c r="AJ8" s="716"/>
      <c r="AK8" s="716"/>
      <c r="AL8" s="681">
        <v>
0.4</v>
      </c>
      <c r="AM8" s="682"/>
      <c r="AN8" s="682"/>
      <c r="AO8" s="717"/>
      <c r="AP8" s="675" t="s">
        <v>
244</v>
      </c>
      <c r="AQ8" s="676"/>
      <c r="AR8" s="676"/>
      <c r="AS8" s="676"/>
      <c r="AT8" s="676"/>
      <c r="AU8" s="676"/>
      <c r="AV8" s="676"/>
      <c r="AW8" s="676"/>
      <c r="AX8" s="676"/>
      <c r="AY8" s="676"/>
      <c r="AZ8" s="676"/>
      <c r="BA8" s="676"/>
      <c r="BB8" s="676"/>
      <c r="BC8" s="676"/>
      <c r="BD8" s="676"/>
      <c r="BE8" s="676"/>
      <c r="BF8" s="677"/>
      <c r="BG8" s="678">
        <v>
58487</v>
      </c>
      <c r="BH8" s="679"/>
      <c r="BI8" s="679"/>
      <c r="BJ8" s="679"/>
      <c r="BK8" s="679"/>
      <c r="BL8" s="679"/>
      <c r="BM8" s="679"/>
      <c r="BN8" s="680"/>
      <c r="BO8" s="715">
        <v>
0.9</v>
      </c>
      <c r="BP8" s="715"/>
      <c r="BQ8" s="715"/>
      <c r="BR8" s="715"/>
      <c r="BS8" s="684" t="s">
        <v>
129</v>
      </c>
      <c r="BT8" s="679"/>
      <c r="BU8" s="679"/>
      <c r="BV8" s="679"/>
      <c r="BW8" s="679"/>
      <c r="BX8" s="679"/>
      <c r="BY8" s="679"/>
      <c r="BZ8" s="679"/>
      <c r="CA8" s="679"/>
      <c r="CB8" s="722"/>
      <c r="CD8" s="711" t="s">
        <v>
245</v>
      </c>
      <c r="CE8" s="712"/>
      <c r="CF8" s="712"/>
      <c r="CG8" s="712"/>
      <c r="CH8" s="712"/>
      <c r="CI8" s="712"/>
      <c r="CJ8" s="712"/>
      <c r="CK8" s="712"/>
      <c r="CL8" s="712"/>
      <c r="CM8" s="712"/>
      <c r="CN8" s="712"/>
      <c r="CO8" s="712"/>
      <c r="CP8" s="712"/>
      <c r="CQ8" s="713"/>
      <c r="CR8" s="678">
        <v>
5236760</v>
      </c>
      <c r="CS8" s="679"/>
      <c r="CT8" s="679"/>
      <c r="CU8" s="679"/>
      <c r="CV8" s="679"/>
      <c r="CW8" s="679"/>
      <c r="CX8" s="679"/>
      <c r="CY8" s="680"/>
      <c r="CZ8" s="715">
        <v>
30.7</v>
      </c>
      <c r="DA8" s="715"/>
      <c r="DB8" s="715"/>
      <c r="DC8" s="715"/>
      <c r="DD8" s="684">
        <v>
13942</v>
      </c>
      <c r="DE8" s="679"/>
      <c r="DF8" s="679"/>
      <c r="DG8" s="679"/>
      <c r="DH8" s="679"/>
      <c r="DI8" s="679"/>
      <c r="DJ8" s="679"/>
      <c r="DK8" s="679"/>
      <c r="DL8" s="679"/>
      <c r="DM8" s="679"/>
      <c r="DN8" s="679"/>
      <c r="DO8" s="679"/>
      <c r="DP8" s="680"/>
      <c r="DQ8" s="684">
        <v>
2786475</v>
      </c>
      <c r="DR8" s="679"/>
      <c r="DS8" s="679"/>
      <c r="DT8" s="679"/>
      <c r="DU8" s="679"/>
      <c r="DV8" s="679"/>
      <c r="DW8" s="679"/>
      <c r="DX8" s="679"/>
      <c r="DY8" s="679"/>
      <c r="DZ8" s="679"/>
      <c r="EA8" s="679"/>
      <c r="EB8" s="679"/>
      <c r="EC8" s="722"/>
    </row>
    <row r="9" spans="2:143" ht="11.25" customHeight="1" x14ac:dyDescent="0.2">
      <c r="B9" s="675" t="s">
        <v>
246</v>
      </c>
      <c r="C9" s="676"/>
      <c r="D9" s="676"/>
      <c r="E9" s="676"/>
      <c r="F9" s="676"/>
      <c r="G9" s="676"/>
      <c r="H9" s="676"/>
      <c r="I9" s="676"/>
      <c r="J9" s="676"/>
      <c r="K9" s="676"/>
      <c r="L9" s="676"/>
      <c r="M9" s="676"/>
      <c r="N9" s="676"/>
      <c r="O9" s="676"/>
      <c r="P9" s="676"/>
      <c r="Q9" s="677"/>
      <c r="R9" s="678">
        <v>
18689</v>
      </c>
      <c r="S9" s="679"/>
      <c r="T9" s="679"/>
      <c r="U9" s="679"/>
      <c r="V9" s="679"/>
      <c r="W9" s="679"/>
      <c r="X9" s="679"/>
      <c r="Y9" s="680"/>
      <c r="Z9" s="715">
        <v>
0.1</v>
      </c>
      <c r="AA9" s="715"/>
      <c r="AB9" s="715"/>
      <c r="AC9" s="715"/>
      <c r="AD9" s="716">
        <v>
18689</v>
      </c>
      <c r="AE9" s="716"/>
      <c r="AF9" s="716"/>
      <c r="AG9" s="716"/>
      <c r="AH9" s="716"/>
      <c r="AI9" s="716"/>
      <c r="AJ9" s="716"/>
      <c r="AK9" s="716"/>
      <c r="AL9" s="681">
        <v>
0.2</v>
      </c>
      <c r="AM9" s="682"/>
      <c r="AN9" s="682"/>
      <c r="AO9" s="717"/>
      <c r="AP9" s="675" t="s">
        <v>
247</v>
      </c>
      <c r="AQ9" s="676"/>
      <c r="AR9" s="676"/>
      <c r="AS9" s="676"/>
      <c r="AT9" s="676"/>
      <c r="AU9" s="676"/>
      <c r="AV9" s="676"/>
      <c r="AW9" s="676"/>
      <c r="AX9" s="676"/>
      <c r="AY9" s="676"/>
      <c r="AZ9" s="676"/>
      <c r="BA9" s="676"/>
      <c r="BB9" s="676"/>
      <c r="BC9" s="676"/>
      <c r="BD9" s="676"/>
      <c r="BE9" s="676"/>
      <c r="BF9" s="677"/>
      <c r="BG9" s="678">
        <v>
1740456</v>
      </c>
      <c r="BH9" s="679"/>
      <c r="BI9" s="679"/>
      <c r="BJ9" s="679"/>
      <c r="BK9" s="679"/>
      <c r="BL9" s="679"/>
      <c r="BM9" s="679"/>
      <c r="BN9" s="680"/>
      <c r="BO9" s="715">
        <v>
25.9</v>
      </c>
      <c r="BP9" s="715"/>
      <c r="BQ9" s="715"/>
      <c r="BR9" s="715"/>
      <c r="BS9" s="684" t="s">
        <v>
129</v>
      </c>
      <c r="BT9" s="679"/>
      <c r="BU9" s="679"/>
      <c r="BV9" s="679"/>
      <c r="BW9" s="679"/>
      <c r="BX9" s="679"/>
      <c r="BY9" s="679"/>
      <c r="BZ9" s="679"/>
      <c r="CA9" s="679"/>
      <c r="CB9" s="722"/>
      <c r="CD9" s="711" t="s">
        <v>
248</v>
      </c>
      <c r="CE9" s="712"/>
      <c r="CF9" s="712"/>
      <c r="CG9" s="712"/>
      <c r="CH9" s="712"/>
      <c r="CI9" s="712"/>
      <c r="CJ9" s="712"/>
      <c r="CK9" s="712"/>
      <c r="CL9" s="712"/>
      <c r="CM9" s="712"/>
      <c r="CN9" s="712"/>
      <c r="CO9" s="712"/>
      <c r="CP9" s="712"/>
      <c r="CQ9" s="713"/>
      <c r="CR9" s="678">
        <v>
1473924</v>
      </c>
      <c r="CS9" s="679"/>
      <c r="CT9" s="679"/>
      <c r="CU9" s="679"/>
      <c r="CV9" s="679"/>
      <c r="CW9" s="679"/>
      <c r="CX9" s="679"/>
      <c r="CY9" s="680"/>
      <c r="CZ9" s="715">
        <v>
8.6999999999999993</v>
      </c>
      <c r="DA9" s="715"/>
      <c r="DB9" s="715"/>
      <c r="DC9" s="715"/>
      <c r="DD9" s="684">
        <v>
75336</v>
      </c>
      <c r="DE9" s="679"/>
      <c r="DF9" s="679"/>
      <c r="DG9" s="679"/>
      <c r="DH9" s="679"/>
      <c r="DI9" s="679"/>
      <c r="DJ9" s="679"/>
      <c r="DK9" s="679"/>
      <c r="DL9" s="679"/>
      <c r="DM9" s="679"/>
      <c r="DN9" s="679"/>
      <c r="DO9" s="679"/>
      <c r="DP9" s="680"/>
      <c r="DQ9" s="684">
        <v>
933718</v>
      </c>
      <c r="DR9" s="679"/>
      <c r="DS9" s="679"/>
      <c r="DT9" s="679"/>
      <c r="DU9" s="679"/>
      <c r="DV9" s="679"/>
      <c r="DW9" s="679"/>
      <c r="DX9" s="679"/>
      <c r="DY9" s="679"/>
      <c r="DZ9" s="679"/>
      <c r="EA9" s="679"/>
      <c r="EB9" s="679"/>
      <c r="EC9" s="722"/>
    </row>
    <row r="10" spans="2:143" ht="11.25" customHeight="1" x14ac:dyDescent="0.2">
      <c r="B10" s="675" t="s">
        <v>
249</v>
      </c>
      <c r="C10" s="676"/>
      <c r="D10" s="676"/>
      <c r="E10" s="676"/>
      <c r="F10" s="676"/>
      <c r="G10" s="676"/>
      <c r="H10" s="676"/>
      <c r="I10" s="676"/>
      <c r="J10" s="676"/>
      <c r="K10" s="676"/>
      <c r="L10" s="676"/>
      <c r="M10" s="676"/>
      <c r="N10" s="676"/>
      <c r="O10" s="676"/>
      <c r="P10" s="676"/>
      <c r="Q10" s="677"/>
      <c r="R10" s="678" t="s">
        <v>
129</v>
      </c>
      <c r="S10" s="679"/>
      <c r="T10" s="679"/>
      <c r="U10" s="679"/>
      <c r="V10" s="679"/>
      <c r="W10" s="679"/>
      <c r="X10" s="679"/>
      <c r="Y10" s="680"/>
      <c r="Z10" s="715" t="s">
        <v>
239</v>
      </c>
      <c r="AA10" s="715"/>
      <c r="AB10" s="715"/>
      <c r="AC10" s="715"/>
      <c r="AD10" s="716" t="s">
        <v>
129</v>
      </c>
      <c r="AE10" s="716"/>
      <c r="AF10" s="716"/>
      <c r="AG10" s="716"/>
      <c r="AH10" s="716"/>
      <c r="AI10" s="716"/>
      <c r="AJ10" s="716"/>
      <c r="AK10" s="716"/>
      <c r="AL10" s="681" t="s">
        <v>
129</v>
      </c>
      <c r="AM10" s="682"/>
      <c r="AN10" s="682"/>
      <c r="AO10" s="717"/>
      <c r="AP10" s="675" t="s">
        <v>
250</v>
      </c>
      <c r="AQ10" s="676"/>
      <c r="AR10" s="676"/>
      <c r="AS10" s="676"/>
      <c r="AT10" s="676"/>
      <c r="AU10" s="676"/>
      <c r="AV10" s="676"/>
      <c r="AW10" s="676"/>
      <c r="AX10" s="676"/>
      <c r="AY10" s="676"/>
      <c r="AZ10" s="676"/>
      <c r="BA10" s="676"/>
      <c r="BB10" s="676"/>
      <c r="BC10" s="676"/>
      <c r="BD10" s="676"/>
      <c r="BE10" s="676"/>
      <c r="BF10" s="677"/>
      <c r="BG10" s="678">
        <v>
162438</v>
      </c>
      <c r="BH10" s="679"/>
      <c r="BI10" s="679"/>
      <c r="BJ10" s="679"/>
      <c r="BK10" s="679"/>
      <c r="BL10" s="679"/>
      <c r="BM10" s="679"/>
      <c r="BN10" s="680"/>
      <c r="BO10" s="715">
        <v>
2.4</v>
      </c>
      <c r="BP10" s="715"/>
      <c r="BQ10" s="715"/>
      <c r="BR10" s="715"/>
      <c r="BS10" s="684" t="s">
        <v>
129</v>
      </c>
      <c r="BT10" s="679"/>
      <c r="BU10" s="679"/>
      <c r="BV10" s="679"/>
      <c r="BW10" s="679"/>
      <c r="BX10" s="679"/>
      <c r="BY10" s="679"/>
      <c r="BZ10" s="679"/>
      <c r="CA10" s="679"/>
      <c r="CB10" s="722"/>
      <c r="CD10" s="711" t="s">
        <v>
251</v>
      </c>
      <c r="CE10" s="712"/>
      <c r="CF10" s="712"/>
      <c r="CG10" s="712"/>
      <c r="CH10" s="712"/>
      <c r="CI10" s="712"/>
      <c r="CJ10" s="712"/>
      <c r="CK10" s="712"/>
      <c r="CL10" s="712"/>
      <c r="CM10" s="712"/>
      <c r="CN10" s="712"/>
      <c r="CO10" s="712"/>
      <c r="CP10" s="712"/>
      <c r="CQ10" s="713"/>
      <c r="CR10" s="678">
        <v>
144061</v>
      </c>
      <c r="CS10" s="679"/>
      <c r="CT10" s="679"/>
      <c r="CU10" s="679"/>
      <c r="CV10" s="679"/>
      <c r="CW10" s="679"/>
      <c r="CX10" s="679"/>
      <c r="CY10" s="680"/>
      <c r="CZ10" s="715">
        <v>
0.8</v>
      </c>
      <c r="DA10" s="715"/>
      <c r="DB10" s="715"/>
      <c r="DC10" s="715"/>
      <c r="DD10" s="684" t="s">
        <v>
129</v>
      </c>
      <c r="DE10" s="679"/>
      <c r="DF10" s="679"/>
      <c r="DG10" s="679"/>
      <c r="DH10" s="679"/>
      <c r="DI10" s="679"/>
      <c r="DJ10" s="679"/>
      <c r="DK10" s="679"/>
      <c r="DL10" s="679"/>
      <c r="DM10" s="679"/>
      <c r="DN10" s="679"/>
      <c r="DO10" s="679"/>
      <c r="DP10" s="680"/>
      <c r="DQ10" s="684">
        <v>
131606</v>
      </c>
      <c r="DR10" s="679"/>
      <c r="DS10" s="679"/>
      <c r="DT10" s="679"/>
      <c r="DU10" s="679"/>
      <c r="DV10" s="679"/>
      <c r="DW10" s="679"/>
      <c r="DX10" s="679"/>
      <c r="DY10" s="679"/>
      <c r="DZ10" s="679"/>
      <c r="EA10" s="679"/>
      <c r="EB10" s="679"/>
      <c r="EC10" s="722"/>
    </row>
    <row r="11" spans="2:143" ht="11.25" customHeight="1" x14ac:dyDescent="0.2">
      <c r="B11" s="675" t="s">
        <v>
252</v>
      </c>
      <c r="C11" s="676"/>
      <c r="D11" s="676"/>
      <c r="E11" s="676"/>
      <c r="F11" s="676"/>
      <c r="G11" s="676"/>
      <c r="H11" s="676"/>
      <c r="I11" s="676"/>
      <c r="J11" s="676"/>
      <c r="K11" s="676"/>
      <c r="L11" s="676"/>
      <c r="M11" s="676"/>
      <c r="N11" s="676"/>
      <c r="O11" s="676"/>
      <c r="P11" s="676"/>
      <c r="Q11" s="677"/>
      <c r="R11" s="678">
        <v>
639037</v>
      </c>
      <c r="S11" s="679"/>
      <c r="T11" s="679"/>
      <c r="U11" s="679"/>
      <c r="V11" s="679"/>
      <c r="W11" s="679"/>
      <c r="X11" s="679"/>
      <c r="Y11" s="680"/>
      <c r="Z11" s="681">
        <v>
3.7</v>
      </c>
      <c r="AA11" s="682"/>
      <c r="AB11" s="682"/>
      <c r="AC11" s="683"/>
      <c r="AD11" s="684">
        <v>
639037</v>
      </c>
      <c r="AE11" s="679"/>
      <c r="AF11" s="679"/>
      <c r="AG11" s="679"/>
      <c r="AH11" s="679"/>
      <c r="AI11" s="679"/>
      <c r="AJ11" s="679"/>
      <c r="AK11" s="680"/>
      <c r="AL11" s="681">
        <v>
8</v>
      </c>
      <c r="AM11" s="682"/>
      <c r="AN11" s="682"/>
      <c r="AO11" s="717"/>
      <c r="AP11" s="675" t="s">
        <v>
253</v>
      </c>
      <c r="AQ11" s="676"/>
      <c r="AR11" s="676"/>
      <c r="AS11" s="676"/>
      <c r="AT11" s="676"/>
      <c r="AU11" s="676"/>
      <c r="AV11" s="676"/>
      <c r="AW11" s="676"/>
      <c r="AX11" s="676"/>
      <c r="AY11" s="676"/>
      <c r="AZ11" s="676"/>
      <c r="BA11" s="676"/>
      <c r="BB11" s="676"/>
      <c r="BC11" s="676"/>
      <c r="BD11" s="676"/>
      <c r="BE11" s="676"/>
      <c r="BF11" s="677"/>
      <c r="BG11" s="678">
        <v>
324301</v>
      </c>
      <c r="BH11" s="679"/>
      <c r="BI11" s="679"/>
      <c r="BJ11" s="679"/>
      <c r="BK11" s="679"/>
      <c r="BL11" s="679"/>
      <c r="BM11" s="679"/>
      <c r="BN11" s="680"/>
      <c r="BO11" s="715">
        <v>
4.8</v>
      </c>
      <c r="BP11" s="715"/>
      <c r="BQ11" s="715"/>
      <c r="BR11" s="715"/>
      <c r="BS11" s="684" t="s">
        <v>
129</v>
      </c>
      <c r="BT11" s="679"/>
      <c r="BU11" s="679"/>
      <c r="BV11" s="679"/>
      <c r="BW11" s="679"/>
      <c r="BX11" s="679"/>
      <c r="BY11" s="679"/>
      <c r="BZ11" s="679"/>
      <c r="CA11" s="679"/>
      <c r="CB11" s="722"/>
      <c r="CD11" s="711" t="s">
        <v>
254</v>
      </c>
      <c r="CE11" s="712"/>
      <c r="CF11" s="712"/>
      <c r="CG11" s="712"/>
      <c r="CH11" s="712"/>
      <c r="CI11" s="712"/>
      <c r="CJ11" s="712"/>
      <c r="CK11" s="712"/>
      <c r="CL11" s="712"/>
      <c r="CM11" s="712"/>
      <c r="CN11" s="712"/>
      <c r="CO11" s="712"/>
      <c r="CP11" s="712"/>
      <c r="CQ11" s="713"/>
      <c r="CR11" s="678">
        <v>
65798</v>
      </c>
      <c r="CS11" s="679"/>
      <c r="CT11" s="679"/>
      <c r="CU11" s="679"/>
      <c r="CV11" s="679"/>
      <c r="CW11" s="679"/>
      <c r="CX11" s="679"/>
      <c r="CY11" s="680"/>
      <c r="CZ11" s="715">
        <v>
0.4</v>
      </c>
      <c r="DA11" s="715"/>
      <c r="DB11" s="715"/>
      <c r="DC11" s="715"/>
      <c r="DD11" s="684" t="s">
        <v>
239</v>
      </c>
      <c r="DE11" s="679"/>
      <c r="DF11" s="679"/>
      <c r="DG11" s="679"/>
      <c r="DH11" s="679"/>
      <c r="DI11" s="679"/>
      <c r="DJ11" s="679"/>
      <c r="DK11" s="679"/>
      <c r="DL11" s="679"/>
      <c r="DM11" s="679"/>
      <c r="DN11" s="679"/>
      <c r="DO11" s="679"/>
      <c r="DP11" s="680"/>
      <c r="DQ11" s="684">
        <v>
41259</v>
      </c>
      <c r="DR11" s="679"/>
      <c r="DS11" s="679"/>
      <c r="DT11" s="679"/>
      <c r="DU11" s="679"/>
      <c r="DV11" s="679"/>
      <c r="DW11" s="679"/>
      <c r="DX11" s="679"/>
      <c r="DY11" s="679"/>
      <c r="DZ11" s="679"/>
      <c r="EA11" s="679"/>
      <c r="EB11" s="679"/>
      <c r="EC11" s="722"/>
    </row>
    <row r="12" spans="2:143" ht="11.25" customHeight="1" x14ac:dyDescent="0.2">
      <c r="B12" s="675" t="s">
        <v>
255</v>
      </c>
      <c r="C12" s="676"/>
      <c r="D12" s="676"/>
      <c r="E12" s="676"/>
      <c r="F12" s="676"/>
      <c r="G12" s="676"/>
      <c r="H12" s="676"/>
      <c r="I12" s="676"/>
      <c r="J12" s="676"/>
      <c r="K12" s="676"/>
      <c r="L12" s="676"/>
      <c r="M12" s="676"/>
      <c r="N12" s="676"/>
      <c r="O12" s="676"/>
      <c r="P12" s="676"/>
      <c r="Q12" s="677"/>
      <c r="R12" s="678" t="s">
        <v>
129</v>
      </c>
      <c r="S12" s="679"/>
      <c r="T12" s="679"/>
      <c r="U12" s="679"/>
      <c r="V12" s="679"/>
      <c r="W12" s="679"/>
      <c r="X12" s="679"/>
      <c r="Y12" s="680"/>
      <c r="Z12" s="715" t="s">
        <v>
129</v>
      </c>
      <c r="AA12" s="715"/>
      <c r="AB12" s="715"/>
      <c r="AC12" s="715"/>
      <c r="AD12" s="716" t="s">
        <v>
129</v>
      </c>
      <c r="AE12" s="716"/>
      <c r="AF12" s="716"/>
      <c r="AG12" s="716"/>
      <c r="AH12" s="716"/>
      <c r="AI12" s="716"/>
      <c r="AJ12" s="716"/>
      <c r="AK12" s="716"/>
      <c r="AL12" s="681" t="s">
        <v>
129</v>
      </c>
      <c r="AM12" s="682"/>
      <c r="AN12" s="682"/>
      <c r="AO12" s="717"/>
      <c r="AP12" s="675" t="s">
        <v>
256</v>
      </c>
      <c r="AQ12" s="676"/>
      <c r="AR12" s="676"/>
      <c r="AS12" s="676"/>
      <c r="AT12" s="676"/>
      <c r="AU12" s="676"/>
      <c r="AV12" s="676"/>
      <c r="AW12" s="676"/>
      <c r="AX12" s="676"/>
      <c r="AY12" s="676"/>
      <c r="AZ12" s="676"/>
      <c r="BA12" s="676"/>
      <c r="BB12" s="676"/>
      <c r="BC12" s="676"/>
      <c r="BD12" s="676"/>
      <c r="BE12" s="676"/>
      <c r="BF12" s="677"/>
      <c r="BG12" s="678">
        <v>
3404523</v>
      </c>
      <c r="BH12" s="679"/>
      <c r="BI12" s="679"/>
      <c r="BJ12" s="679"/>
      <c r="BK12" s="679"/>
      <c r="BL12" s="679"/>
      <c r="BM12" s="679"/>
      <c r="BN12" s="680"/>
      <c r="BO12" s="715">
        <v>
50.6</v>
      </c>
      <c r="BP12" s="715"/>
      <c r="BQ12" s="715"/>
      <c r="BR12" s="715"/>
      <c r="BS12" s="684" t="s">
        <v>
129</v>
      </c>
      <c r="BT12" s="679"/>
      <c r="BU12" s="679"/>
      <c r="BV12" s="679"/>
      <c r="BW12" s="679"/>
      <c r="BX12" s="679"/>
      <c r="BY12" s="679"/>
      <c r="BZ12" s="679"/>
      <c r="CA12" s="679"/>
      <c r="CB12" s="722"/>
      <c r="CD12" s="711" t="s">
        <v>
257</v>
      </c>
      <c r="CE12" s="712"/>
      <c r="CF12" s="712"/>
      <c r="CG12" s="712"/>
      <c r="CH12" s="712"/>
      <c r="CI12" s="712"/>
      <c r="CJ12" s="712"/>
      <c r="CK12" s="712"/>
      <c r="CL12" s="712"/>
      <c r="CM12" s="712"/>
      <c r="CN12" s="712"/>
      <c r="CO12" s="712"/>
      <c r="CP12" s="712"/>
      <c r="CQ12" s="713"/>
      <c r="CR12" s="678">
        <v>
92281</v>
      </c>
      <c r="CS12" s="679"/>
      <c r="CT12" s="679"/>
      <c r="CU12" s="679"/>
      <c r="CV12" s="679"/>
      <c r="CW12" s="679"/>
      <c r="CX12" s="679"/>
      <c r="CY12" s="680"/>
      <c r="CZ12" s="715">
        <v>
0.5</v>
      </c>
      <c r="DA12" s="715"/>
      <c r="DB12" s="715"/>
      <c r="DC12" s="715"/>
      <c r="DD12" s="684">
        <v>
3387</v>
      </c>
      <c r="DE12" s="679"/>
      <c r="DF12" s="679"/>
      <c r="DG12" s="679"/>
      <c r="DH12" s="679"/>
      <c r="DI12" s="679"/>
      <c r="DJ12" s="679"/>
      <c r="DK12" s="679"/>
      <c r="DL12" s="679"/>
      <c r="DM12" s="679"/>
      <c r="DN12" s="679"/>
      <c r="DO12" s="679"/>
      <c r="DP12" s="680"/>
      <c r="DQ12" s="684">
        <v>
70388</v>
      </c>
      <c r="DR12" s="679"/>
      <c r="DS12" s="679"/>
      <c r="DT12" s="679"/>
      <c r="DU12" s="679"/>
      <c r="DV12" s="679"/>
      <c r="DW12" s="679"/>
      <c r="DX12" s="679"/>
      <c r="DY12" s="679"/>
      <c r="DZ12" s="679"/>
      <c r="EA12" s="679"/>
      <c r="EB12" s="679"/>
      <c r="EC12" s="722"/>
    </row>
    <row r="13" spans="2:143" ht="11.25" customHeight="1" x14ac:dyDescent="0.2">
      <c r="B13" s="675" t="s">
        <v>
258</v>
      </c>
      <c r="C13" s="676"/>
      <c r="D13" s="676"/>
      <c r="E13" s="676"/>
      <c r="F13" s="676"/>
      <c r="G13" s="676"/>
      <c r="H13" s="676"/>
      <c r="I13" s="676"/>
      <c r="J13" s="676"/>
      <c r="K13" s="676"/>
      <c r="L13" s="676"/>
      <c r="M13" s="676"/>
      <c r="N13" s="676"/>
      <c r="O13" s="676"/>
      <c r="P13" s="676"/>
      <c r="Q13" s="677"/>
      <c r="R13" s="678" t="s">
        <v>
239</v>
      </c>
      <c r="S13" s="679"/>
      <c r="T13" s="679"/>
      <c r="U13" s="679"/>
      <c r="V13" s="679"/>
      <c r="W13" s="679"/>
      <c r="X13" s="679"/>
      <c r="Y13" s="680"/>
      <c r="Z13" s="715" t="s">
        <v>
239</v>
      </c>
      <c r="AA13" s="715"/>
      <c r="AB13" s="715"/>
      <c r="AC13" s="715"/>
      <c r="AD13" s="716" t="s">
        <v>
129</v>
      </c>
      <c r="AE13" s="716"/>
      <c r="AF13" s="716"/>
      <c r="AG13" s="716"/>
      <c r="AH13" s="716"/>
      <c r="AI13" s="716"/>
      <c r="AJ13" s="716"/>
      <c r="AK13" s="716"/>
      <c r="AL13" s="681" t="s">
        <v>
129</v>
      </c>
      <c r="AM13" s="682"/>
      <c r="AN13" s="682"/>
      <c r="AO13" s="717"/>
      <c r="AP13" s="675" t="s">
        <v>
259</v>
      </c>
      <c r="AQ13" s="676"/>
      <c r="AR13" s="676"/>
      <c r="AS13" s="676"/>
      <c r="AT13" s="676"/>
      <c r="AU13" s="676"/>
      <c r="AV13" s="676"/>
      <c r="AW13" s="676"/>
      <c r="AX13" s="676"/>
      <c r="AY13" s="676"/>
      <c r="AZ13" s="676"/>
      <c r="BA13" s="676"/>
      <c r="BB13" s="676"/>
      <c r="BC13" s="676"/>
      <c r="BD13" s="676"/>
      <c r="BE13" s="676"/>
      <c r="BF13" s="677"/>
      <c r="BG13" s="678">
        <v>
3336221</v>
      </c>
      <c r="BH13" s="679"/>
      <c r="BI13" s="679"/>
      <c r="BJ13" s="679"/>
      <c r="BK13" s="679"/>
      <c r="BL13" s="679"/>
      <c r="BM13" s="679"/>
      <c r="BN13" s="680"/>
      <c r="BO13" s="715">
        <v>
49.6</v>
      </c>
      <c r="BP13" s="715"/>
      <c r="BQ13" s="715"/>
      <c r="BR13" s="715"/>
      <c r="BS13" s="684" t="s">
        <v>
239</v>
      </c>
      <c r="BT13" s="679"/>
      <c r="BU13" s="679"/>
      <c r="BV13" s="679"/>
      <c r="BW13" s="679"/>
      <c r="BX13" s="679"/>
      <c r="BY13" s="679"/>
      <c r="BZ13" s="679"/>
      <c r="CA13" s="679"/>
      <c r="CB13" s="722"/>
      <c r="CD13" s="711" t="s">
        <v>
260</v>
      </c>
      <c r="CE13" s="712"/>
      <c r="CF13" s="712"/>
      <c r="CG13" s="712"/>
      <c r="CH13" s="712"/>
      <c r="CI13" s="712"/>
      <c r="CJ13" s="712"/>
      <c r="CK13" s="712"/>
      <c r="CL13" s="712"/>
      <c r="CM13" s="712"/>
      <c r="CN13" s="712"/>
      <c r="CO13" s="712"/>
      <c r="CP13" s="712"/>
      <c r="CQ13" s="713"/>
      <c r="CR13" s="678">
        <v>
2605644</v>
      </c>
      <c r="CS13" s="679"/>
      <c r="CT13" s="679"/>
      <c r="CU13" s="679"/>
      <c r="CV13" s="679"/>
      <c r="CW13" s="679"/>
      <c r="CX13" s="679"/>
      <c r="CY13" s="680"/>
      <c r="CZ13" s="715">
        <v>
15.3</v>
      </c>
      <c r="DA13" s="715"/>
      <c r="DB13" s="715"/>
      <c r="DC13" s="715"/>
      <c r="DD13" s="684">
        <v>
1576424</v>
      </c>
      <c r="DE13" s="679"/>
      <c r="DF13" s="679"/>
      <c r="DG13" s="679"/>
      <c r="DH13" s="679"/>
      <c r="DI13" s="679"/>
      <c r="DJ13" s="679"/>
      <c r="DK13" s="679"/>
      <c r="DL13" s="679"/>
      <c r="DM13" s="679"/>
      <c r="DN13" s="679"/>
      <c r="DO13" s="679"/>
      <c r="DP13" s="680"/>
      <c r="DQ13" s="684">
        <v>
1604951</v>
      </c>
      <c r="DR13" s="679"/>
      <c r="DS13" s="679"/>
      <c r="DT13" s="679"/>
      <c r="DU13" s="679"/>
      <c r="DV13" s="679"/>
      <c r="DW13" s="679"/>
      <c r="DX13" s="679"/>
      <c r="DY13" s="679"/>
      <c r="DZ13" s="679"/>
      <c r="EA13" s="679"/>
      <c r="EB13" s="679"/>
      <c r="EC13" s="722"/>
    </row>
    <row r="14" spans="2:143" ht="11.25" customHeight="1" x14ac:dyDescent="0.2">
      <c r="B14" s="675" t="s">
        <v>
261</v>
      </c>
      <c r="C14" s="676"/>
      <c r="D14" s="676"/>
      <c r="E14" s="676"/>
      <c r="F14" s="676"/>
      <c r="G14" s="676"/>
      <c r="H14" s="676"/>
      <c r="I14" s="676"/>
      <c r="J14" s="676"/>
      <c r="K14" s="676"/>
      <c r="L14" s="676"/>
      <c r="M14" s="676"/>
      <c r="N14" s="676"/>
      <c r="O14" s="676"/>
      <c r="P14" s="676"/>
      <c r="Q14" s="677"/>
      <c r="R14" s="678">
        <v>
23593</v>
      </c>
      <c r="S14" s="679"/>
      <c r="T14" s="679"/>
      <c r="U14" s="679"/>
      <c r="V14" s="679"/>
      <c r="W14" s="679"/>
      <c r="X14" s="679"/>
      <c r="Y14" s="680"/>
      <c r="Z14" s="715">
        <v>
0.1</v>
      </c>
      <c r="AA14" s="715"/>
      <c r="AB14" s="715"/>
      <c r="AC14" s="715"/>
      <c r="AD14" s="716">
        <v>
23593</v>
      </c>
      <c r="AE14" s="716"/>
      <c r="AF14" s="716"/>
      <c r="AG14" s="716"/>
      <c r="AH14" s="716"/>
      <c r="AI14" s="716"/>
      <c r="AJ14" s="716"/>
      <c r="AK14" s="716"/>
      <c r="AL14" s="681">
        <v>
0.3</v>
      </c>
      <c r="AM14" s="682"/>
      <c r="AN14" s="682"/>
      <c r="AO14" s="717"/>
      <c r="AP14" s="675" t="s">
        <v>
262</v>
      </c>
      <c r="AQ14" s="676"/>
      <c r="AR14" s="676"/>
      <c r="AS14" s="676"/>
      <c r="AT14" s="676"/>
      <c r="AU14" s="676"/>
      <c r="AV14" s="676"/>
      <c r="AW14" s="676"/>
      <c r="AX14" s="676"/>
      <c r="AY14" s="676"/>
      <c r="AZ14" s="676"/>
      <c r="BA14" s="676"/>
      <c r="BB14" s="676"/>
      <c r="BC14" s="676"/>
      <c r="BD14" s="676"/>
      <c r="BE14" s="676"/>
      <c r="BF14" s="677"/>
      <c r="BG14" s="678">
        <v>
96222</v>
      </c>
      <c r="BH14" s="679"/>
      <c r="BI14" s="679"/>
      <c r="BJ14" s="679"/>
      <c r="BK14" s="679"/>
      <c r="BL14" s="679"/>
      <c r="BM14" s="679"/>
      <c r="BN14" s="680"/>
      <c r="BO14" s="715">
        <v>
1.4</v>
      </c>
      <c r="BP14" s="715"/>
      <c r="BQ14" s="715"/>
      <c r="BR14" s="715"/>
      <c r="BS14" s="684" t="s">
        <v>
239</v>
      </c>
      <c r="BT14" s="679"/>
      <c r="BU14" s="679"/>
      <c r="BV14" s="679"/>
      <c r="BW14" s="679"/>
      <c r="BX14" s="679"/>
      <c r="BY14" s="679"/>
      <c r="BZ14" s="679"/>
      <c r="CA14" s="679"/>
      <c r="CB14" s="722"/>
      <c r="CD14" s="711" t="s">
        <v>
263</v>
      </c>
      <c r="CE14" s="712"/>
      <c r="CF14" s="712"/>
      <c r="CG14" s="712"/>
      <c r="CH14" s="712"/>
      <c r="CI14" s="712"/>
      <c r="CJ14" s="712"/>
      <c r="CK14" s="712"/>
      <c r="CL14" s="712"/>
      <c r="CM14" s="712"/>
      <c r="CN14" s="712"/>
      <c r="CO14" s="712"/>
      <c r="CP14" s="712"/>
      <c r="CQ14" s="713"/>
      <c r="CR14" s="678">
        <v>
665482</v>
      </c>
      <c r="CS14" s="679"/>
      <c r="CT14" s="679"/>
      <c r="CU14" s="679"/>
      <c r="CV14" s="679"/>
      <c r="CW14" s="679"/>
      <c r="CX14" s="679"/>
      <c r="CY14" s="680"/>
      <c r="CZ14" s="715">
        <v>
3.9</v>
      </c>
      <c r="DA14" s="715"/>
      <c r="DB14" s="715"/>
      <c r="DC14" s="715"/>
      <c r="DD14" s="684">
        <v>
103532</v>
      </c>
      <c r="DE14" s="679"/>
      <c r="DF14" s="679"/>
      <c r="DG14" s="679"/>
      <c r="DH14" s="679"/>
      <c r="DI14" s="679"/>
      <c r="DJ14" s="679"/>
      <c r="DK14" s="679"/>
      <c r="DL14" s="679"/>
      <c r="DM14" s="679"/>
      <c r="DN14" s="679"/>
      <c r="DO14" s="679"/>
      <c r="DP14" s="680"/>
      <c r="DQ14" s="684">
        <v>
511160</v>
      </c>
      <c r="DR14" s="679"/>
      <c r="DS14" s="679"/>
      <c r="DT14" s="679"/>
      <c r="DU14" s="679"/>
      <c r="DV14" s="679"/>
      <c r="DW14" s="679"/>
      <c r="DX14" s="679"/>
      <c r="DY14" s="679"/>
      <c r="DZ14" s="679"/>
      <c r="EA14" s="679"/>
      <c r="EB14" s="679"/>
      <c r="EC14" s="722"/>
    </row>
    <row r="15" spans="2:143" ht="11.25" customHeight="1" x14ac:dyDescent="0.2">
      <c r="B15" s="675" t="s">
        <v>
264</v>
      </c>
      <c r="C15" s="676"/>
      <c r="D15" s="676"/>
      <c r="E15" s="676"/>
      <c r="F15" s="676"/>
      <c r="G15" s="676"/>
      <c r="H15" s="676"/>
      <c r="I15" s="676"/>
      <c r="J15" s="676"/>
      <c r="K15" s="676"/>
      <c r="L15" s="676"/>
      <c r="M15" s="676"/>
      <c r="N15" s="676"/>
      <c r="O15" s="676"/>
      <c r="P15" s="676"/>
      <c r="Q15" s="677"/>
      <c r="R15" s="678" t="s">
        <v>
239</v>
      </c>
      <c r="S15" s="679"/>
      <c r="T15" s="679"/>
      <c r="U15" s="679"/>
      <c r="V15" s="679"/>
      <c r="W15" s="679"/>
      <c r="X15" s="679"/>
      <c r="Y15" s="680"/>
      <c r="Z15" s="715" t="s">
        <v>
129</v>
      </c>
      <c r="AA15" s="715"/>
      <c r="AB15" s="715"/>
      <c r="AC15" s="715"/>
      <c r="AD15" s="716" t="s">
        <v>
129</v>
      </c>
      <c r="AE15" s="716"/>
      <c r="AF15" s="716"/>
      <c r="AG15" s="716"/>
      <c r="AH15" s="716"/>
      <c r="AI15" s="716"/>
      <c r="AJ15" s="716"/>
      <c r="AK15" s="716"/>
      <c r="AL15" s="681" t="s">
        <v>
239</v>
      </c>
      <c r="AM15" s="682"/>
      <c r="AN15" s="682"/>
      <c r="AO15" s="717"/>
      <c r="AP15" s="675" t="s">
        <v>
265</v>
      </c>
      <c r="AQ15" s="676"/>
      <c r="AR15" s="676"/>
      <c r="AS15" s="676"/>
      <c r="AT15" s="676"/>
      <c r="AU15" s="676"/>
      <c r="AV15" s="676"/>
      <c r="AW15" s="676"/>
      <c r="AX15" s="676"/>
      <c r="AY15" s="676"/>
      <c r="AZ15" s="676"/>
      <c r="BA15" s="676"/>
      <c r="BB15" s="676"/>
      <c r="BC15" s="676"/>
      <c r="BD15" s="676"/>
      <c r="BE15" s="676"/>
      <c r="BF15" s="677"/>
      <c r="BG15" s="678">
        <v>
384088</v>
      </c>
      <c r="BH15" s="679"/>
      <c r="BI15" s="679"/>
      <c r="BJ15" s="679"/>
      <c r="BK15" s="679"/>
      <c r="BL15" s="679"/>
      <c r="BM15" s="679"/>
      <c r="BN15" s="680"/>
      <c r="BO15" s="715">
        <v>
5.7</v>
      </c>
      <c r="BP15" s="715"/>
      <c r="BQ15" s="715"/>
      <c r="BR15" s="715"/>
      <c r="BS15" s="684" t="s">
        <v>
129</v>
      </c>
      <c r="BT15" s="679"/>
      <c r="BU15" s="679"/>
      <c r="BV15" s="679"/>
      <c r="BW15" s="679"/>
      <c r="BX15" s="679"/>
      <c r="BY15" s="679"/>
      <c r="BZ15" s="679"/>
      <c r="CA15" s="679"/>
      <c r="CB15" s="722"/>
      <c r="CD15" s="711" t="s">
        <v>
266</v>
      </c>
      <c r="CE15" s="712"/>
      <c r="CF15" s="712"/>
      <c r="CG15" s="712"/>
      <c r="CH15" s="712"/>
      <c r="CI15" s="712"/>
      <c r="CJ15" s="712"/>
      <c r="CK15" s="712"/>
      <c r="CL15" s="712"/>
      <c r="CM15" s="712"/>
      <c r="CN15" s="712"/>
      <c r="CO15" s="712"/>
      <c r="CP15" s="712"/>
      <c r="CQ15" s="713"/>
      <c r="CR15" s="678">
        <v>
1319752</v>
      </c>
      <c r="CS15" s="679"/>
      <c r="CT15" s="679"/>
      <c r="CU15" s="679"/>
      <c r="CV15" s="679"/>
      <c r="CW15" s="679"/>
      <c r="CX15" s="679"/>
      <c r="CY15" s="680"/>
      <c r="CZ15" s="715">
        <v>
7.7</v>
      </c>
      <c r="DA15" s="715"/>
      <c r="DB15" s="715"/>
      <c r="DC15" s="715"/>
      <c r="DD15" s="684">
        <v>
70418</v>
      </c>
      <c r="DE15" s="679"/>
      <c r="DF15" s="679"/>
      <c r="DG15" s="679"/>
      <c r="DH15" s="679"/>
      <c r="DI15" s="679"/>
      <c r="DJ15" s="679"/>
      <c r="DK15" s="679"/>
      <c r="DL15" s="679"/>
      <c r="DM15" s="679"/>
      <c r="DN15" s="679"/>
      <c r="DO15" s="679"/>
      <c r="DP15" s="680"/>
      <c r="DQ15" s="684">
        <v>
1037533</v>
      </c>
      <c r="DR15" s="679"/>
      <c r="DS15" s="679"/>
      <c r="DT15" s="679"/>
      <c r="DU15" s="679"/>
      <c r="DV15" s="679"/>
      <c r="DW15" s="679"/>
      <c r="DX15" s="679"/>
      <c r="DY15" s="679"/>
      <c r="DZ15" s="679"/>
      <c r="EA15" s="679"/>
      <c r="EB15" s="679"/>
      <c r="EC15" s="722"/>
    </row>
    <row r="16" spans="2:143" ht="11.25" customHeight="1" x14ac:dyDescent="0.2">
      <c r="B16" s="675" t="s">
        <v>
267</v>
      </c>
      <c r="C16" s="676"/>
      <c r="D16" s="676"/>
      <c r="E16" s="676"/>
      <c r="F16" s="676"/>
      <c r="G16" s="676"/>
      <c r="H16" s="676"/>
      <c r="I16" s="676"/>
      <c r="J16" s="676"/>
      <c r="K16" s="676"/>
      <c r="L16" s="676"/>
      <c r="M16" s="676"/>
      <c r="N16" s="676"/>
      <c r="O16" s="676"/>
      <c r="P16" s="676"/>
      <c r="Q16" s="677"/>
      <c r="R16" s="678">
        <v>
8336</v>
      </c>
      <c r="S16" s="679"/>
      <c r="T16" s="679"/>
      <c r="U16" s="679"/>
      <c r="V16" s="679"/>
      <c r="W16" s="679"/>
      <c r="X16" s="679"/>
      <c r="Y16" s="680"/>
      <c r="Z16" s="715">
        <v>
0</v>
      </c>
      <c r="AA16" s="715"/>
      <c r="AB16" s="715"/>
      <c r="AC16" s="715"/>
      <c r="AD16" s="716">
        <v>
8336</v>
      </c>
      <c r="AE16" s="716"/>
      <c r="AF16" s="716"/>
      <c r="AG16" s="716"/>
      <c r="AH16" s="716"/>
      <c r="AI16" s="716"/>
      <c r="AJ16" s="716"/>
      <c r="AK16" s="716"/>
      <c r="AL16" s="681">
        <v>
0.1</v>
      </c>
      <c r="AM16" s="682"/>
      <c r="AN16" s="682"/>
      <c r="AO16" s="717"/>
      <c r="AP16" s="675" t="s">
        <v>
268</v>
      </c>
      <c r="AQ16" s="676"/>
      <c r="AR16" s="676"/>
      <c r="AS16" s="676"/>
      <c r="AT16" s="676"/>
      <c r="AU16" s="676"/>
      <c r="AV16" s="676"/>
      <c r="AW16" s="676"/>
      <c r="AX16" s="676"/>
      <c r="AY16" s="676"/>
      <c r="AZ16" s="676"/>
      <c r="BA16" s="676"/>
      <c r="BB16" s="676"/>
      <c r="BC16" s="676"/>
      <c r="BD16" s="676"/>
      <c r="BE16" s="676"/>
      <c r="BF16" s="677"/>
      <c r="BG16" s="678" t="s">
        <v>
129</v>
      </c>
      <c r="BH16" s="679"/>
      <c r="BI16" s="679"/>
      <c r="BJ16" s="679"/>
      <c r="BK16" s="679"/>
      <c r="BL16" s="679"/>
      <c r="BM16" s="679"/>
      <c r="BN16" s="680"/>
      <c r="BO16" s="715" t="s">
        <v>
239</v>
      </c>
      <c r="BP16" s="715"/>
      <c r="BQ16" s="715"/>
      <c r="BR16" s="715"/>
      <c r="BS16" s="684" t="s">
        <v>
129</v>
      </c>
      <c r="BT16" s="679"/>
      <c r="BU16" s="679"/>
      <c r="BV16" s="679"/>
      <c r="BW16" s="679"/>
      <c r="BX16" s="679"/>
      <c r="BY16" s="679"/>
      <c r="BZ16" s="679"/>
      <c r="CA16" s="679"/>
      <c r="CB16" s="722"/>
      <c r="CD16" s="711" t="s">
        <v>
269</v>
      </c>
      <c r="CE16" s="712"/>
      <c r="CF16" s="712"/>
      <c r="CG16" s="712"/>
      <c r="CH16" s="712"/>
      <c r="CI16" s="712"/>
      <c r="CJ16" s="712"/>
      <c r="CK16" s="712"/>
      <c r="CL16" s="712"/>
      <c r="CM16" s="712"/>
      <c r="CN16" s="712"/>
      <c r="CO16" s="712"/>
      <c r="CP16" s="712"/>
      <c r="CQ16" s="713"/>
      <c r="CR16" s="678" t="s">
        <v>
129</v>
      </c>
      <c r="CS16" s="679"/>
      <c r="CT16" s="679"/>
      <c r="CU16" s="679"/>
      <c r="CV16" s="679"/>
      <c r="CW16" s="679"/>
      <c r="CX16" s="679"/>
      <c r="CY16" s="680"/>
      <c r="CZ16" s="715" t="s">
        <v>
129</v>
      </c>
      <c r="DA16" s="715"/>
      <c r="DB16" s="715"/>
      <c r="DC16" s="715"/>
      <c r="DD16" s="684" t="s">
        <v>
129</v>
      </c>
      <c r="DE16" s="679"/>
      <c r="DF16" s="679"/>
      <c r="DG16" s="679"/>
      <c r="DH16" s="679"/>
      <c r="DI16" s="679"/>
      <c r="DJ16" s="679"/>
      <c r="DK16" s="679"/>
      <c r="DL16" s="679"/>
      <c r="DM16" s="679"/>
      <c r="DN16" s="679"/>
      <c r="DO16" s="679"/>
      <c r="DP16" s="680"/>
      <c r="DQ16" s="684" t="s">
        <v>
239</v>
      </c>
      <c r="DR16" s="679"/>
      <c r="DS16" s="679"/>
      <c r="DT16" s="679"/>
      <c r="DU16" s="679"/>
      <c r="DV16" s="679"/>
      <c r="DW16" s="679"/>
      <c r="DX16" s="679"/>
      <c r="DY16" s="679"/>
      <c r="DZ16" s="679"/>
      <c r="EA16" s="679"/>
      <c r="EB16" s="679"/>
      <c r="EC16" s="722"/>
    </row>
    <row r="17" spans="2:133" ht="11.25" customHeight="1" x14ac:dyDescent="0.2">
      <c r="B17" s="675" t="s">
        <v>
270</v>
      </c>
      <c r="C17" s="676"/>
      <c r="D17" s="676"/>
      <c r="E17" s="676"/>
      <c r="F17" s="676"/>
      <c r="G17" s="676"/>
      <c r="H17" s="676"/>
      <c r="I17" s="676"/>
      <c r="J17" s="676"/>
      <c r="K17" s="676"/>
      <c r="L17" s="676"/>
      <c r="M17" s="676"/>
      <c r="N17" s="676"/>
      <c r="O17" s="676"/>
      <c r="P17" s="676"/>
      <c r="Q17" s="677"/>
      <c r="R17" s="678">
        <v>
83096</v>
      </c>
      <c r="S17" s="679"/>
      <c r="T17" s="679"/>
      <c r="U17" s="679"/>
      <c r="V17" s="679"/>
      <c r="W17" s="679"/>
      <c r="X17" s="679"/>
      <c r="Y17" s="680"/>
      <c r="Z17" s="715">
        <v>
0.5</v>
      </c>
      <c r="AA17" s="715"/>
      <c r="AB17" s="715"/>
      <c r="AC17" s="715"/>
      <c r="AD17" s="716">
        <v>
83096</v>
      </c>
      <c r="AE17" s="716"/>
      <c r="AF17" s="716"/>
      <c r="AG17" s="716"/>
      <c r="AH17" s="716"/>
      <c r="AI17" s="716"/>
      <c r="AJ17" s="716"/>
      <c r="AK17" s="716"/>
      <c r="AL17" s="681">
        <v>
1</v>
      </c>
      <c r="AM17" s="682"/>
      <c r="AN17" s="682"/>
      <c r="AO17" s="717"/>
      <c r="AP17" s="675" t="s">
        <v>
271</v>
      </c>
      <c r="AQ17" s="676"/>
      <c r="AR17" s="676"/>
      <c r="AS17" s="676"/>
      <c r="AT17" s="676"/>
      <c r="AU17" s="676"/>
      <c r="AV17" s="676"/>
      <c r="AW17" s="676"/>
      <c r="AX17" s="676"/>
      <c r="AY17" s="676"/>
      <c r="AZ17" s="676"/>
      <c r="BA17" s="676"/>
      <c r="BB17" s="676"/>
      <c r="BC17" s="676"/>
      <c r="BD17" s="676"/>
      <c r="BE17" s="676"/>
      <c r="BF17" s="677"/>
      <c r="BG17" s="678" t="s">
        <v>
129</v>
      </c>
      <c r="BH17" s="679"/>
      <c r="BI17" s="679"/>
      <c r="BJ17" s="679"/>
      <c r="BK17" s="679"/>
      <c r="BL17" s="679"/>
      <c r="BM17" s="679"/>
      <c r="BN17" s="680"/>
      <c r="BO17" s="715" t="s">
        <v>
129</v>
      </c>
      <c r="BP17" s="715"/>
      <c r="BQ17" s="715"/>
      <c r="BR17" s="715"/>
      <c r="BS17" s="684" t="s">
        <v>
129</v>
      </c>
      <c r="BT17" s="679"/>
      <c r="BU17" s="679"/>
      <c r="BV17" s="679"/>
      <c r="BW17" s="679"/>
      <c r="BX17" s="679"/>
      <c r="BY17" s="679"/>
      <c r="BZ17" s="679"/>
      <c r="CA17" s="679"/>
      <c r="CB17" s="722"/>
      <c r="CD17" s="711" t="s">
        <v>
272</v>
      </c>
      <c r="CE17" s="712"/>
      <c r="CF17" s="712"/>
      <c r="CG17" s="712"/>
      <c r="CH17" s="712"/>
      <c r="CI17" s="712"/>
      <c r="CJ17" s="712"/>
      <c r="CK17" s="712"/>
      <c r="CL17" s="712"/>
      <c r="CM17" s="712"/>
      <c r="CN17" s="712"/>
      <c r="CO17" s="712"/>
      <c r="CP17" s="712"/>
      <c r="CQ17" s="713"/>
      <c r="CR17" s="678">
        <v>
498385</v>
      </c>
      <c r="CS17" s="679"/>
      <c r="CT17" s="679"/>
      <c r="CU17" s="679"/>
      <c r="CV17" s="679"/>
      <c r="CW17" s="679"/>
      <c r="CX17" s="679"/>
      <c r="CY17" s="680"/>
      <c r="CZ17" s="715">
        <v>
2.9</v>
      </c>
      <c r="DA17" s="715"/>
      <c r="DB17" s="715"/>
      <c r="DC17" s="715"/>
      <c r="DD17" s="684" t="s">
        <v>
239</v>
      </c>
      <c r="DE17" s="679"/>
      <c r="DF17" s="679"/>
      <c r="DG17" s="679"/>
      <c r="DH17" s="679"/>
      <c r="DI17" s="679"/>
      <c r="DJ17" s="679"/>
      <c r="DK17" s="679"/>
      <c r="DL17" s="679"/>
      <c r="DM17" s="679"/>
      <c r="DN17" s="679"/>
      <c r="DO17" s="679"/>
      <c r="DP17" s="680"/>
      <c r="DQ17" s="684">
        <v>
498385</v>
      </c>
      <c r="DR17" s="679"/>
      <c r="DS17" s="679"/>
      <c r="DT17" s="679"/>
      <c r="DU17" s="679"/>
      <c r="DV17" s="679"/>
      <c r="DW17" s="679"/>
      <c r="DX17" s="679"/>
      <c r="DY17" s="679"/>
      <c r="DZ17" s="679"/>
      <c r="EA17" s="679"/>
      <c r="EB17" s="679"/>
      <c r="EC17" s="722"/>
    </row>
    <row r="18" spans="2:133" ht="11.25" customHeight="1" x14ac:dyDescent="0.2">
      <c r="B18" s="675" t="s">
        <v>
273</v>
      </c>
      <c r="C18" s="676"/>
      <c r="D18" s="676"/>
      <c r="E18" s="676"/>
      <c r="F18" s="676"/>
      <c r="G18" s="676"/>
      <c r="H18" s="676"/>
      <c r="I18" s="676"/>
      <c r="J18" s="676"/>
      <c r="K18" s="676"/>
      <c r="L18" s="676"/>
      <c r="M18" s="676"/>
      <c r="N18" s="676"/>
      <c r="O18" s="676"/>
      <c r="P18" s="676"/>
      <c r="Q18" s="677"/>
      <c r="R18" s="678">
        <v>
34284</v>
      </c>
      <c r="S18" s="679"/>
      <c r="T18" s="679"/>
      <c r="U18" s="679"/>
      <c r="V18" s="679"/>
      <c r="W18" s="679"/>
      <c r="X18" s="679"/>
      <c r="Y18" s="680"/>
      <c r="Z18" s="715">
        <v>
0.2</v>
      </c>
      <c r="AA18" s="715"/>
      <c r="AB18" s="715"/>
      <c r="AC18" s="715"/>
      <c r="AD18" s="716">
        <v>
34284</v>
      </c>
      <c r="AE18" s="716"/>
      <c r="AF18" s="716"/>
      <c r="AG18" s="716"/>
      <c r="AH18" s="716"/>
      <c r="AI18" s="716"/>
      <c r="AJ18" s="716"/>
      <c r="AK18" s="716"/>
      <c r="AL18" s="681">
        <v>
0.4</v>
      </c>
      <c r="AM18" s="682"/>
      <c r="AN18" s="682"/>
      <c r="AO18" s="717"/>
      <c r="AP18" s="675" t="s">
        <v>
274</v>
      </c>
      <c r="AQ18" s="676"/>
      <c r="AR18" s="676"/>
      <c r="AS18" s="676"/>
      <c r="AT18" s="676"/>
      <c r="AU18" s="676"/>
      <c r="AV18" s="676"/>
      <c r="AW18" s="676"/>
      <c r="AX18" s="676"/>
      <c r="AY18" s="676"/>
      <c r="AZ18" s="676"/>
      <c r="BA18" s="676"/>
      <c r="BB18" s="676"/>
      <c r="BC18" s="676"/>
      <c r="BD18" s="676"/>
      <c r="BE18" s="676"/>
      <c r="BF18" s="677"/>
      <c r="BG18" s="678" t="s">
        <v>
239</v>
      </c>
      <c r="BH18" s="679"/>
      <c r="BI18" s="679"/>
      <c r="BJ18" s="679"/>
      <c r="BK18" s="679"/>
      <c r="BL18" s="679"/>
      <c r="BM18" s="679"/>
      <c r="BN18" s="680"/>
      <c r="BO18" s="715" t="s">
        <v>
239</v>
      </c>
      <c r="BP18" s="715"/>
      <c r="BQ18" s="715"/>
      <c r="BR18" s="715"/>
      <c r="BS18" s="684" t="s">
        <v>
239</v>
      </c>
      <c r="BT18" s="679"/>
      <c r="BU18" s="679"/>
      <c r="BV18" s="679"/>
      <c r="BW18" s="679"/>
      <c r="BX18" s="679"/>
      <c r="BY18" s="679"/>
      <c r="BZ18" s="679"/>
      <c r="CA18" s="679"/>
      <c r="CB18" s="722"/>
      <c r="CD18" s="711" t="s">
        <v>
275</v>
      </c>
      <c r="CE18" s="712"/>
      <c r="CF18" s="712"/>
      <c r="CG18" s="712"/>
      <c r="CH18" s="712"/>
      <c r="CI18" s="712"/>
      <c r="CJ18" s="712"/>
      <c r="CK18" s="712"/>
      <c r="CL18" s="712"/>
      <c r="CM18" s="712"/>
      <c r="CN18" s="712"/>
      <c r="CO18" s="712"/>
      <c r="CP18" s="712"/>
      <c r="CQ18" s="713"/>
      <c r="CR18" s="678" t="s">
        <v>
129</v>
      </c>
      <c r="CS18" s="679"/>
      <c r="CT18" s="679"/>
      <c r="CU18" s="679"/>
      <c r="CV18" s="679"/>
      <c r="CW18" s="679"/>
      <c r="CX18" s="679"/>
      <c r="CY18" s="680"/>
      <c r="CZ18" s="715" t="s">
        <v>
129</v>
      </c>
      <c r="DA18" s="715"/>
      <c r="DB18" s="715"/>
      <c r="DC18" s="715"/>
      <c r="DD18" s="684" t="s">
        <v>
129</v>
      </c>
      <c r="DE18" s="679"/>
      <c r="DF18" s="679"/>
      <c r="DG18" s="679"/>
      <c r="DH18" s="679"/>
      <c r="DI18" s="679"/>
      <c r="DJ18" s="679"/>
      <c r="DK18" s="679"/>
      <c r="DL18" s="679"/>
      <c r="DM18" s="679"/>
      <c r="DN18" s="679"/>
      <c r="DO18" s="679"/>
      <c r="DP18" s="680"/>
      <c r="DQ18" s="684" t="s">
        <v>
129</v>
      </c>
      <c r="DR18" s="679"/>
      <c r="DS18" s="679"/>
      <c r="DT18" s="679"/>
      <c r="DU18" s="679"/>
      <c r="DV18" s="679"/>
      <c r="DW18" s="679"/>
      <c r="DX18" s="679"/>
      <c r="DY18" s="679"/>
      <c r="DZ18" s="679"/>
      <c r="EA18" s="679"/>
      <c r="EB18" s="679"/>
      <c r="EC18" s="722"/>
    </row>
    <row r="19" spans="2:133" ht="11.25" customHeight="1" x14ac:dyDescent="0.2">
      <c r="B19" s="675" t="s">
        <v>
276</v>
      </c>
      <c r="C19" s="676"/>
      <c r="D19" s="676"/>
      <c r="E19" s="676"/>
      <c r="F19" s="676"/>
      <c r="G19" s="676"/>
      <c r="H19" s="676"/>
      <c r="I19" s="676"/>
      <c r="J19" s="676"/>
      <c r="K19" s="676"/>
      <c r="L19" s="676"/>
      <c r="M19" s="676"/>
      <c r="N19" s="676"/>
      <c r="O19" s="676"/>
      <c r="P19" s="676"/>
      <c r="Q19" s="677"/>
      <c r="R19" s="678">
        <v>
4009</v>
      </c>
      <c r="S19" s="679"/>
      <c r="T19" s="679"/>
      <c r="U19" s="679"/>
      <c r="V19" s="679"/>
      <c r="W19" s="679"/>
      <c r="X19" s="679"/>
      <c r="Y19" s="680"/>
      <c r="Z19" s="715">
        <v>
0</v>
      </c>
      <c r="AA19" s="715"/>
      <c r="AB19" s="715"/>
      <c r="AC19" s="715"/>
      <c r="AD19" s="716">
        <v>
4009</v>
      </c>
      <c r="AE19" s="716"/>
      <c r="AF19" s="716"/>
      <c r="AG19" s="716"/>
      <c r="AH19" s="716"/>
      <c r="AI19" s="716"/>
      <c r="AJ19" s="716"/>
      <c r="AK19" s="716"/>
      <c r="AL19" s="681">
        <v>
0.1</v>
      </c>
      <c r="AM19" s="682"/>
      <c r="AN19" s="682"/>
      <c r="AO19" s="717"/>
      <c r="AP19" s="675" t="s">
        <v>
277</v>
      </c>
      <c r="AQ19" s="676"/>
      <c r="AR19" s="676"/>
      <c r="AS19" s="676"/>
      <c r="AT19" s="676"/>
      <c r="AU19" s="676"/>
      <c r="AV19" s="676"/>
      <c r="AW19" s="676"/>
      <c r="AX19" s="676"/>
      <c r="AY19" s="676"/>
      <c r="AZ19" s="676"/>
      <c r="BA19" s="676"/>
      <c r="BB19" s="676"/>
      <c r="BC19" s="676"/>
      <c r="BD19" s="676"/>
      <c r="BE19" s="676"/>
      <c r="BF19" s="677"/>
      <c r="BG19" s="678">
        <v>
559704</v>
      </c>
      <c r="BH19" s="679"/>
      <c r="BI19" s="679"/>
      <c r="BJ19" s="679"/>
      <c r="BK19" s="679"/>
      <c r="BL19" s="679"/>
      <c r="BM19" s="679"/>
      <c r="BN19" s="680"/>
      <c r="BO19" s="715">
        <v>
8.3000000000000007</v>
      </c>
      <c r="BP19" s="715"/>
      <c r="BQ19" s="715"/>
      <c r="BR19" s="715"/>
      <c r="BS19" s="684" t="s">
        <v>
129</v>
      </c>
      <c r="BT19" s="679"/>
      <c r="BU19" s="679"/>
      <c r="BV19" s="679"/>
      <c r="BW19" s="679"/>
      <c r="BX19" s="679"/>
      <c r="BY19" s="679"/>
      <c r="BZ19" s="679"/>
      <c r="CA19" s="679"/>
      <c r="CB19" s="722"/>
      <c r="CD19" s="711" t="s">
        <v>
278</v>
      </c>
      <c r="CE19" s="712"/>
      <c r="CF19" s="712"/>
      <c r="CG19" s="712"/>
      <c r="CH19" s="712"/>
      <c r="CI19" s="712"/>
      <c r="CJ19" s="712"/>
      <c r="CK19" s="712"/>
      <c r="CL19" s="712"/>
      <c r="CM19" s="712"/>
      <c r="CN19" s="712"/>
      <c r="CO19" s="712"/>
      <c r="CP19" s="712"/>
      <c r="CQ19" s="713"/>
      <c r="CR19" s="678" t="s">
        <v>
129</v>
      </c>
      <c r="CS19" s="679"/>
      <c r="CT19" s="679"/>
      <c r="CU19" s="679"/>
      <c r="CV19" s="679"/>
      <c r="CW19" s="679"/>
      <c r="CX19" s="679"/>
      <c r="CY19" s="680"/>
      <c r="CZ19" s="715" t="s">
        <v>
129</v>
      </c>
      <c r="DA19" s="715"/>
      <c r="DB19" s="715"/>
      <c r="DC19" s="715"/>
      <c r="DD19" s="684" t="s">
        <v>
129</v>
      </c>
      <c r="DE19" s="679"/>
      <c r="DF19" s="679"/>
      <c r="DG19" s="679"/>
      <c r="DH19" s="679"/>
      <c r="DI19" s="679"/>
      <c r="DJ19" s="679"/>
      <c r="DK19" s="679"/>
      <c r="DL19" s="679"/>
      <c r="DM19" s="679"/>
      <c r="DN19" s="679"/>
      <c r="DO19" s="679"/>
      <c r="DP19" s="680"/>
      <c r="DQ19" s="684" t="s">
        <v>
129</v>
      </c>
      <c r="DR19" s="679"/>
      <c r="DS19" s="679"/>
      <c r="DT19" s="679"/>
      <c r="DU19" s="679"/>
      <c r="DV19" s="679"/>
      <c r="DW19" s="679"/>
      <c r="DX19" s="679"/>
      <c r="DY19" s="679"/>
      <c r="DZ19" s="679"/>
      <c r="EA19" s="679"/>
      <c r="EB19" s="679"/>
      <c r="EC19" s="722"/>
    </row>
    <row r="20" spans="2:133" ht="11.25" customHeight="1" x14ac:dyDescent="0.2">
      <c r="B20" s="675" t="s">
        <v>
279</v>
      </c>
      <c r="C20" s="676"/>
      <c r="D20" s="676"/>
      <c r="E20" s="676"/>
      <c r="F20" s="676"/>
      <c r="G20" s="676"/>
      <c r="H20" s="676"/>
      <c r="I20" s="676"/>
      <c r="J20" s="676"/>
      <c r="K20" s="676"/>
      <c r="L20" s="676"/>
      <c r="M20" s="676"/>
      <c r="N20" s="676"/>
      <c r="O20" s="676"/>
      <c r="P20" s="676"/>
      <c r="Q20" s="677"/>
      <c r="R20" s="678">
        <v>
1730</v>
      </c>
      <c r="S20" s="679"/>
      <c r="T20" s="679"/>
      <c r="U20" s="679"/>
      <c r="V20" s="679"/>
      <c r="W20" s="679"/>
      <c r="X20" s="679"/>
      <c r="Y20" s="680"/>
      <c r="Z20" s="715">
        <v>
0</v>
      </c>
      <c r="AA20" s="715"/>
      <c r="AB20" s="715"/>
      <c r="AC20" s="715"/>
      <c r="AD20" s="716">
        <v>
1730</v>
      </c>
      <c r="AE20" s="716"/>
      <c r="AF20" s="716"/>
      <c r="AG20" s="716"/>
      <c r="AH20" s="716"/>
      <c r="AI20" s="716"/>
      <c r="AJ20" s="716"/>
      <c r="AK20" s="716"/>
      <c r="AL20" s="681">
        <v>
0</v>
      </c>
      <c r="AM20" s="682"/>
      <c r="AN20" s="682"/>
      <c r="AO20" s="717"/>
      <c r="AP20" s="675" t="s">
        <v>
280</v>
      </c>
      <c r="AQ20" s="676"/>
      <c r="AR20" s="676"/>
      <c r="AS20" s="676"/>
      <c r="AT20" s="676"/>
      <c r="AU20" s="676"/>
      <c r="AV20" s="676"/>
      <c r="AW20" s="676"/>
      <c r="AX20" s="676"/>
      <c r="AY20" s="676"/>
      <c r="AZ20" s="676"/>
      <c r="BA20" s="676"/>
      <c r="BB20" s="676"/>
      <c r="BC20" s="676"/>
      <c r="BD20" s="676"/>
      <c r="BE20" s="676"/>
      <c r="BF20" s="677"/>
      <c r="BG20" s="678">
        <v>
559704</v>
      </c>
      <c r="BH20" s="679"/>
      <c r="BI20" s="679"/>
      <c r="BJ20" s="679"/>
      <c r="BK20" s="679"/>
      <c r="BL20" s="679"/>
      <c r="BM20" s="679"/>
      <c r="BN20" s="680"/>
      <c r="BO20" s="715">
        <v>
8.3000000000000007</v>
      </c>
      <c r="BP20" s="715"/>
      <c r="BQ20" s="715"/>
      <c r="BR20" s="715"/>
      <c r="BS20" s="684" t="s">
        <v>
239</v>
      </c>
      <c r="BT20" s="679"/>
      <c r="BU20" s="679"/>
      <c r="BV20" s="679"/>
      <c r="BW20" s="679"/>
      <c r="BX20" s="679"/>
      <c r="BY20" s="679"/>
      <c r="BZ20" s="679"/>
      <c r="CA20" s="679"/>
      <c r="CB20" s="722"/>
      <c r="CD20" s="711" t="s">
        <v>
281</v>
      </c>
      <c r="CE20" s="712"/>
      <c r="CF20" s="712"/>
      <c r="CG20" s="712"/>
      <c r="CH20" s="712"/>
      <c r="CI20" s="712"/>
      <c r="CJ20" s="712"/>
      <c r="CK20" s="712"/>
      <c r="CL20" s="712"/>
      <c r="CM20" s="712"/>
      <c r="CN20" s="712"/>
      <c r="CO20" s="712"/>
      <c r="CP20" s="712"/>
      <c r="CQ20" s="713"/>
      <c r="CR20" s="678">
        <v>
17030424</v>
      </c>
      <c r="CS20" s="679"/>
      <c r="CT20" s="679"/>
      <c r="CU20" s="679"/>
      <c r="CV20" s="679"/>
      <c r="CW20" s="679"/>
      <c r="CX20" s="679"/>
      <c r="CY20" s="680"/>
      <c r="CZ20" s="715">
        <v>
100</v>
      </c>
      <c r="DA20" s="715"/>
      <c r="DB20" s="715"/>
      <c r="DC20" s="715"/>
      <c r="DD20" s="684">
        <v>
3971166</v>
      </c>
      <c r="DE20" s="679"/>
      <c r="DF20" s="679"/>
      <c r="DG20" s="679"/>
      <c r="DH20" s="679"/>
      <c r="DI20" s="679"/>
      <c r="DJ20" s="679"/>
      <c r="DK20" s="679"/>
      <c r="DL20" s="679"/>
      <c r="DM20" s="679"/>
      <c r="DN20" s="679"/>
      <c r="DO20" s="679"/>
      <c r="DP20" s="680"/>
      <c r="DQ20" s="684">
        <v>
9922716</v>
      </c>
      <c r="DR20" s="679"/>
      <c r="DS20" s="679"/>
      <c r="DT20" s="679"/>
      <c r="DU20" s="679"/>
      <c r="DV20" s="679"/>
      <c r="DW20" s="679"/>
      <c r="DX20" s="679"/>
      <c r="DY20" s="679"/>
      <c r="DZ20" s="679"/>
      <c r="EA20" s="679"/>
      <c r="EB20" s="679"/>
      <c r="EC20" s="722"/>
    </row>
    <row r="21" spans="2:133" ht="11.25" customHeight="1" x14ac:dyDescent="0.2">
      <c r="B21" s="675" t="s">
        <v>
282</v>
      </c>
      <c r="C21" s="676"/>
      <c r="D21" s="676"/>
      <c r="E21" s="676"/>
      <c r="F21" s="676"/>
      <c r="G21" s="676"/>
      <c r="H21" s="676"/>
      <c r="I21" s="676"/>
      <c r="J21" s="676"/>
      <c r="K21" s="676"/>
      <c r="L21" s="676"/>
      <c r="M21" s="676"/>
      <c r="N21" s="676"/>
      <c r="O21" s="676"/>
      <c r="P21" s="676"/>
      <c r="Q21" s="677"/>
      <c r="R21" s="678">
        <v>
43073</v>
      </c>
      <c r="S21" s="679"/>
      <c r="T21" s="679"/>
      <c r="U21" s="679"/>
      <c r="V21" s="679"/>
      <c r="W21" s="679"/>
      <c r="X21" s="679"/>
      <c r="Y21" s="680"/>
      <c r="Z21" s="715">
        <v>
0.2</v>
      </c>
      <c r="AA21" s="715"/>
      <c r="AB21" s="715"/>
      <c r="AC21" s="715"/>
      <c r="AD21" s="716">
        <v>
43073</v>
      </c>
      <c r="AE21" s="716"/>
      <c r="AF21" s="716"/>
      <c r="AG21" s="716"/>
      <c r="AH21" s="716"/>
      <c r="AI21" s="716"/>
      <c r="AJ21" s="716"/>
      <c r="AK21" s="716"/>
      <c r="AL21" s="681">
        <v>
0.5</v>
      </c>
      <c r="AM21" s="682"/>
      <c r="AN21" s="682"/>
      <c r="AO21" s="717"/>
      <c r="AP21" s="772" t="s">
        <v>
283</v>
      </c>
      <c r="AQ21" s="780"/>
      <c r="AR21" s="780"/>
      <c r="AS21" s="780"/>
      <c r="AT21" s="780"/>
      <c r="AU21" s="780"/>
      <c r="AV21" s="780"/>
      <c r="AW21" s="780"/>
      <c r="AX21" s="780"/>
      <c r="AY21" s="780"/>
      <c r="AZ21" s="780"/>
      <c r="BA21" s="780"/>
      <c r="BB21" s="780"/>
      <c r="BC21" s="780"/>
      <c r="BD21" s="780"/>
      <c r="BE21" s="780"/>
      <c r="BF21" s="774"/>
      <c r="BG21" s="678" t="s">
        <v>
129</v>
      </c>
      <c r="BH21" s="679"/>
      <c r="BI21" s="679"/>
      <c r="BJ21" s="679"/>
      <c r="BK21" s="679"/>
      <c r="BL21" s="679"/>
      <c r="BM21" s="679"/>
      <c r="BN21" s="680"/>
      <c r="BO21" s="715" t="s">
        <v>
239</v>
      </c>
      <c r="BP21" s="715"/>
      <c r="BQ21" s="715"/>
      <c r="BR21" s="715"/>
      <c r="BS21" s="684" t="s">
        <v>
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
284</v>
      </c>
      <c r="C22" s="676"/>
      <c r="D22" s="676"/>
      <c r="E22" s="676"/>
      <c r="F22" s="676"/>
      <c r="G22" s="676"/>
      <c r="H22" s="676"/>
      <c r="I22" s="676"/>
      <c r="J22" s="676"/>
      <c r="K22" s="676"/>
      <c r="L22" s="676"/>
      <c r="M22" s="676"/>
      <c r="N22" s="676"/>
      <c r="O22" s="676"/>
      <c r="P22" s="676"/>
      <c r="Q22" s="677"/>
      <c r="R22" s="678">
        <v>
53268</v>
      </c>
      <c r="S22" s="679"/>
      <c r="T22" s="679"/>
      <c r="U22" s="679"/>
      <c r="V22" s="679"/>
      <c r="W22" s="679"/>
      <c r="X22" s="679"/>
      <c r="Y22" s="680"/>
      <c r="Z22" s="715">
        <v>
0.3</v>
      </c>
      <c r="AA22" s="715"/>
      <c r="AB22" s="715"/>
      <c r="AC22" s="715"/>
      <c r="AD22" s="716" t="s">
        <v>
129</v>
      </c>
      <c r="AE22" s="716"/>
      <c r="AF22" s="716"/>
      <c r="AG22" s="716"/>
      <c r="AH22" s="716"/>
      <c r="AI22" s="716"/>
      <c r="AJ22" s="716"/>
      <c r="AK22" s="716"/>
      <c r="AL22" s="681" t="s">
        <v>
239</v>
      </c>
      <c r="AM22" s="682"/>
      <c r="AN22" s="682"/>
      <c r="AO22" s="717"/>
      <c r="AP22" s="772" t="s">
        <v>
285</v>
      </c>
      <c r="AQ22" s="780"/>
      <c r="AR22" s="780"/>
      <c r="AS22" s="780"/>
      <c r="AT22" s="780"/>
      <c r="AU22" s="780"/>
      <c r="AV22" s="780"/>
      <c r="AW22" s="780"/>
      <c r="AX22" s="780"/>
      <c r="AY22" s="780"/>
      <c r="AZ22" s="780"/>
      <c r="BA22" s="780"/>
      <c r="BB22" s="780"/>
      <c r="BC22" s="780"/>
      <c r="BD22" s="780"/>
      <c r="BE22" s="780"/>
      <c r="BF22" s="774"/>
      <c r="BG22" s="678" t="s">
        <v>
239</v>
      </c>
      <c r="BH22" s="679"/>
      <c r="BI22" s="679"/>
      <c r="BJ22" s="679"/>
      <c r="BK22" s="679"/>
      <c r="BL22" s="679"/>
      <c r="BM22" s="679"/>
      <c r="BN22" s="680"/>
      <c r="BO22" s="715" t="s">
        <v>
239</v>
      </c>
      <c r="BP22" s="715"/>
      <c r="BQ22" s="715"/>
      <c r="BR22" s="715"/>
      <c r="BS22" s="684" t="s">
        <v>
129</v>
      </c>
      <c r="BT22" s="679"/>
      <c r="BU22" s="679"/>
      <c r="BV22" s="679"/>
      <c r="BW22" s="679"/>
      <c r="BX22" s="679"/>
      <c r="BY22" s="679"/>
      <c r="BZ22" s="679"/>
      <c r="CA22" s="679"/>
      <c r="CB22" s="722"/>
      <c r="CD22" s="782" t="s">
        <v>
286</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
287</v>
      </c>
      <c r="C23" s="676"/>
      <c r="D23" s="676"/>
      <c r="E23" s="676"/>
      <c r="F23" s="676"/>
      <c r="G23" s="676"/>
      <c r="H23" s="676"/>
      <c r="I23" s="676"/>
      <c r="J23" s="676"/>
      <c r="K23" s="676"/>
      <c r="L23" s="676"/>
      <c r="M23" s="676"/>
      <c r="N23" s="676"/>
      <c r="O23" s="676"/>
      <c r="P23" s="676"/>
      <c r="Q23" s="677"/>
      <c r="R23" s="678" t="s">
        <v>
129</v>
      </c>
      <c r="S23" s="679"/>
      <c r="T23" s="679"/>
      <c r="U23" s="679"/>
      <c r="V23" s="679"/>
      <c r="W23" s="679"/>
      <c r="X23" s="679"/>
      <c r="Y23" s="680"/>
      <c r="Z23" s="715" t="s">
        <v>
239</v>
      </c>
      <c r="AA23" s="715"/>
      <c r="AB23" s="715"/>
      <c r="AC23" s="715"/>
      <c r="AD23" s="716" t="s">
        <v>
129</v>
      </c>
      <c r="AE23" s="716"/>
      <c r="AF23" s="716"/>
      <c r="AG23" s="716"/>
      <c r="AH23" s="716"/>
      <c r="AI23" s="716"/>
      <c r="AJ23" s="716"/>
      <c r="AK23" s="716"/>
      <c r="AL23" s="681" t="s">
        <v>
239</v>
      </c>
      <c r="AM23" s="682"/>
      <c r="AN23" s="682"/>
      <c r="AO23" s="717"/>
      <c r="AP23" s="772" t="s">
        <v>
288</v>
      </c>
      <c r="AQ23" s="780"/>
      <c r="AR23" s="780"/>
      <c r="AS23" s="780"/>
      <c r="AT23" s="780"/>
      <c r="AU23" s="780"/>
      <c r="AV23" s="780"/>
      <c r="AW23" s="780"/>
      <c r="AX23" s="780"/>
      <c r="AY23" s="780"/>
      <c r="AZ23" s="780"/>
      <c r="BA23" s="780"/>
      <c r="BB23" s="780"/>
      <c r="BC23" s="780"/>
      <c r="BD23" s="780"/>
      <c r="BE23" s="780"/>
      <c r="BF23" s="774"/>
      <c r="BG23" s="678">
        <v>
559704</v>
      </c>
      <c r="BH23" s="679"/>
      <c r="BI23" s="679"/>
      <c r="BJ23" s="679"/>
      <c r="BK23" s="679"/>
      <c r="BL23" s="679"/>
      <c r="BM23" s="679"/>
      <c r="BN23" s="680"/>
      <c r="BO23" s="715">
        <v>
8.3000000000000007</v>
      </c>
      <c r="BP23" s="715"/>
      <c r="BQ23" s="715"/>
      <c r="BR23" s="715"/>
      <c r="BS23" s="684" t="s">
        <v>
239</v>
      </c>
      <c r="BT23" s="679"/>
      <c r="BU23" s="679"/>
      <c r="BV23" s="679"/>
      <c r="BW23" s="679"/>
      <c r="BX23" s="679"/>
      <c r="BY23" s="679"/>
      <c r="BZ23" s="679"/>
      <c r="CA23" s="679"/>
      <c r="CB23" s="722"/>
      <c r="CD23" s="782" t="s">
        <v>
227</v>
      </c>
      <c r="CE23" s="783"/>
      <c r="CF23" s="783"/>
      <c r="CG23" s="783"/>
      <c r="CH23" s="783"/>
      <c r="CI23" s="783"/>
      <c r="CJ23" s="783"/>
      <c r="CK23" s="783"/>
      <c r="CL23" s="783"/>
      <c r="CM23" s="783"/>
      <c r="CN23" s="783"/>
      <c r="CO23" s="783"/>
      <c r="CP23" s="783"/>
      <c r="CQ23" s="784"/>
      <c r="CR23" s="782" t="s">
        <v>
289</v>
      </c>
      <c r="CS23" s="783"/>
      <c r="CT23" s="783"/>
      <c r="CU23" s="783"/>
      <c r="CV23" s="783"/>
      <c r="CW23" s="783"/>
      <c r="CX23" s="783"/>
      <c r="CY23" s="784"/>
      <c r="CZ23" s="782" t="s">
        <v>
290</v>
      </c>
      <c r="DA23" s="783"/>
      <c r="DB23" s="783"/>
      <c r="DC23" s="784"/>
      <c r="DD23" s="782" t="s">
        <v>
291</v>
      </c>
      <c r="DE23" s="783"/>
      <c r="DF23" s="783"/>
      <c r="DG23" s="783"/>
      <c r="DH23" s="783"/>
      <c r="DI23" s="783"/>
      <c r="DJ23" s="783"/>
      <c r="DK23" s="784"/>
      <c r="DL23" s="791" t="s">
        <v>
292</v>
      </c>
      <c r="DM23" s="792"/>
      <c r="DN23" s="792"/>
      <c r="DO23" s="792"/>
      <c r="DP23" s="792"/>
      <c r="DQ23" s="792"/>
      <c r="DR23" s="792"/>
      <c r="DS23" s="792"/>
      <c r="DT23" s="792"/>
      <c r="DU23" s="792"/>
      <c r="DV23" s="793"/>
      <c r="DW23" s="782" t="s">
        <v>
293</v>
      </c>
      <c r="DX23" s="783"/>
      <c r="DY23" s="783"/>
      <c r="DZ23" s="783"/>
      <c r="EA23" s="783"/>
      <c r="EB23" s="783"/>
      <c r="EC23" s="784"/>
    </row>
    <row r="24" spans="2:133" ht="11.25" customHeight="1" x14ac:dyDescent="0.2">
      <c r="B24" s="675" t="s">
        <v>
294</v>
      </c>
      <c r="C24" s="676"/>
      <c r="D24" s="676"/>
      <c r="E24" s="676"/>
      <c r="F24" s="676"/>
      <c r="G24" s="676"/>
      <c r="H24" s="676"/>
      <c r="I24" s="676"/>
      <c r="J24" s="676"/>
      <c r="K24" s="676"/>
      <c r="L24" s="676"/>
      <c r="M24" s="676"/>
      <c r="N24" s="676"/>
      <c r="O24" s="676"/>
      <c r="P24" s="676"/>
      <c r="Q24" s="677"/>
      <c r="R24" s="678">
        <v>
53268</v>
      </c>
      <c r="S24" s="679"/>
      <c r="T24" s="679"/>
      <c r="U24" s="679"/>
      <c r="V24" s="679"/>
      <c r="W24" s="679"/>
      <c r="X24" s="679"/>
      <c r="Y24" s="680"/>
      <c r="Z24" s="715">
        <v>
0.3</v>
      </c>
      <c r="AA24" s="715"/>
      <c r="AB24" s="715"/>
      <c r="AC24" s="715"/>
      <c r="AD24" s="716" t="s">
        <v>
129</v>
      </c>
      <c r="AE24" s="716"/>
      <c r="AF24" s="716"/>
      <c r="AG24" s="716"/>
      <c r="AH24" s="716"/>
      <c r="AI24" s="716"/>
      <c r="AJ24" s="716"/>
      <c r="AK24" s="716"/>
      <c r="AL24" s="681" t="s">
        <v>
239</v>
      </c>
      <c r="AM24" s="682"/>
      <c r="AN24" s="682"/>
      <c r="AO24" s="717"/>
      <c r="AP24" s="772" t="s">
        <v>
295</v>
      </c>
      <c r="AQ24" s="780"/>
      <c r="AR24" s="780"/>
      <c r="AS24" s="780"/>
      <c r="AT24" s="780"/>
      <c r="AU24" s="780"/>
      <c r="AV24" s="780"/>
      <c r="AW24" s="780"/>
      <c r="AX24" s="780"/>
      <c r="AY24" s="780"/>
      <c r="AZ24" s="780"/>
      <c r="BA24" s="780"/>
      <c r="BB24" s="780"/>
      <c r="BC24" s="780"/>
      <c r="BD24" s="780"/>
      <c r="BE24" s="780"/>
      <c r="BF24" s="774"/>
      <c r="BG24" s="678" t="s">
        <v>
239</v>
      </c>
      <c r="BH24" s="679"/>
      <c r="BI24" s="679"/>
      <c r="BJ24" s="679"/>
      <c r="BK24" s="679"/>
      <c r="BL24" s="679"/>
      <c r="BM24" s="679"/>
      <c r="BN24" s="680"/>
      <c r="BO24" s="715" t="s">
        <v>
239</v>
      </c>
      <c r="BP24" s="715"/>
      <c r="BQ24" s="715"/>
      <c r="BR24" s="715"/>
      <c r="BS24" s="684" t="s">
        <v>
129</v>
      </c>
      <c r="BT24" s="679"/>
      <c r="BU24" s="679"/>
      <c r="BV24" s="679"/>
      <c r="BW24" s="679"/>
      <c r="BX24" s="679"/>
      <c r="BY24" s="679"/>
      <c r="BZ24" s="679"/>
      <c r="CA24" s="679"/>
      <c r="CB24" s="722"/>
      <c r="CD24" s="736" t="s">
        <v>
296</v>
      </c>
      <c r="CE24" s="737"/>
      <c r="CF24" s="737"/>
      <c r="CG24" s="737"/>
      <c r="CH24" s="737"/>
      <c r="CI24" s="737"/>
      <c r="CJ24" s="737"/>
      <c r="CK24" s="737"/>
      <c r="CL24" s="737"/>
      <c r="CM24" s="737"/>
      <c r="CN24" s="737"/>
      <c r="CO24" s="737"/>
      <c r="CP24" s="737"/>
      <c r="CQ24" s="738"/>
      <c r="CR24" s="733">
        <v>
5673012</v>
      </c>
      <c r="CS24" s="734"/>
      <c r="CT24" s="734"/>
      <c r="CU24" s="734"/>
      <c r="CV24" s="734"/>
      <c r="CW24" s="734"/>
      <c r="CX24" s="734"/>
      <c r="CY24" s="777"/>
      <c r="CZ24" s="778">
        <v>
33.299999999999997</v>
      </c>
      <c r="DA24" s="749"/>
      <c r="DB24" s="749"/>
      <c r="DC24" s="781"/>
      <c r="DD24" s="776">
        <v>
3599370</v>
      </c>
      <c r="DE24" s="734"/>
      <c r="DF24" s="734"/>
      <c r="DG24" s="734"/>
      <c r="DH24" s="734"/>
      <c r="DI24" s="734"/>
      <c r="DJ24" s="734"/>
      <c r="DK24" s="777"/>
      <c r="DL24" s="776">
        <v>
3550423</v>
      </c>
      <c r="DM24" s="734"/>
      <c r="DN24" s="734"/>
      <c r="DO24" s="734"/>
      <c r="DP24" s="734"/>
      <c r="DQ24" s="734"/>
      <c r="DR24" s="734"/>
      <c r="DS24" s="734"/>
      <c r="DT24" s="734"/>
      <c r="DU24" s="734"/>
      <c r="DV24" s="777"/>
      <c r="DW24" s="778">
        <v>
44.4</v>
      </c>
      <c r="DX24" s="749"/>
      <c r="DY24" s="749"/>
      <c r="DZ24" s="749"/>
      <c r="EA24" s="749"/>
      <c r="EB24" s="749"/>
      <c r="EC24" s="779"/>
    </row>
    <row r="25" spans="2:133" ht="11.25" customHeight="1" x14ac:dyDescent="0.2">
      <c r="B25" s="675" t="s">
        <v>
297</v>
      </c>
      <c r="C25" s="676"/>
      <c r="D25" s="676"/>
      <c r="E25" s="676"/>
      <c r="F25" s="676"/>
      <c r="G25" s="676"/>
      <c r="H25" s="676"/>
      <c r="I25" s="676"/>
      <c r="J25" s="676"/>
      <c r="K25" s="676"/>
      <c r="L25" s="676"/>
      <c r="M25" s="676"/>
      <c r="N25" s="676"/>
      <c r="O25" s="676"/>
      <c r="P25" s="676"/>
      <c r="Q25" s="677"/>
      <c r="R25" s="678" t="s">
        <v>
239</v>
      </c>
      <c r="S25" s="679"/>
      <c r="T25" s="679"/>
      <c r="U25" s="679"/>
      <c r="V25" s="679"/>
      <c r="W25" s="679"/>
      <c r="X25" s="679"/>
      <c r="Y25" s="680"/>
      <c r="Z25" s="715" t="s">
        <v>
239</v>
      </c>
      <c r="AA25" s="715"/>
      <c r="AB25" s="715"/>
      <c r="AC25" s="715"/>
      <c r="AD25" s="716" t="s">
        <v>
129</v>
      </c>
      <c r="AE25" s="716"/>
      <c r="AF25" s="716"/>
      <c r="AG25" s="716"/>
      <c r="AH25" s="716"/>
      <c r="AI25" s="716"/>
      <c r="AJ25" s="716"/>
      <c r="AK25" s="716"/>
      <c r="AL25" s="681" t="s">
        <v>
239</v>
      </c>
      <c r="AM25" s="682"/>
      <c r="AN25" s="682"/>
      <c r="AO25" s="717"/>
      <c r="AP25" s="772" t="s">
        <v>
298</v>
      </c>
      <c r="AQ25" s="780"/>
      <c r="AR25" s="780"/>
      <c r="AS25" s="780"/>
      <c r="AT25" s="780"/>
      <c r="AU25" s="780"/>
      <c r="AV25" s="780"/>
      <c r="AW25" s="780"/>
      <c r="AX25" s="780"/>
      <c r="AY25" s="780"/>
      <c r="AZ25" s="780"/>
      <c r="BA25" s="780"/>
      <c r="BB25" s="780"/>
      <c r="BC25" s="780"/>
      <c r="BD25" s="780"/>
      <c r="BE25" s="780"/>
      <c r="BF25" s="774"/>
      <c r="BG25" s="678" t="s">
        <v>
129</v>
      </c>
      <c r="BH25" s="679"/>
      <c r="BI25" s="679"/>
      <c r="BJ25" s="679"/>
      <c r="BK25" s="679"/>
      <c r="BL25" s="679"/>
      <c r="BM25" s="679"/>
      <c r="BN25" s="680"/>
      <c r="BO25" s="715" t="s">
        <v>
129</v>
      </c>
      <c r="BP25" s="715"/>
      <c r="BQ25" s="715"/>
      <c r="BR25" s="715"/>
      <c r="BS25" s="684" t="s">
        <v>
239</v>
      </c>
      <c r="BT25" s="679"/>
      <c r="BU25" s="679"/>
      <c r="BV25" s="679"/>
      <c r="BW25" s="679"/>
      <c r="BX25" s="679"/>
      <c r="BY25" s="679"/>
      <c r="BZ25" s="679"/>
      <c r="CA25" s="679"/>
      <c r="CB25" s="722"/>
      <c r="CD25" s="711" t="s">
        <v>
299</v>
      </c>
      <c r="CE25" s="712"/>
      <c r="CF25" s="712"/>
      <c r="CG25" s="712"/>
      <c r="CH25" s="712"/>
      <c r="CI25" s="712"/>
      <c r="CJ25" s="712"/>
      <c r="CK25" s="712"/>
      <c r="CL25" s="712"/>
      <c r="CM25" s="712"/>
      <c r="CN25" s="712"/>
      <c r="CO25" s="712"/>
      <c r="CP25" s="712"/>
      <c r="CQ25" s="713"/>
      <c r="CR25" s="678">
        <v>
2109170</v>
      </c>
      <c r="CS25" s="697"/>
      <c r="CT25" s="697"/>
      <c r="CU25" s="697"/>
      <c r="CV25" s="697"/>
      <c r="CW25" s="697"/>
      <c r="CX25" s="697"/>
      <c r="CY25" s="698"/>
      <c r="CZ25" s="681">
        <v>
12.4</v>
      </c>
      <c r="DA25" s="699"/>
      <c r="DB25" s="699"/>
      <c r="DC25" s="700"/>
      <c r="DD25" s="684">
        <v>
1996398</v>
      </c>
      <c r="DE25" s="697"/>
      <c r="DF25" s="697"/>
      <c r="DG25" s="697"/>
      <c r="DH25" s="697"/>
      <c r="DI25" s="697"/>
      <c r="DJ25" s="697"/>
      <c r="DK25" s="698"/>
      <c r="DL25" s="684">
        <v>
1947451</v>
      </c>
      <c r="DM25" s="697"/>
      <c r="DN25" s="697"/>
      <c r="DO25" s="697"/>
      <c r="DP25" s="697"/>
      <c r="DQ25" s="697"/>
      <c r="DR25" s="697"/>
      <c r="DS25" s="697"/>
      <c r="DT25" s="697"/>
      <c r="DU25" s="697"/>
      <c r="DV25" s="698"/>
      <c r="DW25" s="681">
        <v>
24.4</v>
      </c>
      <c r="DX25" s="699"/>
      <c r="DY25" s="699"/>
      <c r="DZ25" s="699"/>
      <c r="EA25" s="699"/>
      <c r="EB25" s="699"/>
      <c r="EC25" s="714"/>
    </row>
    <row r="26" spans="2:133" ht="11.25" customHeight="1" x14ac:dyDescent="0.2">
      <c r="B26" s="675" t="s">
        <v>
300</v>
      </c>
      <c r="C26" s="676"/>
      <c r="D26" s="676"/>
      <c r="E26" s="676"/>
      <c r="F26" s="676"/>
      <c r="G26" s="676"/>
      <c r="H26" s="676"/>
      <c r="I26" s="676"/>
      <c r="J26" s="676"/>
      <c r="K26" s="676"/>
      <c r="L26" s="676"/>
      <c r="M26" s="676"/>
      <c r="N26" s="676"/>
      <c r="O26" s="676"/>
      <c r="P26" s="676"/>
      <c r="Q26" s="677"/>
      <c r="R26" s="678">
        <v>
7672330</v>
      </c>
      <c r="S26" s="679"/>
      <c r="T26" s="679"/>
      <c r="U26" s="679"/>
      <c r="V26" s="679"/>
      <c r="W26" s="679"/>
      <c r="X26" s="679"/>
      <c r="Y26" s="680"/>
      <c r="Z26" s="715">
        <v>
44</v>
      </c>
      <c r="AA26" s="715"/>
      <c r="AB26" s="715"/>
      <c r="AC26" s="715"/>
      <c r="AD26" s="716">
        <v>
7059358</v>
      </c>
      <c r="AE26" s="716"/>
      <c r="AF26" s="716"/>
      <c r="AG26" s="716"/>
      <c r="AH26" s="716"/>
      <c r="AI26" s="716"/>
      <c r="AJ26" s="716"/>
      <c r="AK26" s="716"/>
      <c r="AL26" s="681">
        <v>
88.3</v>
      </c>
      <c r="AM26" s="682"/>
      <c r="AN26" s="682"/>
      <c r="AO26" s="717"/>
      <c r="AP26" s="772" t="s">
        <v>
301</v>
      </c>
      <c r="AQ26" s="773"/>
      <c r="AR26" s="773"/>
      <c r="AS26" s="773"/>
      <c r="AT26" s="773"/>
      <c r="AU26" s="773"/>
      <c r="AV26" s="773"/>
      <c r="AW26" s="773"/>
      <c r="AX26" s="773"/>
      <c r="AY26" s="773"/>
      <c r="AZ26" s="773"/>
      <c r="BA26" s="773"/>
      <c r="BB26" s="773"/>
      <c r="BC26" s="773"/>
      <c r="BD26" s="773"/>
      <c r="BE26" s="773"/>
      <c r="BF26" s="774"/>
      <c r="BG26" s="678" t="s">
        <v>
129</v>
      </c>
      <c r="BH26" s="679"/>
      <c r="BI26" s="679"/>
      <c r="BJ26" s="679"/>
      <c r="BK26" s="679"/>
      <c r="BL26" s="679"/>
      <c r="BM26" s="679"/>
      <c r="BN26" s="680"/>
      <c r="BO26" s="715" t="s">
        <v>
129</v>
      </c>
      <c r="BP26" s="715"/>
      <c r="BQ26" s="715"/>
      <c r="BR26" s="715"/>
      <c r="BS26" s="684" t="s">
        <v>
239</v>
      </c>
      <c r="BT26" s="679"/>
      <c r="BU26" s="679"/>
      <c r="BV26" s="679"/>
      <c r="BW26" s="679"/>
      <c r="BX26" s="679"/>
      <c r="BY26" s="679"/>
      <c r="BZ26" s="679"/>
      <c r="CA26" s="679"/>
      <c r="CB26" s="722"/>
      <c r="CD26" s="711" t="s">
        <v>
302</v>
      </c>
      <c r="CE26" s="712"/>
      <c r="CF26" s="712"/>
      <c r="CG26" s="712"/>
      <c r="CH26" s="712"/>
      <c r="CI26" s="712"/>
      <c r="CJ26" s="712"/>
      <c r="CK26" s="712"/>
      <c r="CL26" s="712"/>
      <c r="CM26" s="712"/>
      <c r="CN26" s="712"/>
      <c r="CO26" s="712"/>
      <c r="CP26" s="712"/>
      <c r="CQ26" s="713"/>
      <c r="CR26" s="678">
        <v>
1270391</v>
      </c>
      <c r="CS26" s="679"/>
      <c r="CT26" s="679"/>
      <c r="CU26" s="679"/>
      <c r="CV26" s="679"/>
      <c r="CW26" s="679"/>
      <c r="CX26" s="679"/>
      <c r="CY26" s="680"/>
      <c r="CZ26" s="681">
        <v>
7.5</v>
      </c>
      <c r="DA26" s="699"/>
      <c r="DB26" s="699"/>
      <c r="DC26" s="700"/>
      <c r="DD26" s="684">
        <v>
1195721</v>
      </c>
      <c r="DE26" s="679"/>
      <c r="DF26" s="679"/>
      <c r="DG26" s="679"/>
      <c r="DH26" s="679"/>
      <c r="DI26" s="679"/>
      <c r="DJ26" s="679"/>
      <c r="DK26" s="680"/>
      <c r="DL26" s="684" t="s">
        <v>
129</v>
      </c>
      <c r="DM26" s="679"/>
      <c r="DN26" s="679"/>
      <c r="DO26" s="679"/>
      <c r="DP26" s="679"/>
      <c r="DQ26" s="679"/>
      <c r="DR26" s="679"/>
      <c r="DS26" s="679"/>
      <c r="DT26" s="679"/>
      <c r="DU26" s="679"/>
      <c r="DV26" s="680"/>
      <c r="DW26" s="681" t="s">
        <v>
239</v>
      </c>
      <c r="DX26" s="699"/>
      <c r="DY26" s="699"/>
      <c r="DZ26" s="699"/>
      <c r="EA26" s="699"/>
      <c r="EB26" s="699"/>
      <c r="EC26" s="714"/>
    </row>
    <row r="27" spans="2:133" ht="11.25" customHeight="1" x14ac:dyDescent="0.2">
      <c r="B27" s="675" t="s">
        <v>
303</v>
      </c>
      <c r="C27" s="676"/>
      <c r="D27" s="676"/>
      <c r="E27" s="676"/>
      <c r="F27" s="676"/>
      <c r="G27" s="676"/>
      <c r="H27" s="676"/>
      <c r="I27" s="676"/>
      <c r="J27" s="676"/>
      <c r="K27" s="676"/>
      <c r="L27" s="676"/>
      <c r="M27" s="676"/>
      <c r="N27" s="676"/>
      <c r="O27" s="676"/>
      <c r="P27" s="676"/>
      <c r="Q27" s="677"/>
      <c r="R27" s="678">
        <v>
6918</v>
      </c>
      <c r="S27" s="679"/>
      <c r="T27" s="679"/>
      <c r="U27" s="679"/>
      <c r="V27" s="679"/>
      <c r="W27" s="679"/>
      <c r="X27" s="679"/>
      <c r="Y27" s="680"/>
      <c r="Z27" s="715">
        <v>
0</v>
      </c>
      <c r="AA27" s="715"/>
      <c r="AB27" s="715"/>
      <c r="AC27" s="715"/>
      <c r="AD27" s="716">
        <v>
6918</v>
      </c>
      <c r="AE27" s="716"/>
      <c r="AF27" s="716"/>
      <c r="AG27" s="716"/>
      <c r="AH27" s="716"/>
      <c r="AI27" s="716"/>
      <c r="AJ27" s="716"/>
      <c r="AK27" s="716"/>
      <c r="AL27" s="681">
        <v>
0.1</v>
      </c>
      <c r="AM27" s="682"/>
      <c r="AN27" s="682"/>
      <c r="AO27" s="717"/>
      <c r="AP27" s="675" t="s">
        <v>
304</v>
      </c>
      <c r="AQ27" s="676"/>
      <c r="AR27" s="676"/>
      <c r="AS27" s="676"/>
      <c r="AT27" s="676"/>
      <c r="AU27" s="676"/>
      <c r="AV27" s="676"/>
      <c r="AW27" s="676"/>
      <c r="AX27" s="676"/>
      <c r="AY27" s="676"/>
      <c r="AZ27" s="676"/>
      <c r="BA27" s="676"/>
      <c r="BB27" s="676"/>
      <c r="BC27" s="676"/>
      <c r="BD27" s="676"/>
      <c r="BE27" s="676"/>
      <c r="BF27" s="677"/>
      <c r="BG27" s="678">
        <v>
6730219</v>
      </c>
      <c r="BH27" s="679"/>
      <c r="BI27" s="679"/>
      <c r="BJ27" s="679"/>
      <c r="BK27" s="679"/>
      <c r="BL27" s="679"/>
      <c r="BM27" s="679"/>
      <c r="BN27" s="680"/>
      <c r="BO27" s="715">
        <v>
100</v>
      </c>
      <c r="BP27" s="715"/>
      <c r="BQ27" s="715"/>
      <c r="BR27" s="715"/>
      <c r="BS27" s="684" t="s">
        <v>
239</v>
      </c>
      <c r="BT27" s="679"/>
      <c r="BU27" s="679"/>
      <c r="BV27" s="679"/>
      <c r="BW27" s="679"/>
      <c r="BX27" s="679"/>
      <c r="BY27" s="679"/>
      <c r="BZ27" s="679"/>
      <c r="CA27" s="679"/>
      <c r="CB27" s="722"/>
      <c r="CD27" s="711" t="s">
        <v>
305</v>
      </c>
      <c r="CE27" s="712"/>
      <c r="CF27" s="712"/>
      <c r="CG27" s="712"/>
      <c r="CH27" s="712"/>
      <c r="CI27" s="712"/>
      <c r="CJ27" s="712"/>
      <c r="CK27" s="712"/>
      <c r="CL27" s="712"/>
      <c r="CM27" s="712"/>
      <c r="CN27" s="712"/>
      <c r="CO27" s="712"/>
      <c r="CP27" s="712"/>
      <c r="CQ27" s="713"/>
      <c r="CR27" s="678">
        <v>
3065457</v>
      </c>
      <c r="CS27" s="697"/>
      <c r="CT27" s="697"/>
      <c r="CU27" s="697"/>
      <c r="CV27" s="697"/>
      <c r="CW27" s="697"/>
      <c r="CX27" s="697"/>
      <c r="CY27" s="698"/>
      <c r="CZ27" s="681">
        <v>
18</v>
      </c>
      <c r="DA27" s="699"/>
      <c r="DB27" s="699"/>
      <c r="DC27" s="700"/>
      <c r="DD27" s="684">
        <v>
1104587</v>
      </c>
      <c r="DE27" s="697"/>
      <c r="DF27" s="697"/>
      <c r="DG27" s="697"/>
      <c r="DH27" s="697"/>
      <c r="DI27" s="697"/>
      <c r="DJ27" s="697"/>
      <c r="DK27" s="698"/>
      <c r="DL27" s="684">
        <v>
1104587</v>
      </c>
      <c r="DM27" s="697"/>
      <c r="DN27" s="697"/>
      <c r="DO27" s="697"/>
      <c r="DP27" s="697"/>
      <c r="DQ27" s="697"/>
      <c r="DR27" s="697"/>
      <c r="DS27" s="697"/>
      <c r="DT27" s="697"/>
      <c r="DU27" s="697"/>
      <c r="DV27" s="698"/>
      <c r="DW27" s="681">
        <v>
13.8</v>
      </c>
      <c r="DX27" s="699"/>
      <c r="DY27" s="699"/>
      <c r="DZ27" s="699"/>
      <c r="EA27" s="699"/>
      <c r="EB27" s="699"/>
      <c r="EC27" s="714"/>
    </row>
    <row r="28" spans="2:133" ht="11.25" customHeight="1" x14ac:dyDescent="0.2">
      <c r="B28" s="675" t="s">
        <v>
306</v>
      </c>
      <c r="C28" s="676"/>
      <c r="D28" s="676"/>
      <c r="E28" s="676"/>
      <c r="F28" s="676"/>
      <c r="G28" s="676"/>
      <c r="H28" s="676"/>
      <c r="I28" s="676"/>
      <c r="J28" s="676"/>
      <c r="K28" s="676"/>
      <c r="L28" s="676"/>
      <c r="M28" s="676"/>
      <c r="N28" s="676"/>
      <c r="O28" s="676"/>
      <c r="P28" s="676"/>
      <c r="Q28" s="677"/>
      <c r="R28" s="678">
        <v>
46292</v>
      </c>
      <c r="S28" s="679"/>
      <c r="T28" s="679"/>
      <c r="U28" s="679"/>
      <c r="V28" s="679"/>
      <c r="W28" s="679"/>
      <c r="X28" s="679"/>
      <c r="Y28" s="680"/>
      <c r="Z28" s="715">
        <v>
0.3</v>
      </c>
      <c r="AA28" s="715"/>
      <c r="AB28" s="715"/>
      <c r="AC28" s="715"/>
      <c r="AD28" s="716" t="s">
        <v>
129</v>
      </c>
      <c r="AE28" s="716"/>
      <c r="AF28" s="716"/>
      <c r="AG28" s="716"/>
      <c r="AH28" s="716"/>
      <c r="AI28" s="716"/>
      <c r="AJ28" s="716"/>
      <c r="AK28" s="716"/>
      <c r="AL28" s="681" t="s">
        <v>
129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
307</v>
      </c>
      <c r="CE28" s="712"/>
      <c r="CF28" s="712"/>
      <c r="CG28" s="712"/>
      <c r="CH28" s="712"/>
      <c r="CI28" s="712"/>
      <c r="CJ28" s="712"/>
      <c r="CK28" s="712"/>
      <c r="CL28" s="712"/>
      <c r="CM28" s="712"/>
      <c r="CN28" s="712"/>
      <c r="CO28" s="712"/>
      <c r="CP28" s="712"/>
      <c r="CQ28" s="713"/>
      <c r="CR28" s="678">
        <v>
498385</v>
      </c>
      <c r="CS28" s="679"/>
      <c r="CT28" s="679"/>
      <c r="CU28" s="679"/>
      <c r="CV28" s="679"/>
      <c r="CW28" s="679"/>
      <c r="CX28" s="679"/>
      <c r="CY28" s="680"/>
      <c r="CZ28" s="681">
        <v>
2.9</v>
      </c>
      <c r="DA28" s="699"/>
      <c r="DB28" s="699"/>
      <c r="DC28" s="700"/>
      <c r="DD28" s="684">
        <v>
498385</v>
      </c>
      <c r="DE28" s="679"/>
      <c r="DF28" s="679"/>
      <c r="DG28" s="679"/>
      <c r="DH28" s="679"/>
      <c r="DI28" s="679"/>
      <c r="DJ28" s="679"/>
      <c r="DK28" s="680"/>
      <c r="DL28" s="684">
        <v>
498385</v>
      </c>
      <c r="DM28" s="679"/>
      <c r="DN28" s="679"/>
      <c r="DO28" s="679"/>
      <c r="DP28" s="679"/>
      <c r="DQ28" s="679"/>
      <c r="DR28" s="679"/>
      <c r="DS28" s="679"/>
      <c r="DT28" s="679"/>
      <c r="DU28" s="679"/>
      <c r="DV28" s="680"/>
      <c r="DW28" s="681">
        <v>
6.2</v>
      </c>
      <c r="DX28" s="699"/>
      <c r="DY28" s="699"/>
      <c r="DZ28" s="699"/>
      <c r="EA28" s="699"/>
      <c r="EB28" s="699"/>
      <c r="EC28" s="714"/>
    </row>
    <row r="29" spans="2:133" ht="11.25" customHeight="1" x14ac:dyDescent="0.2">
      <c r="B29" s="675" t="s">
        <v>
308</v>
      </c>
      <c r="C29" s="676"/>
      <c r="D29" s="676"/>
      <c r="E29" s="676"/>
      <c r="F29" s="676"/>
      <c r="G29" s="676"/>
      <c r="H29" s="676"/>
      <c r="I29" s="676"/>
      <c r="J29" s="676"/>
      <c r="K29" s="676"/>
      <c r="L29" s="676"/>
      <c r="M29" s="676"/>
      <c r="N29" s="676"/>
      <c r="O29" s="676"/>
      <c r="P29" s="676"/>
      <c r="Q29" s="677"/>
      <c r="R29" s="678">
        <v>
67552</v>
      </c>
      <c r="S29" s="679"/>
      <c r="T29" s="679"/>
      <c r="U29" s="679"/>
      <c r="V29" s="679"/>
      <c r="W29" s="679"/>
      <c r="X29" s="679"/>
      <c r="Y29" s="680"/>
      <c r="Z29" s="715">
        <v>
0.4</v>
      </c>
      <c r="AA29" s="715"/>
      <c r="AB29" s="715"/>
      <c r="AC29" s="715"/>
      <c r="AD29" s="716">
        <v>
3143</v>
      </c>
      <c r="AE29" s="716"/>
      <c r="AF29" s="716"/>
      <c r="AG29" s="716"/>
      <c r="AH29" s="716"/>
      <c r="AI29" s="716"/>
      <c r="AJ29" s="716"/>
      <c r="AK29" s="716"/>
      <c r="AL29" s="681">
        <v>
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
309</v>
      </c>
      <c r="CE29" s="764"/>
      <c r="CF29" s="711" t="s">
        <v>
310</v>
      </c>
      <c r="CG29" s="712"/>
      <c r="CH29" s="712"/>
      <c r="CI29" s="712"/>
      <c r="CJ29" s="712"/>
      <c r="CK29" s="712"/>
      <c r="CL29" s="712"/>
      <c r="CM29" s="712"/>
      <c r="CN29" s="712"/>
      <c r="CO29" s="712"/>
      <c r="CP29" s="712"/>
      <c r="CQ29" s="713"/>
      <c r="CR29" s="678">
        <v>
498385</v>
      </c>
      <c r="CS29" s="697"/>
      <c r="CT29" s="697"/>
      <c r="CU29" s="697"/>
      <c r="CV29" s="697"/>
      <c r="CW29" s="697"/>
      <c r="CX29" s="697"/>
      <c r="CY29" s="698"/>
      <c r="CZ29" s="681">
        <v>
2.9</v>
      </c>
      <c r="DA29" s="699"/>
      <c r="DB29" s="699"/>
      <c r="DC29" s="700"/>
      <c r="DD29" s="684">
        <v>
498385</v>
      </c>
      <c r="DE29" s="697"/>
      <c r="DF29" s="697"/>
      <c r="DG29" s="697"/>
      <c r="DH29" s="697"/>
      <c r="DI29" s="697"/>
      <c r="DJ29" s="697"/>
      <c r="DK29" s="698"/>
      <c r="DL29" s="684">
        <v>
498385</v>
      </c>
      <c r="DM29" s="697"/>
      <c r="DN29" s="697"/>
      <c r="DO29" s="697"/>
      <c r="DP29" s="697"/>
      <c r="DQ29" s="697"/>
      <c r="DR29" s="697"/>
      <c r="DS29" s="697"/>
      <c r="DT29" s="697"/>
      <c r="DU29" s="697"/>
      <c r="DV29" s="698"/>
      <c r="DW29" s="681">
        <v>
6.2</v>
      </c>
      <c r="DX29" s="699"/>
      <c r="DY29" s="699"/>
      <c r="DZ29" s="699"/>
      <c r="EA29" s="699"/>
      <c r="EB29" s="699"/>
      <c r="EC29" s="714"/>
    </row>
    <row r="30" spans="2:133" ht="11.25" customHeight="1" x14ac:dyDescent="0.2">
      <c r="B30" s="675" t="s">
        <v>
311</v>
      </c>
      <c r="C30" s="676"/>
      <c r="D30" s="676"/>
      <c r="E30" s="676"/>
      <c r="F30" s="676"/>
      <c r="G30" s="676"/>
      <c r="H30" s="676"/>
      <c r="I30" s="676"/>
      <c r="J30" s="676"/>
      <c r="K30" s="676"/>
      <c r="L30" s="676"/>
      <c r="M30" s="676"/>
      <c r="N30" s="676"/>
      <c r="O30" s="676"/>
      <c r="P30" s="676"/>
      <c r="Q30" s="677"/>
      <c r="R30" s="678">
        <v>
151846</v>
      </c>
      <c r="S30" s="679"/>
      <c r="T30" s="679"/>
      <c r="U30" s="679"/>
      <c r="V30" s="679"/>
      <c r="W30" s="679"/>
      <c r="X30" s="679"/>
      <c r="Y30" s="680"/>
      <c r="Z30" s="715">
        <v>
0.9</v>
      </c>
      <c r="AA30" s="715"/>
      <c r="AB30" s="715"/>
      <c r="AC30" s="715"/>
      <c r="AD30" s="716" t="s">
        <v>
129</v>
      </c>
      <c r="AE30" s="716"/>
      <c r="AF30" s="716"/>
      <c r="AG30" s="716"/>
      <c r="AH30" s="716"/>
      <c r="AI30" s="716"/>
      <c r="AJ30" s="716"/>
      <c r="AK30" s="716"/>
      <c r="AL30" s="681" t="s">
        <v>
129</v>
      </c>
      <c r="AM30" s="682"/>
      <c r="AN30" s="682"/>
      <c r="AO30" s="717"/>
      <c r="AP30" s="739" t="s">
        <v>
227</v>
      </c>
      <c r="AQ30" s="740"/>
      <c r="AR30" s="740"/>
      <c r="AS30" s="740"/>
      <c r="AT30" s="740"/>
      <c r="AU30" s="740"/>
      <c r="AV30" s="740"/>
      <c r="AW30" s="740"/>
      <c r="AX30" s="740"/>
      <c r="AY30" s="740"/>
      <c r="AZ30" s="740"/>
      <c r="BA30" s="740"/>
      <c r="BB30" s="740"/>
      <c r="BC30" s="740"/>
      <c r="BD30" s="740"/>
      <c r="BE30" s="740"/>
      <c r="BF30" s="741"/>
      <c r="BG30" s="739" t="s">
        <v>
312</v>
      </c>
      <c r="BH30" s="752"/>
      <c r="BI30" s="752"/>
      <c r="BJ30" s="752"/>
      <c r="BK30" s="752"/>
      <c r="BL30" s="752"/>
      <c r="BM30" s="752"/>
      <c r="BN30" s="752"/>
      <c r="BO30" s="752"/>
      <c r="BP30" s="752"/>
      <c r="BQ30" s="753"/>
      <c r="BR30" s="739" t="s">
        <v>
313</v>
      </c>
      <c r="BS30" s="752"/>
      <c r="BT30" s="752"/>
      <c r="BU30" s="752"/>
      <c r="BV30" s="752"/>
      <c r="BW30" s="752"/>
      <c r="BX30" s="752"/>
      <c r="BY30" s="752"/>
      <c r="BZ30" s="752"/>
      <c r="CA30" s="752"/>
      <c r="CB30" s="753"/>
      <c r="CD30" s="765"/>
      <c r="CE30" s="766"/>
      <c r="CF30" s="711" t="s">
        <v>
314</v>
      </c>
      <c r="CG30" s="712"/>
      <c r="CH30" s="712"/>
      <c r="CI30" s="712"/>
      <c r="CJ30" s="712"/>
      <c r="CK30" s="712"/>
      <c r="CL30" s="712"/>
      <c r="CM30" s="712"/>
      <c r="CN30" s="712"/>
      <c r="CO30" s="712"/>
      <c r="CP30" s="712"/>
      <c r="CQ30" s="713"/>
      <c r="CR30" s="678">
        <v>
465699</v>
      </c>
      <c r="CS30" s="679"/>
      <c r="CT30" s="679"/>
      <c r="CU30" s="679"/>
      <c r="CV30" s="679"/>
      <c r="CW30" s="679"/>
      <c r="CX30" s="679"/>
      <c r="CY30" s="680"/>
      <c r="CZ30" s="681">
        <v>
2.7</v>
      </c>
      <c r="DA30" s="699"/>
      <c r="DB30" s="699"/>
      <c r="DC30" s="700"/>
      <c r="DD30" s="684">
        <v>
465699</v>
      </c>
      <c r="DE30" s="679"/>
      <c r="DF30" s="679"/>
      <c r="DG30" s="679"/>
      <c r="DH30" s="679"/>
      <c r="DI30" s="679"/>
      <c r="DJ30" s="679"/>
      <c r="DK30" s="680"/>
      <c r="DL30" s="684">
        <v>
465699</v>
      </c>
      <c r="DM30" s="679"/>
      <c r="DN30" s="679"/>
      <c r="DO30" s="679"/>
      <c r="DP30" s="679"/>
      <c r="DQ30" s="679"/>
      <c r="DR30" s="679"/>
      <c r="DS30" s="679"/>
      <c r="DT30" s="679"/>
      <c r="DU30" s="679"/>
      <c r="DV30" s="680"/>
      <c r="DW30" s="681">
        <v>
5.8</v>
      </c>
      <c r="DX30" s="699"/>
      <c r="DY30" s="699"/>
      <c r="DZ30" s="699"/>
      <c r="EA30" s="699"/>
      <c r="EB30" s="699"/>
      <c r="EC30" s="714"/>
    </row>
    <row r="31" spans="2:133" ht="11.25" customHeight="1" x14ac:dyDescent="0.2">
      <c r="B31" s="675" t="s">
        <v>
315</v>
      </c>
      <c r="C31" s="676"/>
      <c r="D31" s="676"/>
      <c r="E31" s="676"/>
      <c r="F31" s="676"/>
      <c r="G31" s="676"/>
      <c r="H31" s="676"/>
      <c r="I31" s="676"/>
      <c r="J31" s="676"/>
      <c r="K31" s="676"/>
      <c r="L31" s="676"/>
      <c r="M31" s="676"/>
      <c r="N31" s="676"/>
      <c r="O31" s="676"/>
      <c r="P31" s="676"/>
      <c r="Q31" s="677"/>
      <c r="R31" s="678">
        <v>
2154552</v>
      </c>
      <c r="S31" s="679"/>
      <c r="T31" s="679"/>
      <c r="U31" s="679"/>
      <c r="V31" s="679"/>
      <c r="W31" s="679"/>
      <c r="X31" s="679"/>
      <c r="Y31" s="680"/>
      <c r="Z31" s="715">
        <v>
12.4</v>
      </c>
      <c r="AA31" s="715"/>
      <c r="AB31" s="715"/>
      <c r="AC31" s="715"/>
      <c r="AD31" s="716" t="s">
        <v>
239</v>
      </c>
      <c r="AE31" s="716"/>
      <c r="AF31" s="716"/>
      <c r="AG31" s="716"/>
      <c r="AH31" s="716"/>
      <c r="AI31" s="716"/>
      <c r="AJ31" s="716"/>
      <c r="AK31" s="716"/>
      <c r="AL31" s="681" t="s">
        <v>
129</v>
      </c>
      <c r="AM31" s="682"/>
      <c r="AN31" s="682"/>
      <c r="AO31" s="717"/>
      <c r="AP31" s="754" t="s">
        <v>
316</v>
      </c>
      <c r="AQ31" s="755"/>
      <c r="AR31" s="755"/>
      <c r="AS31" s="755"/>
      <c r="AT31" s="760" t="s">
        <v>
317</v>
      </c>
      <c r="AU31" s="231"/>
      <c r="AV31" s="231"/>
      <c r="AW31" s="231"/>
      <c r="AX31" s="744" t="s">
        <v>
192</v>
      </c>
      <c r="AY31" s="745"/>
      <c r="AZ31" s="745"/>
      <c r="BA31" s="745"/>
      <c r="BB31" s="745"/>
      <c r="BC31" s="745"/>
      <c r="BD31" s="745"/>
      <c r="BE31" s="745"/>
      <c r="BF31" s="746"/>
      <c r="BG31" s="747">
        <v>
99.1</v>
      </c>
      <c r="BH31" s="748"/>
      <c r="BI31" s="748"/>
      <c r="BJ31" s="748"/>
      <c r="BK31" s="748"/>
      <c r="BL31" s="748"/>
      <c r="BM31" s="749">
        <v>
97.6</v>
      </c>
      <c r="BN31" s="748"/>
      <c r="BO31" s="748"/>
      <c r="BP31" s="748"/>
      <c r="BQ31" s="750"/>
      <c r="BR31" s="747">
        <v>
99.2</v>
      </c>
      <c r="BS31" s="748"/>
      <c r="BT31" s="748"/>
      <c r="BU31" s="748"/>
      <c r="BV31" s="748"/>
      <c r="BW31" s="748"/>
      <c r="BX31" s="749">
        <v>
97.7</v>
      </c>
      <c r="BY31" s="748"/>
      <c r="BZ31" s="748"/>
      <c r="CA31" s="748"/>
      <c r="CB31" s="750"/>
      <c r="CD31" s="765"/>
      <c r="CE31" s="766"/>
      <c r="CF31" s="711" t="s">
        <v>
318</v>
      </c>
      <c r="CG31" s="712"/>
      <c r="CH31" s="712"/>
      <c r="CI31" s="712"/>
      <c r="CJ31" s="712"/>
      <c r="CK31" s="712"/>
      <c r="CL31" s="712"/>
      <c r="CM31" s="712"/>
      <c r="CN31" s="712"/>
      <c r="CO31" s="712"/>
      <c r="CP31" s="712"/>
      <c r="CQ31" s="713"/>
      <c r="CR31" s="678">
        <v>
32686</v>
      </c>
      <c r="CS31" s="697"/>
      <c r="CT31" s="697"/>
      <c r="CU31" s="697"/>
      <c r="CV31" s="697"/>
      <c r="CW31" s="697"/>
      <c r="CX31" s="697"/>
      <c r="CY31" s="698"/>
      <c r="CZ31" s="681">
        <v>
0.2</v>
      </c>
      <c r="DA31" s="699"/>
      <c r="DB31" s="699"/>
      <c r="DC31" s="700"/>
      <c r="DD31" s="684">
        <v>
32686</v>
      </c>
      <c r="DE31" s="697"/>
      <c r="DF31" s="697"/>
      <c r="DG31" s="697"/>
      <c r="DH31" s="697"/>
      <c r="DI31" s="697"/>
      <c r="DJ31" s="697"/>
      <c r="DK31" s="698"/>
      <c r="DL31" s="684">
        <v>
32686</v>
      </c>
      <c r="DM31" s="697"/>
      <c r="DN31" s="697"/>
      <c r="DO31" s="697"/>
      <c r="DP31" s="697"/>
      <c r="DQ31" s="697"/>
      <c r="DR31" s="697"/>
      <c r="DS31" s="697"/>
      <c r="DT31" s="697"/>
      <c r="DU31" s="697"/>
      <c r="DV31" s="698"/>
      <c r="DW31" s="681">
        <v>
0.4</v>
      </c>
      <c r="DX31" s="699"/>
      <c r="DY31" s="699"/>
      <c r="DZ31" s="699"/>
      <c r="EA31" s="699"/>
      <c r="EB31" s="699"/>
      <c r="EC31" s="714"/>
    </row>
    <row r="32" spans="2:133" ht="11.25" customHeight="1" x14ac:dyDescent="0.2">
      <c r="B32" s="769" t="s">
        <v>
319</v>
      </c>
      <c r="C32" s="770"/>
      <c r="D32" s="770"/>
      <c r="E32" s="770"/>
      <c r="F32" s="770"/>
      <c r="G32" s="770"/>
      <c r="H32" s="770"/>
      <c r="I32" s="770"/>
      <c r="J32" s="770"/>
      <c r="K32" s="770"/>
      <c r="L32" s="770"/>
      <c r="M32" s="770"/>
      <c r="N32" s="770"/>
      <c r="O32" s="770"/>
      <c r="P32" s="770"/>
      <c r="Q32" s="771"/>
      <c r="R32" s="678">
        <v>
815166</v>
      </c>
      <c r="S32" s="679"/>
      <c r="T32" s="679"/>
      <c r="U32" s="679"/>
      <c r="V32" s="679"/>
      <c r="W32" s="679"/>
      <c r="X32" s="679"/>
      <c r="Y32" s="680"/>
      <c r="Z32" s="715">
        <v>
4.7</v>
      </c>
      <c r="AA32" s="715"/>
      <c r="AB32" s="715"/>
      <c r="AC32" s="715"/>
      <c r="AD32" s="716">
        <v>
815166</v>
      </c>
      <c r="AE32" s="716"/>
      <c r="AF32" s="716"/>
      <c r="AG32" s="716"/>
      <c r="AH32" s="716"/>
      <c r="AI32" s="716"/>
      <c r="AJ32" s="716"/>
      <c r="AK32" s="716"/>
      <c r="AL32" s="681">
        <v>
10.199999999999999</v>
      </c>
      <c r="AM32" s="682"/>
      <c r="AN32" s="682"/>
      <c r="AO32" s="717"/>
      <c r="AP32" s="756"/>
      <c r="AQ32" s="757"/>
      <c r="AR32" s="757"/>
      <c r="AS32" s="757"/>
      <c r="AT32" s="761"/>
      <c r="AU32" s="230" t="s">
        <v>
320</v>
      </c>
      <c r="AV32" s="230"/>
      <c r="AW32" s="230"/>
      <c r="AX32" s="675" t="s">
        <v>
321</v>
      </c>
      <c r="AY32" s="676"/>
      <c r="AZ32" s="676"/>
      <c r="BA32" s="676"/>
      <c r="BB32" s="676"/>
      <c r="BC32" s="676"/>
      <c r="BD32" s="676"/>
      <c r="BE32" s="676"/>
      <c r="BF32" s="677"/>
      <c r="BG32" s="751">
        <v>
98.7</v>
      </c>
      <c r="BH32" s="697"/>
      <c r="BI32" s="697"/>
      <c r="BJ32" s="697"/>
      <c r="BK32" s="697"/>
      <c r="BL32" s="697"/>
      <c r="BM32" s="682">
        <v>
96.1</v>
      </c>
      <c r="BN32" s="743"/>
      <c r="BO32" s="743"/>
      <c r="BP32" s="743"/>
      <c r="BQ32" s="721"/>
      <c r="BR32" s="751">
        <v>
98.9</v>
      </c>
      <c r="BS32" s="697"/>
      <c r="BT32" s="697"/>
      <c r="BU32" s="697"/>
      <c r="BV32" s="697"/>
      <c r="BW32" s="697"/>
      <c r="BX32" s="682">
        <v>
96.5</v>
      </c>
      <c r="BY32" s="743"/>
      <c r="BZ32" s="743"/>
      <c r="CA32" s="743"/>
      <c r="CB32" s="721"/>
      <c r="CD32" s="767"/>
      <c r="CE32" s="768"/>
      <c r="CF32" s="711" t="s">
        <v>
322</v>
      </c>
      <c r="CG32" s="712"/>
      <c r="CH32" s="712"/>
      <c r="CI32" s="712"/>
      <c r="CJ32" s="712"/>
      <c r="CK32" s="712"/>
      <c r="CL32" s="712"/>
      <c r="CM32" s="712"/>
      <c r="CN32" s="712"/>
      <c r="CO32" s="712"/>
      <c r="CP32" s="712"/>
      <c r="CQ32" s="713"/>
      <c r="CR32" s="678" t="s">
        <v>
129</v>
      </c>
      <c r="CS32" s="679"/>
      <c r="CT32" s="679"/>
      <c r="CU32" s="679"/>
      <c r="CV32" s="679"/>
      <c r="CW32" s="679"/>
      <c r="CX32" s="679"/>
      <c r="CY32" s="680"/>
      <c r="CZ32" s="681" t="s">
        <v>
129</v>
      </c>
      <c r="DA32" s="699"/>
      <c r="DB32" s="699"/>
      <c r="DC32" s="700"/>
      <c r="DD32" s="684" t="s">
        <v>
129</v>
      </c>
      <c r="DE32" s="679"/>
      <c r="DF32" s="679"/>
      <c r="DG32" s="679"/>
      <c r="DH32" s="679"/>
      <c r="DI32" s="679"/>
      <c r="DJ32" s="679"/>
      <c r="DK32" s="680"/>
      <c r="DL32" s="684" t="s">
        <v>
129</v>
      </c>
      <c r="DM32" s="679"/>
      <c r="DN32" s="679"/>
      <c r="DO32" s="679"/>
      <c r="DP32" s="679"/>
      <c r="DQ32" s="679"/>
      <c r="DR32" s="679"/>
      <c r="DS32" s="679"/>
      <c r="DT32" s="679"/>
      <c r="DU32" s="679"/>
      <c r="DV32" s="680"/>
      <c r="DW32" s="681" t="s">
        <v>
239</v>
      </c>
      <c r="DX32" s="699"/>
      <c r="DY32" s="699"/>
      <c r="DZ32" s="699"/>
      <c r="EA32" s="699"/>
      <c r="EB32" s="699"/>
      <c r="EC32" s="714"/>
    </row>
    <row r="33" spans="2:133" ht="11.25" customHeight="1" x14ac:dyDescent="0.2">
      <c r="B33" s="675" t="s">
        <v>
323</v>
      </c>
      <c r="C33" s="676"/>
      <c r="D33" s="676"/>
      <c r="E33" s="676"/>
      <c r="F33" s="676"/>
      <c r="G33" s="676"/>
      <c r="H33" s="676"/>
      <c r="I33" s="676"/>
      <c r="J33" s="676"/>
      <c r="K33" s="676"/>
      <c r="L33" s="676"/>
      <c r="M33" s="676"/>
      <c r="N33" s="676"/>
      <c r="O33" s="676"/>
      <c r="P33" s="676"/>
      <c r="Q33" s="677"/>
      <c r="R33" s="678">
        <v>
2388883</v>
      </c>
      <c r="S33" s="679"/>
      <c r="T33" s="679"/>
      <c r="U33" s="679"/>
      <c r="V33" s="679"/>
      <c r="W33" s="679"/>
      <c r="X33" s="679"/>
      <c r="Y33" s="680"/>
      <c r="Z33" s="715">
        <v>
13.7</v>
      </c>
      <c r="AA33" s="715"/>
      <c r="AB33" s="715"/>
      <c r="AC33" s="715"/>
      <c r="AD33" s="716" t="s">
        <v>
129</v>
      </c>
      <c r="AE33" s="716"/>
      <c r="AF33" s="716"/>
      <c r="AG33" s="716"/>
      <c r="AH33" s="716"/>
      <c r="AI33" s="716"/>
      <c r="AJ33" s="716"/>
      <c r="AK33" s="716"/>
      <c r="AL33" s="681" t="s">
        <v>
239</v>
      </c>
      <c r="AM33" s="682"/>
      <c r="AN33" s="682"/>
      <c r="AO33" s="717"/>
      <c r="AP33" s="758"/>
      <c r="AQ33" s="759"/>
      <c r="AR33" s="759"/>
      <c r="AS33" s="759"/>
      <c r="AT33" s="762"/>
      <c r="AU33" s="232"/>
      <c r="AV33" s="232"/>
      <c r="AW33" s="232"/>
      <c r="AX33" s="659" t="s">
        <v>
324</v>
      </c>
      <c r="AY33" s="660"/>
      <c r="AZ33" s="660"/>
      <c r="BA33" s="660"/>
      <c r="BB33" s="660"/>
      <c r="BC33" s="660"/>
      <c r="BD33" s="660"/>
      <c r="BE33" s="660"/>
      <c r="BF33" s="661"/>
      <c r="BG33" s="742">
        <v>
99.3</v>
      </c>
      <c r="BH33" s="663"/>
      <c r="BI33" s="663"/>
      <c r="BJ33" s="663"/>
      <c r="BK33" s="663"/>
      <c r="BL33" s="663"/>
      <c r="BM33" s="706">
        <v>
98.3</v>
      </c>
      <c r="BN33" s="663"/>
      <c r="BO33" s="663"/>
      <c r="BP33" s="663"/>
      <c r="BQ33" s="727"/>
      <c r="BR33" s="742">
        <v>
99.3</v>
      </c>
      <c r="BS33" s="663"/>
      <c r="BT33" s="663"/>
      <c r="BU33" s="663"/>
      <c r="BV33" s="663"/>
      <c r="BW33" s="663"/>
      <c r="BX33" s="706">
        <v>
98.3</v>
      </c>
      <c r="BY33" s="663"/>
      <c r="BZ33" s="663"/>
      <c r="CA33" s="663"/>
      <c r="CB33" s="727"/>
      <c r="CD33" s="711" t="s">
        <v>
325</v>
      </c>
      <c r="CE33" s="712"/>
      <c r="CF33" s="712"/>
      <c r="CG33" s="712"/>
      <c r="CH33" s="712"/>
      <c r="CI33" s="712"/>
      <c r="CJ33" s="712"/>
      <c r="CK33" s="712"/>
      <c r="CL33" s="712"/>
      <c r="CM33" s="712"/>
      <c r="CN33" s="712"/>
      <c r="CO33" s="712"/>
      <c r="CP33" s="712"/>
      <c r="CQ33" s="713"/>
      <c r="CR33" s="678">
        <v>
7386246</v>
      </c>
      <c r="CS33" s="697"/>
      <c r="CT33" s="697"/>
      <c r="CU33" s="697"/>
      <c r="CV33" s="697"/>
      <c r="CW33" s="697"/>
      <c r="CX33" s="697"/>
      <c r="CY33" s="698"/>
      <c r="CZ33" s="681">
        <v>
43.4</v>
      </c>
      <c r="DA33" s="699"/>
      <c r="DB33" s="699"/>
      <c r="DC33" s="700"/>
      <c r="DD33" s="684">
        <v>
5566571</v>
      </c>
      <c r="DE33" s="697"/>
      <c r="DF33" s="697"/>
      <c r="DG33" s="697"/>
      <c r="DH33" s="697"/>
      <c r="DI33" s="697"/>
      <c r="DJ33" s="697"/>
      <c r="DK33" s="698"/>
      <c r="DL33" s="684">
        <v>
3714536</v>
      </c>
      <c r="DM33" s="697"/>
      <c r="DN33" s="697"/>
      <c r="DO33" s="697"/>
      <c r="DP33" s="697"/>
      <c r="DQ33" s="697"/>
      <c r="DR33" s="697"/>
      <c r="DS33" s="697"/>
      <c r="DT33" s="697"/>
      <c r="DU33" s="697"/>
      <c r="DV33" s="698"/>
      <c r="DW33" s="681">
        <v>
46.5</v>
      </c>
      <c r="DX33" s="699"/>
      <c r="DY33" s="699"/>
      <c r="DZ33" s="699"/>
      <c r="EA33" s="699"/>
      <c r="EB33" s="699"/>
      <c r="EC33" s="714"/>
    </row>
    <row r="34" spans="2:133" ht="11.25" customHeight="1" x14ac:dyDescent="0.2">
      <c r="B34" s="675" t="s">
        <v>
326</v>
      </c>
      <c r="C34" s="676"/>
      <c r="D34" s="676"/>
      <c r="E34" s="676"/>
      <c r="F34" s="676"/>
      <c r="G34" s="676"/>
      <c r="H34" s="676"/>
      <c r="I34" s="676"/>
      <c r="J34" s="676"/>
      <c r="K34" s="676"/>
      <c r="L34" s="676"/>
      <c r="M34" s="676"/>
      <c r="N34" s="676"/>
      <c r="O34" s="676"/>
      <c r="P34" s="676"/>
      <c r="Q34" s="677"/>
      <c r="R34" s="678">
        <v>
234217</v>
      </c>
      <c r="S34" s="679"/>
      <c r="T34" s="679"/>
      <c r="U34" s="679"/>
      <c r="V34" s="679"/>
      <c r="W34" s="679"/>
      <c r="X34" s="679"/>
      <c r="Y34" s="680"/>
      <c r="Z34" s="715">
        <v>
1.3</v>
      </c>
      <c r="AA34" s="715"/>
      <c r="AB34" s="715"/>
      <c r="AC34" s="715"/>
      <c r="AD34" s="716">
        <v>
1671</v>
      </c>
      <c r="AE34" s="716"/>
      <c r="AF34" s="716"/>
      <c r="AG34" s="716"/>
      <c r="AH34" s="716"/>
      <c r="AI34" s="716"/>
      <c r="AJ34" s="716"/>
      <c r="AK34" s="716"/>
      <c r="AL34" s="681">
        <v>
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
327</v>
      </c>
      <c r="CE34" s="712"/>
      <c r="CF34" s="712"/>
      <c r="CG34" s="712"/>
      <c r="CH34" s="712"/>
      <c r="CI34" s="712"/>
      <c r="CJ34" s="712"/>
      <c r="CK34" s="712"/>
      <c r="CL34" s="712"/>
      <c r="CM34" s="712"/>
      <c r="CN34" s="712"/>
      <c r="CO34" s="712"/>
      <c r="CP34" s="712"/>
      <c r="CQ34" s="713"/>
      <c r="CR34" s="678">
        <v>
3212708</v>
      </c>
      <c r="CS34" s="679"/>
      <c r="CT34" s="679"/>
      <c r="CU34" s="679"/>
      <c r="CV34" s="679"/>
      <c r="CW34" s="679"/>
      <c r="CX34" s="679"/>
      <c r="CY34" s="680"/>
      <c r="CZ34" s="681">
        <v>
18.899999999999999</v>
      </c>
      <c r="DA34" s="699"/>
      <c r="DB34" s="699"/>
      <c r="DC34" s="700"/>
      <c r="DD34" s="684">
        <v>
2117337</v>
      </c>
      <c r="DE34" s="679"/>
      <c r="DF34" s="679"/>
      <c r="DG34" s="679"/>
      <c r="DH34" s="679"/>
      <c r="DI34" s="679"/>
      <c r="DJ34" s="679"/>
      <c r="DK34" s="680"/>
      <c r="DL34" s="684">
        <v>
1475708</v>
      </c>
      <c r="DM34" s="679"/>
      <c r="DN34" s="679"/>
      <c r="DO34" s="679"/>
      <c r="DP34" s="679"/>
      <c r="DQ34" s="679"/>
      <c r="DR34" s="679"/>
      <c r="DS34" s="679"/>
      <c r="DT34" s="679"/>
      <c r="DU34" s="679"/>
      <c r="DV34" s="680"/>
      <c r="DW34" s="681">
        <v>
18.5</v>
      </c>
      <c r="DX34" s="699"/>
      <c r="DY34" s="699"/>
      <c r="DZ34" s="699"/>
      <c r="EA34" s="699"/>
      <c r="EB34" s="699"/>
      <c r="EC34" s="714"/>
    </row>
    <row r="35" spans="2:133" ht="11.25" customHeight="1" x14ac:dyDescent="0.2">
      <c r="B35" s="675" t="s">
        <v>
328</v>
      </c>
      <c r="C35" s="676"/>
      <c r="D35" s="676"/>
      <c r="E35" s="676"/>
      <c r="F35" s="676"/>
      <c r="G35" s="676"/>
      <c r="H35" s="676"/>
      <c r="I35" s="676"/>
      <c r="J35" s="676"/>
      <c r="K35" s="676"/>
      <c r="L35" s="676"/>
      <c r="M35" s="676"/>
      <c r="N35" s="676"/>
      <c r="O35" s="676"/>
      <c r="P35" s="676"/>
      <c r="Q35" s="677"/>
      <c r="R35" s="678">
        <v>
5300</v>
      </c>
      <c r="S35" s="679"/>
      <c r="T35" s="679"/>
      <c r="U35" s="679"/>
      <c r="V35" s="679"/>
      <c r="W35" s="679"/>
      <c r="X35" s="679"/>
      <c r="Y35" s="680"/>
      <c r="Z35" s="715">
        <v>
0</v>
      </c>
      <c r="AA35" s="715"/>
      <c r="AB35" s="715"/>
      <c r="AC35" s="715"/>
      <c r="AD35" s="716" t="s">
        <v>
129</v>
      </c>
      <c r="AE35" s="716"/>
      <c r="AF35" s="716"/>
      <c r="AG35" s="716"/>
      <c r="AH35" s="716"/>
      <c r="AI35" s="716"/>
      <c r="AJ35" s="716"/>
      <c r="AK35" s="716"/>
      <c r="AL35" s="681" t="s">
        <v>
129</v>
      </c>
      <c r="AM35" s="682"/>
      <c r="AN35" s="682"/>
      <c r="AO35" s="717"/>
      <c r="AP35" s="235"/>
      <c r="AQ35" s="739" t="s">
        <v>
329</v>
      </c>
      <c r="AR35" s="740"/>
      <c r="AS35" s="740"/>
      <c r="AT35" s="740"/>
      <c r="AU35" s="740"/>
      <c r="AV35" s="740"/>
      <c r="AW35" s="740"/>
      <c r="AX35" s="740"/>
      <c r="AY35" s="740"/>
      <c r="AZ35" s="740"/>
      <c r="BA35" s="740"/>
      <c r="BB35" s="740"/>
      <c r="BC35" s="740"/>
      <c r="BD35" s="740"/>
      <c r="BE35" s="740"/>
      <c r="BF35" s="741"/>
      <c r="BG35" s="739" t="s">
        <v>
330</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
331</v>
      </c>
      <c r="CE35" s="712"/>
      <c r="CF35" s="712"/>
      <c r="CG35" s="712"/>
      <c r="CH35" s="712"/>
      <c r="CI35" s="712"/>
      <c r="CJ35" s="712"/>
      <c r="CK35" s="712"/>
      <c r="CL35" s="712"/>
      <c r="CM35" s="712"/>
      <c r="CN35" s="712"/>
      <c r="CO35" s="712"/>
      <c r="CP35" s="712"/>
      <c r="CQ35" s="713"/>
      <c r="CR35" s="678">
        <v>
51112</v>
      </c>
      <c r="CS35" s="697"/>
      <c r="CT35" s="697"/>
      <c r="CU35" s="697"/>
      <c r="CV35" s="697"/>
      <c r="CW35" s="697"/>
      <c r="CX35" s="697"/>
      <c r="CY35" s="698"/>
      <c r="CZ35" s="681">
        <v>
0.3</v>
      </c>
      <c r="DA35" s="699"/>
      <c r="DB35" s="699"/>
      <c r="DC35" s="700"/>
      <c r="DD35" s="684">
        <v>
47662</v>
      </c>
      <c r="DE35" s="697"/>
      <c r="DF35" s="697"/>
      <c r="DG35" s="697"/>
      <c r="DH35" s="697"/>
      <c r="DI35" s="697"/>
      <c r="DJ35" s="697"/>
      <c r="DK35" s="698"/>
      <c r="DL35" s="684">
        <v>
46828</v>
      </c>
      <c r="DM35" s="697"/>
      <c r="DN35" s="697"/>
      <c r="DO35" s="697"/>
      <c r="DP35" s="697"/>
      <c r="DQ35" s="697"/>
      <c r="DR35" s="697"/>
      <c r="DS35" s="697"/>
      <c r="DT35" s="697"/>
      <c r="DU35" s="697"/>
      <c r="DV35" s="698"/>
      <c r="DW35" s="681">
        <v>
0.6</v>
      </c>
      <c r="DX35" s="699"/>
      <c r="DY35" s="699"/>
      <c r="DZ35" s="699"/>
      <c r="EA35" s="699"/>
      <c r="EB35" s="699"/>
      <c r="EC35" s="714"/>
    </row>
    <row r="36" spans="2:133" ht="11.25" customHeight="1" x14ac:dyDescent="0.2">
      <c r="B36" s="675" t="s">
        <v>
332</v>
      </c>
      <c r="C36" s="676"/>
      <c r="D36" s="676"/>
      <c r="E36" s="676"/>
      <c r="F36" s="676"/>
      <c r="G36" s="676"/>
      <c r="H36" s="676"/>
      <c r="I36" s="676"/>
      <c r="J36" s="676"/>
      <c r="K36" s="676"/>
      <c r="L36" s="676"/>
      <c r="M36" s="676"/>
      <c r="N36" s="676"/>
      <c r="O36" s="676"/>
      <c r="P36" s="676"/>
      <c r="Q36" s="677"/>
      <c r="R36" s="678">
        <v>
1833641</v>
      </c>
      <c r="S36" s="679"/>
      <c r="T36" s="679"/>
      <c r="U36" s="679"/>
      <c r="V36" s="679"/>
      <c r="W36" s="679"/>
      <c r="X36" s="679"/>
      <c r="Y36" s="680"/>
      <c r="Z36" s="715">
        <v>
10.5</v>
      </c>
      <c r="AA36" s="715"/>
      <c r="AB36" s="715"/>
      <c r="AC36" s="715"/>
      <c r="AD36" s="716" t="s">
        <v>
239</v>
      </c>
      <c r="AE36" s="716"/>
      <c r="AF36" s="716"/>
      <c r="AG36" s="716"/>
      <c r="AH36" s="716"/>
      <c r="AI36" s="716"/>
      <c r="AJ36" s="716"/>
      <c r="AK36" s="716"/>
      <c r="AL36" s="681" t="s">
        <v>
129</v>
      </c>
      <c r="AM36" s="682"/>
      <c r="AN36" s="682"/>
      <c r="AO36" s="717"/>
      <c r="AP36" s="235"/>
      <c r="AQ36" s="730" t="s">
        <v>
333</v>
      </c>
      <c r="AR36" s="731"/>
      <c r="AS36" s="731"/>
      <c r="AT36" s="731"/>
      <c r="AU36" s="731"/>
      <c r="AV36" s="731"/>
      <c r="AW36" s="731"/>
      <c r="AX36" s="731"/>
      <c r="AY36" s="732"/>
      <c r="AZ36" s="733">
        <v>
1879801</v>
      </c>
      <c r="BA36" s="734"/>
      <c r="BB36" s="734"/>
      <c r="BC36" s="734"/>
      <c r="BD36" s="734"/>
      <c r="BE36" s="734"/>
      <c r="BF36" s="735"/>
      <c r="BG36" s="736" t="s">
        <v>
334</v>
      </c>
      <c r="BH36" s="737"/>
      <c r="BI36" s="737"/>
      <c r="BJ36" s="737"/>
      <c r="BK36" s="737"/>
      <c r="BL36" s="737"/>
      <c r="BM36" s="737"/>
      <c r="BN36" s="737"/>
      <c r="BO36" s="737"/>
      <c r="BP36" s="737"/>
      <c r="BQ36" s="737"/>
      <c r="BR36" s="737"/>
      <c r="BS36" s="737"/>
      <c r="BT36" s="737"/>
      <c r="BU36" s="738"/>
      <c r="BV36" s="733">
        <v>
42040</v>
      </c>
      <c r="BW36" s="734"/>
      <c r="BX36" s="734"/>
      <c r="BY36" s="734"/>
      <c r="BZ36" s="734"/>
      <c r="CA36" s="734"/>
      <c r="CB36" s="735"/>
      <c r="CD36" s="711" t="s">
        <v>
335</v>
      </c>
      <c r="CE36" s="712"/>
      <c r="CF36" s="712"/>
      <c r="CG36" s="712"/>
      <c r="CH36" s="712"/>
      <c r="CI36" s="712"/>
      <c r="CJ36" s="712"/>
      <c r="CK36" s="712"/>
      <c r="CL36" s="712"/>
      <c r="CM36" s="712"/>
      <c r="CN36" s="712"/>
      <c r="CO36" s="712"/>
      <c r="CP36" s="712"/>
      <c r="CQ36" s="713"/>
      <c r="CR36" s="678">
        <v>
1923685</v>
      </c>
      <c r="CS36" s="679"/>
      <c r="CT36" s="679"/>
      <c r="CU36" s="679"/>
      <c r="CV36" s="679"/>
      <c r="CW36" s="679"/>
      <c r="CX36" s="679"/>
      <c r="CY36" s="680"/>
      <c r="CZ36" s="681">
        <v>
11.3</v>
      </c>
      <c r="DA36" s="699"/>
      <c r="DB36" s="699"/>
      <c r="DC36" s="700"/>
      <c r="DD36" s="684">
        <v>
1364301</v>
      </c>
      <c r="DE36" s="679"/>
      <c r="DF36" s="679"/>
      <c r="DG36" s="679"/>
      <c r="DH36" s="679"/>
      <c r="DI36" s="679"/>
      <c r="DJ36" s="679"/>
      <c r="DK36" s="680"/>
      <c r="DL36" s="684">
        <v>
1239878</v>
      </c>
      <c r="DM36" s="679"/>
      <c r="DN36" s="679"/>
      <c r="DO36" s="679"/>
      <c r="DP36" s="679"/>
      <c r="DQ36" s="679"/>
      <c r="DR36" s="679"/>
      <c r="DS36" s="679"/>
      <c r="DT36" s="679"/>
      <c r="DU36" s="679"/>
      <c r="DV36" s="680"/>
      <c r="DW36" s="681">
        <v>
15.5</v>
      </c>
      <c r="DX36" s="699"/>
      <c r="DY36" s="699"/>
      <c r="DZ36" s="699"/>
      <c r="EA36" s="699"/>
      <c r="EB36" s="699"/>
      <c r="EC36" s="714"/>
    </row>
    <row r="37" spans="2:133" ht="11.25" customHeight="1" x14ac:dyDescent="0.2">
      <c r="B37" s="675" t="s">
        <v>
336</v>
      </c>
      <c r="C37" s="676"/>
      <c r="D37" s="676"/>
      <c r="E37" s="676"/>
      <c r="F37" s="676"/>
      <c r="G37" s="676"/>
      <c r="H37" s="676"/>
      <c r="I37" s="676"/>
      <c r="J37" s="676"/>
      <c r="K37" s="676"/>
      <c r="L37" s="676"/>
      <c r="M37" s="676"/>
      <c r="N37" s="676"/>
      <c r="O37" s="676"/>
      <c r="P37" s="676"/>
      <c r="Q37" s="677"/>
      <c r="R37" s="678">
        <v>
283369</v>
      </c>
      <c r="S37" s="679"/>
      <c r="T37" s="679"/>
      <c r="U37" s="679"/>
      <c r="V37" s="679"/>
      <c r="W37" s="679"/>
      <c r="X37" s="679"/>
      <c r="Y37" s="680"/>
      <c r="Z37" s="715">
        <v>
1.6</v>
      </c>
      <c r="AA37" s="715"/>
      <c r="AB37" s="715"/>
      <c r="AC37" s="715"/>
      <c r="AD37" s="716" t="s">
        <v>
129</v>
      </c>
      <c r="AE37" s="716"/>
      <c r="AF37" s="716"/>
      <c r="AG37" s="716"/>
      <c r="AH37" s="716"/>
      <c r="AI37" s="716"/>
      <c r="AJ37" s="716"/>
      <c r="AK37" s="716"/>
      <c r="AL37" s="681" t="s">
        <v>
129</v>
      </c>
      <c r="AM37" s="682"/>
      <c r="AN37" s="682"/>
      <c r="AO37" s="717"/>
      <c r="AQ37" s="718" t="s">
        <v>
337</v>
      </c>
      <c r="AR37" s="719"/>
      <c r="AS37" s="719"/>
      <c r="AT37" s="719"/>
      <c r="AU37" s="719"/>
      <c r="AV37" s="719"/>
      <c r="AW37" s="719"/>
      <c r="AX37" s="719"/>
      <c r="AY37" s="720"/>
      <c r="AZ37" s="678">
        <v>
400160</v>
      </c>
      <c r="BA37" s="679"/>
      <c r="BB37" s="679"/>
      <c r="BC37" s="679"/>
      <c r="BD37" s="697"/>
      <c r="BE37" s="697"/>
      <c r="BF37" s="721"/>
      <c r="BG37" s="711" t="s">
        <v>
338</v>
      </c>
      <c r="BH37" s="712"/>
      <c r="BI37" s="712"/>
      <c r="BJ37" s="712"/>
      <c r="BK37" s="712"/>
      <c r="BL37" s="712"/>
      <c r="BM37" s="712"/>
      <c r="BN37" s="712"/>
      <c r="BO37" s="712"/>
      <c r="BP37" s="712"/>
      <c r="BQ37" s="712"/>
      <c r="BR37" s="712"/>
      <c r="BS37" s="712"/>
      <c r="BT37" s="712"/>
      <c r="BU37" s="713"/>
      <c r="BV37" s="678">
        <v>
-276960</v>
      </c>
      <c r="BW37" s="679"/>
      <c r="BX37" s="679"/>
      <c r="BY37" s="679"/>
      <c r="BZ37" s="679"/>
      <c r="CA37" s="679"/>
      <c r="CB37" s="722"/>
      <c r="CD37" s="711" t="s">
        <v>
339</v>
      </c>
      <c r="CE37" s="712"/>
      <c r="CF37" s="712"/>
      <c r="CG37" s="712"/>
      <c r="CH37" s="712"/>
      <c r="CI37" s="712"/>
      <c r="CJ37" s="712"/>
      <c r="CK37" s="712"/>
      <c r="CL37" s="712"/>
      <c r="CM37" s="712"/>
      <c r="CN37" s="712"/>
      <c r="CO37" s="712"/>
      <c r="CP37" s="712"/>
      <c r="CQ37" s="713"/>
      <c r="CR37" s="678">
        <v>
530832</v>
      </c>
      <c r="CS37" s="697"/>
      <c r="CT37" s="697"/>
      <c r="CU37" s="697"/>
      <c r="CV37" s="697"/>
      <c r="CW37" s="697"/>
      <c r="CX37" s="697"/>
      <c r="CY37" s="698"/>
      <c r="CZ37" s="681">
        <v>
3.1</v>
      </c>
      <c r="DA37" s="699"/>
      <c r="DB37" s="699"/>
      <c r="DC37" s="700"/>
      <c r="DD37" s="684">
        <v>
354648</v>
      </c>
      <c r="DE37" s="697"/>
      <c r="DF37" s="697"/>
      <c r="DG37" s="697"/>
      <c r="DH37" s="697"/>
      <c r="DI37" s="697"/>
      <c r="DJ37" s="697"/>
      <c r="DK37" s="698"/>
      <c r="DL37" s="684">
        <v>
331838</v>
      </c>
      <c r="DM37" s="697"/>
      <c r="DN37" s="697"/>
      <c r="DO37" s="697"/>
      <c r="DP37" s="697"/>
      <c r="DQ37" s="697"/>
      <c r="DR37" s="697"/>
      <c r="DS37" s="697"/>
      <c r="DT37" s="697"/>
      <c r="DU37" s="697"/>
      <c r="DV37" s="698"/>
      <c r="DW37" s="681">
        <v>
4.2</v>
      </c>
      <c r="DX37" s="699"/>
      <c r="DY37" s="699"/>
      <c r="DZ37" s="699"/>
      <c r="EA37" s="699"/>
      <c r="EB37" s="699"/>
      <c r="EC37" s="714"/>
    </row>
    <row r="38" spans="2:133" ht="11.25" customHeight="1" x14ac:dyDescent="0.2">
      <c r="B38" s="675" t="s">
        <v>
340</v>
      </c>
      <c r="C38" s="676"/>
      <c r="D38" s="676"/>
      <c r="E38" s="676"/>
      <c r="F38" s="676"/>
      <c r="G38" s="676"/>
      <c r="H38" s="676"/>
      <c r="I38" s="676"/>
      <c r="J38" s="676"/>
      <c r="K38" s="676"/>
      <c r="L38" s="676"/>
      <c r="M38" s="676"/>
      <c r="N38" s="676"/>
      <c r="O38" s="676"/>
      <c r="P38" s="676"/>
      <c r="Q38" s="677"/>
      <c r="R38" s="678">
        <v>
204436</v>
      </c>
      <c r="S38" s="679"/>
      <c r="T38" s="679"/>
      <c r="U38" s="679"/>
      <c r="V38" s="679"/>
      <c r="W38" s="679"/>
      <c r="X38" s="679"/>
      <c r="Y38" s="680"/>
      <c r="Z38" s="715">
        <v>
1.2</v>
      </c>
      <c r="AA38" s="715"/>
      <c r="AB38" s="715"/>
      <c r="AC38" s="715"/>
      <c r="AD38" s="716">
        <v>
104260</v>
      </c>
      <c r="AE38" s="716"/>
      <c r="AF38" s="716"/>
      <c r="AG38" s="716"/>
      <c r="AH38" s="716"/>
      <c r="AI38" s="716"/>
      <c r="AJ38" s="716"/>
      <c r="AK38" s="716"/>
      <c r="AL38" s="681">
        <v>
1.3</v>
      </c>
      <c r="AM38" s="682"/>
      <c r="AN38" s="682"/>
      <c r="AO38" s="717"/>
      <c r="AQ38" s="718" t="s">
        <v>
341</v>
      </c>
      <c r="AR38" s="719"/>
      <c r="AS38" s="719"/>
      <c r="AT38" s="719"/>
      <c r="AU38" s="719"/>
      <c r="AV38" s="719"/>
      <c r="AW38" s="719"/>
      <c r="AX38" s="719"/>
      <c r="AY38" s="720"/>
      <c r="AZ38" s="678">
        <v>
236281</v>
      </c>
      <c r="BA38" s="679"/>
      <c r="BB38" s="679"/>
      <c r="BC38" s="679"/>
      <c r="BD38" s="697"/>
      <c r="BE38" s="697"/>
      <c r="BF38" s="721"/>
      <c r="BG38" s="711" t="s">
        <v>
342</v>
      </c>
      <c r="BH38" s="712"/>
      <c r="BI38" s="712"/>
      <c r="BJ38" s="712"/>
      <c r="BK38" s="712"/>
      <c r="BL38" s="712"/>
      <c r="BM38" s="712"/>
      <c r="BN38" s="712"/>
      <c r="BO38" s="712"/>
      <c r="BP38" s="712"/>
      <c r="BQ38" s="712"/>
      <c r="BR38" s="712"/>
      <c r="BS38" s="712"/>
      <c r="BT38" s="712"/>
      <c r="BU38" s="713"/>
      <c r="BV38" s="678">
        <v>
5263</v>
      </c>
      <c r="BW38" s="679"/>
      <c r="BX38" s="679"/>
      <c r="BY38" s="679"/>
      <c r="BZ38" s="679"/>
      <c r="CA38" s="679"/>
      <c r="CB38" s="722"/>
      <c r="CD38" s="711" t="s">
        <v>
343</v>
      </c>
      <c r="CE38" s="712"/>
      <c r="CF38" s="712"/>
      <c r="CG38" s="712"/>
      <c r="CH38" s="712"/>
      <c r="CI38" s="712"/>
      <c r="CJ38" s="712"/>
      <c r="CK38" s="712"/>
      <c r="CL38" s="712"/>
      <c r="CM38" s="712"/>
      <c r="CN38" s="712"/>
      <c r="CO38" s="712"/>
      <c r="CP38" s="712"/>
      <c r="CQ38" s="713"/>
      <c r="CR38" s="678">
        <v>
1643520</v>
      </c>
      <c r="CS38" s="679"/>
      <c r="CT38" s="679"/>
      <c r="CU38" s="679"/>
      <c r="CV38" s="679"/>
      <c r="CW38" s="679"/>
      <c r="CX38" s="679"/>
      <c r="CY38" s="680"/>
      <c r="CZ38" s="681">
        <v>
9.6999999999999993</v>
      </c>
      <c r="DA38" s="699"/>
      <c r="DB38" s="699"/>
      <c r="DC38" s="700"/>
      <c r="DD38" s="684">
        <v>
1485841</v>
      </c>
      <c r="DE38" s="679"/>
      <c r="DF38" s="679"/>
      <c r="DG38" s="679"/>
      <c r="DH38" s="679"/>
      <c r="DI38" s="679"/>
      <c r="DJ38" s="679"/>
      <c r="DK38" s="680"/>
      <c r="DL38" s="684">
        <v>
952122</v>
      </c>
      <c r="DM38" s="679"/>
      <c r="DN38" s="679"/>
      <c r="DO38" s="679"/>
      <c r="DP38" s="679"/>
      <c r="DQ38" s="679"/>
      <c r="DR38" s="679"/>
      <c r="DS38" s="679"/>
      <c r="DT38" s="679"/>
      <c r="DU38" s="679"/>
      <c r="DV38" s="680"/>
      <c r="DW38" s="681">
        <v>
11.9</v>
      </c>
      <c r="DX38" s="699"/>
      <c r="DY38" s="699"/>
      <c r="DZ38" s="699"/>
      <c r="EA38" s="699"/>
      <c r="EB38" s="699"/>
      <c r="EC38" s="714"/>
    </row>
    <row r="39" spans="2:133" ht="11.25" customHeight="1" x14ac:dyDescent="0.2">
      <c r="B39" s="675" t="s">
        <v>
344</v>
      </c>
      <c r="C39" s="676"/>
      <c r="D39" s="676"/>
      <c r="E39" s="676"/>
      <c r="F39" s="676"/>
      <c r="G39" s="676"/>
      <c r="H39" s="676"/>
      <c r="I39" s="676"/>
      <c r="J39" s="676"/>
      <c r="K39" s="676"/>
      <c r="L39" s="676"/>
      <c r="M39" s="676"/>
      <c r="N39" s="676"/>
      <c r="O39" s="676"/>
      <c r="P39" s="676"/>
      <c r="Q39" s="677"/>
      <c r="R39" s="678">
        <v>
1576100</v>
      </c>
      <c r="S39" s="679"/>
      <c r="T39" s="679"/>
      <c r="U39" s="679"/>
      <c r="V39" s="679"/>
      <c r="W39" s="679"/>
      <c r="X39" s="679"/>
      <c r="Y39" s="680"/>
      <c r="Z39" s="715">
        <v>
9</v>
      </c>
      <c r="AA39" s="715"/>
      <c r="AB39" s="715"/>
      <c r="AC39" s="715"/>
      <c r="AD39" s="716" t="s">
        <v>
129</v>
      </c>
      <c r="AE39" s="716"/>
      <c r="AF39" s="716"/>
      <c r="AG39" s="716"/>
      <c r="AH39" s="716"/>
      <c r="AI39" s="716"/>
      <c r="AJ39" s="716"/>
      <c r="AK39" s="716"/>
      <c r="AL39" s="681" t="s">
        <v>
129</v>
      </c>
      <c r="AM39" s="682"/>
      <c r="AN39" s="682"/>
      <c r="AO39" s="717"/>
      <c r="AQ39" s="718" t="s">
        <v>
345</v>
      </c>
      <c r="AR39" s="719"/>
      <c r="AS39" s="719"/>
      <c r="AT39" s="719"/>
      <c r="AU39" s="719"/>
      <c r="AV39" s="719"/>
      <c r="AW39" s="719"/>
      <c r="AX39" s="719"/>
      <c r="AY39" s="720"/>
      <c r="AZ39" s="678" t="s">
        <v>
129</v>
      </c>
      <c r="BA39" s="679"/>
      <c r="BB39" s="679"/>
      <c r="BC39" s="679"/>
      <c r="BD39" s="697"/>
      <c r="BE39" s="697"/>
      <c r="BF39" s="721"/>
      <c r="BG39" s="711" t="s">
        <v>
346</v>
      </c>
      <c r="BH39" s="712"/>
      <c r="BI39" s="712"/>
      <c r="BJ39" s="712"/>
      <c r="BK39" s="712"/>
      <c r="BL39" s="712"/>
      <c r="BM39" s="712"/>
      <c r="BN39" s="712"/>
      <c r="BO39" s="712"/>
      <c r="BP39" s="712"/>
      <c r="BQ39" s="712"/>
      <c r="BR39" s="712"/>
      <c r="BS39" s="712"/>
      <c r="BT39" s="712"/>
      <c r="BU39" s="713"/>
      <c r="BV39" s="678">
        <v>
8720</v>
      </c>
      <c r="BW39" s="679"/>
      <c r="BX39" s="679"/>
      <c r="BY39" s="679"/>
      <c r="BZ39" s="679"/>
      <c r="CA39" s="679"/>
      <c r="CB39" s="722"/>
      <c r="CD39" s="711" t="s">
        <v>
347</v>
      </c>
      <c r="CE39" s="712"/>
      <c r="CF39" s="712"/>
      <c r="CG39" s="712"/>
      <c r="CH39" s="712"/>
      <c r="CI39" s="712"/>
      <c r="CJ39" s="712"/>
      <c r="CK39" s="712"/>
      <c r="CL39" s="712"/>
      <c r="CM39" s="712"/>
      <c r="CN39" s="712"/>
      <c r="CO39" s="712"/>
      <c r="CP39" s="712"/>
      <c r="CQ39" s="713"/>
      <c r="CR39" s="678">
        <v>
555221</v>
      </c>
      <c r="CS39" s="697"/>
      <c r="CT39" s="697"/>
      <c r="CU39" s="697"/>
      <c r="CV39" s="697"/>
      <c r="CW39" s="697"/>
      <c r="CX39" s="697"/>
      <c r="CY39" s="698"/>
      <c r="CZ39" s="681">
        <v>
3.3</v>
      </c>
      <c r="DA39" s="699"/>
      <c r="DB39" s="699"/>
      <c r="DC39" s="700"/>
      <c r="DD39" s="684">
        <v>
551430</v>
      </c>
      <c r="DE39" s="697"/>
      <c r="DF39" s="697"/>
      <c r="DG39" s="697"/>
      <c r="DH39" s="697"/>
      <c r="DI39" s="697"/>
      <c r="DJ39" s="697"/>
      <c r="DK39" s="698"/>
      <c r="DL39" s="684" t="s">
        <v>
129</v>
      </c>
      <c r="DM39" s="697"/>
      <c r="DN39" s="697"/>
      <c r="DO39" s="697"/>
      <c r="DP39" s="697"/>
      <c r="DQ39" s="697"/>
      <c r="DR39" s="697"/>
      <c r="DS39" s="697"/>
      <c r="DT39" s="697"/>
      <c r="DU39" s="697"/>
      <c r="DV39" s="698"/>
      <c r="DW39" s="681" t="s">
        <v>
239</v>
      </c>
      <c r="DX39" s="699"/>
      <c r="DY39" s="699"/>
      <c r="DZ39" s="699"/>
      <c r="EA39" s="699"/>
      <c r="EB39" s="699"/>
      <c r="EC39" s="714"/>
    </row>
    <row r="40" spans="2:133" ht="11.25" customHeight="1" x14ac:dyDescent="0.2">
      <c r="B40" s="675" t="s">
        <v>
348</v>
      </c>
      <c r="C40" s="676"/>
      <c r="D40" s="676"/>
      <c r="E40" s="676"/>
      <c r="F40" s="676"/>
      <c r="G40" s="676"/>
      <c r="H40" s="676"/>
      <c r="I40" s="676"/>
      <c r="J40" s="676"/>
      <c r="K40" s="676"/>
      <c r="L40" s="676"/>
      <c r="M40" s="676"/>
      <c r="N40" s="676"/>
      <c r="O40" s="676"/>
      <c r="P40" s="676"/>
      <c r="Q40" s="677"/>
      <c r="R40" s="678" t="s">
        <v>
129</v>
      </c>
      <c r="S40" s="679"/>
      <c r="T40" s="679"/>
      <c r="U40" s="679"/>
      <c r="V40" s="679"/>
      <c r="W40" s="679"/>
      <c r="X40" s="679"/>
      <c r="Y40" s="680"/>
      <c r="Z40" s="715" t="s">
        <v>
129</v>
      </c>
      <c r="AA40" s="715"/>
      <c r="AB40" s="715"/>
      <c r="AC40" s="715"/>
      <c r="AD40" s="716" t="s">
        <v>
129</v>
      </c>
      <c r="AE40" s="716"/>
      <c r="AF40" s="716"/>
      <c r="AG40" s="716"/>
      <c r="AH40" s="716"/>
      <c r="AI40" s="716"/>
      <c r="AJ40" s="716"/>
      <c r="AK40" s="716"/>
      <c r="AL40" s="681" t="s">
        <v>
129</v>
      </c>
      <c r="AM40" s="682"/>
      <c r="AN40" s="682"/>
      <c r="AO40" s="717"/>
      <c r="AQ40" s="718" t="s">
        <v>
349</v>
      </c>
      <c r="AR40" s="719"/>
      <c r="AS40" s="719"/>
      <c r="AT40" s="719"/>
      <c r="AU40" s="719"/>
      <c r="AV40" s="719"/>
      <c r="AW40" s="719"/>
      <c r="AX40" s="719"/>
      <c r="AY40" s="720"/>
      <c r="AZ40" s="678" t="s">
        <v>
129</v>
      </c>
      <c r="BA40" s="679"/>
      <c r="BB40" s="679"/>
      <c r="BC40" s="679"/>
      <c r="BD40" s="697"/>
      <c r="BE40" s="697"/>
      <c r="BF40" s="721"/>
      <c r="BG40" s="723" t="s">
        <v>
350</v>
      </c>
      <c r="BH40" s="724"/>
      <c r="BI40" s="724"/>
      <c r="BJ40" s="724"/>
      <c r="BK40" s="724"/>
      <c r="BL40" s="236"/>
      <c r="BM40" s="712" t="s">
        <v>
351</v>
      </c>
      <c r="BN40" s="712"/>
      <c r="BO40" s="712"/>
      <c r="BP40" s="712"/>
      <c r="BQ40" s="712"/>
      <c r="BR40" s="712"/>
      <c r="BS40" s="712"/>
      <c r="BT40" s="712"/>
      <c r="BU40" s="713"/>
      <c r="BV40" s="678">
        <v>
81</v>
      </c>
      <c r="BW40" s="679"/>
      <c r="BX40" s="679"/>
      <c r="BY40" s="679"/>
      <c r="BZ40" s="679"/>
      <c r="CA40" s="679"/>
      <c r="CB40" s="722"/>
      <c r="CD40" s="711" t="s">
        <v>
352</v>
      </c>
      <c r="CE40" s="712"/>
      <c r="CF40" s="712"/>
      <c r="CG40" s="712"/>
      <c r="CH40" s="712"/>
      <c r="CI40" s="712"/>
      <c r="CJ40" s="712"/>
      <c r="CK40" s="712"/>
      <c r="CL40" s="712"/>
      <c r="CM40" s="712"/>
      <c r="CN40" s="712"/>
      <c r="CO40" s="712"/>
      <c r="CP40" s="712"/>
      <c r="CQ40" s="713"/>
      <c r="CR40" s="678" t="s">
        <v>
129</v>
      </c>
      <c r="CS40" s="679"/>
      <c r="CT40" s="679"/>
      <c r="CU40" s="679"/>
      <c r="CV40" s="679"/>
      <c r="CW40" s="679"/>
      <c r="CX40" s="679"/>
      <c r="CY40" s="680"/>
      <c r="CZ40" s="681" t="s">
        <v>
129</v>
      </c>
      <c r="DA40" s="699"/>
      <c r="DB40" s="699"/>
      <c r="DC40" s="700"/>
      <c r="DD40" s="684" t="s">
        <v>
129</v>
      </c>
      <c r="DE40" s="679"/>
      <c r="DF40" s="679"/>
      <c r="DG40" s="679"/>
      <c r="DH40" s="679"/>
      <c r="DI40" s="679"/>
      <c r="DJ40" s="679"/>
      <c r="DK40" s="680"/>
      <c r="DL40" s="684" t="s">
        <v>
239</v>
      </c>
      <c r="DM40" s="679"/>
      <c r="DN40" s="679"/>
      <c r="DO40" s="679"/>
      <c r="DP40" s="679"/>
      <c r="DQ40" s="679"/>
      <c r="DR40" s="679"/>
      <c r="DS40" s="679"/>
      <c r="DT40" s="679"/>
      <c r="DU40" s="679"/>
      <c r="DV40" s="680"/>
      <c r="DW40" s="681" t="s">
        <v>
239</v>
      </c>
      <c r="DX40" s="699"/>
      <c r="DY40" s="699"/>
      <c r="DZ40" s="699"/>
      <c r="EA40" s="699"/>
      <c r="EB40" s="699"/>
      <c r="EC40" s="714"/>
    </row>
    <row r="41" spans="2:133" ht="11.25" customHeight="1" x14ac:dyDescent="0.2">
      <c r="B41" s="675" t="s">
        <v>
353</v>
      </c>
      <c r="C41" s="676"/>
      <c r="D41" s="676"/>
      <c r="E41" s="676"/>
      <c r="F41" s="676"/>
      <c r="G41" s="676"/>
      <c r="H41" s="676"/>
      <c r="I41" s="676"/>
      <c r="J41" s="676"/>
      <c r="K41" s="676"/>
      <c r="L41" s="676"/>
      <c r="M41" s="676"/>
      <c r="N41" s="676"/>
      <c r="O41" s="676"/>
      <c r="P41" s="676"/>
      <c r="Q41" s="677"/>
      <c r="R41" s="678" t="s">
        <v>
129</v>
      </c>
      <c r="S41" s="679"/>
      <c r="T41" s="679"/>
      <c r="U41" s="679"/>
      <c r="V41" s="679"/>
      <c r="W41" s="679"/>
      <c r="X41" s="679"/>
      <c r="Y41" s="680"/>
      <c r="Z41" s="715" t="s">
        <v>
129</v>
      </c>
      <c r="AA41" s="715"/>
      <c r="AB41" s="715"/>
      <c r="AC41" s="715"/>
      <c r="AD41" s="716" t="s">
        <v>
129</v>
      </c>
      <c r="AE41" s="716"/>
      <c r="AF41" s="716"/>
      <c r="AG41" s="716"/>
      <c r="AH41" s="716"/>
      <c r="AI41" s="716"/>
      <c r="AJ41" s="716"/>
      <c r="AK41" s="716"/>
      <c r="AL41" s="681" t="s">
        <v>
239</v>
      </c>
      <c r="AM41" s="682"/>
      <c r="AN41" s="682"/>
      <c r="AO41" s="717"/>
      <c r="AQ41" s="718" t="s">
        <v>
354</v>
      </c>
      <c r="AR41" s="719"/>
      <c r="AS41" s="719"/>
      <c r="AT41" s="719"/>
      <c r="AU41" s="719"/>
      <c r="AV41" s="719"/>
      <c r="AW41" s="719"/>
      <c r="AX41" s="719"/>
      <c r="AY41" s="720"/>
      <c r="AZ41" s="678">
        <v>
522834</v>
      </c>
      <c r="BA41" s="679"/>
      <c r="BB41" s="679"/>
      <c r="BC41" s="679"/>
      <c r="BD41" s="697"/>
      <c r="BE41" s="697"/>
      <c r="BF41" s="721"/>
      <c r="BG41" s="723"/>
      <c r="BH41" s="724"/>
      <c r="BI41" s="724"/>
      <c r="BJ41" s="724"/>
      <c r="BK41" s="724"/>
      <c r="BL41" s="236"/>
      <c r="BM41" s="712" t="s">
        <v>
355</v>
      </c>
      <c r="BN41" s="712"/>
      <c r="BO41" s="712"/>
      <c r="BP41" s="712"/>
      <c r="BQ41" s="712"/>
      <c r="BR41" s="712"/>
      <c r="BS41" s="712"/>
      <c r="BT41" s="712"/>
      <c r="BU41" s="713"/>
      <c r="BV41" s="678" t="s">
        <v>
129</v>
      </c>
      <c r="BW41" s="679"/>
      <c r="BX41" s="679"/>
      <c r="BY41" s="679"/>
      <c r="BZ41" s="679"/>
      <c r="CA41" s="679"/>
      <c r="CB41" s="722"/>
      <c r="CD41" s="711" t="s">
        <v>
356</v>
      </c>
      <c r="CE41" s="712"/>
      <c r="CF41" s="712"/>
      <c r="CG41" s="712"/>
      <c r="CH41" s="712"/>
      <c r="CI41" s="712"/>
      <c r="CJ41" s="712"/>
      <c r="CK41" s="712"/>
      <c r="CL41" s="712"/>
      <c r="CM41" s="712"/>
      <c r="CN41" s="712"/>
      <c r="CO41" s="712"/>
      <c r="CP41" s="712"/>
      <c r="CQ41" s="713"/>
      <c r="CR41" s="678" t="s">
        <v>
129</v>
      </c>
      <c r="CS41" s="697"/>
      <c r="CT41" s="697"/>
      <c r="CU41" s="697"/>
      <c r="CV41" s="697"/>
      <c r="CW41" s="697"/>
      <c r="CX41" s="697"/>
      <c r="CY41" s="698"/>
      <c r="CZ41" s="681" t="s">
        <v>
129</v>
      </c>
      <c r="DA41" s="699"/>
      <c r="DB41" s="699"/>
      <c r="DC41" s="700"/>
      <c r="DD41" s="684" t="s">
        <v>
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
357</v>
      </c>
      <c r="C42" s="660"/>
      <c r="D42" s="660"/>
      <c r="E42" s="660"/>
      <c r="F42" s="660"/>
      <c r="G42" s="660"/>
      <c r="H42" s="660"/>
      <c r="I42" s="660"/>
      <c r="J42" s="660"/>
      <c r="K42" s="660"/>
      <c r="L42" s="660"/>
      <c r="M42" s="660"/>
      <c r="N42" s="660"/>
      <c r="O42" s="660"/>
      <c r="P42" s="660"/>
      <c r="Q42" s="661"/>
      <c r="R42" s="662">
        <v>
17440602</v>
      </c>
      <c r="S42" s="701"/>
      <c r="T42" s="701"/>
      <c r="U42" s="701"/>
      <c r="V42" s="701"/>
      <c r="W42" s="701"/>
      <c r="X42" s="701"/>
      <c r="Y42" s="703"/>
      <c r="Z42" s="704">
        <v>
100</v>
      </c>
      <c r="AA42" s="704"/>
      <c r="AB42" s="704"/>
      <c r="AC42" s="704"/>
      <c r="AD42" s="705">
        <v>
7990516</v>
      </c>
      <c r="AE42" s="705"/>
      <c r="AF42" s="705"/>
      <c r="AG42" s="705"/>
      <c r="AH42" s="705"/>
      <c r="AI42" s="705"/>
      <c r="AJ42" s="705"/>
      <c r="AK42" s="705"/>
      <c r="AL42" s="665">
        <v>
100</v>
      </c>
      <c r="AM42" s="706"/>
      <c r="AN42" s="706"/>
      <c r="AO42" s="707"/>
      <c r="AQ42" s="708" t="s">
        <v>
358</v>
      </c>
      <c r="AR42" s="709"/>
      <c r="AS42" s="709"/>
      <c r="AT42" s="709"/>
      <c r="AU42" s="709"/>
      <c r="AV42" s="709"/>
      <c r="AW42" s="709"/>
      <c r="AX42" s="709"/>
      <c r="AY42" s="710"/>
      <c r="AZ42" s="662">
        <v>
720526</v>
      </c>
      <c r="BA42" s="701"/>
      <c r="BB42" s="701"/>
      <c r="BC42" s="701"/>
      <c r="BD42" s="663"/>
      <c r="BE42" s="663"/>
      <c r="BF42" s="727"/>
      <c r="BG42" s="725"/>
      <c r="BH42" s="726"/>
      <c r="BI42" s="726"/>
      <c r="BJ42" s="726"/>
      <c r="BK42" s="726"/>
      <c r="BL42" s="237"/>
      <c r="BM42" s="728" t="s">
        <v>
359</v>
      </c>
      <c r="BN42" s="728"/>
      <c r="BO42" s="728"/>
      <c r="BP42" s="728"/>
      <c r="BQ42" s="728"/>
      <c r="BR42" s="728"/>
      <c r="BS42" s="728"/>
      <c r="BT42" s="728"/>
      <c r="BU42" s="729"/>
      <c r="BV42" s="662">
        <v>
281</v>
      </c>
      <c r="BW42" s="701"/>
      <c r="BX42" s="701"/>
      <c r="BY42" s="701"/>
      <c r="BZ42" s="701"/>
      <c r="CA42" s="701"/>
      <c r="CB42" s="702"/>
      <c r="CD42" s="675" t="s">
        <v>
360</v>
      </c>
      <c r="CE42" s="676"/>
      <c r="CF42" s="676"/>
      <c r="CG42" s="676"/>
      <c r="CH42" s="676"/>
      <c r="CI42" s="676"/>
      <c r="CJ42" s="676"/>
      <c r="CK42" s="676"/>
      <c r="CL42" s="676"/>
      <c r="CM42" s="676"/>
      <c r="CN42" s="676"/>
      <c r="CO42" s="676"/>
      <c r="CP42" s="676"/>
      <c r="CQ42" s="677"/>
      <c r="CR42" s="678">
        <v>
3971166</v>
      </c>
      <c r="CS42" s="679"/>
      <c r="CT42" s="679"/>
      <c r="CU42" s="679"/>
      <c r="CV42" s="679"/>
      <c r="CW42" s="679"/>
      <c r="CX42" s="679"/>
      <c r="CY42" s="680"/>
      <c r="CZ42" s="681">
        <v>
23.3</v>
      </c>
      <c r="DA42" s="682"/>
      <c r="DB42" s="682"/>
      <c r="DC42" s="683"/>
      <c r="DD42" s="684">
        <v>
756775</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
361</v>
      </c>
      <c r="CE43" s="676"/>
      <c r="CF43" s="676"/>
      <c r="CG43" s="676"/>
      <c r="CH43" s="676"/>
      <c r="CI43" s="676"/>
      <c r="CJ43" s="676"/>
      <c r="CK43" s="676"/>
      <c r="CL43" s="676"/>
      <c r="CM43" s="676"/>
      <c r="CN43" s="676"/>
      <c r="CO43" s="676"/>
      <c r="CP43" s="676"/>
      <c r="CQ43" s="677"/>
      <c r="CR43" s="678">
        <v>
58681</v>
      </c>
      <c r="CS43" s="697"/>
      <c r="CT43" s="697"/>
      <c r="CU43" s="697"/>
      <c r="CV43" s="697"/>
      <c r="CW43" s="697"/>
      <c r="CX43" s="697"/>
      <c r="CY43" s="698"/>
      <c r="CZ43" s="681">
        <v>
0.3</v>
      </c>
      <c r="DA43" s="699"/>
      <c r="DB43" s="699"/>
      <c r="DC43" s="700"/>
      <c r="DD43" s="684">
        <v>
58681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
309</v>
      </c>
      <c r="CE44" s="692"/>
      <c r="CF44" s="675" t="s">
        <v>
362</v>
      </c>
      <c r="CG44" s="676"/>
      <c r="CH44" s="676"/>
      <c r="CI44" s="676"/>
      <c r="CJ44" s="676"/>
      <c r="CK44" s="676"/>
      <c r="CL44" s="676"/>
      <c r="CM44" s="676"/>
      <c r="CN44" s="676"/>
      <c r="CO44" s="676"/>
      <c r="CP44" s="676"/>
      <c r="CQ44" s="677"/>
      <c r="CR44" s="678">
        <v>
3971166</v>
      </c>
      <c r="CS44" s="679"/>
      <c r="CT44" s="679"/>
      <c r="CU44" s="679"/>
      <c r="CV44" s="679"/>
      <c r="CW44" s="679"/>
      <c r="CX44" s="679"/>
      <c r="CY44" s="680"/>
      <c r="CZ44" s="681">
        <v>
23.3</v>
      </c>
      <c r="DA44" s="682"/>
      <c r="DB44" s="682"/>
      <c r="DC44" s="683"/>
      <c r="DD44" s="684">
        <v>
756775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
363</v>
      </c>
      <c r="CG45" s="676"/>
      <c r="CH45" s="676"/>
      <c r="CI45" s="676"/>
      <c r="CJ45" s="676"/>
      <c r="CK45" s="676"/>
      <c r="CL45" s="676"/>
      <c r="CM45" s="676"/>
      <c r="CN45" s="676"/>
      <c r="CO45" s="676"/>
      <c r="CP45" s="676"/>
      <c r="CQ45" s="677"/>
      <c r="CR45" s="678">
        <v>
2449181</v>
      </c>
      <c r="CS45" s="697"/>
      <c r="CT45" s="697"/>
      <c r="CU45" s="697"/>
      <c r="CV45" s="697"/>
      <c r="CW45" s="697"/>
      <c r="CX45" s="697"/>
      <c r="CY45" s="698"/>
      <c r="CZ45" s="681">
        <v>
14.4</v>
      </c>
      <c r="DA45" s="699"/>
      <c r="DB45" s="699"/>
      <c r="DC45" s="700"/>
      <c r="DD45" s="684">
        <v>
193431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
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
365</v>
      </c>
      <c r="CG46" s="676"/>
      <c r="CH46" s="676"/>
      <c r="CI46" s="676"/>
      <c r="CJ46" s="676"/>
      <c r="CK46" s="676"/>
      <c r="CL46" s="676"/>
      <c r="CM46" s="676"/>
      <c r="CN46" s="676"/>
      <c r="CO46" s="676"/>
      <c r="CP46" s="676"/>
      <c r="CQ46" s="677"/>
      <c r="CR46" s="678">
        <v>
1521985</v>
      </c>
      <c r="CS46" s="679"/>
      <c r="CT46" s="679"/>
      <c r="CU46" s="679"/>
      <c r="CV46" s="679"/>
      <c r="CW46" s="679"/>
      <c r="CX46" s="679"/>
      <c r="CY46" s="680"/>
      <c r="CZ46" s="681">
        <v>
8.9</v>
      </c>
      <c r="DA46" s="682"/>
      <c r="DB46" s="682"/>
      <c r="DC46" s="683"/>
      <c r="DD46" s="684">
        <v>
563344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
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
367</v>
      </c>
      <c r="CG47" s="676"/>
      <c r="CH47" s="676"/>
      <c r="CI47" s="676"/>
      <c r="CJ47" s="676"/>
      <c r="CK47" s="676"/>
      <c r="CL47" s="676"/>
      <c r="CM47" s="676"/>
      <c r="CN47" s="676"/>
      <c r="CO47" s="676"/>
      <c r="CP47" s="676"/>
      <c r="CQ47" s="677"/>
      <c r="CR47" s="678" t="s">
        <v>
239</v>
      </c>
      <c r="CS47" s="697"/>
      <c r="CT47" s="697"/>
      <c r="CU47" s="697"/>
      <c r="CV47" s="697"/>
      <c r="CW47" s="697"/>
      <c r="CX47" s="697"/>
      <c r="CY47" s="698"/>
      <c r="CZ47" s="681" t="s">
        <v>
239</v>
      </c>
      <c r="DA47" s="699"/>
      <c r="DB47" s="699"/>
      <c r="DC47" s="700"/>
      <c r="DD47" s="684" t="s">
        <v>
239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
368</v>
      </c>
      <c r="CD48" s="695"/>
      <c r="CE48" s="696"/>
      <c r="CF48" s="675" t="s">
        <v>
369</v>
      </c>
      <c r="CG48" s="676"/>
      <c r="CH48" s="676"/>
      <c r="CI48" s="676"/>
      <c r="CJ48" s="676"/>
      <c r="CK48" s="676"/>
      <c r="CL48" s="676"/>
      <c r="CM48" s="676"/>
      <c r="CN48" s="676"/>
      <c r="CO48" s="676"/>
      <c r="CP48" s="676"/>
      <c r="CQ48" s="677"/>
      <c r="CR48" s="678" t="s">
        <v>
129</v>
      </c>
      <c r="CS48" s="679"/>
      <c r="CT48" s="679"/>
      <c r="CU48" s="679"/>
      <c r="CV48" s="679"/>
      <c r="CW48" s="679"/>
      <c r="CX48" s="679"/>
      <c r="CY48" s="680"/>
      <c r="CZ48" s="681" t="s">
        <v>
239</v>
      </c>
      <c r="DA48" s="682"/>
      <c r="DB48" s="682"/>
      <c r="DC48" s="683"/>
      <c r="DD48" s="684" t="s">
        <v>
239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
370</v>
      </c>
      <c r="CE49" s="660"/>
      <c r="CF49" s="660"/>
      <c r="CG49" s="660"/>
      <c r="CH49" s="660"/>
      <c r="CI49" s="660"/>
      <c r="CJ49" s="660"/>
      <c r="CK49" s="660"/>
      <c r="CL49" s="660"/>
      <c r="CM49" s="660"/>
      <c r="CN49" s="660"/>
      <c r="CO49" s="660"/>
      <c r="CP49" s="660"/>
      <c r="CQ49" s="661"/>
      <c r="CR49" s="662">
        <v>
17030424</v>
      </c>
      <c r="CS49" s="663"/>
      <c r="CT49" s="663"/>
      <c r="CU49" s="663"/>
      <c r="CV49" s="663"/>
      <c r="CW49" s="663"/>
      <c r="CX49" s="663"/>
      <c r="CY49" s="664"/>
      <c r="CZ49" s="665">
        <v>
100</v>
      </c>
      <c r="DA49" s="666"/>
      <c r="DB49" s="666"/>
      <c r="DC49" s="667"/>
      <c r="DD49" s="668">
        <v>
9922716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OOzI0omAg0zuIfIGjVzqmt36Fe4w2PU/1eusQkxr6VoVfx8MG3nneRliUqWvgX4cds/sdjUA/UtpoKmgOUYS1w==" saltValue="GFZY0+ites0HN+ZHOduC2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
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
372</v>
      </c>
      <c r="DK2" s="1204"/>
      <c r="DL2" s="1204"/>
      <c r="DM2" s="1204"/>
      <c r="DN2" s="1204"/>
      <c r="DO2" s="1205"/>
      <c r="DP2" s="250"/>
      <c r="DQ2" s="1203" t="s">
        <v>
373</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
374</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
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
376</v>
      </c>
      <c r="B5" s="1089"/>
      <c r="C5" s="1089"/>
      <c r="D5" s="1089"/>
      <c r="E5" s="1089"/>
      <c r="F5" s="1089"/>
      <c r="G5" s="1089"/>
      <c r="H5" s="1089"/>
      <c r="I5" s="1089"/>
      <c r="J5" s="1089"/>
      <c r="K5" s="1089"/>
      <c r="L5" s="1089"/>
      <c r="M5" s="1089"/>
      <c r="N5" s="1089"/>
      <c r="O5" s="1089"/>
      <c r="P5" s="1090"/>
      <c r="Q5" s="1094" t="s">
        <v>
377</v>
      </c>
      <c r="R5" s="1095"/>
      <c r="S5" s="1095"/>
      <c r="T5" s="1095"/>
      <c r="U5" s="1096"/>
      <c r="V5" s="1094" t="s">
        <v>
378</v>
      </c>
      <c r="W5" s="1095"/>
      <c r="X5" s="1095"/>
      <c r="Y5" s="1095"/>
      <c r="Z5" s="1096"/>
      <c r="AA5" s="1094" t="s">
        <v>
379</v>
      </c>
      <c r="AB5" s="1095"/>
      <c r="AC5" s="1095"/>
      <c r="AD5" s="1095"/>
      <c r="AE5" s="1095"/>
      <c r="AF5" s="1206" t="s">
        <v>
380</v>
      </c>
      <c r="AG5" s="1095"/>
      <c r="AH5" s="1095"/>
      <c r="AI5" s="1095"/>
      <c r="AJ5" s="1110"/>
      <c r="AK5" s="1095" t="s">
        <v>
381</v>
      </c>
      <c r="AL5" s="1095"/>
      <c r="AM5" s="1095"/>
      <c r="AN5" s="1095"/>
      <c r="AO5" s="1096"/>
      <c r="AP5" s="1094" t="s">
        <v>
382</v>
      </c>
      <c r="AQ5" s="1095"/>
      <c r="AR5" s="1095"/>
      <c r="AS5" s="1095"/>
      <c r="AT5" s="1096"/>
      <c r="AU5" s="1094" t="s">
        <v>
383</v>
      </c>
      <c r="AV5" s="1095"/>
      <c r="AW5" s="1095"/>
      <c r="AX5" s="1095"/>
      <c r="AY5" s="1110"/>
      <c r="AZ5" s="257"/>
      <c r="BA5" s="257"/>
      <c r="BB5" s="257"/>
      <c r="BC5" s="257"/>
      <c r="BD5" s="257"/>
      <c r="BE5" s="258"/>
      <c r="BF5" s="258"/>
      <c r="BG5" s="258"/>
      <c r="BH5" s="258"/>
      <c r="BI5" s="258"/>
      <c r="BJ5" s="258"/>
      <c r="BK5" s="258"/>
      <c r="BL5" s="258"/>
      <c r="BM5" s="258"/>
      <c r="BN5" s="258"/>
      <c r="BO5" s="258"/>
      <c r="BP5" s="258"/>
      <c r="BQ5" s="1088" t="s">
        <v>
384</v>
      </c>
      <c r="BR5" s="1089"/>
      <c r="BS5" s="1089"/>
      <c r="BT5" s="1089"/>
      <c r="BU5" s="1089"/>
      <c r="BV5" s="1089"/>
      <c r="BW5" s="1089"/>
      <c r="BX5" s="1089"/>
      <c r="BY5" s="1089"/>
      <c r="BZ5" s="1089"/>
      <c r="CA5" s="1089"/>
      <c r="CB5" s="1089"/>
      <c r="CC5" s="1089"/>
      <c r="CD5" s="1089"/>
      <c r="CE5" s="1089"/>
      <c r="CF5" s="1089"/>
      <c r="CG5" s="1090"/>
      <c r="CH5" s="1094" t="s">
        <v>
385</v>
      </c>
      <c r="CI5" s="1095"/>
      <c r="CJ5" s="1095"/>
      <c r="CK5" s="1095"/>
      <c r="CL5" s="1096"/>
      <c r="CM5" s="1094" t="s">
        <v>
386</v>
      </c>
      <c r="CN5" s="1095"/>
      <c r="CO5" s="1095"/>
      <c r="CP5" s="1095"/>
      <c r="CQ5" s="1096"/>
      <c r="CR5" s="1094" t="s">
        <v>
387</v>
      </c>
      <c r="CS5" s="1095"/>
      <c r="CT5" s="1095"/>
      <c r="CU5" s="1095"/>
      <c r="CV5" s="1096"/>
      <c r="CW5" s="1094" t="s">
        <v>
388</v>
      </c>
      <c r="CX5" s="1095"/>
      <c r="CY5" s="1095"/>
      <c r="CZ5" s="1095"/>
      <c r="DA5" s="1096"/>
      <c r="DB5" s="1094" t="s">
        <v>
389</v>
      </c>
      <c r="DC5" s="1095"/>
      <c r="DD5" s="1095"/>
      <c r="DE5" s="1095"/>
      <c r="DF5" s="1096"/>
      <c r="DG5" s="1191" t="s">
        <v>
390</v>
      </c>
      <c r="DH5" s="1192"/>
      <c r="DI5" s="1192"/>
      <c r="DJ5" s="1192"/>
      <c r="DK5" s="1193"/>
      <c r="DL5" s="1191" t="s">
        <v>
391</v>
      </c>
      <c r="DM5" s="1192"/>
      <c r="DN5" s="1192"/>
      <c r="DO5" s="1192"/>
      <c r="DP5" s="1193"/>
      <c r="DQ5" s="1094" t="s">
        <v>
392</v>
      </c>
      <c r="DR5" s="1095"/>
      <c r="DS5" s="1095"/>
      <c r="DT5" s="1095"/>
      <c r="DU5" s="1096"/>
      <c r="DV5" s="1094" t="s">
        <v>
383</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
1</v>
      </c>
      <c r="B7" s="1143" t="s">
        <v>
393</v>
      </c>
      <c r="C7" s="1144"/>
      <c r="D7" s="1144"/>
      <c r="E7" s="1144"/>
      <c r="F7" s="1144"/>
      <c r="G7" s="1144"/>
      <c r="H7" s="1144"/>
      <c r="I7" s="1144"/>
      <c r="J7" s="1144"/>
      <c r="K7" s="1144"/>
      <c r="L7" s="1144"/>
      <c r="M7" s="1144"/>
      <c r="N7" s="1144"/>
      <c r="O7" s="1144"/>
      <c r="P7" s="1145"/>
      <c r="Q7" s="1197">
        <v>
16490</v>
      </c>
      <c r="R7" s="1198"/>
      <c r="S7" s="1198"/>
      <c r="T7" s="1198"/>
      <c r="U7" s="1198"/>
      <c r="V7" s="1198">
        <v>
16143</v>
      </c>
      <c r="W7" s="1198"/>
      <c r="X7" s="1198"/>
      <c r="Y7" s="1198"/>
      <c r="Z7" s="1198"/>
      <c r="AA7" s="1198">
        <v>
348</v>
      </c>
      <c r="AB7" s="1198"/>
      <c r="AC7" s="1198"/>
      <c r="AD7" s="1198"/>
      <c r="AE7" s="1199"/>
      <c r="AF7" s="1200">
        <v>
204</v>
      </c>
      <c r="AG7" s="1201"/>
      <c r="AH7" s="1201"/>
      <c r="AI7" s="1201"/>
      <c r="AJ7" s="1202"/>
      <c r="AK7" s="1184">
        <v>
1834</v>
      </c>
      <c r="AL7" s="1185"/>
      <c r="AM7" s="1185"/>
      <c r="AN7" s="1185"/>
      <c r="AO7" s="1185"/>
      <c r="AP7" s="1185">
        <v>
3648</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
1</v>
      </c>
      <c r="BR7" s="261" t="s">
        <v>
588</v>
      </c>
      <c r="BS7" s="1188" t="s">
        <v>
587</v>
      </c>
      <c r="BT7" s="1189"/>
      <c r="BU7" s="1189"/>
      <c r="BV7" s="1189"/>
      <c r="BW7" s="1189"/>
      <c r="BX7" s="1189"/>
      <c r="BY7" s="1189"/>
      <c r="BZ7" s="1189"/>
      <c r="CA7" s="1189"/>
      <c r="CB7" s="1189"/>
      <c r="CC7" s="1189"/>
      <c r="CD7" s="1189"/>
      <c r="CE7" s="1189"/>
      <c r="CF7" s="1189"/>
      <c r="CG7" s="1190"/>
      <c r="CH7" s="1181">
        <v>
0</v>
      </c>
      <c r="CI7" s="1182"/>
      <c r="CJ7" s="1182"/>
      <c r="CK7" s="1182"/>
      <c r="CL7" s="1183"/>
      <c r="CM7" s="1181">
        <v>
24</v>
      </c>
      <c r="CN7" s="1182"/>
      <c r="CO7" s="1182"/>
      <c r="CP7" s="1182"/>
      <c r="CQ7" s="1183"/>
      <c r="CR7" s="1181">
        <v>
10</v>
      </c>
      <c r="CS7" s="1182"/>
      <c r="CT7" s="1182"/>
      <c r="CU7" s="1182"/>
      <c r="CV7" s="1183"/>
      <c r="CW7" s="1181">
        <v>
1</v>
      </c>
      <c r="CX7" s="1182"/>
      <c r="CY7" s="1182"/>
      <c r="CZ7" s="1182"/>
      <c r="DA7" s="1183"/>
      <c r="DB7" s="1181" t="s">
        <v>
589</v>
      </c>
      <c r="DC7" s="1182"/>
      <c r="DD7" s="1182"/>
      <c r="DE7" s="1182"/>
      <c r="DF7" s="1183"/>
      <c r="DG7" s="1181">
        <v>
669</v>
      </c>
      <c r="DH7" s="1182"/>
      <c r="DI7" s="1182"/>
      <c r="DJ7" s="1182"/>
      <c r="DK7" s="1183"/>
      <c r="DL7" s="1181" t="s">
        <v>
589</v>
      </c>
      <c r="DM7" s="1182"/>
      <c r="DN7" s="1182"/>
      <c r="DO7" s="1182"/>
      <c r="DP7" s="1183"/>
      <c r="DQ7" s="1181" t="s">
        <v>
589</v>
      </c>
      <c r="DR7" s="1182"/>
      <c r="DS7" s="1182"/>
      <c r="DT7" s="1182"/>
      <c r="DU7" s="1183"/>
      <c r="DV7" s="1208"/>
      <c r="DW7" s="1209"/>
      <c r="DX7" s="1209"/>
      <c r="DY7" s="1209"/>
      <c r="DZ7" s="1210"/>
      <c r="EA7" s="255"/>
    </row>
    <row r="8" spans="1:131" s="256" customFormat="1" ht="26.25" customHeight="1" x14ac:dyDescent="0.2">
      <c r="A8" s="262">
        <v>
2</v>
      </c>
      <c r="B8" s="1130" t="s">
        <v>
394</v>
      </c>
      <c r="C8" s="1131"/>
      <c r="D8" s="1131"/>
      <c r="E8" s="1131"/>
      <c r="F8" s="1131"/>
      <c r="G8" s="1131"/>
      <c r="H8" s="1131"/>
      <c r="I8" s="1131"/>
      <c r="J8" s="1131"/>
      <c r="K8" s="1131"/>
      <c r="L8" s="1131"/>
      <c r="M8" s="1131"/>
      <c r="N8" s="1131"/>
      <c r="O8" s="1131"/>
      <c r="P8" s="1132"/>
      <c r="Q8" s="1136">
        <v>
1543</v>
      </c>
      <c r="R8" s="1137"/>
      <c r="S8" s="1137"/>
      <c r="T8" s="1137"/>
      <c r="U8" s="1137"/>
      <c r="V8" s="1137">
        <v>
1480</v>
      </c>
      <c r="W8" s="1137"/>
      <c r="X8" s="1137"/>
      <c r="Y8" s="1137"/>
      <c r="Z8" s="1137"/>
      <c r="AA8" s="1137">
        <v>
62</v>
      </c>
      <c r="AB8" s="1137"/>
      <c r="AC8" s="1137"/>
      <c r="AD8" s="1137"/>
      <c r="AE8" s="1138"/>
      <c r="AF8" s="1112">
        <v>
62</v>
      </c>
      <c r="AG8" s="1113"/>
      <c r="AH8" s="1113"/>
      <c r="AI8" s="1113"/>
      <c r="AJ8" s="1114"/>
      <c r="AK8" s="1179">
        <v>
593</v>
      </c>
      <c r="AL8" s="1180"/>
      <c r="AM8" s="1180"/>
      <c r="AN8" s="1180"/>
      <c r="AO8" s="1180"/>
      <c r="AP8" s="1180">
        <v>
4276</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
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2">
      <c r="A9" s="262">
        <v>
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
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2">
      <c r="A10" s="262">
        <v>
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
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2">
      <c r="A11" s="262">
        <v>
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
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2">
      <c r="A12" s="262">
        <v>
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
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
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
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
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
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
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
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
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
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
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
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
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
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
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
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
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
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
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
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
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
395</v>
      </c>
      <c r="BA22" s="1128"/>
      <c r="BB22" s="1128"/>
      <c r="BC22" s="1128"/>
      <c r="BD22" s="1129"/>
      <c r="BE22" s="254"/>
      <c r="BF22" s="254"/>
      <c r="BG22" s="254"/>
      <c r="BH22" s="254"/>
      <c r="BI22" s="254"/>
      <c r="BJ22" s="254"/>
      <c r="BK22" s="254"/>
      <c r="BL22" s="254"/>
      <c r="BM22" s="254"/>
      <c r="BN22" s="254"/>
      <c r="BO22" s="254"/>
      <c r="BP22" s="254"/>
      <c r="BQ22" s="263">
        <v>
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
396</v>
      </c>
      <c r="B23" s="1037" t="s">
        <v>
397</v>
      </c>
      <c r="C23" s="1038"/>
      <c r="D23" s="1038"/>
      <c r="E23" s="1038"/>
      <c r="F23" s="1038"/>
      <c r="G23" s="1038"/>
      <c r="H23" s="1038"/>
      <c r="I23" s="1038"/>
      <c r="J23" s="1038"/>
      <c r="K23" s="1038"/>
      <c r="L23" s="1038"/>
      <c r="M23" s="1038"/>
      <c r="N23" s="1038"/>
      <c r="O23" s="1038"/>
      <c r="P23" s="1039"/>
      <c r="Q23" s="1161">
        <v>
17441</v>
      </c>
      <c r="R23" s="1162"/>
      <c r="S23" s="1162"/>
      <c r="T23" s="1162"/>
      <c r="U23" s="1162"/>
      <c r="V23" s="1162">
        <v>
17030</v>
      </c>
      <c r="W23" s="1162"/>
      <c r="X23" s="1162"/>
      <c r="Y23" s="1162"/>
      <c r="Z23" s="1162"/>
      <c r="AA23" s="1162">
        <v>
410</v>
      </c>
      <c r="AB23" s="1162"/>
      <c r="AC23" s="1162"/>
      <c r="AD23" s="1162"/>
      <c r="AE23" s="1163"/>
      <c r="AF23" s="1164">
        <v>
266</v>
      </c>
      <c r="AG23" s="1162"/>
      <c r="AH23" s="1162"/>
      <c r="AI23" s="1162"/>
      <c r="AJ23" s="1165"/>
      <c r="AK23" s="1166"/>
      <c r="AL23" s="1167"/>
      <c r="AM23" s="1167"/>
      <c r="AN23" s="1167"/>
      <c r="AO23" s="1167"/>
      <c r="AP23" s="1162">
        <v>
7925</v>
      </c>
      <c r="AQ23" s="1162"/>
      <c r="AR23" s="1162"/>
      <c r="AS23" s="1162"/>
      <c r="AT23" s="1162"/>
      <c r="AU23" s="1168"/>
      <c r="AV23" s="1168"/>
      <c r="AW23" s="1168"/>
      <c r="AX23" s="1168"/>
      <c r="AY23" s="1169"/>
      <c r="AZ23" s="1158" t="s">
        <v>
129</v>
      </c>
      <c r="BA23" s="1159"/>
      <c r="BB23" s="1159"/>
      <c r="BC23" s="1159"/>
      <c r="BD23" s="1160"/>
      <c r="BE23" s="254"/>
      <c r="BF23" s="254"/>
      <c r="BG23" s="254"/>
      <c r="BH23" s="254"/>
      <c r="BI23" s="254"/>
      <c r="BJ23" s="254"/>
      <c r="BK23" s="254"/>
      <c r="BL23" s="254"/>
      <c r="BM23" s="254"/>
      <c r="BN23" s="254"/>
      <c r="BO23" s="254"/>
      <c r="BP23" s="254"/>
      <c r="BQ23" s="263">
        <v>
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
398</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
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
399</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
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
376</v>
      </c>
      <c r="B26" s="1089"/>
      <c r="C26" s="1089"/>
      <c r="D26" s="1089"/>
      <c r="E26" s="1089"/>
      <c r="F26" s="1089"/>
      <c r="G26" s="1089"/>
      <c r="H26" s="1089"/>
      <c r="I26" s="1089"/>
      <c r="J26" s="1089"/>
      <c r="K26" s="1089"/>
      <c r="L26" s="1089"/>
      <c r="M26" s="1089"/>
      <c r="N26" s="1089"/>
      <c r="O26" s="1089"/>
      <c r="P26" s="1090"/>
      <c r="Q26" s="1094" t="s">
        <v>
400</v>
      </c>
      <c r="R26" s="1095"/>
      <c r="S26" s="1095"/>
      <c r="T26" s="1095"/>
      <c r="U26" s="1096"/>
      <c r="V26" s="1094" t="s">
        <v>
401</v>
      </c>
      <c r="W26" s="1095"/>
      <c r="X26" s="1095"/>
      <c r="Y26" s="1095"/>
      <c r="Z26" s="1096"/>
      <c r="AA26" s="1094" t="s">
        <v>
402</v>
      </c>
      <c r="AB26" s="1095"/>
      <c r="AC26" s="1095"/>
      <c r="AD26" s="1095"/>
      <c r="AE26" s="1095"/>
      <c r="AF26" s="1152" t="s">
        <v>
403</v>
      </c>
      <c r="AG26" s="1101"/>
      <c r="AH26" s="1101"/>
      <c r="AI26" s="1101"/>
      <c r="AJ26" s="1153"/>
      <c r="AK26" s="1095" t="s">
        <v>
404</v>
      </c>
      <c r="AL26" s="1095"/>
      <c r="AM26" s="1095"/>
      <c r="AN26" s="1095"/>
      <c r="AO26" s="1096"/>
      <c r="AP26" s="1094" t="s">
        <v>
405</v>
      </c>
      <c r="AQ26" s="1095"/>
      <c r="AR26" s="1095"/>
      <c r="AS26" s="1095"/>
      <c r="AT26" s="1096"/>
      <c r="AU26" s="1094" t="s">
        <v>
406</v>
      </c>
      <c r="AV26" s="1095"/>
      <c r="AW26" s="1095"/>
      <c r="AX26" s="1095"/>
      <c r="AY26" s="1096"/>
      <c r="AZ26" s="1094" t="s">
        <v>
407</v>
      </c>
      <c r="BA26" s="1095"/>
      <c r="BB26" s="1095"/>
      <c r="BC26" s="1095"/>
      <c r="BD26" s="1096"/>
      <c r="BE26" s="1094" t="s">
        <v>
383</v>
      </c>
      <c r="BF26" s="1095"/>
      <c r="BG26" s="1095"/>
      <c r="BH26" s="1095"/>
      <c r="BI26" s="1110"/>
      <c r="BJ26" s="253"/>
      <c r="BK26" s="253"/>
      <c r="BL26" s="253"/>
      <c r="BM26" s="253"/>
      <c r="BN26" s="253"/>
      <c r="BO26" s="266"/>
      <c r="BP26" s="266"/>
      <c r="BQ26" s="263">
        <v>
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
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
1</v>
      </c>
      <c r="B28" s="1143" t="s">
        <v>
408</v>
      </c>
      <c r="C28" s="1144"/>
      <c r="D28" s="1144"/>
      <c r="E28" s="1144"/>
      <c r="F28" s="1144"/>
      <c r="G28" s="1144"/>
      <c r="H28" s="1144"/>
      <c r="I28" s="1144"/>
      <c r="J28" s="1144"/>
      <c r="K28" s="1144"/>
      <c r="L28" s="1144"/>
      <c r="M28" s="1144"/>
      <c r="N28" s="1144"/>
      <c r="O28" s="1144"/>
      <c r="P28" s="1145"/>
      <c r="Q28" s="1146">
        <v>
3792</v>
      </c>
      <c r="R28" s="1147"/>
      <c r="S28" s="1147"/>
      <c r="T28" s="1147"/>
      <c r="U28" s="1147"/>
      <c r="V28" s="1147">
        <v>
3750</v>
      </c>
      <c r="W28" s="1147"/>
      <c r="X28" s="1147"/>
      <c r="Y28" s="1147"/>
      <c r="Z28" s="1147"/>
      <c r="AA28" s="1147">
        <v>
42</v>
      </c>
      <c r="AB28" s="1147"/>
      <c r="AC28" s="1147"/>
      <c r="AD28" s="1147"/>
      <c r="AE28" s="1148"/>
      <c r="AF28" s="1149">
        <v>
42</v>
      </c>
      <c r="AG28" s="1147"/>
      <c r="AH28" s="1147"/>
      <c r="AI28" s="1147"/>
      <c r="AJ28" s="1150"/>
      <c r="AK28" s="1151">
        <v>
523</v>
      </c>
      <c r="AL28" s="1139"/>
      <c r="AM28" s="1139"/>
      <c r="AN28" s="1139"/>
      <c r="AO28" s="1139"/>
      <c r="AP28" s="1139" t="s">
        <v>
589</v>
      </c>
      <c r="AQ28" s="1139"/>
      <c r="AR28" s="1139"/>
      <c r="AS28" s="1139"/>
      <c r="AT28" s="1139"/>
      <c r="AU28" s="1139" t="s">
        <v>
589</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
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
2</v>
      </c>
      <c r="B29" s="1130" t="s">
        <v>
409</v>
      </c>
      <c r="C29" s="1131"/>
      <c r="D29" s="1131"/>
      <c r="E29" s="1131"/>
      <c r="F29" s="1131"/>
      <c r="G29" s="1131"/>
      <c r="H29" s="1131"/>
      <c r="I29" s="1131"/>
      <c r="J29" s="1131"/>
      <c r="K29" s="1131"/>
      <c r="L29" s="1131"/>
      <c r="M29" s="1131"/>
      <c r="N29" s="1131"/>
      <c r="O29" s="1131"/>
      <c r="P29" s="1132"/>
      <c r="Q29" s="1136">
        <v>
2296</v>
      </c>
      <c r="R29" s="1137"/>
      <c r="S29" s="1137"/>
      <c r="T29" s="1137"/>
      <c r="U29" s="1137"/>
      <c r="V29" s="1137">
        <v>
2291</v>
      </c>
      <c r="W29" s="1137"/>
      <c r="X29" s="1137"/>
      <c r="Y29" s="1137"/>
      <c r="Z29" s="1137"/>
      <c r="AA29" s="1137">
        <v>
5</v>
      </c>
      <c r="AB29" s="1137"/>
      <c r="AC29" s="1137"/>
      <c r="AD29" s="1137"/>
      <c r="AE29" s="1138"/>
      <c r="AF29" s="1112">
        <v>
5</v>
      </c>
      <c r="AG29" s="1113"/>
      <c r="AH29" s="1113"/>
      <c r="AI29" s="1113"/>
      <c r="AJ29" s="1114"/>
      <c r="AK29" s="1073">
        <v>
355</v>
      </c>
      <c r="AL29" s="1064"/>
      <c r="AM29" s="1064"/>
      <c r="AN29" s="1064"/>
      <c r="AO29" s="1064"/>
      <c r="AP29" s="1064" t="s">
        <v>
589</v>
      </c>
      <c r="AQ29" s="1064"/>
      <c r="AR29" s="1064"/>
      <c r="AS29" s="1064"/>
      <c r="AT29" s="1064"/>
      <c r="AU29" s="1064" t="s">
        <v>
589</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
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
3</v>
      </c>
      <c r="B30" s="1130" t="s">
        <v>
410</v>
      </c>
      <c r="C30" s="1131"/>
      <c r="D30" s="1131"/>
      <c r="E30" s="1131"/>
      <c r="F30" s="1131"/>
      <c r="G30" s="1131"/>
      <c r="H30" s="1131"/>
      <c r="I30" s="1131"/>
      <c r="J30" s="1131"/>
      <c r="K30" s="1131"/>
      <c r="L30" s="1131"/>
      <c r="M30" s="1131"/>
      <c r="N30" s="1131"/>
      <c r="O30" s="1131"/>
      <c r="P30" s="1132"/>
      <c r="Q30" s="1136">
        <v>
459</v>
      </c>
      <c r="R30" s="1137"/>
      <c r="S30" s="1137"/>
      <c r="T30" s="1137"/>
      <c r="U30" s="1137"/>
      <c r="V30" s="1137">
        <v>
452</v>
      </c>
      <c r="W30" s="1137"/>
      <c r="X30" s="1137"/>
      <c r="Y30" s="1137"/>
      <c r="Z30" s="1137"/>
      <c r="AA30" s="1137">
        <v>
8</v>
      </c>
      <c r="AB30" s="1137"/>
      <c r="AC30" s="1137"/>
      <c r="AD30" s="1137"/>
      <c r="AE30" s="1138"/>
      <c r="AF30" s="1112">
        <v>
8</v>
      </c>
      <c r="AG30" s="1113"/>
      <c r="AH30" s="1113"/>
      <c r="AI30" s="1113"/>
      <c r="AJ30" s="1114"/>
      <c r="AK30" s="1073">
        <v>
83</v>
      </c>
      <c r="AL30" s="1064"/>
      <c r="AM30" s="1064"/>
      <c r="AN30" s="1064"/>
      <c r="AO30" s="1064"/>
      <c r="AP30" s="1064" t="s">
        <v>
589</v>
      </c>
      <c r="AQ30" s="1064"/>
      <c r="AR30" s="1064"/>
      <c r="AS30" s="1064"/>
      <c r="AT30" s="1064"/>
      <c r="AU30" s="1064" t="s">
        <v>
589</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
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
4</v>
      </c>
      <c r="B31" s="1130" t="s">
        <v>
411</v>
      </c>
      <c r="C31" s="1131"/>
      <c r="D31" s="1131"/>
      <c r="E31" s="1131"/>
      <c r="F31" s="1131"/>
      <c r="G31" s="1131"/>
      <c r="H31" s="1131"/>
      <c r="I31" s="1131"/>
      <c r="J31" s="1131"/>
      <c r="K31" s="1131"/>
      <c r="L31" s="1131"/>
      <c r="M31" s="1131"/>
      <c r="N31" s="1131"/>
      <c r="O31" s="1131"/>
      <c r="P31" s="1132"/>
      <c r="Q31" s="1136">
        <v>
1099</v>
      </c>
      <c r="R31" s="1137"/>
      <c r="S31" s="1137"/>
      <c r="T31" s="1137"/>
      <c r="U31" s="1137"/>
      <c r="V31" s="1137">
        <v>
973</v>
      </c>
      <c r="W31" s="1137"/>
      <c r="X31" s="1137"/>
      <c r="Y31" s="1137"/>
      <c r="Z31" s="1137"/>
      <c r="AA31" s="1137">
        <v>
127</v>
      </c>
      <c r="AB31" s="1137"/>
      <c r="AC31" s="1137"/>
      <c r="AD31" s="1137"/>
      <c r="AE31" s="1138"/>
      <c r="AF31" s="1112">
        <v>
127</v>
      </c>
      <c r="AG31" s="1113"/>
      <c r="AH31" s="1113"/>
      <c r="AI31" s="1113"/>
      <c r="AJ31" s="1114"/>
      <c r="AK31" s="1073">
        <v>
400</v>
      </c>
      <c r="AL31" s="1064"/>
      <c r="AM31" s="1064"/>
      <c r="AN31" s="1064"/>
      <c r="AO31" s="1064"/>
      <c r="AP31" s="1064">
        <v>
2342</v>
      </c>
      <c r="AQ31" s="1064"/>
      <c r="AR31" s="1064"/>
      <c r="AS31" s="1064"/>
      <c r="AT31" s="1064"/>
      <c r="AU31" s="1064">
        <v>
1843</v>
      </c>
      <c r="AV31" s="1064"/>
      <c r="AW31" s="1064"/>
      <c r="AX31" s="1064"/>
      <c r="AY31" s="1064"/>
      <c r="AZ31" s="1135"/>
      <c r="BA31" s="1135"/>
      <c r="BB31" s="1135"/>
      <c r="BC31" s="1135"/>
      <c r="BD31" s="1135"/>
      <c r="BE31" s="1125" t="s">
        <v>
412</v>
      </c>
      <c r="BF31" s="1125"/>
      <c r="BG31" s="1125"/>
      <c r="BH31" s="1125"/>
      <c r="BI31" s="1126"/>
      <c r="BJ31" s="253"/>
      <c r="BK31" s="253"/>
      <c r="BL31" s="253"/>
      <c r="BM31" s="253"/>
      <c r="BN31" s="253"/>
      <c r="BO31" s="266"/>
      <c r="BP31" s="266"/>
      <c r="BQ31" s="263">
        <v>
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
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
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
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
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
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
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
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
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
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
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
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
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
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
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
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
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
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
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
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
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
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
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
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
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
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
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
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
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
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
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
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
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
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
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
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
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
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
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
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
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
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
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
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
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
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
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
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
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
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
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
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
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
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
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
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
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
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
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
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
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
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
413</v>
      </c>
      <c r="BK62" s="1128"/>
      <c r="BL62" s="1128"/>
      <c r="BM62" s="1128"/>
      <c r="BN62" s="1129"/>
      <c r="BO62" s="266"/>
      <c r="BP62" s="266"/>
      <c r="BQ62" s="263">
        <v>
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
396</v>
      </c>
      <c r="B63" s="1037" t="s">
        <v>
414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
181</v>
      </c>
      <c r="AG63" s="1052"/>
      <c r="AH63" s="1052"/>
      <c r="AI63" s="1052"/>
      <c r="AJ63" s="1123"/>
      <c r="AK63" s="1124"/>
      <c r="AL63" s="1056"/>
      <c r="AM63" s="1056"/>
      <c r="AN63" s="1056"/>
      <c r="AO63" s="1056"/>
      <c r="AP63" s="1052">
        <v>
2342</v>
      </c>
      <c r="AQ63" s="1052"/>
      <c r="AR63" s="1052"/>
      <c r="AS63" s="1052"/>
      <c r="AT63" s="1052"/>
      <c r="AU63" s="1052">
        <v>
1843</v>
      </c>
      <c r="AV63" s="1052"/>
      <c r="AW63" s="1052"/>
      <c r="AX63" s="1052"/>
      <c r="AY63" s="1052"/>
      <c r="AZ63" s="1118"/>
      <c r="BA63" s="1118"/>
      <c r="BB63" s="1118"/>
      <c r="BC63" s="1118"/>
      <c r="BD63" s="1118"/>
      <c r="BE63" s="1053"/>
      <c r="BF63" s="1053"/>
      <c r="BG63" s="1053"/>
      <c r="BH63" s="1053"/>
      <c r="BI63" s="1054"/>
      <c r="BJ63" s="1119" t="s">
        <v>
129</v>
      </c>
      <c r="BK63" s="1044"/>
      <c r="BL63" s="1044"/>
      <c r="BM63" s="1044"/>
      <c r="BN63" s="1120"/>
      <c r="BO63" s="266"/>
      <c r="BP63" s="266"/>
      <c r="BQ63" s="263">
        <v>
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
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
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
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
416</v>
      </c>
      <c r="B66" s="1089"/>
      <c r="C66" s="1089"/>
      <c r="D66" s="1089"/>
      <c r="E66" s="1089"/>
      <c r="F66" s="1089"/>
      <c r="G66" s="1089"/>
      <c r="H66" s="1089"/>
      <c r="I66" s="1089"/>
      <c r="J66" s="1089"/>
      <c r="K66" s="1089"/>
      <c r="L66" s="1089"/>
      <c r="M66" s="1089"/>
      <c r="N66" s="1089"/>
      <c r="O66" s="1089"/>
      <c r="P66" s="1090"/>
      <c r="Q66" s="1094" t="s">
        <v>
400</v>
      </c>
      <c r="R66" s="1095"/>
      <c r="S66" s="1095"/>
      <c r="T66" s="1095"/>
      <c r="U66" s="1096"/>
      <c r="V66" s="1094" t="s">
        <v>
417</v>
      </c>
      <c r="W66" s="1095"/>
      <c r="X66" s="1095"/>
      <c r="Y66" s="1095"/>
      <c r="Z66" s="1096"/>
      <c r="AA66" s="1094" t="s">
        <v>
418</v>
      </c>
      <c r="AB66" s="1095"/>
      <c r="AC66" s="1095"/>
      <c r="AD66" s="1095"/>
      <c r="AE66" s="1096"/>
      <c r="AF66" s="1100" t="s">
        <v>
419</v>
      </c>
      <c r="AG66" s="1101"/>
      <c r="AH66" s="1101"/>
      <c r="AI66" s="1101"/>
      <c r="AJ66" s="1102"/>
      <c r="AK66" s="1094" t="s">
        <v>
404</v>
      </c>
      <c r="AL66" s="1089"/>
      <c r="AM66" s="1089"/>
      <c r="AN66" s="1089"/>
      <c r="AO66" s="1090"/>
      <c r="AP66" s="1094" t="s">
        <v>
405</v>
      </c>
      <c r="AQ66" s="1095"/>
      <c r="AR66" s="1095"/>
      <c r="AS66" s="1095"/>
      <c r="AT66" s="1096"/>
      <c r="AU66" s="1094" t="s">
        <v>
420</v>
      </c>
      <c r="AV66" s="1095"/>
      <c r="AW66" s="1095"/>
      <c r="AX66" s="1095"/>
      <c r="AY66" s="1096"/>
      <c r="AZ66" s="1094" t="s">
        <v>
383</v>
      </c>
      <c r="BA66" s="1095"/>
      <c r="BB66" s="1095"/>
      <c r="BC66" s="1095"/>
      <c r="BD66" s="1110"/>
      <c r="BE66" s="266"/>
      <c r="BF66" s="266"/>
      <c r="BG66" s="266"/>
      <c r="BH66" s="266"/>
      <c r="BI66" s="266"/>
      <c r="BJ66" s="266"/>
      <c r="BK66" s="266"/>
      <c r="BL66" s="266"/>
      <c r="BM66" s="266"/>
      <c r="BN66" s="266"/>
      <c r="BO66" s="266"/>
      <c r="BP66" s="266"/>
      <c r="BQ66" s="263">
        <v>
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
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
1</v>
      </c>
      <c r="B68" s="1078" t="s">
        <v>
576</v>
      </c>
      <c r="C68" s="1079"/>
      <c r="D68" s="1079"/>
      <c r="E68" s="1079"/>
      <c r="F68" s="1079"/>
      <c r="G68" s="1079"/>
      <c r="H68" s="1079"/>
      <c r="I68" s="1079"/>
      <c r="J68" s="1079"/>
      <c r="K68" s="1079"/>
      <c r="L68" s="1079"/>
      <c r="M68" s="1079"/>
      <c r="N68" s="1079"/>
      <c r="O68" s="1079"/>
      <c r="P68" s="1080"/>
      <c r="Q68" s="1081">
        <v>
8237</v>
      </c>
      <c r="R68" s="1075"/>
      <c r="S68" s="1075"/>
      <c r="T68" s="1075"/>
      <c r="U68" s="1075"/>
      <c r="V68" s="1075">
        <v>
8882</v>
      </c>
      <c r="W68" s="1075"/>
      <c r="X68" s="1075"/>
      <c r="Y68" s="1075"/>
      <c r="Z68" s="1075"/>
      <c r="AA68" s="1075">
        <v>
-645</v>
      </c>
      <c r="AB68" s="1075"/>
      <c r="AC68" s="1075"/>
      <c r="AD68" s="1075"/>
      <c r="AE68" s="1075"/>
      <c r="AF68" s="1075">
        <v>
1621</v>
      </c>
      <c r="AG68" s="1075"/>
      <c r="AH68" s="1075"/>
      <c r="AI68" s="1075"/>
      <c r="AJ68" s="1075"/>
      <c r="AK68" s="1075" t="s">
        <v>
589</v>
      </c>
      <c r="AL68" s="1075"/>
      <c r="AM68" s="1075"/>
      <c r="AN68" s="1075"/>
      <c r="AO68" s="1075"/>
      <c r="AP68" s="1075">
        <v>
8596</v>
      </c>
      <c r="AQ68" s="1075"/>
      <c r="AR68" s="1075"/>
      <c r="AS68" s="1075"/>
      <c r="AT68" s="1075"/>
      <c r="AU68" s="1075">
        <v>
808</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
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
2</v>
      </c>
      <c r="B69" s="1067" t="s">
        <v>
577</v>
      </c>
      <c r="C69" s="1068"/>
      <c r="D69" s="1068"/>
      <c r="E69" s="1068"/>
      <c r="F69" s="1068"/>
      <c r="G69" s="1068"/>
      <c r="H69" s="1068"/>
      <c r="I69" s="1068"/>
      <c r="J69" s="1068"/>
      <c r="K69" s="1068"/>
      <c r="L69" s="1068"/>
      <c r="M69" s="1068"/>
      <c r="N69" s="1068"/>
      <c r="O69" s="1068"/>
      <c r="P69" s="1069"/>
      <c r="Q69" s="1070">
        <v>
6529</v>
      </c>
      <c r="R69" s="1064"/>
      <c r="S69" s="1064"/>
      <c r="T69" s="1064"/>
      <c r="U69" s="1064"/>
      <c r="V69" s="1064">
        <v>
6443</v>
      </c>
      <c r="W69" s="1064"/>
      <c r="X69" s="1064"/>
      <c r="Y69" s="1064"/>
      <c r="Z69" s="1064"/>
      <c r="AA69" s="1064">
        <v>
86</v>
      </c>
      <c r="AB69" s="1064"/>
      <c r="AC69" s="1064"/>
      <c r="AD69" s="1064"/>
      <c r="AE69" s="1064"/>
      <c r="AF69" s="1064">
        <v>
86</v>
      </c>
      <c r="AG69" s="1064"/>
      <c r="AH69" s="1064"/>
      <c r="AI69" s="1064"/>
      <c r="AJ69" s="1064"/>
      <c r="AK69" s="1064">
        <v>
1926</v>
      </c>
      <c r="AL69" s="1064"/>
      <c r="AM69" s="1064"/>
      <c r="AN69" s="1064"/>
      <c r="AO69" s="1064"/>
      <c r="AP69" s="1064" t="s">
        <v>
589</v>
      </c>
      <c r="AQ69" s="1064"/>
      <c r="AR69" s="1064"/>
      <c r="AS69" s="1064"/>
      <c r="AT69" s="1064"/>
      <c r="AU69" s="1064" t="s">
        <v>
589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
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
3</v>
      </c>
      <c r="B70" s="1067" t="s">
        <v>
578</v>
      </c>
      <c r="C70" s="1068"/>
      <c r="D70" s="1068"/>
      <c r="E70" s="1068"/>
      <c r="F70" s="1068"/>
      <c r="G70" s="1068"/>
      <c r="H70" s="1068"/>
      <c r="I70" s="1068"/>
      <c r="J70" s="1068"/>
      <c r="K70" s="1068"/>
      <c r="L70" s="1068"/>
      <c r="M70" s="1068"/>
      <c r="N70" s="1068"/>
      <c r="O70" s="1068"/>
      <c r="P70" s="1069"/>
      <c r="Q70" s="1070">
        <v>
1444184</v>
      </c>
      <c r="R70" s="1064"/>
      <c r="S70" s="1064"/>
      <c r="T70" s="1064"/>
      <c r="U70" s="1064"/>
      <c r="V70" s="1064">
        <v>
1404896</v>
      </c>
      <c r="W70" s="1064"/>
      <c r="X70" s="1064"/>
      <c r="Y70" s="1064"/>
      <c r="Z70" s="1064"/>
      <c r="AA70" s="1064">
        <v>
39288</v>
      </c>
      <c r="AB70" s="1064"/>
      <c r="AC70" s="1064"/>
      <c r="AD70" s="1064"/>
      <c r="AE70" s="1064"/>
      <c r="AF70" s="1064">
        <v>
39288</v>
      </c>
      <c r="AG70" s="1064"/>
      <c r="AH70" s="1064"/>
      <c r="AI70" s="1064"/>
      <c r="AJ70" s="1064"/>
      <c r="AK70" s="1064">
        <v>
16623</v>
      </c>
      <c r="AL70" s="1064"/>
      <c r="AM70" s="1064"/>
      <c r="AN70" s="1064"/>
      <c r="AO70" s="1064"/>
      <c r="AP70" s="1064" t="s">
        <v>
589</v>
      </c>
      <c r="AQ70" s="1064"/>
      <c r="AR70" s="1064"/>
      <c r="AS70" s="1064"/>
      <c r="AT70" s="1064"/>
      <c r="AU70" s="1064" t="s">
        <v>
589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
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
4</v>
      </c>
      <c r="B71" s="1067" t="s">
        <v>
579</v>
      </c>
      <c r="C71" s="1068"/>
      <c r="D71" s="1068"/>
      <c r="E71" s="1068"/>
      <c r="F71" s="1068"/>
      <c r="G71" s="1068"/>
      <c r="H71" s="1068"/>
      <c r="I71" s="1068"/>
      <c r="J71" s="1068"/>
      <c r="K71" s="1068"/>
      <c r="L71" s="1068"/>
      <c r="M71" s="1068"/>
      <c r="N71" s="1068"/>
      <c r="O71" s="1068"/>
      <c r="P71" s="1069"/>
      <c r="Q71" s="1070">
        <v>
10992</v>
      </c>
      <c r="R71" s="1064"/>
      <c r="S71" s="1064"/>
      <c r="T71" s="1064"/>
      <c r="U71" s="1064"/>
      <c r="V71" s="1064">
        <v>
10500</v>
      </c>
      <c r="W71" s="1064"/>
      <c r="X71" s="1064"/>
      <c r="Y71" s="1064"/>
      <c r="Z71" s="1064"/>
      <c r="AA71" s="1064">
        <v>
491</v>
      </c>
      <c r="AB71" s="1064"/>
      <c r="AC71" s="1064"/>
      <c r="AD71" s="1064"/>
      <c r="AE71" s="1064"/>
      <c r="AF71" s="1064">
        <v>
491</v>
      </c>
      <c r="AG71" s="1064"/>
      <c r="AH71" s="1064"/>
      <c r="AI71" s="1064"/>
      <c r="AJ71" s="1064"/>
      <c r="AK71" s="1064" t="s">
        <v>
589</v>
      </c>
      <c r="AL71" s="1064"/>
      <c r="AM71" s="1064"/>
      <c r="AN71" s="1064"/>
      <c r="AO71" s="1064"/>
      <c r="AP71" s="1064">
        <v>
799</v>
      </c>
      <c r="AQ71" s="1064"/>
      <c r="AR71" s="1064"/>
      <c r="AS71" s="1064"/>
      <c r="AT71" s="1064"/>
      <c r="AU71" s="1064">
        <v>
10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
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
5</v>
      </c>
      <c r="B72" s="1067" t="s">
        <v>
580</v>
      </c>
      <c r="C72" s="1068"/>
      <c r="D72" s="1068"/>
      <c r="E72" s="1068"/>
      <c r="F72" s="1068"/>
      <c r="G72" s="1068"/>
      <c r="H72" s="1068"/>
      <c r="I72" s="1068"/>
      <c r="J72" s="1068"/>
      <c r="K72" s="1068"/>
      <c r="L72" s="1068"/>
      <c r="M72" s="1068"/>
      <c r="N72" s="1068"/>
      <c r="O72" s="1068"/>
      <c r="P72" s="1069"/>
      <c r="Q72" s="1070">
        <v>
481</v>
      </c>
      <c r="R72" s="1064"/>
      <c r="S72" s="1064"/>
      <c r="T72" s="1064"/>
      <c r="U72" s="1064"/>
      <c r="V72" s="1064">
        <v>
463</v>
      </c>
      <c r="W72" s="1064"/>
      <c r="X72" s="1064"/>
      <c r="Y72" s="1064"/>
      <c r="Z72" s="1064"/>
      <c r="AA72" s="1064">
        <v>
19</v>
      </c>
      <c r="AB72" s="1064"/>
      <c r="AC72" s="1064"/>
      <c r="AD72" s="1064"/>
      <c r="AE72" s="1064"/>
      <c r="AF72" s="1064">
        <v>
19</v>
      </c>
      <c r="AG72" s="1064"/>
      <c r="AH72" s="1064"/>
      <c r="AI72" s="1064"/>
      <c r="AJ72" s="1064"/>
      <c r="AK72" s="1064" t="s">
        <v>
589</v>
      </c>
      <c r="AL72" s="1064"/>
      <c r="AM72" s="1064"/>
      <c r="AN72" s="1064"/>
      <c r="AO72" s="1064"/>
      <c r="AP72" s="1064">
        <v>
351</v>
      </c>
      <c r="AQ72" s="1064"/>
      <c r="AR72" s="1064"/>
      <c r="AS72" s="1064"/>
      <c r="AT72" s="1064"/>
      <c r="AU72" s="1064">
        <v>
37</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
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
6</v>
      </c>
      <c r="B73" s="1067" t="s">
        <v>
581</v>
      </c>
      <c r="C73" s="1068"/>
      <c r="D73" s="1068"/>
      <c r="E73" s="1068"/>
      <c r="F73" s="1068"/>
      <c r="G73" s="1068"/>
      <c r="H73" s="1068"/>
      <c r="I73" s="1068"/>
      <c r="J73" s="1068"/>
      <c r="K73" s="1068"/>
      <c r="L73" s="1068"/>
      <c r="M73" s="1068"/>
      <c r="N73" s="1068"/>
      <c r="O73" s="1068"/>
      <c r="P73" s="1069"/>
      <c r="Q73" s="1070">
        <v>
2377</v>
      </c>
      <c r="R73" s="1064"/>
      <c r="S73" s="1064"/>
      <c r="T73" s="1064"/>
      <c r="U73" s="1064"/>
      <c r="V73" s="1064">
        <v>
2295</v>
      </c>
      <c r="W73" s="1064"/>
      <c r="X73" s="1064"/>
      <c r="Y73" s="1064"/>
      <c r="Z73" s="1064"/>
      <c r="AA73" s="1064">
        <v>
83</v>
      </c>
      <c r="AB73" s="1064"/>
      <c r="AC73" s="1064"/>
      <c r="AD73" s="1064"/>
      <c r="AE73" s="1064"/>
      <c r="AF73" s="1064">
        <v>
83</v>
      </c>
      <c r="AG73" s="1064"/>
      <c r="AH73" s="1064"/>
      <c r="AI73" s="1064"/>
      <c r="AJ73" s="1064"/>
      <c r="AK73" s="1064" t="s">
        <v>
589</v>
      </c>
      <c r="AL73" s="1064"/>
      <c r="AM73" s="1064"/>
      <c r="AN73" s="1064"/>
      <c r="AO73" s="1064"/>
      <c r="AP73" s="1064">
        <v>
1303</v>
      </c>
      <c r="AQ73" s="1064"/>
      <c r="AR73" s="1064"/>
      <c r="AS73" s="1064"/>
      <c r="AT73" s="1064"/>
      <c r="AU73" s="1064">
        <v>
154</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
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
7</v>
      </c>
      <c r="B74" s="1067" t="s">
        <v>
582</v>
      </c>
      <c r="C74" s="1068"/>
      <c r="D74" s="1068"/>
      <c r="E74" s="1068"/>
      <c r="F74" s="1068"/>
      <c r="G74" s="1068"/>
      <c r="H74" s="1068"/>
      <c r="I74" s="1068"/>
      <c r="J74" s="1068"/>
      <c r="K74" s="1068"/>
      <c r="L74" s="1068"/>
      <c r="M74" s="1068"/>
      <c r="N74" s="1068"/>
      <c r="O74" s="1068"/>
      <c r="P74" s="1069"/>
      <c r="Q74" s="1070">
        <v>
416</v>
      </c>
      <c r="R74" s="1064"/>
      <c r="S74" s="1064"/>
      <c r="T74" s="1064"/>
      <c r="U74" s="1064"/>
      <c r="V74" s="1064">
        <v>
368</v>
      </c>
      <c r="W74" s="1064"/>
      <c r="X74" s="1064"/>
      <c r="Y74" s="1064"/>
      <c r="Z74" s="1064"/>
      <c r="AA74" s="1064">
        <v>
48</v>
      </c>
      <c r="AB74" s="1064"/>
      <c r="AC74" s="1064"/>
      <c r="AD74" s="1064"/>
      <c r="AE74" s="1064"/>
      <c r="AF74" s="1064">
        <v>
48</v>
      </c>
      <c r="AG74" s="1064"/>
      <c r="AH74" s="1064"/>
      <c r="AI74" s="1064"/>
      <c r="AJ74" s="1064"/>
      <c r="AK74" s="1064" t="s">
        <v>
589</v>
      </c>
      <c r="AL74" s="1064"/>
      <c r="AM74" s="1064"/>
      <c r="AN74" s="1064"/>
      <c r="AO74" s="1064"/>
      <c r="AP74" s="1064" t="s">
        <v>
589</v>
      </c>
      <c r="AQ74" s="1064"/>
      <c r="AR74" s="1064"/>
      <c r="AS74" s="1064"/>
      <c r="AT74" s="1064"/>
      <c r="AU74" s="1064" t="s">
        <v>
589</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
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
8</v>
      </c>
      <c r="B75" s="1067" t="s">
        <v>
583</v>
      </c>
      <c r="C75" s="1068"/>
      <c r="D75" s="1068"/>
      <c r="E75" s="1068"/>
      <c r="F75" s="1068"/>
      <c r="G75" s="1068"/>
      <c r="H75" s="1068"/>
      <c r="I75" s="1068"/>
      <c r="J75" s="1068"/>
      <c r="K75" s="1068"/>
      <c r="L75" s="1068"/>
      <c r="M75" s="1068"/>
      <c r="N75" s="1068"/>
      <c r="O75" s="1068"/>
      <c r="P75" s="1069"/>
      <c r="Q75" s="1071">
        <v>
986</v>
      </c>
      <c r="R75" s="1072"/>
      <c r="S75" s="1072"/>
      <c r="T75" s="1072"/>
      <c r="U75" s="1073"/>
      <c r="V75" s="1074">
        <v>
974</v>
      </c>
      <c r="W75" s="1072"/>
      <c r="X75" s="1072"/>
      <c r="Y75" s="1072"/>
      <c r="Z75" s="1073"/>
      <c r="AA75" s="1074">
        <v>
12</v>
      </c>
      <c r="AB75" s="1072"/>
      <c r="AC75" s="1072"/>
      <c r="AD75" s="1072"/>
      <c r="AE75" s="1073"/>
      <c r="AF75" s="1074">
        <v>
12</v>
      </c>
      <c r="AG75" s="1072"/>
      <c r="AH75" s="1072"/>
      <c r="AI75" s="1072"/>
      <c r="AJ75" s="1073"/>
      <c r="AK75" s="1074">
        <v>
12</v>
      </c>
      <c r="AL75" s="1072"/>
      <c r="AM75" s="1072"/>
      <c r="AN75" s="1072"/>
      <c r="AO75" s="1073"/>
      <c r="AP75" s="1074" t="s">
        <v>
589</v>
      </c>
      <c r="AQ75" s="1072"/>
      <c r="AR75" s="1072"/>
      <c r="AS75" s="1072"/>
      <c r="AT75" s="1073"/>
      <c r="AU75" s="1074" t="s">
        <v>
589</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
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
9</v>
      </c>
      <c r="B76" s="1067" t="s">
        <v>
584</v>
      </c>
      <c r="C76" s="1068"/>
      <c r="D76" s="1068"/>
      <c r="E76" s="1068"/>
      <c r="F76" s="1068"/>
      <c r="G76" s="1068"/>
      <c r="H76" s="1068"/>
      <c r="I76" s="1068"/>
      <c r="J76" s="1068"/>
      <c r="K76" s="1068"/>
      <c r="L76" s="1068"/>
      <c r="M76" s="1068"/>
      <c r="N76" s="1068"/>
      <c r="O76" s="1068"/>
      <c r="P76" s="1069"/>
      <c r="Q76" s="1071">
        <v>
288</v>
      </c>
      <c r="R76" s="1072"/>
      <c r="S76" s="1072"/>
      <c r="T76" s="1072"/>
      <c r="U76" s="1073"/>
      <c r="V76" s="1074">
        <v>
206</v>
      </c>
      <c r="W76" s="1072"/>
      <c r="X76" s="1072"/>
      <c r="Y76" s="1072"/>
      <c r="Z76" s="1073"/>
      <c r="AA76" s="1074">
        <v>
82</v>
      </c>
      <c r="AB76" s="1072"/>
      <c r="AC76" s="1072"/>
      <c r="AD76" s="1072"/>
      <c r="AE76" s="1073"/>
      <c r="AF76" s="1074">
        <v>
82</v>
      </c>
      <c r="AG76" s="1072"/>
      <c r="AH76" s="1072"/>
      <c r="AI76" s="1072"/>
      <c r="AJ76" s="1073"/>
      <c r="AK76" s="1074">
        <v>
47</v>
      </c>
      <c r="AL76" s="1072"/>
      <c r="AM76" s="1072"/>
      <c r="AN76" s="1072"/>
      <c r="AO76" s="1073"/>
      <c r="AP76" s="1074" t="s">
        <v>
589</v>
      </c>
      <c r="AQ76" s="1072"/>
      <c r="AR76" s="1072"/>
      <c r="AS76" s="1072"/>
      <c r="AT76" s="1073"/>
      <c r="AU76" s="1074" t="s">
        <v>
589</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
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
10</v>
      </c>
      <c r="B77" s="1067" t="s">
        <v>
585</v>
      </c>
      <c r="C77" s="1068"/>
      <c r="D77" s="1068"/>
      <c r="E77" s="1068"/>
      <c r="F77" s="1068"/>
      <c r="G77" s="1068"/>
      <c r="H77" s="1068"/>
      <c r="I77" s="1068"/>
      <c r="J77" s="1068"/>
      <c r="K77" s="1068"/>
      <c r="L77" s="1068"/>
      <c r="M77" s="1068"/>
      <c r="N77" s="1068"/>
      <c r="O77" s="1068"/>
      <c r="P77" s="1069"/>
      <c r="Q77" s="1071">
        <v>
6</v>
      </c>
      <c r="R77" s="1072"/>
      <c r="S77" s="1072"/>
      <c r="T77" s="1072"/>
      <c r="U77" s="1073"/>
      <c r="V77" s="1074">
        <v>
5</v>
      </c>
      <c r="W77" s="1072"/>
      <c r="X77" s="1072"/>
      <c r="Y77" s="1072"/>
      <c r="Z77" s="1073"/>
      <c r="AA77" s="1074">
        <v>
1</v>
      </c>
      <c r="AB77" s="1072"/>
      <c r="AC77" s="1072"/>
      <c r="AD77" s="1072"/>
      <c r="AE77" s="1073"/>
      <c r="AF77" s="1074">
        <v>
1</v>
      </c>
      <c r="AG77" s="1072"/>
      <c r="AH77" s="1072"/>
      <c r="AI77" s="1072"/>
      <c r="AJ77" s="1073"/>
      <c r="AK77" s="1074" t="s">
        <v>
589</v>
      </c>
      <c r="AL77" s="1072"/>
      <c r="AM77" s="1072"/>
      <c r="AN77" s="1072"/>
      <c r="AO77" s="1073"/>
      <c r="AP77" s="1074" t="s">
        <v>
589</v>
      </c>
      <c r="AQ77" s="1072"/>
      <c r="AR77" s="1072"/>
      <c r="AS77" s="1072"/>
      <c r="AT77" s="1073"/>
      <c r="AU77" s="1074" t="s">
        <v>
589</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
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
11</v>
      </c>
      <c r="B78" s="1067" t="s">
        <v>
586</v>
      </c>
      <c r="C78" s="1068"/>
      <c r="D78" s="1068"/>
      <c r="E78" s="1068"/>
      <c r="F78" s="1068"/>
      <c r="G78" s="1068"/>
      <c r="H78" s="1068"/>
      <c r="I78" s="1068"/>
      <c r="J78" s="1068"/>
      <c r="K78" s="1068"/>
      <c r="L78" s="1068"/>
      <c r="M78" s="1068"/>
      <c r="N78" s="1068"/>
      <c r="O78" s="1068"/>
      <c r="P78" s="1069"/>
      <c r="Q78" s="1070">
        <v>
5253</v>
      </c>
      <c r="R78" s="1064"/>
      <c r="S78" s="1064"/>
      <c r="T78" s="1064"/>
      <c r="U78" s="1064"/>
      <c r="V78" s="1064">
        <v>
4828</v>
      </c>
      <c r="W78" s="1064"/>
      <c r="X78" s="1064"/>
      <c r="Y78" s="1064"/>
      <c r="Z78" s="1064"/>
      <c r="AA78" s="1064">
        <v>
425</v>
      </c>
      <c r="AB78" s="1064"/>
      <c r="AC78" s="1064"/>
      <c r="AD78" s="1064"/>
      <c r="AE78" s="1064"/>
      <c r="AF78" s="1064">
        <v>
425</v>
      </c>
      <c r="AG78" s="1064"/>
      <c r="AH78" s="1064"/>
      <c r="AI78" s="1064"/>
      <c r="AJ78" s="1064"/>
      <c r="AK78" s="1064">
        <v>
600</v>
      </c>
      <c r="AL78" s="1064"/>
      <c r="AM78" s="1064"/>
      <c r="AN78" s="1064"/>
      <c r="AO78" s="1064"/>
      <c r="AP78" s="1064" t="s">
        <v>
589</v>
      </c>
      <c r="AQ78" s="1064"/>
      <c r="AR78" s="1064"/>
      <c r="AS78" s="1064"/>
      <c r="AT78" s="1064"/>
      <c r="AU78" s="1064" t="s">
        <v>
589</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
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
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
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
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
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
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
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
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
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
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
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
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
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
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
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
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
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
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
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
396</v>
      </c>
      <c r="B88" s="1037" t="s">
        <v>
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
42157</v>
      </c>
      <c r="AG88" s="1052"/>
      <c r="AH88" s="1052"/>
      <c r="AI88" s="1052"/>
      <c r="AJ88" s="1052"/>
      <c r="AK88" s="1056"/>
      <c r="AL88" s="1056"/>
      <c r="AM88" s="1056"/>
      <c r="AN88" s="1056"/>
      <c r="AO88" s="1056"/>
      <c r="AP88" s="1052">
        <v>
11049</v>
      </c>
      <c r="AQ88" s="1052"/>
      <c r="AR88" s="1052"/>
      <c r="AS88" s="1052"/>
      <c r="AT88" s="1052"/>
      <c r="AU88" s="1052">
        <v>
1009</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
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
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
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
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
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
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
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
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
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
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
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
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
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
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
396</v>
      </c>
      <c r="BR102" s="1037" t="s">
        <v>
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
10</v>
      </c>
      <c r="CS102" s="1044"/>
      <c r="CT102" s="1044"/>
      <c r="CU102" s="1044"/>
      <c r="CV102" s="1045"/>
      <c r="CW102" s="1043">
        <v>
1</v>
      </c>
      <c r="CX102" s="1044"/>
      <c r="CY102" s="1044"/>
      <c r="CZ102" s="1044"/>
      <c r="DA102" s="1045"/>
      <c r="DB102" s="1043" t="s">
        <v>
511</v>
      </c>
      <c r="DC102" s="1044"/>
      <c r="DD102" s="1044"/>
      <c r="DE102" s="1044"/>
      <c r="DF102" s="1045"/>
      <c r="DG102" s="1043">
        <v>
669</v>
      </c>
      <c r="DH102" s="1044"/>
      <c r="DI102" s="1044"/>
      <c r="DJ102" s="1044"/>
      <c r="DK102" s="1045"/>
      <c r="DL102" s="1043" t="s">
        <v>
511</v>
      </c>
      <c r="DM102" s="1044"/>
      <c r="DN102" s="1044"/>
      <c r="DO102" s="1044"/>
      <c r="DP102" s="1045"/>
      <c r="DQ102" s="1043" t="s">
        <v>
511</v>
      </c>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
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
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
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
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
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
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
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
430</v>
      </c>
      <c r="AB109" s="987"/>
      <c r="AC109" s="987"/>
      <c r="AD109" s="987"/>
      <c r="AE109" s="988"/>
      <c r="AF109" s="989" t="s">
        <v>
313</v>
      </c>
      <c r="AG109" s="987"/>
      <c r="AH109" s="987"/>
      <c r="AI109" s="987"/>
      <c r="AJ109" s="988"/>
      <c r="AK109" s="989" t="s">
        <v>
312</v>
      </c>
      <c r="AL109" s="987"/>
      <c r="AM109" s="987"/>
      <c r="AN109" s="987"/>
      <c r="AO109" s="988"/>
      <c r="AP109" s="989" t="s">
        <v>
431</v>
      </c>
      <c r="AQ109" s="987"/>
      <c r="AR109" s="987"/>
      <c r="AS109" s="987"/>
      <c r="AT109" s="1018"/>
      <c r="AU109" s="986" t="s">
        <v>
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
430</v>
      </c>
      <c r="BR109" s="987"/>
      <c r="BS109" s="987"/>
      <c r="BT109" s="987"/>
      <c r="BU109" s="988"/>
      <c r="BV109" s="989" t="s">
        <v>
313</v>
      </c>
      <c r="BW109" s="987"/>
      <c r="BX109" s="987"/>
      <c r="BY109" s="987"/>
      <c r="BZ109" s="988"/>
      <c r="CA109" s="989" t="s">
        <v>
312</v>
      </c>
      <c r="CB109" s="987"/>
      <c r="CC109" s="987"/>
      <c r="CD109" s="987"/>
      <c r="CE109" s="988"/>
      <c r="CF109" s="1025" t="s">
        <v>
431</v>
      </c>
      <c r="CG109" s="1025"/>
      <c r="CH109" s="1025"/>
      <c r="CI109" s="1025"/>
      <c r="CJ109" s="1025"/>
      <c r="CK109" s="989" t="s">
        <v>
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
430</v>
      </c>
      <c r="DH109" s="987"/>
      <c r="DI109" s="987"/>
      <c r="DJ109" s="987"/>
      <c r="DK109" s="988"/>
      <c r="DL109" s="989" t="s">
        <v>
313</v>
      </c>
      <c r="DM109" s="987"/>
      <c r="DN109" s="987"/>
      <c r="DO109" s="987"/>
      <c r="DP109" s="988"/>
      <c r="DQ109" s="989" t="s">
        <v>
312</v>
      </c>
      <c r="DR109" s="987"/>
      <c r="DS109" s="987"/>
      <c r="DT109" s="987"/>
      <c r="DU109" s="988"/>
      <c r="DV109" s="989" t="s">
        <v>
431</v>
      </c>
      <c r="DW109" s="987"/>
      <c r="DX109" s="987"/>
      <c r="DY109" s="987"/>
      <c r="DZ109" s="1018"/>
    </row>
    <row r="110" spans="1:131" s="247" customFormat="1" ht="26.25" customHeight="1" x14ac:dyDescent="0.2">
      <c r="A110" s="889" t="s">
        <v>
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
562430</v>
      </c>
      <c r="AB110" s="980"/>
      <c r="AC110" s="980"/>
      <c r="AD110" s="980"/>
      <c r="AE110" s="981"/>
      <c r="AF110" s="982">
        <v>
500614</v>
      </c>
      <c r="AG110" s="980"/>
      <c r="AH110" s="980"/>
      <c r="AI110" s="980"/>
      <c r="AJ110" s="981"/>
      <c r="AK110" s="982">
        <v>
498385</v>
      </c>
      <c r="AL110" s="980"/>
      <c r="AM110" s="980"/>
      <c r="AN110" s="980"/>
      <c r="AO110" s="981"/>
      <c r="AP110" s="983">
        <v>
7.6</v>
      </c>
      <c r="AQ110" s="984"/>
      <c r="AR110" s="984"/>
      <c r="AS110" s="984"/>
      <c r="AT110" s="985"/>
      <c r="AU110" s="1019" t="s">
        <v>
73</v>
      </c>
      <c r="AV110" s="1020"/>
      <c r="AW110" s="1020"/>
      <c r="AX110" s="1020"/>
      <c r="AY110" s="1020"/>
      <c r="AZ110" s="945" t="s">
        <v>
434</v>
      </c>
      <c r="BA110" s="890"/>
      <c r="BB110" s="890"/>
      <c r="BC110" s="890"/>
      <c r="BD110" s="890"/>
      <c r="BE110" s="890"/>
      <c r="BF110" s="890"/>
      <c r="BG110" s="890"/>
      <c r="BH110" s="890"/>
      <c r="BI110" s="890"/>
      <c r="BJ110" s="890"/>
      <c r="BK110" s="890"/>
      <c r="BL110" s="890"/>
      <c r="BM110" s="890"/>
      <c r="BN110" s="890"/>
      <c r="BO110" s="890"/>
      <c r="BP110" s="891"/>
      <c r="BQ110" s="946">
        <v>
6142700</v>
      </c>
      <c r="BR110" s="927"/>
      <c r="BS110" s="927"/>
      <c r="BT110" s="927"/>
      <c r="BU110" s="927"/>
      <c r="BV110" s="927">
        <v>
6814359</v>
      </c>
      <c r="BW110" s="927"/>
      <c r="BX110" s="927"/>
      <c r="BY110" s="927"/>
      <c r="BZ110" s="927"/>
      <c r="CA110" s="927">
        <v>
7924760</v>
      </c>
      <c r="CB110" s="927"/>
      <c r="CC110" s="927"/>
      <c r="CD110" s="927"/>
      <c r="CE110" s="927"/>
      <c r="CF110" s="951">
        <v>
121.1</v>
      </c>
      <c r="CG110" s="952"/>
      <c r="CH110" s="952"/>
      <c r="CI110" s="952"/>
      <c r="CJ110" s="952"/>
      <c r="CK110" s="1015" t="s">
        <v>
435</v>
      </c>
      <c r="CL110" s="901"/>
      <c r="CM110" s="976" t="s">
        <v>
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
129</v>
      </c>
      <c r="DH110" s="927"/>
      <c r="DI110" s="927"/>
      <c r="DJ110" s="927"/>
      <c r="DK110" s="927"/>
      <c r="DL110" s="927" t="s">
        <v>
437</v>
      </c>
      <c r="DM110" s="927"/>
      <c r="DN110" s="927"/>
      <c r="DO110" s="927"/>
      <c r="DP110" s="927"/>
      <c r="DQ110" s="927" t="s">
        <v>
129</v>
      </c>
      <c r="DR110" s="927"/>
      <c r="DS110" s="927"/>
      <c r="DT110" s="927"/>
      <c r="DU110" s="927"/>
      <c r="DV110" s="928" t="s">
        <v>
129</v>
      </c>
      <c r="DW110" s="928"/>
      <c r="DX110" s="928"/>
      <c r="DY110" s="928"/>
      <c r="DZ110" s="929"/>
    </row>
    <row r="111" spans="1:131" s="247" customFormat="1" ht="26.25" customHeight="1" x14ac:dyDescent="0.2">
      <c r="A111" s="856" t="s">
        <v>
438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
437</v>
      </c>
      <c r="AB111" s="1008"/>
      <c r="AC111" s="1008"/>
      <c r="AD111" s="1008"/>
      <c r="AE111" s="1009"/>
      <c r="AF111" s="1010" t="s">
        <v>
129</v>
      </c>
      <c r="AG111" s="1008"/>
      <c r="AH111" s="1008"/>
      <c r="AI111" s="1008"/>
      <c r="AJ111" s="1009"/>
      <c r="AK111" s="1010" t="s">
        <v>
437</v>
      </c>
      <c r="AL111" s="1008"/>
      <c r="AM111" s="1008"/>
      <c r="AN111" s="1008"/>
      <c r="AO111" s="1009"/>
      <c r="AP111" s="1011" t="s">
        <v>
129</v>
      </c>
      <c r="AQ111" s="1012"/>
      <c r="AR111" s="1012"/>
      <c r="AS111" s="1012"/>
      <c r="AT111" s="1013"/>
      <c r="AU111" s="1021"/>
      <c r="AV111" s="1022"/>
      <c r="AW111" s="1022"/>
      <c r="AX111" s="1022"/>
      <c r="AY111" s="1022"/>
      <c r="AZ111" s="897" t="s">
        <v>
439</v>
      </c>
      <c r="BA111" s="832"/>
      <c r="BB111" s="832"/>
      <c r="BC111" s="832"/>
      <c r="BD111" s="832"/>
      <c r="BE111" s="832"/>
      <c r="BF111" s="832"/>
      <c r="BG111" s="832"/>
      <c r="BH111" s="832"/>
      <c r="BI111" s="832"/>
      <c r="BJ111" s="832"/>
      <c r="BK111" s="832"/>
      <c r="BL111" s="832"/>
      <c r="BM111" s="832"/>
      <c r="BN111" s="832"/>
      <c r="BO111" s="832"/>
      <c r="BP111" s="833"/>
      <c r="BQ111" s="898">
        <v>
668835</v>
      </c>
      <c r="BR111" s="899"/>
      <c r="BS111" s="899"/>
      <c r="BT111" s="899"/>
      <c r="BU111" s="899"/>
      <c r="BV111" s="899">
        <v>
668834</v>
      </c>
      <c r="BW111" s="899"/>
      <c r="BX111" s="899"/>
      <c r="BY111" s="899"/>
      <c r="BZ111" s="899"/>
      <c r="CA111" s="899">
        <v>
668834</v>
      </c>
      <c r="CB111" s="899"/>
      <c r="CC111" s="899"/>
      <c r="CD111" s="899"/>
      <c r="CE111" s="899"/>
      <c r="CF111" s="960">
        <v>
10.199999999999999</v>
      </c>
      <c r="CG111" s="961"/>
      <c r="CH111" s="961"/>
      <c r="CI111" s="961"/>
      <c r="CJ111" s="961"/>
      <c r="CK111" s="1016"/>
      <c r="CL111" s="903"/>
      <c r="CM111" s="906" t="s">
        <v>
440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
441</v>
      </c>
      <c r="DH111" s="899"/>
      <c r="DI111" s="899"/>
      <c r="DJ111" s="899"/>
      <c r="DK111" s="899"/>
      <c r="DL111" s="899" t="s">
        <v>
437</v>
      </c>
      <c r="DM111" s="899"/>
      <c r="DN111" s="899"/>
      <c r="DO111" s="899"/>
      <c r="DP111" s="899"/>
      <c r="DQ111" s="899" t="s">
        <v>
441</v>
      </c>
      <c r="DR111" s="899"/>
      <c r="DS111" s="899"/>
      <c r="DT111" s="899"/>
      <c r="DU111" s="899"/>
      <c r="DV111" s="876" t="s">
        <v>
129</v>
      </c>
      <c r="DW111" s="876"/>
      <c r="DX111" s="876"/>
      <c r="DY111" s="876"/>
      <c r="DZ111" s="877"/>
    </row>
    <row r="112" spans="1:131" s="247" customFormat="1" ht="26.25" customHeight="1" x14ac:dyDescent="0.2">
      <c r="A112" s="1001" t="s">
        <v>
442</v>
      </c>
      <c r="B112" s="1002"/>
      <c r="C112" s="832" t="s">
        <v>
443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
129</v>
      </c>
      <c r="AB112" s="862"/>
      <c r="AC112" s="862"/>
      <c r="AD112" s="862"/>
      <c r="AE112" s="863"/>
      <c r="AF112" s="864" t="s">
        <v>
129</v>
      </c>
      <c r="AG112" s="862"/>
      <c r="AH112" s="862"/>
      <c r="AI112" s="862"/>
      <c r="AJ112" s="863"/>
      <c r="AK112" s="864" t="s">
        <v>
129</v>
      </c>
      <c r="AL112" s="862"/>
      <c r="AM112" s="862"/>
      <c r="AN112" s="862"/>
      <c r="AO112" s="863"/>
      <c r="AP112" s="909" t="s">
        <v>
437</v>
      </c>
      <c r="AQ112" s="910"/>
      <c r="AR112" s="910"/>
      <c r="AS112" s="910"/>
      <c r="AT112" s="911"/>
      <c r="AU112" s="1021"/>
      <c r="AV112" s="1022"/>
      <c r="AW112" s="1022"/>
      <c r="AX112" s="1022"/>
      <c r="AY112" s="1022"/>
      <c r="AZ112" s="897" t="s">
        <v>
444</v>
      </c>
      <c r="BA112" s="832"/>
      <c r="BB112" s="832"/>
      <c r="BC112" s="832"/>
      <c r="BD112" s="832"/>
      <c r="BE112" s="832"/>
      <c r="BF112" s="832"/>
      <c r="BG112" s="832"/>
      <c r="BH112" s="832"/>
      <c r="BI112" s="832"/>
      <c r="BJ112" s="832"/>
      <c r="BK112" s="832"/>
      <c r="BL112" s="832"/>
      <c r="BM112" s="832"/>
      <c r="BN112" s="832"/>
      <c r="BO112" s="832"/>
      <c r="BP112" s="833"/>
      <c r="BQ112" s="898">
        <v>
1788312</v>
      </c>
      <c r="BR112" s="899"/>
      <c r="BS112" s="899"/>
      <c r="BT112" s="899"/>
      <c r="BU112" s="899"/>
      <c r="BV112" s="899">
        <v>
1759938</v>
      </c>
      <c r="BW112" s="899"/>
      <c r="BX112" s="899"/>
      <c r="BY112" s="899"/>
      <c r="BZ112" s="899"/>
      <c r="CA112" s="899">
        <v>
1843489</v>
      </c>
      <c r="CB112" s="899"/>
      <c r="CC112" s="899"/>
      <c r="CD112" s="899"/>
      <c r="CE112" s="899"/>
      <c r="CF112" s="960">
        <v>
28.2</v>
      </c>
      <c r="CG112" s="961"/>
      <c r="CH112" s="961"/>
      <c r="CI112" s="961"/>
      <c r="CJ112" s="961"/>
      <c r="CK112" s="1016"/>
      <c r="CL112" s="903"/>
      <c r="CM112" s="906" t="s">
        <v>
445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
437</v>
      </c>
      <c r="DH112" s="899"/>
      <c r="DI112" s="899"/>
      <c r="DJ112" s="899"/>
      <c r="DK112" s="899"/>
      <c r="DL112" s="899" t="s">
        <v>
129</v>
      </c>
      <c r="DM112" s="899"/>
      <c r="DN112" s="899"/>
      <c r="DO112" s="899"/>
      <c r="DP112" s="899"/>
      <c r="DQ112" s="899" t="s">
        <v>
437</v>
      </c>
      <c r="DR112" s="899"/>
      <c r="DS112" s="899"/>
      <c r="DT112" s="899"/>
      <c r="DU112" s="899"/>
      <c r="DV112" s="876" t="s">
        <v>
129</v>
      </c>
      <c r="DW112" s="876"/>
      <c r="DX112" s="876"/>
      <c r="DY112" s="876"/>
      <c r="DZ112" s="877"/>
    </row>
    <row r="113" spans="1:130" s="247" customFormat="1" ht="26.25" customHeight="1" x14ac:dyDescent="0.2">
      <c r="A113" s="1003"/>
      <c r="B113" s="1004"/>
      <c r="C113" s="832" t="s">
        <v>
446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
166046</v>
      </c>
      <c r="AB113" s="1008"/>
      <c r="AC113" s="1008"/>
      <c r="AD113" s="1008"/>
      <c r="AE113" s="1009"/>
      <c r="AF113" s="1010">
        <v>
167529</v>
      </c>
      <c r="AG113" s="1008"/>
      <c r="AH113" s="1008"/>
      <c r="AI113" s="1008"/>
      <c r="AJ113" s="1009"/>
      <c r="AK113" s="1010">
        <v>
167975</v>
      </c>
      <c r="AL113" s="1008"/>
      <c r="AM113" s="1008"/>
      <c r="AN113" s="1008"/>
      <c r="AO113" s="1009"/>
      <c r="AP113" s="1011">
        <v>
2.6</v>
      </c>
      <c r="AQ113" s="1012"/>
      <c r="AR113" s="1012"/>
      <c r="AS113" s="1012"/>
      <c r="AT113" s="1013"/>
      <c r="AU113" s="1021"/>
      <c r="AV113" s="1022"/>
      <c r="AW113" s="1022"/>
      <c r="AX113" s="1022"/>
      <c r="AY113" s="1022"/>
      <c r="AZ113" s="897" t="s">
        <v>
447</v>
      </c>
      <c r="BA113" s="832"/>
      <c r="BB113" s="832"/>
      <c r="BC113" s="832"/>
      <c r="BD113" s="832"/>
      <c r="BE113" s="832"/>
      <c r="BF113" s="832"/>
      <c r="BG113" s="832"/>
      <c r="BH113" s="832"/>
      <c r="BI113" s="832"/>
      <c r="BJ113" s="832"/>
      <c r="BK113" s="832"/>
      <c r="BL113" s="832"/>
      <c r="BM113" s="832"/>
      <c r="BN113" s="832"/>
      <c r="BO113" s="832"/>
      <c r="BP113" s="833"/>
      <c r="BQ113" s="898">
        <v>
1337093</v>
      </c>
      <c r="BR113" s="899"/>
      <c r="BS113" s="899"/>
      <c r="BT113" s="899"/>
      <c r="BU113" s="899"/>
      <c r="BV113" s="899">
        <v>
1165336</v>
      </c>
      <c r="BW113" s="899"/>
      <c r="BX113" s="899"/>
      <c r="BY113" s="899"/>
      <c r="BZ113" s="899"/>
      <c r="CA113" s="899">
        <v>
1008649</v>
      </c>
      <c r="CB113" s="899"/>
      <c r="CC113" s="899"/>
      <c r="CD113" s="899"/>
      <c r="CE113" s="899"/>
      <c r="CF113" s="960">
        <v>
15.4</v>
      </c>
      <c r="CG113" s="961"/>
      <c r="CH113" s="961"/>
      <c r="CI113" s="961"/>
      <c r="CJ113" s="961"/>
      <c r="CK113" s="1016"/>
      <c r="CL113" s="903"/>
      <c r="CM113" s="906" t="s">
        <v>
448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
129</v>
      </c>
      <c r="DH113" s="862"/>
      <c r="DI113" s="862"/>
      <c r="DJ113" s="862"/>
      <c r="DK113" s="863"/>
      <c r="DL113" s="864" t="s">
        <v>
437</v>
      </c>
      <c r="DM113" s="862"/>
      <c r="DN113" s="862"/>
      <c r="DO113" s="862"/>
      <c r="DP113" s="863"/>
      <c r="DQ113" s="864" t="s">
        <v>
441</v>
      </c>
      <c r="DR113" s="862"/>
      <c r="DS113" s="862"/>
      <c r="DT113" s="862"/>
      <c r="DU113" s="863"/>
      <c r="DV113" s="909" t="s">
        <v>
437</v>
      </c>
      <c r="DW113" s="910"/>
      <c r="DX113" s="910"/>
      <c r="DY113" s="910"/>
      <c r="DZ113" s="911"/>
    </row>
    <row r="114" spans="1:130" s="247" customFormat="1" ht="26.25" customHeight="1" x14ac:dyDescent="0.2">
      <c r="A114" s="1003"/>
      <c r="B114" s="1004"/>
      <c r="C114" s="832" t="s">
        <v>
449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
127446</v>
      </c>
      <c r="AB114" s="862"/>
      <c r="AC114" s="862"/>
      <c r="AD114" s="862"/>
      <c r="AE114" s="863"/>
      <c r="AF114" s="864">
        <v>
129510</v>
      </c>
      <c r="AG114" s="862"/>
      <c r="AH114" s="862"/>
      <c r="AI114" s="862"/>
      <c r="AJ114" s="863"/>
      <c r="AK114" s="864">
        <v>
137190</v>
      </c>
      <c r="AL114" s="862"/>
      <c r="AM114" s="862"/>
      <c r="AN114" s="862"/>
      <c r="AO114" s="863"/>
      <c r="AP114" s="909">
        <v>
2.1</v>
      </c>
      <c r="AQ114" s="910"/>
      <c r="AR114" s="910"/>
      <c r="AS114" s="910"/>
      <c r="AT114" s="911"/>
      <c r="AU114" s="1021"/>
      <c r="AV114" s="1022"/>
      <c r="AW114" s="1022"/>
      <c r="AX114" s="1022"/>
      <c r="AY114" s="1022"/>
      <c r="AZ114" s="897" t="s">
        <v>
450</v>
      </c>
      <c r="BA114" s="832"/>
      <c r="BB114" s="832"/>
      <c r="BC114" s="832"/>
      <c r="BD114" s="832"/>
      <c r="BE114" s="832"/>
      <c r="BF114" s="832"/>
      <c r="BG114" s="832"/>
      <c r="BH114" s="832"/>
      <c r="BI114" s="832"/>
      <c r="BJ114" s="832"/>
      <c r="BK114" s="832"/>
      <c r="BL114" s="832"/>
      <c r="BM114" s="832"/>
      <c r="BN114" s="832"/>
      <c r="BO114" s="832"/>
      <c r="BP114" s="833"/>
      <c r="BQ114" s="898">
        <v>
1584484</v>
      </c>
      <c r="BR114" s="899"/>
      <c r="BS114" s="899"/>
      <c r="BT114" s="899"/>
      <c r="BU114" s="899"/>
      <c r="BV114" s="899">
        <v>
1511526</v>
      </c>
      <c r="BW114" s="899"/>
      <c r="BX114" s="899"/>
      <c r="BY114" s="899"/>
      <c r="BZ114" s="899"/>
      <c r="CA114" s="899">
        <v>
1496262</v>
      </c>
      <c r="CB114" s="899"/>
      <c r="CC114" s="899"/>
      <c r="CD114" s="899"/>
      <c r="CE114" s="899"/>
      <c r="CF114" s="960">
        <v>
22.9</v>
      </c>
      <c r="CG114" s="961"/>
      <c r="CH114" s="961"/>
      <c r="CI114" s="961"/>
      <c r="CJ114" s="961"/>
      <c r="CK114" s="1016"/>
      <c r="CL114" s="903"/>
      <c r="CM114" s="906" t="s">
        <v>
451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
437</v>
      </c>
      <c r="DH114" s="862"/>
      <c r="DI114" s="862"/>
      <c r="DJ114" s="862"/>
      <c r="DK114" s="863"/>
      <c r="DL114" s="864" t="s">
        <v>
129</v>
      </c>
      <c r="DM114" s="862"/>
      <c r="DN114" s="862"/>
      <c r="DO114" s="862"/>
      <c r="DP114" s="863"/>
      <c r="DQ114" s="864" t="s">
        <v>
129</v>
      </c>
      <c r="DR114" s="862"/>
      <c r="DS114" s="862"/>
      <c r="DT114" s="862"/>
      <c r="DU114" s="863"/>
      <c r="DV114" s="909" t="s">
        <v>
129</v>
      </c>
      <c r="DW114" s="910"/>
      <c r="DX114" s="910"/>
      <c r="DY114" s="910"/>
      <c r="DZ114" s="911"/>
    </row>
    <row r="115" spans="1:130" s="247" customFormat="1" ht="26.25" customHeight="1" x14ac:dyDescent="0.2">
      <c r="A115" s="1003"/>
      <c r="B115" s="1004"/>
      <c r="C115" s="832" t="s">
        <v>
452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
669</v>
      </c>
      <c r="AB115" s="1008"/>
      <c r="AC115" s="1008"/>
      <c r="AD115" s="1008"/>
      <c r="AE115" s="1009"/>
      <c r="AF115" s="1010">
        <v>
635</v>
      </c>
      <c r="AG115" s="1008"/>
      <c r="AH115" s="1008"/>
      <c r="AI115" s="1008"/>
      <c r="AJ115" s="1009"/>
      <c r="AK115" s="1010">
        <v>
676</v>
      </c>
      <c r="AL115" s="1008"/>
      <c r="AM115" s="1008"/>
      <c r="AN115" s="1008"/>
      <c r="AO115" s="1009"/>
      <c r="AP115" s="1011">
        <v>
0</v>
      </c>
      <c r="AQ115" s="1012"/>
      <c r="AR115" s="1012"/>
      <c r="AS115" s="1012"/>
      <c r="AT115" s="1013"/>
      <c r="AU115" s="1021"/>
      <c r="AV115" s="1022"/>
      <c r="AW115" s="1022"/>
      <c r="AX115" s="1022"/>
      <c r="AY115" s="1022"/>
      <c r="AZ115" s="897" t="s">
        <v>
453</v>
      </c>
      <c r="BA115" s="832"/>
      <c r="BB115" s="832"/>
      <c r="BC115" s="832"/>
      <c r="BD115" s="832"/>
      <c r="BE115" s="832"/>
      <c r="BF115" s="832"/>
      <c r="BG115" s="832"/>
      <c r="BH115" s="832"/>
      <c r="BI115" s="832"/>
      <c r="BJ115" s="832"/>
      <c r="BK115" s="832"/>
      <c r="BL115" s="832"/>
      <c r="BM115" s="832"/>
      <c r="BN115" s="832"/>
      <c r="BO115" s="832"/>
      <c r="BP115" s="833"/>
      <c r="BQ115" s="898" t="s">
        <v>
437</v>
      </c>
      <c r="BR115" s="899"/>
      <c r="BS115" s="899"/>
      <c r="BT115" s="899"/>
      <c r="BU115" s="899"/>
      <c r="BV115" s="899" t="s">
        <v>
129</v>
      </c>
      <c r="BW115" s="899"/>
      <c r="BX115" s="899"/>
      <c r="BY115" s="899"/>
      <c r="BZ115" s="899"/>
      <c r="CA115" s="899" t="s">
        <v>
437</v>
      </c>
      <c r="CB115" s="899"/>
      <c r="CC115" s="899"/>
      <c r="CD115" s="899"/>
      <c r="CE115" s="899"/>
      <c r="CF115" s="960" t="s">
        <v>
129</v>
      </c>
      <c r="CG115" s="961"/>
      <c r="CH115" s="961"/>
      <c r="CI115" s="961"/>
      <c r="CJ115" s="961"/>
      <c r="CK115" s="1016"/>
      <c r="CL115" s="903"/>
      <c r="CM115" s="897" t="s">
        <v>
454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
668835</v>
      </c>
      <c r="DH115" s="862"/>
      <c r="DI115" s="862"/>
      <c r="DJ115" s="862"/>
      <c r="DK115" s="863"/>
      <c r="DL115" s="864">
        <v>
668834</v>
      </c>
      <c r="DM115" s="862"/>
      <c r="DN115" s="862"/>
      <c r="DO115" s="862"/>
      <c r="DP115" s="863"/>
      <c r="DQ115" s="864">
        <v>
668834</v>
      </c>
      <c r="DR115" s="862"/>
      <c r="DS115" s="862"/>
      <c r="DT115" s="862"/>
      <c r="DU115" s="863"/>
      <c r="DV115" s="909">
        <v>
10.199999999999999</v>
      </c>
      <c r="DW115" s="910"/>
      <c r="DX115" s="910"/>
      <c r="DY115" s="910"/>
      <c r="DZ115" s="911"/>
    </row>
    <row r="116" spans="1:130" s="247" customFormat="1" ht="26.25" customHeight="1" x14ac:dyDescent="0.2">
      <c r="A116" s="1005"/>
      <c r="B116" s="1006"/>
      <c r="C116" s="965" t="s">
        <v>
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
437</v>
      </c>
      <c r="AB116" s="862"/>
      <c r="AC116" s="862"/>
      <c r="AD116" s="862"/>
      <c r="AE116" s="863"/>
      <c r="AF116" s="864" t="s">
        <v>
129</v>
      </c>
      <c r="AG116" s="862"/>
      <c r="AH116" s="862"/>
      <c r="AI116" s="862"/>
      <c r="AJ116" s="863"/>
      <c r="AK116" s="864" t="s">
        <v>
441</v>
      </c>
      <c r="AL116" s="862"/>
      <c r="AM116" s="862"/>
      <c r="AN116" s="862"/>
      <c r="AO116" s="863"/>
      <c r="AP116" s="909" t="s">
        <v>
129</v>
      </c>
      <c r="AQ116" s="910"/>
      <c r="AR116" s="910"/>
      <c r="AS116" s="910"/>
      <c r="AT116" s="911"/>
      <c r="AU116" s="1021"/>
      <c r="AV116" s="1022"/>
      <c r="AW116" s="1022"/>
      <c r="AX116" s="1022"/>
      <c r="AY116" s="1022"/>
      <c r="AZ116" s="948" t="s">
        <v>
456</v>
      </c>
      <c r="BA116" s="949"/>
      <c r="BB116" s="949"/>
      <c r="BC116" s="949"/>
      <c r="BD116" s="949"/>
      <c r="BE116" s="949"/>
      <c r="BF116" s="949"/>
      <c r="BG116" s="949"/>
      <c r="BH116" s="949"/>
      <c r="BI116" s="949"/>
      <c r="BJ116" s="949"/>
      <c r="BK116" s="949"/>
      <c r="BL116" s="949"/>
      <c r="BM116" s="949"/>
      <c r="BN116" s="949"/>
      <c r="BO116" s="949"/>
      <c r="BP116" s="950"/>
      <c r="BQ116" s="898" t="s">
        <v>
129</v>
      </c>
      <c r="BR116" s="899"/>
      <c r="BS116" s="899"/>
      <c r="BT116" s="899"/>
      <c r="BU116" s="899"/>
      <c r="BV116" s="899" t="s">
        <v>
129</v>
      </c>
      <c r="BW116" s="899"/>
      <c r="BX116" s="899"/>
      <c r="BY116" s="899"/>
      <c r="BZ116" s="899"/>
      <c r="CA116" s="899" t="s">
        <v>
437</v>
      </c>
      <c r="CB116" s="899"/>
      <c r="CC116" s="899"/>
      <c r="CD116" s="899"/>
      <c r="CE116" s="899"/>
      <c r="CF116" s="960" t="s">
        <v>
441</v>
      </c>
      <c r="CG116" s="961"/>
      <c r="CH116" s="961"/>
      <c r="CI116" s="961"/>
      <c r="CJ116" s="961"/>
      <c r="CK116" s="1016"/>
      <c r="CL116" s="903"/>
      <c r="CM116" s="906" t="s">
        <v>
457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
129</v>
      </c>
      <c r="DH116" s="862"/>
      <c r="DI116" s="862"/>
      <c r="DJ116" s="862"/>
      <c r="DK116" s="863"/>
      <c r="DL116" s="864" t="s">
        <v>
129</v>
      </c>
      <c r="DM116" s="862"/>
      <c r="DN116" s="862"/>
      <c r="DO116" s="862"/>
      <c r="DP116" s="863"/>
      <c r="DQ116" s="864" t="s">
        <v>
441</v>
      </c>
      <c r="DR116" s="862"/>
      <c r="DS116" s="862"/>
      <c r="DT116" s="862"/>
      <c r="DU116" s="863"/>
      <c r="DV116" s="909" t="s">
        <v>
129</v>
      </c>
      <c r="DW116" s="910"/>
      <c r="DX116" s="910"/>
      <c r="DY116" s="910"/>
      <c r="DZ116" s="911"/>
    </row>
    <row r="117" spans="1:130" s="247" customFormat="1" ht="26.25" customHeight="1" x14ac:dyDescent="0.2">
      <c r="A117" s="986" t="s">
        <v>
192</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
458</v>
      </c>
      <c r="Z117" s="988"/>
      <c r="AA117" s="993">
        <v>
856591</v>
      </c>
      <c r="AB117" s="994"/>
      <c r="AC117" s="994"/>
      <c r="AD117" s="994"/>
      <c r="AE117" s="995"/>
      <c r="AF117" s="996">
        <v>
798288</v>
      </c>
      <c r="AG117" s="994"/>
      <c r="AH117" s="994"/>
      <c r="AI117" s="994"/>
      <c r="AJ117" s="995"/>
      <c r="AK117" s="996">
        <v>
804226</v>
      </c>
      <c r="AL117" s="994"/>
      <c r="AM117" s="994"/>
      <c r="AN117" s="994"/>
      <c r="AO117" s="995"/>
      <c r="AP117" s="997"/>
      <c r="AQ117" s="998"/>
      <c r="AR117" s="998"/>
      <c r="AS117" s="998"/>
      <c r="AT117" s="999"/>
      <c r="AU117" s="1021"/>
      <c r="AV117" s="1022"/>
      <c r="AW117" s="1022"/>
      <c r="AX117" s="1022"/>
      <c r="AY117" s="1022"/>
      <c r="AZ117" s="948" t="s">
        <v>
459</v>
      </c>
      <c r="BA117" s="949"/>
      <c r="BB117" s="949"/>
      <c r="BC117" s="949"/>
      <c r="BD117" s="949"/>
      <c r="BE117" s="949"/>
      <c r="BF117" s="949"/>
      <c r="BG117" s="949"/>
      <c r="BH117" s="949"/>
      <c r="BI117" s="949"/>
      <c r="BJ117" s="949"/>
      <c r="BK117" s="949"/>
      <c r="BL117" s="949"/>
      <c r="BM117" s="949"/>
      <c r="BN117" s="949"/>
      <c r="BO117" s="949"/>
      <c r="BP117" s="950"/>
      <c r="BQ117" s="898" t="s">
        <v>
441</v>
      </c>
      <c r="BR117" s="899"/>
      <c r="BS117" s="899"/>
      <c r="BT117" s="899"/>
      <c r="BU117" s="899"/>
      <c r="BV117" s="899" t="s">
        <v>
129</v>
      </c>
      <c r="BW117" s="899"/>
      <c r="BX117" s="899"/>
      <c r="BY117" s="899"/>
      <c r="BZ117" s="899"/>
      <c r="CA117" s="899" t="s">
        <v>
129</v>
      </c>
      <c r="CB117" s="899"/>
      <c r="CC117" s="899"/>
      <c r="CD117" s="899"/>
      <c r="CE117" s="899"/>
      <c r="CF117" s="960" t="s">
        <v>
129</v>
      </c>
      <c r="CG117" s="961"/>
      <c r="CH117" s="961"/>
      <c r="CI117" s="961"/>
      <c r="CJ117" s="961"/>
      <c r="CK117" s="1016"/>
      <c r="CL117" s="903"/>
      <c r="CM117" s="906" t="s">
        <v>
460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
441</v>
      </c>
      <c r="DH117" s="862"/>
      <c r="DI117" s="862"/>
      <c r="DJ117" s="862"/>
      <c r="DK117" s="863"/>
      <c r="DL117" s="864" t="s">
        <v>
437</v>
      </c>
      <c r="DM117" s="862"/>
      <c r="DN117" s="862"/>
      <c r="DO117" s="862"/>
      <c r="DP117" s="863"/>
      <c r="DQ117" s="864" t="s">
        <v>
441</v>
      </c>
      <c r="DR117" s="862"/>
      <c r="DS117" s="862"/>
      <c r="DT117" s="862"/>
      <c r="DU117" s="863"/>
      <c r="DV117" s="909" t="s">
        <v>
441</v>
      </c>
      <c r="DW117" s="910"/>
      <c r="DX117" s="910"/>
      <c r="DY117" s="910"/>
      <c r="DZ117" s="911"/>
    </row>
    <row r="118" spans="1:130" s="247" customFormat="1" ht="26.25" customHeight="1" x14ac:dyDescent="0.2">
      <c r="A118" s="986" t="s">
        <v>
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
430</v>
      </c>
      <c r="AB118" s="987"/>
      <c r="AC118" s="987"/>
      <c r="AD118" s="987"/>
      <c r="AE118" s="988"/>
      <c r="AF118" s="989" t="s">
        <v>
313</v>
      </c>
      <c r="AG118" s="987"/>
      <c r="AH118" s="987"/>
      <c r="AI118" s="987"/>
      <c r="AJ118" s="988"/>
      <c r="AK118" s="989" t="s">
        <v>
312</v>
      </c>
      <c r="AL118" s="987"/>
      <c r="AM118" s="987"/>
      <c r="AN118" s="987"/>
      <c r="AO118" s="988"/>
      <c r="AP118" s="990" t="s">
        <v>
431</v>
      </c>
      <c r="AQ118" s="991"/>
      <c r="AR118" s="991"/>
      <c r="AS118" s="991"/>
      <c r="AT118" s="992"/>
      <c r="AU118" s="1021"/>
      <c r="AV118" s="1022"/>
      <c r="AW118" s="1022"/>
      <c r="AX118" s="1022"/>
      <c r="AY118" s="1022"/>
      <c r="AZ118" s="964" t="s">
        <v>
461</v>
      </c>
      <c r="BA118" s="965"/>
      <c r="BB118" s="965"/>
      <c r="BC118" s="965"/>
      <c r="BD118" s="965"/>
      <c r="BE118" s="965"/>
      <c r="BF118" s="965"/>
      <c r="BG118" s="965"/>
      <c r="BH118" s="965"/>
      <c r="BI118" s="965"/>
      <c r="BJ118" s="965"/>
      <c r="BK118" s="965"/>
      <c r="BL118" s="965"/>
      <c r="BM118" s="965"/>
      <c r="BN118" s="965"/>
      <c r="BO118" s="965"/>
      <c r="BP118" s="966"/>
      <c r="BQ118" s="967" t="s">
        <v>
441</v>
      </c>
      <c r="BR118" s="930"/>
      <c r="BS118" s="930"/>
      <c r="BT118" s="930"/>
      <c r="BU118" s="930"/>
      <c r="BV118" s="930" t="s">
        <v>
441</v>
      </c>
      <c r="BW118" s="930"/>
      <c r="BX118" s="930"/>
      <c r="BY118" s="930"/>
      <c r="BZ118" s="930"/>
      <c r="CA118" s="930" t="s">
        <v>
441</v>
      </c>
      <c r="CB118" s="930"/>
      <c r="CC118" s="930"/>
      <c r="CD118" s="930"/>
      <c r="CE118" s="930"/>
      <c r="CF118" s="960" t="s">
        <v>
437</v>
      </c>
      <c r="CG118" s="961"/>
      <c r="CH118" s="961"/>
      <c r="CI118" s="961"/>
      <c r="CJ118" s="961"/>
      <c r="CK118" s="1016"/>
      <c r="CL118" s="903"/>
      <c r="CM118" s="906" t="s">
        <v>
462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
441</v>
      </c>
      <c r="DH118" s="862"/>
      <c r="DI118" s="862"/>
      <c r="DJ118" s="862"/>
      <c r="DK118" s="863"/>
      <c r="DL118" s="864" t="s">
        <v>
441</v>
      </c>
      <c r="DM118" s="862"/>
      <c r="DN118" s="862"/>
      <c r="DO118" s="862"/>
      <c r="DP118" s="863"/>
      <c r="DQ118" s="864" t="s">
        <v>
129</v>
      </c>
      <c r="DR118" s="862"/>
      <c r="DS118" s="862"/>
      <c r="DT118" s="862"/>
      <c r="DU118" s="863"/>
      <c r="DV118" s="909" t="s">
        <v>
437</v>
      </c>
      <c r="DW118" s="910"/>
      <c r="DX118" s="910"/>
      <c r="DY118" s="910"/>
      <c r="DZ118" s="911"/>
    </row>
    <row r="119" spans="1:130" s="247" customFormat="1" ht="26.25" customHeight="1" x14ac:dyDescent="0.2">
      <c r="A119" s="900" t="s">
        <v>
435</v>
      </c>
      <c r="B119" s="901"/>
      <c r="C119" s="976" t="s">
        <v>
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
441</v>
      </c>
      <c r="AB119" s="980"/>
      <c r="AC119" s="980"/>
      <c r="AD119" s="980"/>
      <c r="AE119" s="981"/>
      <c r="AF119" s="982" t="s">
        <v>
129</v>
      </c>
      <c r="AG119" s="980"/>
      <c r="AH119" s="980"/>
      <c r="AI119" s="980"/>
      <c r="AJ119" s="981"/>
      <c r="AK119" s="982" t="s">
        <v>
441</v>
      </c>
      <c r="AL119" s="980"/>
      <c r="AM119" s="980"/>
      <c r="AN119" s="980"/>
      <c r="AO119" s="981"/>
      <c r="AP119" s="983" t="s">
        <v>
441</v>
      </c>
      <c r="AQ119" s="984"/>
      <c r="AR119" s="984"/>
      <c r="AS119" s="984"/>
      <c r="AT119" s="985"/>
      <c r="AU119" s="1023"/>
      <c r="AV119" s="1024"/>
      <c r="AW119" s="1024"/>
      <c r="AX119" s="1024"/>
      <c r="AY119" s="1024"/>
      <c r="AZ119" s="278" t="s">
        <v>
192</v>
      </c>
      <c r="BA119" s="278"/>
      <c r="BB119" s="278"/>
      <c r="BC119" s="278"/>
      <c r="BD119" s="278"/>
      <c r="BE119" s="278"/>
      <c r="BF119" s="278"/>
      <c r="BG119" s="278"/>
      <c r="BH119" s="278"/>
      <c r="BI119" s="278"/>
      <c r="BJ119" s="278"/>
      <c r="BK119" s="278"/>
      <c r="BL119" s="278"/>
      <c r="BM119" s="278"/>
      <c r="BN119" s="278"/>
      <c r="BO119" s="962" t="s">
        <v>
463</v>
      </c>
      <c r="BP119" s="963"/>
      <c r="BQ119" s="967">
        <v>
11521424</v>
      </c>
      <c r="BR119" s="930"/>
      <c r="BS119" s="930"/>
      <c r="BT119" s="930"/>
      <c r="BU119" s="930"/>
      <c r="BV119" s="930">
        <v>
11919993</v>
      </c>
      <c r="BW119" s="930"/>
      <c r="BX119" s="930"/>
      <c r="BY119" s="930"/>
      <c r="BZ119" s="930"/>
      <c r="CA119" s="930">
        <v>
12941994</v>
      </c>
      <c r="CB119" s="930"/>
      <c r="CC119" s="930"/>
      <c r="CD119" s="930"/>
      <c r="CE119" s="930"/>
      <c r="CF119" s="828"/>
      <c r="CG119" s="829"/>
      <c r="CH119" s="829"/>
      <c r="CI119" s="829"/>
      <c r="CJ119" s="919"/>
      <c r="CK119" s="1017"/>
      <c r="CL119" s="905"/>
      <c r="CM119" s="923" t="s">
        <v>
464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
437</v>
      </c>
      <c r="DH119" s="845"/>
      <c r="DI119" s="845"/>
      <c r="DJ119" s="845"/>
      <c r="DK119" s="846"/>
      <c r="DL119" s="847" t="s">
        <v>
441</v>
      </c>
      <c r="DM119" s="845"/>
      <c r="DN119" s="845"/>
      <c r="DO119" s="845"/>
      <c r="DP119" s="846"/>
      <c r="DQ119" s="847" t="s">
        <v>
437</v>
      </c>
      <c r="DR119" s="845"/>
      <c r="DS119" s="845"/>
      <c r="DT119" s="845"/>
      <c r="DU119" s="846"/>
      <c r="DV119" s="933" t="s">
        <v>
441</v>
      </c>
      <c r="DW119" s="934"/>
      <c r="DX119" s="934"/>
      <c r="DY119" s="934"/>
      <c r="DZ119" s="935"/>
    </row>
    <row r="120" spans="1:130" s="247" customFormat="1" ht="26.25" customHeight="1" x14ac:dyDescent="0.2">
      <c r="A120" s="902"/>
      <c r="B120" s="903"/>
      <c r="C120" s="906" t="s">
        <v>
440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
441</v>
      </c>
      <c r="AB120" s="862"/>
      <c r="AC120" s="862"/>
      <c r="AD120" s="862"/>
      <c r="AE120" s="863"/>
      <c r="AF120" s="864" t="s">
        <v>
129</v>
      </c>
      <c r="AG120" s="862"/>
      <c r="AH120" s="862"/>
      <c r="AI120" s="862"/>
      <c r="AJ120" s="863"/>
      <c r="AK120" s="864" t="s">
        <v>
441</v>
      </c>
      <c r="AL120" s="862"/>
      <c r="AM120" s="862"/>
      <c r="AN120" s="862"/>
      <c r="AO120" s="863"/>
      <c r="AP120" s="909" t="s">
        <v>
441</v>
      </c>
      <c r="AQ120" s="910"/>
      <c r="AR120" s="910"/>
      <c r="AS120" s="910"/>
      <c r="AT120" s="911"/>
      <c r="AU120" s="968" t="s">
        <v>
465</v>
      </c>
      <c r="AV120" s="969"/>
      <c r="AW120" s="969"/>
      <c r="AX120" s="969"/>
      <c r="AY120" s="970"/>
      <c r="AZ120" s="945" t="s">
        <v>
466</v>
      </c>
      <c r="BA120" s="890"/>
      <c r="BB120" s="890"/>
      <c r="BC120" s="890"/>
      <c r="BD120" s="890"/>
      <c r="BE120" s="890"/>
      <c r="BF120" s="890"/>
      <c r="BG120" s="890"/>
      <c r="BH120" s="890"/>
      <c r="BI120" s="890"/>
      <c r="BJ120" s="890"/>
      <c r="BK120" s="890"/>
      <c r="BL120" s="890"/>
      <c r="BM120" s="890"/>
      <c r="BN120" s="890"/>
      <c r="BO120" s="890"/>
      <c r="BP120" s="891"/>
      <c r="BQ120" s="946">
        <v>
7095625</v>
      </c>
      <c r="BR120" s="927"/>
      <c r="BS120" s="927"/>
      <c r="BT120" s="927"/>
      <c r="BU120" s="927"/>
      <c r="BV120" s="927">
        <v>
6658782</v>
      </c>
      <c r="BW120" s="927"/>
      <c r="BX120" s="927"/>
      <c r="BY120" s="927"/>
      <c r="BZ120" s="927"/>
      <c r="CA120" s="927">
        <v>
5389585</v>
      </c>
      <c r="CB120" s="927"/>
      <c r="CC120" s="927"/>
      <c r="CD120" s="927"/>
      <c r="CE120" s="927"/>
      <c r="CF120" s="951">
        <v>
82.4</v>
      </c>
      <c r="CG120" s="952"/>
      <c r="CH120" s="952"/>
      <c r="CI120" s="952"/>
      <c r="CJ120" s="952"/>
      <c r="CK120" s="953" t="s">
        <v>
467</v>
      </c>
      <c r="CL120" s="937"/>
      <c r="CM120" s="937"/>
      <c r="CN120" s="937"/>
      <c r="CO120" s="938"/>
      <c r="CP120" s="957" t="s">
        <v>
411</v>
      </c>
      <c r="CQ120" s="958"/>
      <c r="CR120" s="958"/>
      <c r="CS120" s="958"/>
      <c r="CT120" s="958"/>
      <c r="CU120" s="958"/>
      <c r="CV120" s="958"/>
      <c r="CW120" s="958"/>
      <c r="CX120" s="958"/>
      <c r="CY120" s="958"/>
      <c r="CZ120" s="958"/>
      <c r="DA120" s="958"/>
      <c r="DB120" s="958"/>
      <c r="DC120" s="958"/>
      <c r="DD120" s="958"/>
      <c r="DE120" s="958"/>
      <c r="DF120" s="959"/>
      <c r="DG120" s="946">
        <v>
1788312</v>
      </c>
      <c r="DH120" s="927"/>
      <c r="DI120" s="927"/>
      <c r="DJ120" s="927"/>
      <c r="DK120" s="927"/>
      <c r="DL120" s="927">
        <v>
1759938</v>
      </c>
      <c r="DM120" s="927"/>
      <c r="DN120" s="927"/>
      <c r="DO120" s="927"/>
      <c r="DP120" s="927"/>
      <c r="DQ120" s="927">
        <v>
1843489</v>
      </c>
      <c r="DR120" s="927"/>
      <c r="DS120" s="927"/>
      <c r="DT120" s="927"/>
      <c r="DU120" s="927"/>
      <c r="DV120" s="928">
        <v>
28.2</v>
      </c>
      <c r="DW120" s="928"/>
      <c r="DX120" s="928"/>
      <c r="DY120" s="928"/>
      <c r="DZ120" s="929"/>
    </row>
    <row r="121" spans="1:130" s="247" customFormat="1" ht="26.25" customHeight="1" x14ac:dyDescent="0.2">
      <c r="A121" s="902"/>
      <c r="B121" s="903"/>
      <c r="C121" s="948" t="s">
        <v>
468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
437</v>
      </c>
      <c r="AB121" s="862"/>
      <c r="AC121" s="862"/>
      <c r="AD121" s="862"/>
      <c r="AE121" s="863"/>
      <c r="AF121" s="864" t="s">
        <v>
129</v>
      </c>
      <c r="AG121" s="862"/>
      <c r="AH121" s="862"/>
      <c r="AI121" s="862"/>
      <c r="AJ121" s="863"/>
      <c r="AK121" s="864" t="s">
        <v>
129</v>
      </c>
      <c r="AL121" s="862"/>
      <c r="AM121" s="862"/>
      <c r="AN121" s="862"/>
      <c r="AO121" s="863"/>
      <c r="AP121" s="909" t="s">
        <v>
441</v>
      </c>
      <c r="AQ121" s="910"/>
      <c r="AR121" s="910"/>
      <c r="AS121" s="910"/>
      <c r="AT121" s="911"/>
      <c r="AU121" s="971"/>
      <c r="AV121" s="972"/>
      <c r="AW121" s="972"/>
      <c r="AX121" s="972"/>
      <c r="AY121" s="973"/>
      <c r="AZ121" s="897" t="s">
        <v>
469</v>
      </c>
      <c r="BA121" s="832"/>
      <c r="BB121" s="832"/>
      <c r="BC121" s="832"/>
      <c r="BD121" s="832"/>
      <c r="BE121" s="832"/>
      <c r="BF121" s="832"/>
      <c r="BG121" s="832"/>
      <c r="BH121" s="832"/>
      <c r="BI121" s="832"/>
      <c r="BJ121" s="832"/>
      <c r="BK121" s="832"/>
      <c r="BL121" s="832"/>
      <c r="BM121" s="832"/>
      <c r="BN121" s="832"/>
      <c r="BO121" s="832"/>
      <c r="BP121" s="833"/>
      <c r="BQ121" s="898">
        <v>
3448813</v>
      </c>
      <c r="BR121" s="899"/>
      <c r="BS121" s="899"/>
      <c r="BT121" s="899"/>
      <c r="BU121" s="899"/>
      <c r="BV121" s="899">
        <v>
3597578</v>
      </c>
      <c r="BW121" s="899"/>
      <c r="BX121" s="899"/>
      <c r="BY121" s="899"/>
      <c r="BZ121" s="899"/>
      <c r="CA121" s="899">
        <v>
4048574</v>
      </c>
      <c r="CB121" s="899"/>
      <c r="CC121" s="899"/>
      <c r="CD121" s="899"/>
      <c r="CE121" s="899"/>
      <c r="CF121" s="960">
        <v>
61.9</v>
      </c>
      <c r="CG121" s="961"/>
      <c r="CH121" s="961"/>
      <c r="CI121" s="961"/>
      <c r="CJ121" s="961"/>
      <c r="CK121" s="954"/>
      <c r="CL121" s="940"/>
      <c r="CM121" s="940"/>
      <c r="CN121" s="940"/>
      <c r="CO121" s="941"/>
      <c r="CP121" s="920" t="s">
        <v>
470</v>
      </c>
      <c r="CQ121" s="921"/>
      <c r="CR121" s="921"/>
      <c r="CS121" s="921"/>
      <c r="CT121" s="921"/>
      <c r="CU121" s="921"/>
      <c r="CV121" s="921"/>
      <c r="CW121" s="921"/>
      <c r="CX121" s="921"/>
      <c r="CY121" s="921"/>
      <c r="CZ121" s="921"/>
      <c r="DA121" s="921"/>
      <c r="DB121" s="921"/>
      <c r="DC121" s="921"/>
      <c r="DD121" s="921"/>
      <c r="DE121" s="921"/>
      <c r="DF121" s="922"/>
      <c r="DG121" s="898" t="s">
        <v>
441</v>
      </c>
      <c r="DH121" s="899"/>
      <c r="DI121" s="899"/>
      <c r="DJ121" s="899"/>
      <c r="DK121" s="899"/>
      <c r="DL121" s="899" t="s">
        <v>
441</v>
      </c>
      <c r="DM121" s="899"/>
      <c r="DN121" s="899"/>
      <c r="DO121" s="899"/>
      <c r="DP121" s="899"/>
      <c r="DQ121" s="899" t="s">
        <v>
441</v>
      </c>
      <c r="DR121" s="899"/>
      <c r="DS121" s="899"/>
      <c r="DT121" s="899"/>
      <c r="DU121" s="899"/>
      <c r="DV121" s="876" t="s">
        <v>
441</v>
      </c>
      <c r="DW121" s="876"/>
      <c r="DX121" s="876"/>
      <c r="DY121" s="876"/>
      <c r="DZ121" s="877"/>
    </row>
    <row r="122" spans="1:130" s="247" customFormat="1" ht="26.25" customHeight="1" x14ac:dyDescent="0.2">
      <c r="A122" s="902"/>
      <c r="B122" s="903"/>
      <c r="C122" s="906" t="s">
        <v>
451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
441</v>
      </c>
      <c r="AB122" s="862"/>
      <c r="AC122" s="862"/>
      <c r="AD122" s="862"/>
      <c r="AE122" s="863"/>
      <c r="AF122" s="864" t="s">
        <v>
437</v>
      </c>
      <c r="AG122" s="862"/>
      <c r="AH122" s="862"/>
      <c r="AI122" s="862"/>
      <c r="AJ122" s="863"/>
      <c r="AK122" s="864" t="s">
        <v>
441</v>
      </c>
      <c r="AL122" s="862"/>
      <c r="AM122" s="862"/>
      <c r="AN122" s="862"/>
      <c r="AO122" s="863"/>
      <c r="AP122" s="909" t="s">
        <v>
441</v>
      </c>
      <c r="AQ122" s="910"/>
      <c r="AR122" s="910"/>
      <c r="AS122" s="910"/>
      <c r="AT122" s="911"/>
      <c r="AU122" s="971"/>
      <c r="AV122" s="972"/>
      <c r="AW122" s="972"/>
      <c r="AX122" s="972"/>
      <c r="AY122" s="973"/>
      <c r="AZ122" s="964" t="s">
        <v>
471</v>
      </c>
      <c r="BA122" s="965"/>
      <c r="BB122" s="965"/>
      <c r="BC122" s="965"/>
      <c r="BD122" s="965"/>
      <c r="BE122" s="965"/>
      <c r="BF122" s="965"/>
      <c r="BG122" s="965"/>
      <c r="BH122" s="965"/>
      <c r="BI122" s="965"/>
      <c r="BJ122" s="965"/>
      <c r="BK122" s="965"/>
      <c r="BL122" s="965"/>
      <c r="BM122" s="965"/>
      <c r="BN122" s="965"/>
      <c r="BO122" s="965"/>
      <c r="BP122" s="966"/>
      <c r="BQ122" s="967">
        <v>
4663869</v>
      </c>
      <c r="BR122" s="930"/>
      <c r="BS122" s="930"/>
      <c r="BT122" s="930"/>
      <c r="BU122" s="930"/>
      <c r="BV122" s="930">
        <v>
4276517</v>
      </c>
      <c r="BW122" s="930"/>
      <c r="BX122" s="930"/>
      <c r="BY122" s="930"/>
      <c r="BZ122" s="930"/>
      <c r="CA122" s="930">
        <v>
3909767</v>
      </c>
      <c r="CB122" s="930"/>
      <c r="CC122" s="930"/>
      <c r="CD122" s="930"/>
      <c r="CE122" s="930"/>
      <c r="CF122" s="931">
        <v>
59.7</v>
      </c>
      <c r="CG122" s="932"/>
      <c r="CH122" s="932"/>
      <c r="CI122" s="932"/>
      <c r="CJ122" s="932"/>
      <c r="CK122" s="954"/>
      <c r="CL122" s="940"/>
      <c r="CM122" s="940"/>
      <c r="CN122" s="940"/>
      <c r="CO122" s="941"/>
      <c r="CP122" s="920" t="s">
        <v>
410</v>
      </c>
      <c r="CQ122" s="921"/>
      <c r="CR122" s="921"/>
      <c r="CS122" s="921"/>
      <c r="CT122" s="921"/>
      <c r="CU122" s="921"/>
      <c r="CV122" s="921"/>
      <c r="CW122" s="921"/>
      <c r="CX122" s="921"/>
      <c r="CY122" s="921"/>
      <c r="CZ122" s="921"/>
      <c r="DA122" s="921"/>
      <c r="DB122" s="921"/>
      <c r="DC122" s="921"/>
      <c r="DD122" s="921"/>
      <c r="DE122" s="921"/>
      <c r="DF122" s="922"/>
      <c r="DG122" s="898" t="s">
        <v>
437</v>
      </c>
      <c r="DH122" s="899"/>
      <c r="DI122" s="899"/>
      <c r="DJ122" s="899"/>
      <c r="DK122" s="899"/>
      <c r="DL122" s="899" t="s">
        <v>
437</v>
      </c>
      <c r="DM122" s="899"/>
      <c r="DN122" s="899"/>
      <c r="DO122" s="899"/>
      <c r="DP122" s="899"/>
      <c r="DQ122" s="899" t="s">
        <v>
129</v>
      </c>
      <c r="DR122" s="899"/>
      <c r="DS122" s="899"/>
      <c r="DT122" s="899"/>
      <c r="DU122" s="899"/>
      <c r="DV122" s="876" t="s">
        <v>
129</v>
      </c>
      <c r="DW122" s="876"/>
      <c r="DX122" s="876"/>
      <c r="DY122" s="876"/>
      <c r="DZ122" s="877"/>
    </row>
    <row r="123" spans="1:130" s="247" customFormat="1" ht="26.25" customHeight="1" x14ac:dyDescent="0.2">
      <c r="A123" s="902"/>
      <c r="B123" s="903"/>
      <c r="C123" s="906" t="s">
        <v>
457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
441</v>
      </c>
      <c r="AB123" s="862"/>
      <c r="AC123" s="862"/>
      <c r="AD123" s="862"/>
      <c r="AE123" s="863"/>
      <c r="AF123" s="864" t="s">
        <v>
129</v>
      </c>
      <c r="AG123" s="862"/>
      <c r="AH123" s="862"/>
      <c r="AI123" s="862"/>
      <c r="AJ123" s="863"/>
      <c r="AK123" s="864" t="s">
        <v>
441</v>
      </c>
      <c r="AL123" s="862"/>
      <c r="AM123" s="862"/>
      <c r="AN123" s="862"/>
      <c r="AO123" s="863"/>
      <c r="AP123" s="909" t="s">
        <v>
441</v>
      </c>
      <c r="AQ123" s="910"/>
      <c r="AR123" s="910"/>
      <c r="AS123" s="910"/>
      <c r="AT123" s="911"/>
      <c r="AU123" s="974"/>
      <c r="AV123" s="975"/>
      <c r="AW123" s="975"/>
      <c r="AX123" s="975"/>
      <c r="AY123" s="975"/>
      <c r="AZ123" s="278" t="s">
        <v>
192</v>
      </c>
      <c r="BA123" s="278"/>
      <c r="BB123" s="278"/>
      <c r="BC123" s="278"/>
      <c r="BD123" s="278"/>
      <c r="BE123" s="278"/>
      <c r="BF123" s="278"/>
      <c r="BG123" s="278"/>
      <c r="BH123" s="278"/>
      <c r="BI123" s="278"/>
      <c r="BJ123" s="278"/>
      <c r="BK123" s="278"/>
      <c r="BL123" s="278"/>
      <c r="BM123" s="278"/>
      <c r="BN123" s="278"/>
      <c r="BO123" s="962" t="s">
        <v>
472</v>
      </c>
      <c r="BP123" s="963"/>
      <c r="BQ123" s="917">
        <v>
15208307</v>
      </c>
      <c r="BR123" s="918"/>
      <c r="BS123" s="918"/>
      <c r="BT123" s="918"/>
      <c r="BU123" s="918"/>
      <c r="BV123" s="918">
        <v>
14532877</v>
      </c>
      <c r="BW123" s="918"/>
      <c r="BX123" s="918"/>
      <c r="BY123" s="918"/>
      <c r="BZ123" s="918"/>
      <c r="CA123" s="918">
        <v>
13347926</v>
      </c>
      <c r="CB123" s="918"/>
      <c r="CC123" s="918"/>
      <c r="CD123" s="918"/>
      <c r="CE123" s="918"/>
      <c r="CF123" s="828"/>
      <c r="CG123" s="829"/>
      <c r="CH123" s="829"/>
      <c r="CI123" s="829"/>
      <c r="CJ123" s="919"/>
      <c r="CK123" s="954"/>
      <c r="CL123" s="940"/>
      <c r="CM123" s="940"/>
      <c r="CN123" s="940"/>
      <c r="CO123" s="941"/>
      <c r="CP123" s="920" t="s">
        <v>
408</v>
      </c>
      <c r="CQ123" s="921"/>
      <c r="CR123" s="921"/>
      <c r="CS123" s="921"/>
      <c r="CT123" s="921"/>
      <c r="CU123" s="921"/>
      <c r="CV123" s="921"/>
      <c r="CW123" s="921"/>
      <c r="CX123" s="921"/>
      <c r="CY123" s="921"/>
      <c r="CZ123" s="921"/>
      <c r="DA123" s="921"/>
      <c r="DB123" s="921"/>
      <c r="DC123" s="921"/>
      <c r="DD123" s="921"/>
      <c r="DE123" s="921"/>
      <c r="DF123" s="922"/>
      <c r="DG123" s="861" t="s">
        <v>
129</v>
      </c>
      <c r="DH123" s="862"/>
      <c r="DI123" s="862"/>
      <c r="DJ123" s="862"/>
      <c r="DK123" s="863"/>
      <c r="DL123" s="864" t="s">
        <v>
437</v>
      </c>
      <c r="DM123" s="862"/>
      <c r="DN123" s="862"/>
      <c r="DO123" s="862"/>
      <c r="DP123" s="863"/>
      <c r="DQ123" s="864" t="s">
        <v>
437</v>
      </c>
      <c r="DR123" s="862"/>
      <c r="DS123" s="862"/>
      <c r="DT123" s="862"/>
      <c r="DU123" s="863"/>
      <c r="DV123" s="909" t="s">
        <v>
129</v>
      </c>
      <c r="DW123" s="910"/>
      <c r="DX123" s="910"/>
      <c r="DY123" s="910"/>
      <c r="DZ123" s="911"/>
    </row>
    <row r="124" spans="1:130" s="247" customFormat="1" ht="26.25" customHeight="1" thickBot="1" x14ac:dyDescent="0.25">
      <c r="A124" s="902"/>
      <c r="B124" s="903"/>
      <c r="C124" s="906" t="s">
        <v>
460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
129</v>
      </c>
      <c r="AB124" s="862"/>
      <c r="AC124" s="862"/>
      <c r="AD124" s="862"/>
      <c r="AE124" s="863"/>
      <c r="AF124" s="864" t="s">
        <v>
129</v>
      </c>
      <c r="AG124" s="862"/>
      <c r="AH124" s="862"/>
      <c r="AI124" s="862"/>
      <c r="AJ124" s="863"/>
      <c r="AK124" s="864" t="s">
        <v>
129</v>
      </c>
      <c r="AL124" s="862"/>
      <c r="AM124" s="862"/>
      <c r="AN124" s="862"/>
      <c r="AO124" s="863"/>
      <c r="AP124" s="909" t="s">
        <v>
437</v>
      </c>
      <c r="AQ124" s="910"/>
      <c r="AR124" s="910"/>
      <c r="AS124" s="910"/>
      <c r="AT124" s="911"/>
      <c r="AU124" s="912" t="s">
        <v>
473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
437</v>
      </c>
      <c r="BR124" s="916"/>
      <c r="BS124" s="916"/>
      <c r="BT124" s="916"/>
      <c r="BU124" s="916"/>
      <c r="BV124" s="916" t="s">
        <v>
129</v>
      </c>
      <c r="BW124" s="916"/>
      <c r="BX124" s="916"/>
      <c r="BY124" s="916"/>
      <c r="BZ124" s="916"/>
      <c r="CA124" s="916" t="s">
        <v>
437</v>
      </c>
      <c r="CB124" s="916"/>
      <c r="CC124" s="916"/>
      <c r="CD124" s="916"/>
      <c r="CE124" s="916"/>
      <c r="CF124" s="806"/>
      <c r="CG124" s="807"/>
      <c r="CH124" s="807"/>
      <c r="CI124" s="807"/>
      <c r="CJ124" s="947"/>
      <c r="CK124" s="955"/>
      <c r="CL124" s="955"/>
      <c r="CM124" s="955"/>
      <c r="CN124" s="955"/>
      <c r="CO124" s="956"/>
      <c r="CP124" s="920" t="s">
        <v>
474</v>
      </c>
      <c r="CQ124" s="921"/>
      <c r="CR124" s="921"/>
      <c r="CS124" s="921"/>
      <c r="CT124" s="921"/>
      <c r="CU124" s="921"/>
      <c r="CV124" s="921"/>
      <c r="CW124" s="921"/>
      <c r="CX124" s="921"/>
      <c r="CY124" s="921"/>
      <c r="CZ124" s="921"/>
      <c r="DA124" s="921"/>
      <c r="DB124" s="921"/>
      <c r="DC124" s="921"/>
      <c r="DD124" s="921"/>
      <c r="DE124" s="921"/>
      <c r="DF124" s="922"/>
      <c r="DG124" s="844" t="s">
        <v>
129</v>
      </c>
      <c r="DH124" s="845"/>
      <c r="DI124" s="845"/>
      <c r="DJ124" s="845"/>
      <c r="DK124" s="846"/>
      <c r="DL124" s="847" t="s">
        <v>
129</v>
      </c>
      <c r="DM124" s="845"/>
      <c r="DN124" s="845"/>
      <c r="DO124" s="845"/>
      <c r="DP124" s="846"/>
      <c r="DQ124" s="847" t="s">
        <v>
129</v>
      </c>
      <c r="DR124" s="845"/>
      <c r="DS124" s="845"/>
      <c r="DT124" s="845"/>
      <c r="DU124" s="846"/>
      <c r="DV124" s="933" t="s">
        <v>
129</v>
      </c>
      <c r="DW124" s="934"/>
      <c r="DX124" s="934"/>
      <c r="DY124" s="934"/>
      <c r="DZ124" s="935"/>
    </row>
    <row r="125" spans="1:130" s="247" customFormat="1" ht="26.25" customHeight="1" x14ac:dyDescent="0.2">
      <c r="A125" s="902"/>
      <c r="B125" s="903"/>
      <c r="C125" s="906" t="s">
        <v>
462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
129</v>
      </c>
      <c r="AB125" s="862"/>
      <c r="AC125" s="862"/>
      <c r="AD125" s="862"/>
      <c r="AE125" s="863"/>
      <c r="AF125" s="864" t="s">
        <v>
129</v>
      </c>
      <c r="AG125" s="862"/>
      <c r="AH125" s="862"/>
      <c r="AI125" s="862"/>
      <c r="AJ125" s="863"/>
      <c r="AK125" s="864" t="s">
        <v>
129</v>
      </c>
      <c r="AL125" s="862"/>
      <c r="AM125" s="862"/>
      <c r="AN125" s="862"/>
      <c r="AO125" s="863"/>
      <c r="AP125" s="909" t="s">
        <v>
129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
475</v>
      </c>
      <c r="CL125" s="937"/>
      <c r="CM125" s="937"/>
      <c r="CN125" s="937"/>
      <c r="CO125" s="938"/>
      <c r="CP125" s="945" t="s">
        <v>
476</v>
      </c>
      <c r="CQ125" s="890"/>
      <c r="CR125" s="890"/>
      <c r="CS125" s="890"/>
      <c r="CT125" s="890"/>
      <c r="CU125" s="890"/>
      <c r="CV125" s="890"/>
      <c r="CW125" s="890"/>
      <c r="CX125" s="890"/>
      <c r="CY125" s="890"/>
      <c r="CZ125" s="890"/>
      <c r="DA125" s="890"/>
      <c r="DB125" s="890"/>
      <c r="DC125" s="890"/>
      <c r="DD125" s="890"/>
      <c r="DE125" s="890"/>
      <c r="DF125" s="891"/>
      <c r="DG125" s="946" t="s">
        <v>
129</v>
      </c>
      <c r="DH125" s="927"/>
      <c r="DI125" s="927"/>
      <c r="DJ125" s="927"/>
      <c r="DK125" s="927"/>
      <c r="DL125" s="927" t="s">
        <v>
129</v>
      </c>
      <c r="DM125" s="927"/>
      <c r="DN125" s="927"/>
      <c r="DO125" s="927"/>
      <c r="DP125" s="927"/>
      <c r="DQ125" s="927" t="s">
        <v>
129</v>
      </c>
      <c r="DR125" s="927"/>
      <c r="DS125" s="927"/>
      <c r="DT125" s="927"/>
      <c r="DU125" s="927"/>
      <c r="DV125" s="928" t="s">
        <v>
129</v>
      </c>
      <c r="DW125" s="928"/>
      <c r="DX125" s="928"/>
      <c r="DY125" s="928"/>
      <c r="DZ125" s="929"/>
    </row>
    <row r="126" spans="1:130" s="247" customFormat="1" ht="26.25" customHeight="1" thickBot="1" x14ac:dyDescent="0.25">
      <c r="A126" s="902"/>
      <c r="B126" s="903"/>
      <c r="C126" s="906" t="s">
        <v>
464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
129</v>
      </c>
      <c r="AB126" s="862"/>
      <c r="AC126" s="862"/>
      <c r="AD126" s="862"/>
      <c r="AE126" s="863"/>
      <c r="AF126" s="864" t="s">
        <v>
129</v>
      </c>
      <c r="AG126" s="862"/>
      <c r="AH126" s="862"/>
      <c r="AI126" s="862"/>
      <c r="AJ126" s="863"/>
      <c r="AK126" s="864" t="s">
        <v>
129</v>
      </c>
      <c r="AL126" s="862"/>
      <c r="AM126" s="862"/>
      <c r="AN126" s="862"/>
      <c r="AO126" s="863"/>
      <c r="AP126" s="909" t="s">
        <v>
129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
477</v>
      </c>
      <c r="CQ126" s="832"/>
      <c r="CR126" s="832"/>
      <c r="CS126" s="832"/>
      <c r="CT126" s="832"/>
      <c r="CU126" s="832"/>
      <c r="CV126" s="832"/>
      <c r="CW126" s="832"/>
      <c r="CX126" s="832"/>
      <c r="CY126" s="832"/>
      <c r="CZ126" s="832"/>
      <c r="DA126" s="832"/>
      <c r="DB126" s="832"/>
      <c r="DC126" s="832"/>
      <c r="DD126" s="832"/>
      <c r="DE126" s="832"/>
      <c r="DF126" s="833"/>
      <c r="DG126" s="898" t="s">
        <v>
129</v>
      </c>
      <c r="DH126" s="899"/>
      <c r="DI126" s="899"/>
      <c r="DJ126" s="899"/>
      <c r="DK126" s="899"/>
      <c r="DL126" s="899" t="s">
        <v>
129</v>
      </c>
      <c r="DM126" s="899"/>
      <c r="DN126" s="899"/>
      <c r="DO126" s="899"/>
      <c r="DP126" s="899"/>
      <c r="DQ126" s="899" t="s">
        <v>
129</v>
      </c>
      <c r="DR126" s="899"/>
      <c r="DS126" s="899"/>
      <c r="DT126" s="899"/>
      <c r="DU126" s="899"/>
      <c r="DV126" s="876" t="s">
        <v>
129</v>
      </c>
      <c r="DW126" s="876"/>
      <c r="DX126" s="876"/>
      <c r="DY126" s="876"/>
      <c r="DZ126" s="877"/>
    </row>
    <row r="127" spans="1:130" s="247" customFormat="1" ht="26.25" customHeight="1" x14ac:dyDescent="0.2">
      <c r="A127" s="904"/>
      <c r="B127" s="905"/>
      <c r="C127" s="923" t="s">
        <v>
478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
669</v>
      </c>
      <c r="AB127" s="862"/>
      <c r="AC127" s="862"/>
      <c r="AD127" s="862"/>
      <c r="AE127" s="863"/>
      <c r="AF127" s="864">
        <v>
635</v>
      </c>
      <c r="AG127" s="862"/>
      <c r="AH127" s="862"/>
      <c r="AI127" s="862"/>
      <c r="AJ127" s="863"/>
      <c r="AK127" s="864">
        <v>
676</v>
      </c>
      <c r="AL127" s="862"/>
      <c r="AM127" s="862"/>
      <c r="AN127" s="862"/>
      <c r="AO127" s="863"/>
      <c r="AP127" s="909">
        <v>
0</v>
      </c>
      <c r="AQ127" s="910"/>
      <c r="AR127" s="910"/>
      <c r="AS127" s="910"/>
      <c r="AT127" s="911"/>
      <c r="AU127" s="283"/>
      <c r="AV127" s="283"/>
      <c r="AW127" s="283"/>
      <c r="AX127" s="926" t="s">
        <v>
479</v>
      </c>
      <c r="AY127" s="894"/>
      <c r="AZ127" s="894"/>
      <c r="BA127" s="894"/>
      <c r="BB127" s="894"/>
      <c r="BC127" s="894"/>
      <c r="BD127" s="894"/>
      <c r="BE127" s="895"/>
      <c r="BF127" s="893" t="s">
        <v>
480</v>
      </c>
      <c r="BG127" s="894"/>
      <c r="BH127" s="894"/>
      <c r="BI127" s="894"/>
      <c r="BJ127" s="894"/>
      <c r="BK127" s="894"/>
      <c r="BL127" s="895"/>
      <c r="BM127" s="893" t="s">
        <v>
481</v>
      </c>
      <c r="BN127" s="894"/>
      <c r="BO127" s="894"/>
      <c r="BP127" s="894"/>
      <c r="BQ127" s="894"/>
      <c r="BR127" s="894"/>
      <c r="BS127" s="895"/>
      <c r="BT127" s="893" t="s">
        <v>
482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
483</v>
      </c>
      <c r="CQ127" s="832"/>
      <c r="CR127" s="832"/>
      <c r="CS127" s="832"/>
      <c r="CT127" s="832"/>
      <c r="CU127" s="832"/>
      <c r="CV127" s="832"/>
      <c r="CW127" s="832"/>
      <c r="CX127" s="832"/>
      <c r="CY127" s="832"/>
      <c r="CZ127" s="832"/>
      <c r="DA127" s="832"/>
      <c r="DB127" s="832"/>
      <c r="DC127" s="832"/>
      <c r="DD127" s="832"/>
      <c r="DE127" s="832"/>
      <c r="DF127" s="833"/>
      <c r="DG127" s="898" t="s">
        <v>
129</v>
      </c>
      <c r="DH127" s="899"/>
      <c r="DI127" s="899"/>
      <c r="DJ127" s="899"/>
      <c r="DK127" s="899"/>
      <c r="DL127" s="899" t="s">
        <v>
129</v>
      </c>
      <c r="DM127" s="899"/>
      <c r="DN127" s="899"/>
      <c r="DO127" s="899"/>
      <c r="DP127" s="899"/>
      <c r="DQ127" s="899" t="s">
        <v>
129</v>
      </c>
      <c r="DR127" s="899"/>
      <c r="DS127" s="899"/>
      <c r="DT127" s="899"/>
      <c r="DU127" s="899"/>
      <c r="DV127" s="876" t="s">
        <v>
129</v>
      </c>
      <c r="DW127" s="876"/>
      <c r="DX127" s="876"/>
      <c r="DY127" s="876"/>
      <c r="DZ127" s="877"/>
    </row>
    <row r="128" spans="1:130" s="247" customFormat="1" ht="26.25" customHeight="1" thickBot="1" x14ac:dyDescent="0.25">
      <c r="A128" s="878" t="s">
        <v>
484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
485</v>
      </c>
      <c r="X128" s="880"/>
      <c r="Y128" s="880"/>
      <c r="Z128" s="881"/>
      <c r="AA128" s="882">
        <v>
208788</v>
      </c>
      <c r="AB128" s="883"/>
      <c r="AC128" s="883"/>
      <c r="AD128" s="883"/>
      <c r="AE128" s="884"/>
      <c r="AF128" s="885">
        <v>
205243</v>
      </c>
      <c r="AG128" s="883"/>
      <c r="AH128" s="883"/>
      <c r="AI128" s="883"/>
      <c r="AJ128" s="884"/>
      <c r="AK128" s="885">
        <v>
299449</v>
      </c>
      <c r="AL128" s="883"/>
      <c r="AM128" s="883"/>
      <c r="AN128" s="883"/>
      <c r="AO128" s="884"/>
      <c r="AP128" s="886"/>
      <c r="AQ128" s="887"/>
      <c r="AR128" s="887"/>
      <c r="AS128" s="887"/>
      <c r="AT128" s="888"/>
      <c r="AU128" s="283"/>
      <c r="AV128" s="283"/>
      <c r="AW128" s="283"/>
      <c r="AX128" s="889" t="s">
        <v>
486</v>
      </c>
      <c r="AY128" s="890"/>
      <c r="AZ128" s="890"/>
      <c r="BA128" s="890"/>
      <c r="BB128" s="890"/>
      <c r="BC128" s="890"/>
      <c r="BD128" s="890"/>
      <c r="BE128" s="891"/>
      <c r="BF128" s="868" t="s">
        <v>
129</v>
      </c>
      <c r="BG128" s="869"/>
      <c r="BH128" s="869"/>
      <c r="BI128" s="869"/>
      <c r="BJ128" s="869"/>
      <c r="BK128" s="869"/>
      <c r="BL128" s="892"/>
      <c r="BM128" s="868">
        <v>
14.03</v>
      </c>
      <c r="BN128" s="869"/>
      <c r="BO128" s="869"/>
      <c r="BP128" s="869"/>
      <c r="BQ128" s="869"/>
      <c r="BR128" s="869"/>
      <c r="BS128" s="892"/>
      <c r="BT128" s="868">
        <v>
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
487</v>
      </c>
      <c r="CQ128" s="810"/>
      <c r="CR128" s="810"/>
      <c r="CS128" s="810"/>
      <c r="CT128" s="810"/>
      <c r="CU128" s="810"/>
      <c r="CV128" s="810"/>
      <c r="CW128" s="810"/>
      <c r="CX128" s="810"/>
      <c r="CY128" s="810"/>
      <c r="CZ128" s="810"/>
      <c r="DA128" s="810"/>
      <c r="DB128" s="810"/>
      <c r="DC128" s="810"/>
      <c r="DD128" s="810"/>
      <c r="DE128" s="810"/>
      <c r="DF128" s="811"/>
      <c r="DG128" s="872" t="s">
        <v>
129</v>
      </c>
      <c r="DH128" s="873"/>
      <c r="DI128" s="873"/>
      <c r="DJ128" s="873"/>
      <c r="DK128" s="873"/>
      <c r="DL128" s="873" t="s">
        <v>
129</v>
      </c>
      <c r="DM128" s="873"/>
      <c r="DN128" s="873"/>
      <c r="DO128" s="873"/>
      <c r="DP128" s="873"/>
      <c r="DQ128" s="873" t="s">
        <v>
441</v>
      </c>
      <c r="DR128" s="873"/>
      <c r="DS128" s="873"/>
      <c r="DT128" s="873"/>
      <c r="DU128" s="873"/>
      <c r="DV128" s="874" t="s">
        <v>
129</v>
      </c>
      <c r="DW128" s="874"/>
      <c r="DX128" s="874"/>
      <c r="DY128" s="874"/>
      <c r="DZ128" s="875"/>
    </row>
    <row r="129" spans="1:131" s="247" customFormat="1" ht="26.25" customHeight="1" x14ac:dyDescent="0.2">
      <c r="A129" s="856" t="s">
        <v>
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
488</v>
      </c>
      <c r="X129" s="859"/>
      <c r="Y129" s="859"/>
      <c r="Z129" s="860"/>
      <c r="AA129" s="861">
        <v>
7104221</v>
      </c>
      <c r="AB129" s="862"/>
      <c r="AC129" s="862"/>
      <c r="AD129" s="862"/>
      <c r="AE129" s="863"/>
      <c r="AF129" s="864">
        <v>
6890269</v>
      </c>
      <c r="AG129" s="862"/>
      <c r="AH129" s="862"/>
      <c r="AI129" s="862"/>
      <c r="AJ129" s="863"/>
      <c r="AK129" s="864">
        <v>
7040581</v>
      </c>
      <c r="AL129" s="862"/>
      <c r="AM129" s="862"/>
      <c r="AN129" s="862"/>
      <c r="AO129" s="863"/>
      <c r="AP129" s="865"/>
      <c r="AQ129" s="866"/>
      <c r="AR129" s="866"/>
      <c r="AS129" s="866"/>
      <c r="AT129" s="867"/>
      <c r="AU129" s="285"/>
      <c r="AV129" s="285"/>
      <c r="AW129" s="285"/>
      <c r="AX129" s="831" t="s">
        <v>
489</v>
      </c>
      <c r="AY129" s="832"/>
      <c r="AZ129" s="832"/>
      <c r="BA129" s="832"/>
      <c r="BB129" s="832"/>
      <c r="BC129" s="832"/>
      <c r="BD129" s="832"/>
      <c r="BE129" s="833"/>
      <c r="BF129" s="851" t="s">
        <v>
129</v>
      </c>
      <c r="BG129" s="852"/>
      <c r="BH129" s="852"/>
      <c r="BI129" s="852"/>
      <c r="BJ129" s="852"/>
      <c r="BK129" s="852"/>
      <c r="BL129" s="853"/>
      <c r="BM129" s="851">
        <v>
19.03</v>
      </c>
      <c r="BN129" s="852"/>
      <c r="BO129" s="852"/>
      <c r="BP129" s="852"/>
      <c r="BQ129" s="852"/>
      <c r="BR129" s="852"/>
      <c r="BS129" s="853"/>
      <c r="BT129" s="851">
        <v>
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
490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
491</v>
      </c>
      <c r="X130" s="859"/>
      <c r="Y130" s="859"/>
      <c r="Z130" s="860"/>
      <c r="AA130" s="861">
        <v>
582340</v>
      </c>
      <c r="AB130" s="862"/>
      <c r="AC130" s="862"/>
      <c r="AD130" s="862"/>
      <c r="AE130" s="863"/>
      <c r="AF130" s="864">
        <v>
541730</v>
      </c>
      <c r="AG130" s="862"/>
      <c r="AH130" s="862"/>
      <c r="AI130" s="862"/>
      <c r="AJ130" s="863"/>
      <c r="AK130" s="864">
        <v>
496720</v>
      </c>
      <c r="AL130" s="862"/>
      <c r="AM130" s="862"/>
      <c r="AN130" s="862"/>
      <c r="AO130" s="863"/>
      <c r="AP130" s="865"/>
      <c r="AQ130" s="866"/>
      <c r="AR130" s="866"/>
      <c r="AS130" s="866"/>
      <c r="AT130" s="867"/>
      <c r="AU130" s="285"/>
      <c r="AV130" s="285"/>
      <c r="AW130" s="285"/>
      <c r="AX130" s="831" t="s">
        <v>
492</v>
      </c>
      <c r="AY130" s="832"/>
      <c r="AZ130" s="832"/>
      <c r="BA130" s="832"/>
      <c r="BB130" s="832"/>
      <c r="BC130" s="832"/>
      <c r="BD130" s="832"/>
      <c r="BE130" s="833"/>
      <c r="BF130" s="834">
        <v>
0.6</v>
      </c>
      <c r="BG130" s="835"/>
      <c r="BH130" s="835"/>
      <c r="BI130" s="835"/>
      <c r="BJ130" s="835"/>
      <c r="BK130" s="835"/>
      <c r="BL130" s="836"/>
      <c r="BM130" s="834">
        <v>
25</v>
      </c>
      <c r="BN130" s="835"/>
      <c r="BO130" s="835"/>
      <c r="BP130" s="835"/>
      <c r="BQ130" s="835"/>
      <c r="BR130" s="835"/>
      <c r="BS130" s="836"/>
      <c r="BT130" s="834">
        <v>
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
493</v>
      </c>
      <c r="X131" s="842"/>
      <c r="Y131" s="842"/>
      <c r="Z131" s="843"/>
      <c r="AA131" s="844">
        <v>
6521881</v>
      </c>
      <c r="AB131" s="845"/>
      <c r="AC131" s="845"/>
      <c r="AD131" s="845"/>
      <c r="AE131" s="846"/>
      <c r="AF131" s="847">
        <v>
6348539</v>
      </c>
      <c r="AG131" s="845"/>
      <c r="AH131" s="845"/>
      <c r="AI131" s="845"/>
      <c r="AJ131" s="846"/>
      <c r="AK131" s="847">
        <v>
6543861</v>
      </c>
      <c r="AL131" s="845"/>
      <c r="AM131" s="845"/>
      <c r="AN131" s="845"/>
      <c r="AO131" s="846"/>
      <c r="AP131" s="848"/>
      <c r="AQ131" s="849"/>
      <c r="AR131" s="849"/>
      <c r="AS131" s="849"/>
      <c r="AT131" s="850"/>
      <c r="AU131" s="285"/>
      <c r="AV131" s="285"/>
      <c r="AW131" s="285"/>
      <c r="AX131" s="809" t="s">
        <v>
494</v>
      </c>
      <c r="AY131" s="810"/>
      <c r="AZ131" s="810"/>
      <c r="BA131" s="810"/>
      <c r="BB131" s="810"/>
      <c r="BC131" s="810"/>
      <c r="BD131" s="810"/>
      <c r="BE131" s="811"/>
      <c r="BF131" s="812" t="s">
        <v>
441</v>
      </c>
      <c r="BG131" s="813"/>
      <c r="BH131" s="813"/>
      <c r="BI131" s="813"/>
      <c r="BJ131" s="813"/>
      <c r="BK131" s="813"/>
      <c r="BL131" s="814"/>
      <c r="BM131" s="812">
        <v>
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
495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
496</v>
      </c>
      <c r="W132" s="822"/>
      <c r="X132" s="822"/>
      <c r="Y132" s="822"/>
      <c r="Z132" s="823"/>
      <c r="AA132" s="824">
        <v>
1.0037441650000001</v>
      </c>
      <c r="AB132" s="825"/>
      <c r="AC132" s="825"/>
      <c r="AD132" s="825"/>
      <c r="AE132" s="826"/>
      <c r="AF132" s="827">
        <v>
0.80829620800000002</v>
      </c>
      <c r="AG132" s="825"/>
      <c r="AH132" s="825"/>
      <c r="AI132" s="825"/>
      <c r="AJ132" s="826"/>
      <c r="AK132" s="827">
        <v>
0.12312303099999999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
497</v>
      </c>
      <c r="W133" s="801"/>
      <c r="X133" s="801"/>
      <c r="Y133" s="801"/>
      <c r="Z133" s="802"/>
      <c r="AA133" s="803">
        <v>
0.6</v>
      </c>
      <c r="AB133" s="804"/>
      <c r="AC133" s="804"/>
      <c r="AD133" s="804"/>
      <c r="AE133" s="805"/>
      <c r="AF133" s="803">
        <v>
0.8</v>
      </c>
      <c r="AG133" s="804"/>
      <c r="AH133" s="804"/>
      <c r="AI133" s="804"/>
      <c r="AJ133" s="805"/>
      <c r="AK133" s="803">
        <v>
0.6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gnh/yDlTTqXSpyytRpj3ZZKEX0IUzC2dpLe0vIEuaOPMnN6ey06bjeC5VnTNx9VQnrf10Qbgjp3+qLbYQke6bA==" saltValue="gkERTATGGhG7ssqGAWxqw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
498</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nYEZwtMGz5wc4k2g6MIYd7LV+scM1VoR48cFxrfEGYGAwpmqs0iqB2X3nZpxv+sye9PKZC5sWc295YNpnD0eZw==" saltValue="TSx9OuYWeQyynVAFl+Y0Wg=="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zoTCAc/zgqrkdnRKUwR6VSdIKsrvn8oOHrPdJyPMUFstVYgrTqQrxhXpK065W8Tj/S+HUCjkO+Sm5nY27fQRJA==" saltValue="sqyC0ZovK2s8EXqyU1nCmw=="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
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500</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
501</v>
      </c>
      <c r="AP7" s="304"/>
      <c r="AQ7" s="305" t="s">
        <v>
502</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
503</v>
      </c>
      <c r="AQ8" s="311" t="s">
        <v>
504</v>
      </c>
      <c r="AR8" s="312" t="s">
        <v>
505</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
506</v>
      </c>
      <c r="AL9" s="1231"/>
      <c r="AM9" s="1231"/>
      <c r="AN9" s="1232"/>
      <c r="AO9" s="313">
        <v>
2109170</v>
      </c>
      <c r="AP9" s="313">
        <v>
64257</v>
      </c>
      <c r="AQ9" s="314">
        <v>
56845</v>
      </c>
      <c r="AR9" s="315">
        <v>
13</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
507</v>
      </c>
      <c r="AL10" s="1231"/>
      <c r="AM10" s="1231"/>
      <c r="AN10" s="1232"/>
      <c r="AO10" s="316">
        <v>
102552</v>
      </c>
      <c r="AP10" s="316">
        <v>
3124</v>
      </c>
      <c r="AQ10" s="317">
        <v>
5922</v>
      </c>
      <c r="AR10" s="318">
        <v>
-47.2</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
508</v>
      </c>
      <c r="AL11" s="1231"/>
      <c r="AM11" s="1231"/>
      <c r="AN11" s="1232"/>
      <c r="AO11" s="316">
        <v>
126227</v>
      </c>
      <c r="AP11" s="316">
        <v>
3846</v>
      </c>
      <c r="AQ11" s="317">
        <v>
8264</v>
      </c>
      <c r="AR11" s="318">
        <v>
-53.5</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
509</v>
      </c>
      <c r="AL12" s="1231"/>
      <c r="AM12" s="1231"/>
      <c r="AN12" s="1232"/>
      <c r="AO12" s="316">
        <v>
92888</v>
      </c>
      <c r="AP12" s="316">
        <v>
2830</v>
      </c>
      <c r="AQ12" s="317">
        <v>
284</v>
      </c>
      <c r="AR12" s="318">
        <v>
896.5</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
510</v>
      </c>
      <c r="AL13" s="1231"/>
      <c r="AM13" s="1231"/>
      <c r="AN13" s="1232"/>
      <c r="AO13" s="316" t="s">
        <v>
511</v>
      </c>
      <c r="AP13" s="316" t="s">
        <v>
511</v>
      </c>
      <c r="AQ13" s="317">
        <v>
20</v>
      </c>
      <c r="AR13" s="318" t="s">
        <v>
511</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
512</v>
      </c>
      <c r="AL14" s="1231"/>
      <c r="AM14" s="1231"/>
      <c r="AN14" s="1232"/>
      <c r="AO14" s="316">
        <v>
113540</v>
      </c>
      <c r="AP14" s="316">
        <v>
3459</v>
      </c>
      <c r="AQ14" s="317">
        <v>
2517</v>
      </c>
      <c r="AR14" s="318">
        <v>
37.4</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
513</v>
      </c>
      <c r="AL15" s="1231"/>
      <c r="AM15" s="1231"/>
      <c r="AN15" s="1232"/>
      <c r="AO15" s="316">
        <v>
58681</v>
      </c>
      <c r="AP15" s="316">
        <v>
1788</v>
      </c>
      <c r="AQ15" s="317">
        <v>
1185</v>
      </c>
      <c r="AR15" s="318">
        <v>
50.9</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
514</v>
      </c>
      <c r="AL16" s="1234"/>
      <c r="AM16" s="1234"/>
      <c r="AN16" s="1235"/>
      <c r="AO16" s="316">
        <v>
-162467</v>
      </c>
      <c r="AP16" s="316">
        <v>
-4950</v>
      </c>
      <c r="AQ16" s="317">
        <v>
-4726</v>
      </c>
      <c r="AR16" s="318">
        <v>
4.7</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
192</v>
      </c>
      <c r="AL17" s="1234"/>
      <c r="AM17" s="1234"/>
      <c r="AN17" s="1235"/>
      <c r="AO17" s="316">
        <v>
2440591</v>
      </c>
      <c r="AP17" s="316">
        <v>
74354</v>
      </c>
      <c r="AQ17" s="317">
        <v>
70311</v>
      </c>
      <c r="AR17" s="318">
        <v>
5.8</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515</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516</v>
      </c>
      <c r="AP20" s="324" t="s">
        <v>
517</v>
      </c>
      <c r="AQ20" s="325" t="s">
        <v>
518</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
519</v>
      </c>
      <c r="AL21" s="1228"/>
      <c r="AM21" s="1228"/>
      <c r="AN21" s="1229"/>
      <c r="AO21" s="328">
        <v>
6.28</v>
      </c>
      <c r="AP21" s="329">
        <v>
6.54</v>
      </c>
      <c r="AQ21" s="330">
        <v>
-0.26</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
520</v>
      </c>
      <c r="AL22" s="1228"/>
      <c r="AM22" s="1228"/>
      <c r="AN22" s="1229"/>
      <c r="AO22" s="333">
        <v>
100.4</v>
      </c>
      <c r="AP22" s="334">
        <v>
97.4</v>
      </c>
      <c r="AQ22" s="335">
        <v>
3</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
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
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523</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
501</v>
      </c>
      <c r="AP30" s="304"/>
      <c r="AQ30" s="305" t="s">
        <v>
502</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
503</v>
      </c>
      <c r="AQ31" s="311" t="s">
        <v>
504</v>
      </c>
      <c r="AR31" s="312" t="s">
        <v>
505</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
524</v>
      </c>
      <c r="AL32" s="1219"/>
      <c r="AM32" s="1219"/>
      <c r="AN32" s="1220"/>
      <c r="AO32" s="343">
        <v>
498385</v>
      </c>
      <c r="AP32" s="343">
        <v>
15184</v>
      </c>
      <c r="AQ32" s="344">
        <v>
31480</v>
      </c>
      <c r="AR32" s="345">
        <v>
-51.8</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
525</v>
      </c>
      <c r="AL33" s="1219"/>
      <c r="AM33" s="1219"/>
      <c r="AN33" s="1220"/>
      <c r="AO33" s="343" t="s">
        <v>
511</v>
      </c>
      <c r="AP33" s="343" t="s">
        <v>
511</v>
      </c>
      <c r="AQ33" s="344" t="s">
        <v>
511</v>
      </c>
      <c r="AR33" s="345" t="s">
        <v>
511</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
526</v>
      </c>
      <c r="AL34" s="1219"/>
      <c r="AM34" s="1219"/>
      <c r="AN34" s="1220"/>
      <c r="AO34" s="343" t="s">
        <v>
511</v>
      </c>
      <c r="AP34" s="343" t="s">
        <v>
511</v>
      </c>
      <c r="AQ34" s="344">
        <v>
0</v>
      </c>
      <c r="AR34" s="345" t="s">
        <v>
511</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
527</v>
      </c>
      <c r="AL35" s="1219"/>
      <c r="AM35" s="1219"/>
      <c r="AN35" s="1220"/>
      <c r="AO35" s="343">
        <v>
167975</v>
      </c>
      <c r="AP35" s="343">
        <v>
5117</v>
      </c>
      <c r="AQ35" s="344">
        <v>
9510</v>
      </c>
      <c r="AR35" s="345">
        <v>
-46.2</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
528</v>
      </c>
      <c r="AL36" s="1219"/>
      <c r="AM36" s="1219"/>
      <c r="AN36" s="1220"/>
      <c r="AO36" s="343">
        <v>
137190</v>
      </c>
      <c r="AP36" s="343">
        <v>
4180</v>
      </c>
      <c r="AQ36" s="344">
        <v>
2191</v>
      </c>
      <c r="AR36" s="345">
        <v>
90.8</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
529</v>
      </c>
      <c r="AL37" s="1219"/>
      <c r="AM37" s="1219"/>
      <c r="AN37" s="1220"/>
      <c r="AO37" s="343">
        <v>
676</v>
      </c>
      <c r="AP37" s="343">
        <v>
21</v>
      </c>
      <c r="AQ37" s="344">
        <v>
905</v>
      </c>
      <c r="AR37" s="345">
        <v>
-97.7</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
530</v>
      </c>
      <c r="AL38" s="1222"/>
      <c r="AM38" s="1222"/>
      <c r="AN38" s="1223"/>
      <c r="AO38" s="346" t="s">
        <v>
511</v>
      </c>
      <c r="AP38" s="346" t="s">
        <v>
511</v>
      </c>
      <c r="AQ38" s="347">
        <v>
0</v>
      </c>
      <c r="AR38" s="335" t="s">
        <v>
511</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
531</v>
      </c>
      <c r="AL39" s="1222"/>
      <c r="AM39" s="1222"/>
      <c r="AN39" s="1223"/>
      <c r="AO39" s="343">
        <v>
-299449</v>
      </c>
      <c r="AP39" s="343">
        <v>
-9123</v>
      </c>
      <c r="AQ39" s="344">
        <v>
-3197</v>
      </c>
      <c r="AR39" s="345">
        <v>
185.4</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
532</v>
      </c>
      <c r="AL40" s="1219"/>
      <c r="AM40" s="1219"/>
      <c r="AN40" s="1220"/>
      <c r="AO40" s="343">
        <v>
-496720</v>
      </c>
      <c r="AP40" s="343">
        <v>
-15133</v>
      </c>
      <c r="AQ40" s="344">
        <v>
-28113</v>
      </c>
      <c r="AR40" s="345">
        <v>
-46.2</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
304</v>
      </c>
      <c r="AL41" s="1225"/>
      <c r="AM41" s="1225"/>
      <c r="AN41" s="1226"/>
      <c r="AO41" s="343">
        <v>
8057</v>
      </c>
      <c r="AP41" s="343">
        <v>
245</v>
      </c>
      <c r="AQ41" s="344">
        <v>
12777</v>
      </c>
      <c r="AR41" s="345">
        <v>
-98.1</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533</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
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535</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
501</v>
      </c>
      <c r="AN49" s="1213" t="s">
        <v>
536</v>
      </c>
      <c r="AO49" s="1214"/>
      <c r="AP49" s="1214"/>
      <c r="AQ49" s="1214"/>
      <c r="AR49" s="121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
537</v>
      </c>
      <c r="AO50" s="360" t="s">
        <v>
538</v>
      </c>
      <c r="AP50" s="361" t="s">
        <v>
539</v>
      </c>
      <c r="AQ50" s="362" t="s">
        <v>
540</v>
      </c>
      <c r="AR50" s="363" t="s">
        <v>
541</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542</v>
      </c>
      <c r="AL51" s="356"/>
      <c r="AM51" s="364">
        <v>
1916261</v>
      </c>
      <c r="AN51" s="365">
        <v>
56519</v>
      </c>
      <c r="AO51" s="366">
        <v>
-19</v>
      </c>
      <c r="AP51" s="367">
        <v>
49919</v>
      </c>
      <c r="AQ51" s="368">
        <v>
-6.3</v>
      </c>
      <c r="AR51" s="369">
        <v>
-12.7</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543</v>
      </c>
      <c r="AM52" s="372">
        <v>
1628486</v>
      </c>
      <c r="AN52" s="373">
        <v>
48031</v>
      </c>
      <c r="AO52" s="374">
        <v>
-29.6</v>
      </c>
      <c r="AP52" s="375">
        <v>
26398</v>
      </c>
      <c r="AQ52" s="376">
        <v>
-8.6999999999999993</v>
      </c>
      <c r="AR52" s="377">
        <v>
-20.9</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544</v>
      </c>
      <c r="AL53" s="356"/>
      <c r="AM53" s="364">
        <v>
2268611</v>
      </c>
      <c r="AN53" s="365">
        <v>
67286</v>
      </c>
      <c r="AO53" s="366">
        <v>
19.100000000000001</v>
      </c>
      <c r="AP53" s="367">
        <v>
47738</v>
      </c>
      <c r="AQ53" s="368">
        <v>
-4.4000000000000004</v>
      </c>
      <c r="AR53" s="369">
        <v>
23.5</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543</v>
      </c>
      <c r="AM54" s="372">
        <v>
2153145</v>
      </c>
      <c r="AN54" s="373">
        <v>
63861</v>
      </c>
      <c r="AO54" s="374">
        <v>
33</v>
      </c>
      <c r="AP54" s="375">
        <v>
24937</v>
      </c>
      <c r="AQ54" s="376">
        <v>
-5.5</v>
      </c>
      <c r="AR54" s="377">
        <v>
38.5</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545</v>
      </c>
      <c r="AL55" s="356"/>
      <c r="AM55" s="364">
        <v>
2583202</v>
      </c>
      <c r="AN55" s="365">
        <v>
77037</v>
      </c>
      <c r="AO55" s="366">
        <v>
14.5</v>
      </c>
      <c r="AP55" s="367">
        <v>
52191</v>
      </c>
      <c r="AQ55" s="368">
        <v>
9.3000000000000007</v>
      </c>
      <c r="AR55" s="369">
        <v>
5.2</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543</v>
      </c>
      <c r="AM56" s="372">
        <v>
2098240</v>
      </c>
      <c r="AN56" s="373">
        <v>
62574</v>
      </c>
      <c r="AO56" s="374">
        <v>
-2</v>
      </c>
      <c r="AP56" s="375">
        <v>
24843</v>
      </c>
      <c r="AQ56" s="376">
        <v>
-0.4</v>
      </c>
      <c r="AR56" s="377">
        <v>
-1.6</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546</v>
      </c>
      <c r="AL57" s="356"/>
      <c r="AM57" s="364">
        <v>
3198169</v>
      </c>
      <c r="AN57" s="365">
        <v>
96293</v>
      </c>
      <c r="AO57" s="366">
        <v>
25</v>
      </c>
      <c r="AP57" s="367">
        <v>
47387</v>
      </c>
      <c r="AQ57" s="368">
        <v>
-9.1999999999999993</v>
      </c>
      <c r="AR57" s="369">
        <v>
34.200000000000003</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543</v>
      </c>
      <c r="AM58" s="372">
        <v>
2249217</v>
      </c>
      <c r="AN58" s="373">
        <v>
67721</v>
      </c>
      <c r="AO58" s="374">
        <v>
8.1999999999999993</v>
      </c>
      <c r="AP58" s="375">
        <v>
24928</v>
      </c>
      <c r="AQ58" s="376">
        <v>
0.3</v>
      </c>
      <c r="AR58" s="377">
        <v>
7.9</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547</v>
      </c>
      <c r="AL59" s="356"/>
      <c r="AM59" s="364">
        <v>
3971166</v>
      </c>
      <c r="AN59" s="365">
        <v>
120984</v>
      </c>
      <c r="AO59" s="366">
        <v>
25.6</v>
      </c>
      <c r="AP59" s="367">
        <v>
51264</v>
      </c>
      <c r="AQ59" s="368">
        <v>
8.1999999999999993</v>
      </c>
      <c r="AR59" s="369">
        <v>
17.399999999999999</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543</v>
      </c>
      <c r="AM60" s="372">
        <v>
1521985</v>
      </c>
      <c r="AN60" s="373">
        <v>
46368</v>
      </c>
      <c r="AO60" s="374">
        <v>
-31.5</v>
      </c>
      <c r="AP60" s="375">
        <v>
26040</v>
      </c>
      <c r="AQ60" s="376">
        <v>
4.5</v>
      </c>
      <c r="AR60" s="377">
        <v>
-36</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548</v>
      </c>
      <c r="AL61" s="378"/>
      <c r="AM61" s="379">
        <v>
2787482</v>
      </c>
      <c r="AN61" s="380">
        <v>
83624</v>
      </c>
      <c r="AO61" s="381">
        <v>
13</v>
      </c>
      <c r="AP61" s="382">
        <v>
49700</v>
      </c>
      <c r="AQ61" s="383">
        <v>
-0.5</v>
      </c>
      <c r="AR61" s="369">
        <v>
13.5</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543</v>
      </c>
      <c r="AM62" s="372">
        <v>
1930215</v>
      </c>
      <c r="AN62" s="373">
        <v>
57711</v>
      </c>
      <c r="AO62" s="374">
        <v>
-4.4000000000000004</v>
      </c>
      <c r="AP62" s="375">
        <v>
25429</v>
      </c>
      <c r="AQ62" s="376">
        <v>
-2</v>
      </c>
      <c r="AR62" s="377">
        <v>
-2.4</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drUGqZ/aZ1pdjrHAch7vyRRif0xkUppZjVwxwf1KdMnx2gaoXg0gfowsafHPTn8FRf6CXHNB5SlVwkv3VUi59Q==" saltValue="Yv8kcrS0J4sjuWo1UJaTR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550</v>
      </c>
    </row>
    <row r="120" spans="125:125" ht="13.5" hidden="1" customHeight="1" x14ac:dyDescent="0.2"/>
    <row r="121" spans="125:125" ht="13.5" hidden="1" customHeight="1" x14ac:dyDescent="0.2">
      <c r="DU121" s="291"/>
    </row>
  </sheetData>
  <sheetProtection algorithmName="SHA-512" hashValue="bqHZDl9mdkgbFnj4WfJVDms+5N6zzFNYXGnios7Mzc590kiVIegqflB3XWtLqhsYXY8eUf0EJjZGmMMVXY72Qw==" saltValue="azxtnv26sxXnZBYNiLH4b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
551</v>
      </c>
    </row>
  </sheetData>
  <sheetProtection algorithmName="SHA-512" hashValue="Q2XucAfcnAkfOJIptULrzow8JU9a9cRs1rBlJDyZo2Gy+z5rDG8eBrPBGKAyP0RHLV8tu9PLbMaGAml+4UyC2Q==" saltValue="7UqJzJG2FjuBesg+ZRBSG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552</v>
      </c>
      <c r="G46" s="8" t="s">
        <v>
553</v>
      </c>
      <c r="H46" s="8" t="s">
        <v>
554</v>
      </c>
      <c r="I46" s="8" t="s">
        <v>
555</v>
      </c>
      <c r="J46" s="9" t="s">
        <v>
556</v>
      </c>
    </row>
    <row r="47" spans="2:10" ht="57.75" customHeight="1" x14ac:dyDescent="0.2">
      <c r="B47" s="10"/>
      <c r="C47" s="1236" t="s">
        <v>
3</v>
      </c>
      <c r="D47" s="1236"/>
      <c r="E47" s="1237"/>
      <c r="F47" s="11">
        <v>
39.840000000000003</v>
      </c>
      <c r="G47" s="12">
        <v>
34.200000000000003</v>
      </c>
      <c r="H47" s="12">
        <v>
31.03</v>
      </c>
      <c r="I47" s="12">
        <v>
28.9</v>
      </c>
      <c r="J47" s="13">
        <v>
21.02</v>
      </c>
    </row>
    <row r="48" spans="2:10" ht="57.75" customHeight="1" x14ac:dyDescent="0.2">
      <c r="B48" s="14"/>
      <c r="C48" s="1238" t="s">
        <v>
4</v>
      </c>
      <c r="D48" s="1238"/>
      <c r="E48" s="1239"/>
      <c r="F48" s="15">
        <v>
4.76</v>
      </c>
      <c r="G48" s="16">
        <v>
7</v>
      </c>
      <c r="H48" s="16">
        <v>
5.89</v>
      </c>
      <c r="I48" s="16">
        <v>
2.72</v>
      </c>
      <c r="J48" s="17">
        <v>
3.78</v>
      </c>
    </row>
    <row r="49" spans="2:10" ht="57.75" customHeight="1" thickBot="1" x14ac:dyDescent="0.25">
      <c r="B49" s="18"/>
      <c r="C49" s="1240" t="s">
        <v>
5</v>
      </c>
      <c r="D49" s="1240"/>
      <c r="E49" s="1241"/>
      <c r="F49" s="19" t="s">
        <v>
557</v>
      </c>
      <c r="G49" s="20" t="s">
        <v>
558</v>
      </c>
      <c r="H49" s="20" t="s">
        <v>
559</v>
      </c>
      <c r="I49" s="20" t="s">
        <v>
560</v>
      </c>
      <c r="J49" s="21" t="s">
        <v>
561</v>
      </c>
    </row>
    <row r="50" spans="2:10" ht="13.5" customHeight="1" x14ac:dyDescent="0.2"/>
  </sheetData>
  <sheetProtection algorithmName="SHA-512" hashValue="twA2P3yTsdKbtftAIDWM9QrjT4LIeZd6xliGUfKpAg9iXXUacPEQ/OpgdRlIlr0SF2oeb+0phE7WFQszkCTJ6A==" saltValue="Pf3QeJAO8WX6RErozOaUr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東京都</cp:lastModifiedBy>
  <cp:lastPrinted>2021-09-21T07:57:38Z</cp:lastPrinted>
  <dcterms:created xsi:type="dcterms:W3CDTF">2021-02-05T02:04:59Z</dcterms:created>
  <dcterms:modified xsi:type="dcterms:W3CDTF">2021-10-19T02:28:45Z</dcterms:modified>
</cp:coreProperties>
</file>