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11 小平市○（修正依頼中）\"/>
    </mc:Choice>
  </mc:AlternateContent>
  <bookViews>
    <workbookView xWindow="0" yWindow="0" windowWidth="15360" windowHeight="7632"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<sst xmlns="http://schemas.openxmlformats.org/spreadsheetml/2006/main" count="1106" uniqueCount="613">
  <si>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</si>
  <si>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</si>
  <si>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</si>
  <si>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</si>
  <si>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</si>
  <si>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</si>
  <si>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</si>
  <si>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</si>
  <si>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</si>
  <si>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</si>
  <si>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</si>
  <si>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</si>
  <si>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</si>
  <si>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</si>
  <si>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</si>
  <si>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</si>
  <si>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</si>
  <si>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</si>
  <si>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</si>
  <si>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</si>
  <si>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</si>
  <si>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</si>
  <si>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</si>
  <si>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</si>
  <si>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</si>
  <si>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</si>
  <si>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</si>
  <si>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</si>
  <si>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</si>
  <si>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</si>
  <si>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</si>
  <si>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</si>
  <si>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</si>
  <si>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</si>
  <si>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</si>
  <si>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</si>
  <si>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</si>
  <si>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</si>
  <si>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</si>
  <si>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</si>
  <si>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</si>
  <si>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</si>
  <si>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</si>
  <si>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</si>
  <si>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</si>
  <si>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</si>
  <si>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</si>
  <si>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</si>
  <si>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</si>
  <si>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</si>
  <si>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</si>
  <si>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</si>
  <si>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</si>
  <si>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</si>
  <si>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</si>
  <si>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</si>
  <si>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</si>
  <si>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</si>
  <si>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</si>
  <si>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</si>
  <si>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</si>
  <si>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</si>
  <si>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</si>
  <si>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</si>
  <si>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</si>
  <si>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</si>
  <si>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</si>
  <si>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</si>
  <si>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</si>
  <si>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</si>
  <si>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</si>
  <si>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</si>
  <si>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</si>
  <si>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</si>
  <si>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</si>
  <si>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</si>
  <si>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</si>
  <si>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</si>
  <si>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</si>
  <si>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</si>
  <si>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</si>
  <si>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</si>
  <si>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</si>
  <si>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</si>
  <si>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</si>
  <si>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</si>
  <si>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</si>
  <si>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</si>
  <si>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</si>
  <si>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</si>
  <si>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</si>
  <si>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</si>
  <si>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</si>
  <si>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</si>
  <si>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</si>
  <si>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</si>
  <si>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</si>
  <si>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</si>
  <si>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</si>
  <si>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</si>
  <si>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</si>
  <si>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</si>
  <si>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</si>
  <si>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</si>
  <si>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</si>
  <si>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</si>
  <si>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</si>
  <si>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</si>
  <si>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</si>
  <si>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</si>
  <si>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</si>
  <si>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</si>
  <si>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</si>
  <si>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</si>
  <si>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</si>
  <si>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</si>
  <si>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</si>
  <si>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</si>
  <si>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</si>
  <si>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</si>
  <si>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</si>
  <si>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</si>
  <si>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</si>
  <si>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</si>
  <si>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</si>
  <si>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</si>
  <si>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</si>
  <si>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</si>
  <si>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</si>
  <si>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</si>
  <si>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</si>
  <si>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</si>
  <si>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</si>
  <si>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</si>
  <si>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</si>
  <si>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</si>
  <si>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</si>
  <si>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</si>
  <si>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</si>
  <si>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</si>
  <si>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</si>
  <si>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</si>
  <si>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</si>
  <si>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</si>
  <si>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</si>
  <si>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</si>
  <si>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</si>
  <si>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</si>
  <si>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</si>
  <si>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</si>
  <si>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</si>
  <si>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</si>
  <si>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</si>
  <si>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</si>
  <si>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</si>
  <si>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</si>
  <si>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</si>
  <si>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</si>
  <si>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</si>
  <si>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</si>
  <si>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</si>
  <si>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</si>
  <si>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</si>
  <si>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</si>
  <si>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</si>
  <si>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</si>
  <si>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</si>
  <si>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</si>
  <si>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</si>
  <si>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</si>
  <si>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</si>
  <si>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</si>
  <si>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</si>
  <si>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</si>
  <si>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</si>
  <si>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</si>
  <si>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</si>
  <si>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</si>
  <si>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</si>
  <si>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</si>
  <si>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</si>
  <si>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</si>
  <si>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</si>
  <si>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</si>
  <si>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</si>
  <si>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</si>
  <si>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</si>
  <si>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</si>
  <si>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</si>
  <si>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</si>
  <si>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</si>
  <si>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</si>
  <si>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</si>
  <si>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</si>
  <si>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</si>
  <si>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</si>
  <si>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</si>
  <si>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</si>
  <si>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</si>
  <si>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</si>
  <si>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</si>
  <si>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</si>
  <si>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</si>
  <si>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</si>
  <si>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</si>
  <si>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</si>
  <si>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</si>
  <si>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</si>
  <si>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</si>
  <si>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</si>
  <si>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</si>
  <si>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</si>
  <si>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</si>
  <si>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東京都小平市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</si>
  <si>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</si>
  <si>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</si>
  <si>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</si>
  <si>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</si>
  <si>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</si>
  <si>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</si>
  <si>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</si>
  <si>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</si>
  <si>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</si>
  <si>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</si>
  <si>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</si>
  <si>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</si>
  <si>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</si>
  <si>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</si>
  <si>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</si>
  <si>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</si>
  <si>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</si>
  <si>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</si>
  <si>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</si>
  <si>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</si>
  <si>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</si>
  <si>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</si>
  <si>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</si>
  <si>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</si>
  <si>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</si>
  <si>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</si>
  <si>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</si>
  <si>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</si>
  <si>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</si>
  <si>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</si>
  <si>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</si>
  <si>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</si>
  <si>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</si>
  <si>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</si>
  <si>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</si>
  <si>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</si>
  <si>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</si>
  <si>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</si>
  <si>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</si>
  <si>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</si>
  <si>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</si>
  <si>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</si>
  <si>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</si>
  <si>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</si>
  <si>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</si>
  <si>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</si>
  <si>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</si>
  <si>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</si>
  <si>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</si>
  <si>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</si>
  <si>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</si>
  <si>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</si>
  <si>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</si>
  <si>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</si>
  <si>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</si>
  <si>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</si>
  <si>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</si>
  <si>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</si>
  <si>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</si>
  <si>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</si>
  <si>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</si>
  <si>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</si>
  <si>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</si>
  <si>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</si>
  <si>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</si>
  <si>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</si>
  <si>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</si>
  <si>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</si>
  <si>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</si>
  <si>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</si>
  <si>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</si>
  <si>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</si>
  <si>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</si>
  <si>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</si>
  <si>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</si>
  <si>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</si>
  <si>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</si>
  <si>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</si>
  <si>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</si>
  <si>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</si>
  <si>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</si>
  <si>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</si>
  <si>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</si>
  <si>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</si>
  <si>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</si>
  <si>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</si>
  <si>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</si>
  <si>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</si>
  <si>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</si>
  <si>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</si>
  <si>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</si>
  <si>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</si>
  <si>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</si>
  <si>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</si>
  <si>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</si>
  <si>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</si>
  <si>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</si>
  <si>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</si>
  <si>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</si>
  <si>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</si>
  <si>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</si>
  <si>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</si>
  <si>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</si>
  <si>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</si>
  <si>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</si>
  <si>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</si>
  <si>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</si>
  <si>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</si>
  <si>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</si>
  <si>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</si>
  <si>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</si>
  <si>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</si>
  <si>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</si>
  <si>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</si>
  <si>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</si>
  <si>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</si>
  <si>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</si>
  <si>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</si>
  <si>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</si>
  <si>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</si>
  <si>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</si>
  <si>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</si>
  <si>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</si>
  <si>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</si>
  <si>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</si>
  <si>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</si>
  <si>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</si>
  <si>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</si>
  <si>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</si>
  <si>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</si>
  <si>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</si>
  <si>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</si>
  <si>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</si>
  <si>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</si>
  <si>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</si>
  <si>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</si>
  <si>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</si>
  <si>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</si>
  <si>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</si>
  <si>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</si>
  <si>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</si>
  <si>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</si>
  <si>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</si>
  <si>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</si>
  <si>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</si>
  <si>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</si>
  <si>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</si>
  <si>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</si>
  <si>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</si>
  <si>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</si>
  <si>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</si>
  <si>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</si>
  <si>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</si>
  <si>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東京都小平市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</si>
  <si>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</si>
  <si>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</si>
  <si>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</si>
  <si>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</si>
  <si>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</si>
  <si>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</si>
  <si>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</si>
  <si>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</si>
  <si>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</si>
  <si>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</si>
  <si>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</si>
  <si>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</si>
  <si>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</si>
  <si>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</si>
  <si>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</si>
  <si>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</si>
  <si>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</si>
  <si>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</si>
  <si>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</si>
  <si>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</si>
  <si>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</si>
  <si>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</si>
  <si>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</si>
  <si>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</si>
  <si>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</si>
  <si>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</si>
  <si>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</si>
  <si>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</si>
  <si>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</si>
  <si>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</si>
  <si>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</si>
  <si>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</si>
  <si>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</si>
  <si>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</si>
  <si>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</si>
  <si>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</si>
  <si>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</si>
  <si>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小平市下水道事業会計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</si>
  <si>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</si>
  <si>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</si>
  <si>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</si>
  <si>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</si>
  <si>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</si>
  <si>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</si>
  <si>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</si>
  <si>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</si>
  <si>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</si>
  <si>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</si>
  <si>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</si>
  <si>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</si>
  <si>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</si>
  <si>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</si>
  <si>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</si>
  <si>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</si>
  <si>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</si>
  <si>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</si>
  <si>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</si>
  <si>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</si>
  <si>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</si>
  <si>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</si>
  <si>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</si>
  <si>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</si>
  <si>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</si>
  <si>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</si>
  <si>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</si>
  <si>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</si>
  <si>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</si>
  <si>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</si>
  <si>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</si>
  <si>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</si>
  <si>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</si>
  <si>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</si>
  <si>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</si>
  <si>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</si>
  <si>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</si>
  <si>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</si>
  <si>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</si>
  <si>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</si>
  <si>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</si>
  <si>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</si>
  <si>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</si>
  <si>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</si>
  <si>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</si>
  <si>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</si>
  <si>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</si>
  <si>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</si>
  <si>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</si>
  <si>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</si>
  <si>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</si>
  <si>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</si>
  <si>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</si>
  <si>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</si>
  <si>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</si>
  <si>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</si>
  <si>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</si>
  <si>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</si>
  <si>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</si>
  <si>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</si>
  <si>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</si>
  <si>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</si>
  <si>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</si>
  <si>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</si>
  <si>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</si>
  <si>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</si>
  <si>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</si>
  <si>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</si>
  <si>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</si>
  <si>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</si>
  <si>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</si>
  <si>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</si>
  <si>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</si>
  <si>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</si>
  <si>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</si>
  <si>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</si>
  <si>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</si>
  <si>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</si>
  <si>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</si>
  <si>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</si>
  <si>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</si>
  <si>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</si>
  <si>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</si>
  <si>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</si>
  <si>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</si>
  <si>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</si>
  <si>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</si>
  <si>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</si>
  <si>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</si>
  <si>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</si>
  <si>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</si>
  <si>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</si>
  <si>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</si>
  <si>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</si>
  <si>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</si>
  <si>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</si>
  <si>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</si>
  <si>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</si>
  <si>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</si>
  <si>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</si>
  <si>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</si>
  <si>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</si>
  <si>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</si>
  <si>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</si>
  <si>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</si>
  <si>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</si>
  <si>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</si>
  <si>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</si>
  <si>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</si>
  <si>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</si>
  <si>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</si>
  <si>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</si>
  <si>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</si>
  <si>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</si>
  <si>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</si>
  <si>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</si>
  <si>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</si>
  <si>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</si>
  <si>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</si>
  <si>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</si>
  <si>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</si>
  <si>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</si>
  <si>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</si>
  <si>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</si>
  <si>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</si>
  <si>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</si>
  <si>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</si>
  <si>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</si>
  <si>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</si>
  <si>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</si>
  <si>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</si>
  <si>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</si>
  <si>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</si>
  <si>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</si>
  <si>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</si>
  <si>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</si>
  <si>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</si>
  <si>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</si>
  <si>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</si>
  <si>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</si>
  <si>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</si>
  <si>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</si>
  <si>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</si>
  <si>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</si>
  <si>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</si>
  <si>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</si>
  <si>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</si>
  <si>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</si>
  <si>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</si>
  <si>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</si>
  <si>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</si>
  <si>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</si>
  <si>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</si>
  <si>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</si>
  <si>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</si>
  <si>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</si>
  <si>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</si>
  <si>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</si>
  <si>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</si>
  <si>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</si>
  <si>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2.39</t>
  </si>
  <si>
    <t>一般会計</t>
  </si>
  <si>
    <t>小平市下水道事業会計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</si>
  <si>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</si>
  <si>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</si>
  <si>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</si>
  <si>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</si>
  <si>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</si>
  <si>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</si>
  <si>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</si>
  <si>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</si>
  <si>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</si>
  <si>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</si>
  <si>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</si>
  <si>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</si>
  <si>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</si>
  <si>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</si>
  <si>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</si>
  <si>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</si>
  <si>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</si>
  <si>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</si>
  <si>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</si>
  <si>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</si>
  <si>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</si>
  <si>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</si>
  <si>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小平市文化振興財団</t>
    <rPh sb="0" eb="3">
      <t>コダイラシ</t>
    </rPh>
    <rPh sb="3" eb="9">
      <t>ブンカシンコウザイダン</t>
    </rPh>
    <phoneticPr fontId="2"/>
  </si>
  <si>
    <t>〇</t>
    <phoneticPr fontId="2"/>
  </si>
  <si>
    <t>小平市土地開発公社</t>
    <rPh sb="0" eb="3">
      <t>コダイラシ</t>
    </rPh>
    <rPh sb="3" eb="9">
      <t>トチカイハツコウシャ</t>
    </rPh>
    <phoneticPr fontId="2"/>
  </si>
  <si>
    <t>-</t>
    <phoneticPr fontId="2"/>
  </si>
  <si>
    <t>小平市都市計画事業基金</t>
    <rPh sb="0" eb="2">
      <t>コダイラ</t>
    </rPh>
    <rPh sb="2" eb="3">
      <t>シ</t>
    </rPh>
    <rPh sb="3" eb="5">
      <t>トシ</t>
    </rPh>
    <rPh sb="5" eb="7">
      <t>ケイカク</t>
    </rPh>
    <rPh sb="7" eb="9">
      <t>ジギョウ</t>
    </rPh>
    <rPh sb="9" eb="11">
      <t>キキン</t>
    </rPh>
    <phoneticPr fontId="2"/>
  </si>
  <si>
    <t>小平市公共施設整備基金</t>
    <rPh sb="0" eb="3">
      <t>コダイラシ</t>
    </rPh>
    <rPh sb="3" eb="5">
      <t>コウキョウ</t>
    </rPh>
    <rPh sb="5" eb="7">
      <t>シセツ</t>
    </rPh>
    <rPh sb="7" eb="9">
      <t>セイビ</t>
    </rPh>
    <rPh sb="9" eb="11">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</si>
  <si>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</si>
  <si>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</si>
  <si>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小平市国際平和友好交流基金</t>
    <rPh sb="0" eb="3">
      <t>コダイラシ</t>
    </rPh>
    <rPh sb="3" eb="5">
      <t>コクサイ</t>
    </rPh>
    <rPh sb="5" eb="7">
      <t>ヘイワ</t>
    </rPh>
    <rPh sb="7" eb="9">
      <t>ユウコウ</t>
    </rPh>
    <rPh sb="9" eb="11">
      <t>コウリュウ</t>
    </rPh>
    <rPh sb="11" eb="13">
      <t>キキン</t>
    </rPh>
    <phoneticPr fontId="2"/>
  </si>
  <si>
    <t>昭和病院企業団(病院事業会計)</t>
    <rPh sb="0" eb="4">
      <t>ショウワビョウイン</t>
    </rPh>
    <rPh sb="4" eb="7">
      <t>キギョウダン</t>
    </rPh>
    <rPh sb="8" eb="10">
      <t>ビョウイン</t>
    </rPh>
    <rPh sb="10" eb="12">
      <t>ジギョウ</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</si>
  <si>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</si>
  <si>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</si>
  <si>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</si>
  <si>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</si>
  <si>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</si>
  <si>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</si>
  <si>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</si>
  <si>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</si>
  <si>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</si>
  <si>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将来負担比率は、マイナスのため「－」表記となる。
　実質公債費比率は、０．５ポイント増加しているが、これは、普通交付税の基準財政需要額に算入される災害復旧費等に係る公債費の元利償還金の減等が主な要因である。</t>
    <rPh sb="1" eb="7">
      <t>ショウライフタンヒリツ</t>
    </rPh>
    <rPh sb="19" eb="21">
      <t>ヒョウキ</t>
    </rPh>
    <rPh sb="27" eb="34">
      <t>ジッシツコウサイヒヒリツ</t>
    </rPh>
    <rPh sb="43" eb="45">
      <t>ゾウカ</t>
    </rPh>
    <rPh sb="55" eb="60">
      <t>フツウコウフゼイ</t>
    </rPh>
    <rPh sb="74" eb="80">
      <t>サイガイフッキュウヒトウ</t>
    </rPh>
    <rPh sb="81" eb="82">
      <t>カカ</t>
    </rPh>
    <rPh sb="83" eb="86">
      <t>コウサイヒ</t>
    </rPh>
    <rPh sb="94" eb="95">
      <t>トウ</t>
    </rPh>
    <rPh sb="96" eb="97">
      <t>オモ</t>
    </rPh>
    <rPh sb="98" eb="100">
      <t>ヨウイン</t>
    </rPh>
    <phoneticPr fontId="5"/>
  </si>
  <si>
    <t>実質公債費比率</t>
    <phoneticPr fontId="5"/>
  </si>
  <si>
    <t>　将来負担比率は、マイナスのため「－」表記となる。
　有形固定資産減価償却率は類似団体内平均値と比較し高い数値となっているが、これは、有形固定資産の老朽化が進んでおり、更新時期の近い施設が多くなっているためである。</t>
    <rPh sb="1" eb="3">
      <t>ショウライ</t>
    </rPh>
    <rPh sb="3" eb="5">
      <t>フタン</t>
    </rPh>
    <rPh sb="5" eb="7">
      <t>ヒリツ</t>
    </rPh>
    <rPh sb="19" eb="21">
      <t>ヒョウキ</t>
    </rPh>
    <rPh sb="27" eb="33">
      <t>ユウケイコテイシサン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</si>
</sst>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175E-4630-B9E4-85147717C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23639</c:v>
                </c:pt>
                <c:pt idx="1">
                  <c:v>20396</c:v>
                </c:pt>
                <c:pt idx="2">
                  <c:v>13585</c:v>
                </c:pt>
                <c:pt idx="3">
                  <c:v>22978</c:v>
                </c:pt>
                <c:pt idx="4">
                  <c:v>16413</c:v>
                </c:pt>
              </c:numCache>
            </c:numRef>
          </c:val>
          <c:smooth val="0"/>
          <c:extLst>
            <c:ext xmlns:c16="http://schemas.microsoft.com/office/drawing/2014/chart" uri="{C3380CC4-5D6E-409C-BE32-E72D297353CC}">
              <c16:uniqueId val="{00000001-175E-4630-B9E4-85147717C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3.42</c:v>
                </c:pt>
                <c:pt idx="1">
                  <c:v>4.76</c:v>
                </c:pt>
                <c:pt idx="2">
                  <c:v>4.46</c:v>
                </c:pt>
                <c:pt idx="3">
                  <c:v>5.64</c:v>
                </c:pt>
                <c:pt idx="4">
                  <c:v>6.05</c:v>
                </c:pt>
              </c:numCache>
            </c:numRef>
          </c:val>
          <c:extLst>
            <c:ext xmlns:c16="http://schemas.microsoft.com/office/drawing/2014/chart" uri="{C3380CC4-5D6E-409C-BE32-E72D297353CC}">
              <c16:uniqueId val="{00000000-AFBC-4DAF-BA6B-9782E785ED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11.17</c:v>
                </c:pt>
                <c:pt idx="1">
                  <c:v>7.37</c:v>
                </c:pt>
                <c:pt idx="2">
                  <c:v>8.26</c:v>
                </c:pt>
                <c:pt idx="3">
                  <c:v>8.56</c:v>
                </c:pt>
                <c:pt idx="4">
                  <c:v>8.2200000000000006</c:v>
                </c:pt>
              </c:numCache>
            </c:numRef>
          </c:val>
          <c:extLst>
            <c:ext xmlns:c16="http://schemas.microsoft.com/office/drawing/2014/chart" uri="{C3380CC4-5D6E-409C-BE32-E72D297353CC}">
              <c16:uniqueId val="{00000001-AFBC-4DAF-BA6B-9782E785ED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0.03</c:v>
                </c:pt>
                <c:pt idx="1">
                  <c:v>-2.39</c:v>
                </c:pt>
                <c:pt idx="2">
                  <c:v>0.65</c:v>
                </c:pt>
                <c:pt idx="3">
                  <c:v>1.69</c:v>
                </c:pt>
                <c:pt idx="4">
                  <c:v>0.08</c:v>
                </c:pt>
              </c:numCache>
            </c:numRef>
          </c:val>
          <c:smooth val="0"/>
          <c:extLst>
            <c:ext xmlns:c16="http://schemas.microsoft.com/office/drawing/2014/chart" uri="{C3380CC4-5D6E-409C-BE32-E72D297353CC}">
              <c16:uniqueId val="{00000002-AFBC-4DAF-BA6B-9782E785ED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0.82</c:v>
                </c:pt>
                <c:pt idx="2">
                  <c:v>#N/A</c:v>
                </c:pt>
                <c:pt idx="3">
                  <c:v>0.73</c:v>
                </c:pt>
                <c:pt idx="4">
                  <c:v>#N/A</c:v>
                </c:pt>
                <c:pt idx="5">
                  <c:v>0.52</c:v>
                </c:pt>
                <c:pt idx="6">
                  <c:v>#N/A</c:v>
                </c:pt>
                <c:pt idx="7">
                  <c:v>1.0900000000000001</c:v>
                </c:pt>
                <c:pt idx="8">
                  <c:v>0</c:v>
                </c:pt>
                <c:pt idx="9">
                  <c:v>0</c:v>
                </c:pt>
              </c:numCache>
            </c:numRef>
          </c:val>
          <c:extLst>
            <c:ext xmlns:c16="http://schemas.microsoft.com/office/drawing/2014/chart" uri="{C3380CC4-5D6E-409C-BE32-E72D297353CC}">
              <c16:uniqueId val="{00000000-6374-4925-B117-A98203C1FB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74-4925-B117-A98203C1FB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74-4925-B117-A98203C1FB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74-4925-B117-A98203C1FB9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374-4925-B117-A98203C1FB9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0.14000000000000001</c:v>
                </c:pt>
                <c:pt idx="4">
                  <c:v>#N/A</c:v>
                </c:pt>
                <c:pt idx="5">
                  <c:v>0.09</c:v>
                </c:pt>
                <c:pt idx="6">
                  <c:v>#N/A</c:v>
                </c:pt>
                <c:pt idx="7">
                  <c:v>7.0000000000000007E-2</c:v>
                </c:pt>
                <c:pt idx="8">
                  <c:v>#N/A</c:v>
                </c:pt>
                <c:pt idx="9">
                  <c:v>0.06</c:v>
                </c:pt>
              </c:numCache>
            </c:numRef>
          </c:val>
          <c:extLst>
            <c:ext xmlns:c16="http://schemas.microsoft.com/office/drawing/2014/chart" uri="{C3380CC4-5D6E-409C-BE32-E72D297353CC}">
              <c16:uniqueId val="{00000005-6374-4925-B117-A98203C1FB9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0.77</c:v>
                </c:pt>
                <c:pt idx="2">
                  <c:v>#N/A</c:v>
                </c:pt>
                <c:pt idx="3">
                  <c:v>0.68</c:v>
                </c:pt>
                <c:pt idx="4">
                  <c:v>#N/A</c:v>
                </c:pt>
                <c:pt idx="5">
                  <c:v>1.04</c:v>
                </c:pt>
                <c:pt idx="6">
                  <c:v>#N/A</c:v>
                </c:pt>
                <c:pt idx="7">
                  <c:v>0.45</c:v>
                </c:pt>
                <c:pt idx="8">
                  <c:v>#N/A</c:v>
                </c:pt>
                <c:pt idx="9">
                  <c:v>0.31</c:v>
                </c:pt>
              </c:numCache>
            </c:numRef>
          </c:val>
          <c:extLst>
            <c:ext xmlns:c16="http://schemas.microsoft.com/office/drawing/2014/chart" uri="{C3380CC4-5D6E-409C-BE32-E72D297353CC}">
              <c16:uniqueId val="{00000006-6374-4925-B117-A98203C1FB9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0.79</c:v>
                </c:pt>
                <c:pt idx="4">
                  <c:v>#N/A</c:v>
                </c:pt>
                <c:pt idx="5">
                  <c:v>0.39</c:v>
                </c:pt>
                <c:pt idx="6">
                  <c:v>#N/A</c:v>
                </c:pt>
                <c:pt idx="7">
                  <c:v>0.68</c:v>
                </c:pt>
                <c:pt idx="8">
                  <c:v>#N/A</c:v>
                </c:pt>
                <c:pt idx="9">
                  <c:v>0.62</c:v>
                </c:pt>
              </c:numCache>
            </c:numRef>
          </c:val>
          <c:extLst>
            <c:ext xmlns:c16="http://schemas.microsoft.com/office/drawing/2014/chart" uri="{C3380CC4-5D6E-409C-BE32-E72D297353CC}">
              <c16:uniqueId val="{00000007-6374-4925-B117-A98203C1FB97}"/>
            </c:ext>
          </c:extLst>
        </c:ser>
        <c:ser>
          <c:idx val="8"/>
          <c:order val="8"/>
          <c:tx>
            <c:strRef>
              <c:f>データシート!$A$35</c:f>
              <c:strCache>
                <c:ptCount val="1"/>
                <c:pt idx="0">
                  <c:v>小平市下水道事業会計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1.87</c:v>
                </c:pt>
              </c:numCache>
            </c:numRef>
          </c:val>
          <c:extLst>
            <c:ext xmlns:c16="http://schemas.microsoft.com/office/drawing/2014/chart" uri="{C3380CC4-5D6E-409C-BE32-E72D297353CC}">
              <c16:uniqueId val="{00000008-6374-4925-B117-A98203C1FB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3.41</c:v>
                </c:pt>
                <c:pt idx="2">
                  <c:v>#N/A</c:v>
                </c:pt>
                <c:pt idx="3">
                  <c:v>4.75</c:v>
                </c:pt>
                <c:pt idx="4">
                  <c:v>#N/A</c:v>
                </c:pt>
                <c:pt idx="5">
                  <c:v>4.46</c:v>
                </c:pt>
                <c:pt idx="6">
                  <c:v>#N/A</c:v>
                </c:pt>
                <c:pt idx="7">
                  <c:v>5.63</c:v>
                </c:pt>
                <c:pt idx="8">
                  <c:v>#N/A</c:v>
                </c:pt>
                <c:pt idx="9">
                  <c:v>6.04</c:v>
                </c:pt>
              </c:numCache>
            </c:numRef>
          </c:val>
          <c:extLst>
            <c:ext xmlns:c16="http://schemas.microsoft.com/office/drawing/2014/chart" uri="{C3380CC4-5D6E-409C-BE32-E72D297353CC}">
              <c16:uniqueId val="{00000009-6374-4925-B117-A98203C1FB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4550</c:v>
                </c:pt>
                <c:pt idx="5">
                  <c:v>4443</c:v>
                </c:pt>
                <c:pt idx="8">
                  <c:v>4120</c:v>
                </c:pt>
                <c:pt idx="11">
                  <c:v>3817</c:v>
                </c:pt>
                <c:pt idx="14">
                  <c:v>3580</c:v>
                </c:pt>
              </c:numCache>
            </c:numRef>
          </c:val>
          <c:extLst>
            <c:ext xmlns:c16="http://schemas.microsoft.com/office/drawing/2014/chart" uri="{C3380CC4-5D6E-409C-BE32-E72D297353CC}">
              <c16:uniqueId val="{00000000-22A6-4A97-A3AE-4163DAFB7B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A6-4A97-A3AE-4163DAFB7B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c:v>
                </c:pt>
                <c:pt idx="3">
                  <c:v>71</c:v>
                </c:pt>
                <c:pt idx="6">
                  <c:v>71</c:v>
                </c:pt>
                <c:pt idx="9">
                  <c:v>71</c:v>
                </c:pt>
                <c:pt idx="12">
                  <c:v>75</c:v>
                </c:pt>
              </c:numCache>
            </c:numRef>
          </c:val>
          <c:extLst>
            <c:ext xmlns:c16="http://schemas.microsoft.com/office/drawing/2014/chart" uri="{C3380CC4-5D6E-409C-BE32-E72D297353CC}">
              <c16:uniqueId val="{00000002-22A6-4A97-A3AE-4163DAFB7B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168</c:v>
                </c:pt>
                <c:pt idx="3">
                  <c:v>149</c:v>
                </c:pt>
                <c:pt idx="6">
                  <c:v>137</c:v>
                </c:pt>
                <c:pt idx="9">
                  <c:v>123</c:v>
                </c:pt>
                <c:pt idx="12">
                  <c:v>115</c:v>
                </c:pt>
              </c:numCache>
            </c:numRef>
          </c:val>
          <c:extLst>
            <c:ext xmlns:c16="http://schemas.microsoft.com/office/drawing/2014/chart" uri="{C3380CC4-5D6E-409C-BE32-E72D297353CC}">
              <c16:uniqueId val="{00000003-22A6-4A97-A3AE-4163DAFB7B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983</c:v>
                </c:pt>
                <c:pt idx="3">
                  <c:v>1019</c:v>
                </c:pt>
                <c:pt idx="6">
                  <c:v>798</c:v>
                </c:pt>
                <c:pt idx="9">
                  <c:v>626</c:v>
                </c:pt>
                <c:pt idx="12">
                  <c:v>623</c:v>
                </c:pt>
              </c:numCache>
            </c:numRef>
          </c:val>
          <c:extLst>
            <c:ext xmlns:c16="http://schemas.microsoft.com/office/drawing/2014/chart" uri="{C3380CC4-5D6E-409C-BE32-E72D297353CC}">
              <c16:uniqueId val="{00000004-22A6-4A97-A3AE-4163DAFB7B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6-4A97-A3AE-4163DAFB7B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6-4A97-A3AE-4163DAFB7B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3429</c:v>
                </c:pt>
                <c:pt idx="3">
                  <c:v>3399</c:v>
                </c:pt>
                <c:pt idx="6">
                  <c:v>3517</c:v>
                </c:pt>
                <c:pt idx="9">
                  <c:v>3566</c:v>
                </c:pt>
                <c:pt idx="12">
                  <c:v>3493</c:v>
                </c:pt>
              </c:numCache>
            </c:numRef>
          </c:val>
          <c:extLst>
            <c:ext xmlns:c16="http://schemas.microsoft.com/office/drawing/2014/chart" uri="{C3380CC4-5D6E-409C-BE32-E72D297353CC}">
              <c16:uniqueId val="{00000007-22A6-4A97-A3AE-4163DAFB7B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142</c:v>
                </c:pt>
                <c:pt idx="2">
                  <c:v>#N/A</c:v>
                </c:pt>
                <c:pt idx="3">
                  <c:v>#N/A</c:v>
                </c:pt>
                <c:pt idx="4">
                  <c:v>195</c:v>
                </c:pt>
                <c:pt idx="5">
                  <c:v>#N/A</c:v>
                </c:pt>
                <c:pt idx="6">
                  <c:v>#N/A</c:v>
                </c:pt>
                <c:pt idx="7">
                  <c:v>403</c:v>
                </c:pt>
                <c:pt idx="8">
                  <c:v>#N/A</c:v>
                </c:pt>
                <c:pt idx="9">
                  <c:v>#N/A</c:v>
                </c:pt>
                <c:pt idx="10">
                  <c:v>569</c:v>
                </c:pt>
                <c:pt idx="11">
                  <c:v>#N/A</c:v>
                </c:pt>
                <c:pt idx="12">
                  <c:v>#N/A</c:v>
                </c:pt>
                <c:pt idx="13">
                  <c:v>726</c:v>
                </c:pt>
                <c:pt idx="14">
                  <c:v>#N/A</c:v>
                </c:pt>
              </c:numCache>
            </c:numRef>
          </c:val>
          <c:smooth val="0"/>
          <c:extLst>
            <c:ext xmlns:c16="http://schemas.microsoft.com/office/drawing/2014/chart" uri="{C3380CC4-5D6E-409C-BE32-E72D297353CC}">
              <c16:uniqueId val="{00000008-22A6-4A97-A3AE-4163DAFB7B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29460</c:v>
                </c:pt>
                <c:pt idx="5">
                  <c:v>27893</c:v>
                </c:pt>
                <c:pt idx="8">
                  <c:v>27114</c:v>
                </c:pt>
                <c:pt idx="11">
                  <c:v>27026</c:v>
                </c:pt>
                <c:pt idx="14">
                  <c:v>26496</c:v>
                </c:pt>
              </c:numCache>
            </c:numRef>
          </c:val>
          <c:extLst>
            <c:ext xmlns:c16="http://schemas.microsoft.com/office/drawing/2014/chart" uri="{C3380CC4-5D6E-409C-BE32-E72D297353CC}">
              <c16:uniqueId val="{00000000-7AEC-4637-B819-8AA536C881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7952</c:v>
                </c:pt>
                <c:pt idx="5">
                  <c:v>7897</c:v>
                </c:pt>
                <c:pt idx="8">
                  <c:v>7591</c:v>
                </c:pt>
                <c:pt idx="11">
                  <c:v>7770</c:v>
                </c:pt>
                <c:pt idx="14">
                  <c:v>8614</c:v>
                </c:pt>
              </c:numCache>
            </c:numRef>
          </c:val>
          <c:extLst>
            <c:ext xmlns:c16="http://schemas.microsoft.com/office/drawing/2014/chart" uri="{C3380CC4-5D6E-409C-BE32-E72D297353CC}">
              <c16:uniqueId val="{00000001-7AEC-4637-B819-8AA536C881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11179</c:v>
                </c:pt>
                <c:pt idx="5">
                  <c:v>10394</c:v>
                </c:pt>
                <c:pt idx="8">
                  <c:v>11279</c:v>
                </c:pt>
                <c:pt idx="11">
                  <c:v>12277</c:v>
                </c:pt>
                <c:pt idx="14">
                  <c:v>12702</c:v>
                </c:pt>
              </c:numCache>
            </c:numRef>
          </c:val>
          <c:extLst>
            <c:ext xmlns:c16="http://schemas.microsoft.com/office/drawing/2014/chart" uri="{C3380CC4-5D6E-409C-BE32-E72D297353CC}">
              <c16:uniqueId val="{00000002-7AEC-4637-B819-8AA536C881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EC-4637-B819-8AA536C881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EC-4637-B819-8AA536C881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EC-4637-B819-8AA536C881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5684</c:v>
                </c:pt>
                <c:pt idx="3">
                  <c:v>5674</c:v>
                </c:pt>
                <c:pt idx="6">
                  <c:v>5542</c:v>
                </c:pt>
                <c:pt idx="9">
                  <c:v>5382</c:v>
                </c:pt>
                <c:pt idx="12">
                  <c:v>5448</c:v>
                </c:pt>
              </c:numCache>
            </c:numRef>
          </c:val>
          <c:extLst>
            <c:ext xmlns:c16="http://schemas.microsoft.com/office/drawing/2014/chart" uri="{C3380CC4-5D6E-409C-BE32-E72D297353CC}">
              <c16:uniqueId val="{00000006-7AEC-4637-B819-8AA536C881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1197</c:v>
                </c:pt>
                <c:pt idx="3">
                  <c:v>1067</c:v>
                </c:pt>
                <c:pt idx="6">
                  <c:v>1260</c:v>
                </c:pt>
                <c:pt idx="9">
                  <c:v>1678</c:v>
                </c:pt>
                <c:pt idx="12">
                  <c:v>2235</c:v>
                </c:pt>
              </c:numCache>
            </c:numRef>
          </c:val>
          <c:extLst>
            <c:ext xmlns:c16="http://schemas.microsoft.com/office/drawing/2014/chart" uri="{C3380CC4-5D6E-409C-BE32-E72D297353CC}">
              <c16:uniqueId val="{00000007-7AEC-4637-B819-8AA536C881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4935</c:v>
                </c:pt>
                <c:pt idx="3">
                  <c:v>5155</c:v>
                </c:pt>
                <c:pt idx="6">
                  <c:v>5414</c:v>
                </c:pt>
                <c:pt idx="9">
                  <c:v>5159</c:v>
                </c:pt>
                <c:pt idx="12">
                  <c:v>5489</c:v>
                </c:pt>
              </c:numCache>
            </c:numRef>
          </c:val>
          <c:extLst>
            <c:ext xmlns:c16="http://schemas.microsoft.com/office/drawing/2014/chart" uri="{C3380CC4-5D6E-409C-BE32-E72D297353CC}">
              <c16:uniqueId val="{00000008-7AEC-4637-B819-8AA536C881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743</c:v>
                </c:pt>
                <c:pt idx="3">
                  <c:v>626</c:v>
                </c:pt>
                <c:pt idx="6">
                  <c:v>555</c:v>
                </c:pt>
                <c:pt idx="9">
                  <c:v>854</c:v>
                </c:pt>
                <c:pt idx="12">
                  <c:v>2963</c:v>
                </c:pt>
              </c:numCache>
            </c:numRef>
          </c:val>
          <c:extLst>
            <c:ext xmlns:c16="http://schemas.microsoft.com/office/drawing/2014/chart" uri="{C3380CC4-5D6E-409C-BE32-E72D297353CC}">
              <c16:uniqueId val="{00000009-7AEC-4637-B819-8AA536C881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29087</c:v>
                </c:pt>
                <c:pt idx="3">
                  <c:v>27550</c:v>
                </c:pt>
                <c:pt idx="6">
                  <c:v>26523</c:v>
                </c:pt>
                <c:pt idx="9">
                  <c:v>26449</c:v>
                </c:pt>
                <c:pt idx="12">
                  <c:v>25562</c:v>
                </c:pt>
              </c:numCache>
            </c:numRef>
          </c:val>
          <c:extLst>
            <c:ext xmlns:c16="http://schemas.microsoft.com/office/drawing/2014/chart" uri="{C3380CC4-5D6E-409C-BE32-E72D297353CC}">
              <c16:uniqueId val="{0000000A-7AEC-4637-B819-8AA536C881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EC-4637-B819-8AA536C881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2864</c:v>
                </c:pt>
                <c:pt idx="1">
                  <c:v>3017</c:v>
                </c:pt>
                <c:pt idx="2">
                  <c:v>2901</c:v>
                </c:pt>
              </c:numCache>
            </c:numRef>
          </c:val>
          <c:extLst>
            <c:ext xmlns:c16="http://schemas.microsoft.com/office/drawing/2014/chart" uri="{C3380CC4-5D6E-409C-BE32-E72D297353CC}">
              <c16:uniqueId val="{00000000-E6AF-465A-876C-4412B54C17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c:v>
                </c:pt>
                <c:pt idx="1">
                  <c:v>5</c:v>
                </c:pt>
                <c:pt idx="2">
                  <c:v>5</c:v>
                </c:pt>
              </c:numCache>
            </c:numRef>
          </c:val>
          <c:extLst>
            <c:ext xmlns:c16="http://schemas.microsoft.com/office/drawing/2014/chart" uri="{C3380CC4-5D6E-409C-BE32-E72D297353CC}">
              <c16:uniqueId val="{00000001-E6AF-465A-876C-4412B54C17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6936</c:v>
                </c:pt>
                <c:pt idx="1">
                  <c:v>7665</c:v>
                </c:pt>
                <c:pt idx="2">
                  <c:v>8159</c:v>
                </c:pt>
              </c:numCache>
            </c:numRef>
          </c:val>
          <c:extLst>
            <c:ext xmlns:c16="http://schemas.microsoft.com/office/drawing/2014/chart" uri="{C3380CC4-5D6E-409C-BE32-E72D297353CC}">
              <c16:uniqueId val="{00000002-E6AF-465A-876C-4412B54C17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{181B0325-FFF7-43DE-A512-3EBA8C3460BF}</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FB-42D2-9C40-C830608B62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{4A9E94BB-7B33-471B-B0F7-F7F117B276BE}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FB-42D2-9C40-C830608B62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{9065720A-4FD9-4D05-A348-2D80FC72516B}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FB-42D2-9C40-C830608B62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{ECC1A99B-0FE9-4C5D-9C8B-F553808C097F}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FB-42D2-9C40-C830608B62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{A1FCCC9C-E5F6-472F-ACEF-518EFFDE34F1}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FB-42D2-9C40-C830608B6201}"/>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{B5D85EF2-55BD-4008-87BB-E7F1091733B0}</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FB-42D2-9C40-C830608B6201}"/>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{B7F6F13B-F82F-47F4-9F6D-437B9050AE82}</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FB-42D2-9C40-C830608B6201}"/>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{EA9AB31D-B1B8-4C29-A722-705636545496}</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FB-42D2-9C40-C830608B620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{EC89F324-ED4C-439A-A735-AB6CB540F951}</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FB-42D2-9C40-C830608B62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63.6</c:v>
                </c:pt>
                <c:pt idx="16">
                  <c:v>65.8</c:v>
                </c:pt>
                <c:pt idx="24">
                  <c:v>65.599999999999994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E4FB-42D2-9C40-C830608B620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{F37494C7-34D2-407E-8A00-A681FFE0CCB9}</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FB-42D2-9C40-C830608B62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{D3E13ECC-63FA-4239-8C3E-EF3EB31502C8}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FB-42D2-9C40-C830608B62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{6CD76E6C-69ED-4600-A6F4-D207D41A0F74}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FB-42D2-9C40-C830608B62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{848E866B-166D-456D-8DC7-39079D655ABE}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FB-42D2-9C40-C830608B62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{FFB28290-C751-450A-B32F-558F97D3A023}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FB-42D2-9C40-C830608B6201}"/>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{7CA3A10A-8337-4190-B40D-E1FB1D32F531}</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FB-42D2-9C40-C830608B6201}"/>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{505E621E-9876-4D28-8D98-596D83809551}</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FB-42D2-9C40-C830608B6201}"/>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{4AEAF6CA-C8B7-4DAE-9516-E78854497750}</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FB-42D2-9C40-C830608B620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{89F6B0E9-CE6E-4A93-8B73-ACA8EF25F59A}</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FB-42D2-9C40-C830608B62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58.6</c:v>
                </c:pt>
                <c:pt idx="16">
                  <c:v>58.9</c:v>
                </c:pt>
                <c:pt idx="24">
                  <c:v>59.4</c:v>
                </c:pt>
              </c:numCache>
            </c:numRef>
          </c:xVal>
          <c:yVal>
            <c:numRef>
              <c:f>[1]公会計指標分析・財政指標組合せ分析表!$BP$55:$DC$55</c:f>
              <c:numCache>
                <c:formatCode>General</c:formatCode>
                <c:ptCount val="40"/>
                <c:pt idx="8">
                  <c:v>16.600000000000001</c:v>
                </c:pt>
                <c:pt idx="16">
                  <c:v>17.399999999999999</c:v>
                </c:pt>
                <c:pt idx="24">
                  <c:v>12.1</c:v>
                </c:pt>
              </c:numCache>
            </c:numRef>
          </c:yVal>
          <c:smooth val="0"/>
          <c:extLst>
            <c:ext xmlns:c16="http://schemas.microsoft.com/office/drawing/2014/chart" uri="{C3380CC4-5D6E-409C-BE32-E72D297353CC}">
              <c16:uniqueId val="{00000013-E4FB-42D2-9C40-C830608B6201}"/>
            </c:ext>
          </c:extLst>
        </c:ser>
        <c:dLbls>
          <c:showLegendKey val="0"/>
          <c:showVal val="1"/>
          <c:showCatName val="0"/>
          <c:showSerName val="0"/>
          <c:showPercent val="0"/>
          <c:showBubbleSize val="0"/>
        </c:dLbls>
        <c:axId val="46179840"/>
        <c:axId val="46181760"/>
      </c:scatterChart>
      <c:valAx>
        <c:axId val="46179840"/>
        <c:scaling>
          <c:orientation val="minMax"/>
          <c:max val="59.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3"/>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{5F610591-21D2-4181-A332-054BA1A9130F}</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3A6-42ED-AEE8-1EA361C605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{80E304F7-E572-40C2-96FD-45FF6032581C}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A6-42ED-AEE8-1EA361C605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{3DA0168C-51ED-4E25-BC2A-F70C3FCDE2DE}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A6-42ED-AEE8-1EA361C605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{383700B9-A2CB-4324-9B24-34F7FFC3B8C9}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A6-42ED-AEE8-1EA361C605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{71FD1F3A-369B-48F2-A783-AF6B81894255}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A6-42ED-AEE8-1EA361C6057E}"/>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{7706C915-2364-4C41-87D7-6741AA6E1562}</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3A6-42ED-AEE8-1EA361C6057E}"/>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{729DBFD4-9958-49D8-A44D-E630AA2CA423}</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3A6-42ED-AEE8-1EA361C6057E}"/>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{043EFD73-10FC-4741-BD74-2F50E407ABF2}</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3A6-42ED-AEE8-1EA361C6057E}"/>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{BAA6E780-BD79-4B7A-87B7-A054D06960FD}</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3A6-42ED-AEE8-1EA361C605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1.1000000000000001</c:v>
                </c:pt>
                <c:pt idx="8">
                  <c:v>0.6</c:v>
                </c:pt>
                <c:pt idx="16">
                  <c:v>0.7</c:v>
                </c:pt>
                <c:pt idx="24">
                  <c:v>1.2</c:v>
                </c:pt>
                <c:pt idx="32">
                  <c:v>1.7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93A6-42ED-AEE8-1EA361C6057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{5B945BCC-A1FB-4F94-8473-6083534EC1ED}</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3A6-42ED-AEE8-1EA361C605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{2BE25058-27E3-40ED-BEAD-612C3E7E8369}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A6-42ED-AEE8-1EA361C605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{CAE4F1FC-FC10-46C4-99E5-CA70CD0EF0C5}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A6-42ED-AEE8-1EA361C605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{8D270B8C-8234-483B-B1D2-E6392227AF60}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A6-42ED-AEE8-1EA361C605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{4C0123AF-3C1F-440E-8185-90A6B0B8B7F7}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A6-42ED-AEE8-1EA361C6057E}"/>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{4CFC7623-D243-4444-AD73-E2344241604F}</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3A6-42ED-AEE8-1EA361C6057E}"/>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{1FBD4271-91DC-4160-BBB4-CAC912A2C428}</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3A6-42ED-AEE8-1EA361C6057E}"/>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{820B3BAC-12DF-4F40-985E-437F1747DBAE}</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3A6-42ED-AEE8-1EA361C6057E}"/>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{DDE29D7B-00E1-4698-AC84-48DE102F6C0C}</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3A6-42ED-AEE8-1EA361C605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4.0999999999999996</c:v>
                </c:pt>
                <c:pt idx="8">
                  <c:v>3.6</c:v>
                </c:pt>
                <c:pt idx="16">
                  <c:v>3.6</c:v>
                </c:pt>
                <c:pt idx="24">
                  <c:v>3.5</c:v>
                </c:pt>
                <c:pt idx="32">
                  <c:v>3.5</c:v>
                </c:pt>
              </c:numCache>
            </c:numRef>
          </c:xVal>
          <c:yVal>
            <c:numRef>
              <c:f>[1]公会計指標分析・財政指標組合せ分析表!$BP$77:$DC$77</c:f>
              <c:numCache>
                <c:formatCode>General</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3A6-42ED-AEE8-1EA361C6057E}"/>
            </c:ext>
          </c:extLst>
        </c:ser>
        <c:dLbls>
          <c:showLegendKey val="0"/>
          <c:showVal val="1"/>
          <c:showCatName val="0"/>
          <c:showSerName val="0"/>
          <c:showPercent val="0"/>
          <c:showBubbleSize val="0"/>
        </c:dLbls>
        <c:axId val="84219776"/>
        <c:axId val="84234240"/>
      </c:scatterChart>
      <c:valAx>
        <c:axId val="84219776"/>
        <c:scaling>
          <c:orientation val="minMax"/>
          <c:max val="4.1999999999999993"/>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分子は、「元利償還金」や「債務負担行為に基づく支出額」の増減以上に、「算入公債費等」が減少したため増加した。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元利償還金の減少は、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年度に借り入れた鈴木小学校耐震補強・大規模改造や平成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年度に借り入れた天神グランド用地など、元金償還額の大きい借り入れの償還が終了したこと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債務負担行為に基づく支出額の増加は、土地開発公社からの用地買い戻しによる支出額の増などに伴うものである。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算入公債費等の減少は、災害復旧費等に係る基準財政需要額の減少や都市計画事業関連の地方債償還が進んだことにより都市計画税充当可能額が減少したことが主な要因である。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新たな市債の借入額を償還元金以内とする財政規律を堅持していることにより、毎年度減少しているが、小平市土地開発公社の公共用地先行取得がさらに増加したことにより債務負担行為に基づく支出予定額が増加したこと、小平・村山・大和衛生組合の地方債の償還額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年度よりさらに増加したことによる組合等負担等見込額が増加したことなどにより、将来負担額の総額は増加している。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である都市計画税が増加したこと、充当可能基金のうち財政調整基金や公共施設整備基金は減となったものの、都市計画事業基金がそれを上回る増となったことなどにより、充当可能財源等も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将来負担額の増額より差し引く充当可能財源等の増額の方が小さいため、分子は増加している。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都市計画税の充当余剰額を積み増したほか、基金全体としては約３億８千万円の増となった</a:t>
          </a:r>
          <a:r>
            <a:rPr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社会保障と税の一体改革による影響や公共施設の老朽化などに備えるため、財政調整基金や公共施設整備基金などの残高確保が重要となる。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lang="ja-JP" altLang="ja-JP" sz="1100" baseline="0">
              <a:solidFill>
                <a:schemeClr val="dk1"/>
              </a:solidFill>
              <a:effectLst/>
              <a:latin typeface="+mn-lt"/>
              <a:ea typeface="+mn-ea"/>
              <a:cs typeface="+mn-cs"/>
            </a:rPr>
            <a:t>　</a:t>
          </a: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小平市都市計画事業基金：土地区画整理事業の推進を図るために積み立てられる基金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小平市公共施設整備基金：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公共施設の整備・改修のために積み立てられる基金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小平市職員退職手当基金：小平市職員退職手当の資金に充当するために積み立てられる基金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小平市ごみ減量・リサイクル推進基金：ごみ減量とリサイクルを推進し、もって環境保全を図るための資金に充てるために積み立てられる基金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小平市国際平和友好交流基金：国際交流の推進を図るための資金にあたるために積み立てられる基金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小平市都市計画事業基金：都市計画税を道路新設改良事業等の都市計画事業に充当した一方、都市計画税充当余剰額が生じたため、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千万円を積み立てた。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小平市公共施設整備基金：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目標額を、望ましい水準として２５億円としている。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補正予算において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前年度繰越金を財政調整基金の積立に回すことで回復を図ったが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、積立額が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千万円であるのに対し、繰入額が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千万円であったため、財政調整基金の残高が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目標額を、望ましい水準として３５億円（平成２８年度標準財政規模の１０％）としている。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増減なし</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将来、住民参加型市場公募債を発行した際の償還に備えるため、平成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年度までは各年</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千万円を積み立てていたが、平成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年度は一般財源の不足を補うため、</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億円を繰り入れた。現時点では住民参加型市場公募債を発行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する見込みがないため、当面は積み立てはしない。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a:t>
          </a:r>
          <a:r>
            <a:rPr kumimoji="1" lang="ja-JP" altLang="en-US" sz="1100" baseline="0">
              <a:latin typeface="ＭＳ Ｐゴシック" panose="020B0600070205080204" pitchFamily="50" charset="-128"/>
              <a:ea typeface="ＭＳ Ｐゴシック" panose="020B0600070205080204" pitchFamily="50" charset="-128"/>
            </a:rPr>
            <a:t> ： ６８．４％</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小平市の有形固定資産減価償却率は、類似団体内平均値と比較し高い数値となっている。これは、有形固定資産の老朽化が進んでおり、更新時期の近い施設が多くなっているためである。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施設の老朽化等については、小平市公共施設等管理計画の中で適正に管理していく。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1" name="直線コネクタ 70"/>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2"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3" name="直線コネクタ 72"/>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4"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5" name="直線コネクタ 74"/>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6"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7" name="フローチャート: 判断 76"/>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8" name="フローチャート: 判断 77"/>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0" name="フローチャート: 判断 79"/>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1" name="フローチャート: 判断 80"/>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87" name="楕円 86"/>
        <xdr:cNvSpPr/>
      </xdr:nvSpPr>
      <xdr:spPr>
        <a:xfrm>
          <a:off x="400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18669</xdr:rowOff>
    </xdr:from>
    <xdr:to>
      <xdr:col>15</xdr:col>
      <xdr:colOff>187325</xdr:colOff>
      <xdr:row>33</xdr:row>
      <xdr:rowOff>120269</xdr:rowOff>
    </xdr:to>
    <xdr:sp macro="" textlink="">
      <xdr:nvSpPr>
        <xdr:cNvPr id="88" name="楕円 87"/>
        <xdr:cNvSpPr/>
      </xdr:nvSpPr>
      <xdr:spPr>
        <a:xfrm>
          <a:off x="3238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33</xdr:row>
      <xdr:rowOff>69469</xdr:rowOff>
    </xdr:to>
    <xdr:cxnSp macro="">
      <xdr:nvCxnSpPr>
        <xdr:cNvPr id="89" name="直線コネクタ 88"/>
        <xdr:cNvCxnSpPr/>
      </xdr:nvCxnSpPr>
      <xdr:spPr>
        <a:xfrm flipV="1">
          <a:off x="3289300" y="649020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95123</xdr:rowOff>
    </xdr:from>
    <xdr:to>
      <xdr:col>11</xdr:col>
      <xdr:colOff>187325</xdr:colOff>
      <xdr:row>33</xdr:row>
      <xdr:rowOff>25273</xdr:rowOff>
    </xdr:to>
    <xdr:sp macro="" textlink="">
      <xdr:nvSpPr>
        <xdr:cNvPr id="90" name="楕円 89"/>
        <xdr:cNvSpPr/>
      </xdr:nvSpPr>
      <xdr:spPr>
        <a:xfrm>
          <a:off x="2476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145923</xdr:rowOff>
    </xdr:from>
    <xdr:to>
      <xdr:col>15</xdr:col>
      <xdr:colOff>136525</xdr:colOff>
      <xdr:row>33</xdr:row>
      <xdr:rowOff>69469</xdr:rowOff>
    </xdr:to>
    <xdr:cxnSp macro="">
      <xdr:nvCxnSpPr>
        <xdr:cNvPr id="91" name="直線コネクタ 90"/>
        <xdr:cNvCxnSpPr/>
      </xdr:nvCxnSpPr>
      <xdr:spPr>
        <a:xfrm>
          <a:off x="2527300" y="6403848"/>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2"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3"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4"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5" name="n_4aveValue有形固定資産減価償却率"/>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96" name="n_1mainValue有形固定資産減価償却率"/>
        <xdr:cNvSpPr txBox="1"/>
      </xdr:nvSpPr>
      <xdr:spPr>
        <a:xfrm>
          <a:off x="38360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111396</xdr:rowOff>
    </xdr:from>
    <xdr:ext cx="405111" cy="259045"/>
    <xdr:sp macro="" textlink="">
      <xdr:nvSpPr>
        <xdr:cNvPr id="97" name="n_2mainValue有形固定資産減価償却率"/>
        <xdr:cNvSpPr txBox="1"/>
      </xdr:nvSpPr>
      <xdr:spPr>
        <a:xfrm>
          <a:off x="3086744" y="654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16400</xdr:rowOff>
    </xdr:from>
    <xdr:ext cx="405111" cy="259045"/>
    <xdr:sp macro="" textlink="">
      <xdr:nvSpPr>
        <xdr:cNvPr id="98" name="n_3mainValue有形固定資産減価償却率"/>
        <xdr:cNvSpPr txBox="1"/>
      </xdr:nvSpPr>
      <xdr:spPr>
        <a:xfrm>
          <a:off x="2324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３１５．６％と類似団体内平均値５６５．４％と比較し、低い数値となっている。これは、新たな市債の借入額を償還元金以内とする財政規律を基本とすることで、債務残高の抑制を図っているた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9" name="直線コネクタ 128"/>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0"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1" name="直線コネクタ 130"/>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4"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5" name="フローチャート: 判断 134"/>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6" name="フローチャート: 判断 135"/>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7" name="フローチャート: 判断 136"/>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8" name="フローチャート: 判断 137"/>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39" name="フローチャート: 判断 138"/>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125204</xdr:rowOff>
    </xdr:from>
    <xdr:to>
      <xdr:col>76</xdr:col>
      <xdr:colOff>73025</xdr:colOff>
      <xdr:row>29</xdr:row>
      <xdr:rowOff>55354</xdr:rowOff>
    </xdr:to>
    <xdr:sp macro="" textlink="">
      <xdr:nvSpPr>
        <xdr:cNvPr id="145" name="楕円 144"/>
        <xdr:cNvSpPr/>
      </xdr:nvSpPr>
      <xdr:spPr>
        <a:xfrm>
          <a:off x="14744700" y="5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148081</xdr:rowOff>
    </xdr:from>
    <xdr:ext cx="469744" cy="259045"/>
    <xdr:sp macro="" textlink="">
      <xdr:nvSpPr>
        <xdr:cNvPr id="146" name="債務償還比率該当値テキスト"/>
        <xdr:cNvSpPr txBox="1"/>
      </xdr:nvSpPr>
      <xdr:spPr>
        <a:xfrm>
          <a:off x="14846300" y="554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76164</xdr:rowOff>
    </xdr:from>
    <xdr:to>
      <xdr:col>72</xdr:col>
      <xdr:colOff>123825</xdr:colOff>
      <xdr:row>29</xdr:row>
      <xdr:rowOff>6314</xdr:rowOff>
    </xdr:to>
    <xdr:sp macro="" textlink="">
      <xdr:nvSpPr>
        <xdr:cNvPr id="147" name="楕円 146"/>
        <xdr:cNvSpPr/>
      </xdr:nvSpPr>
      <xdr:spPr>
        <a:xfrm>
          <a:off x="14033500" y="5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126964</xdr:rowOff>
    </xdr:from>
    <xdr:to>
      <xdr:col>76</xdr:col>
      <xdr:colOff>22225</xdr:colOff>
      <xdr:row>29</xdr:row>
      <xdr:rowOff>4554</xdr:rowOff>
    </xdr:to>
    <xdr:cxnSp macro="">
      <xdr:nvCxnSpPr>
        <xdr:cNvPr id="148" name="直線コネクタ 147"/>
        <xdr:cNvCxnSpPr/>
      </xdr:nvCxnSpPr>
      <xdr:spPr>
        <a:xfrm>
          <a:off x="14084300" y="5699089"/>
          <a:ext cx="7112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97445</xdr:rowOff>
    </xdr:from>
    <xdr:to>
      <xdr:col>68</xdr:col>
      <xdr:colOff>123825</xdr:colOff>
      <xdr:row>29</xdr:row>
      <xdr:rowOff>27595</xdr:rowOff>
    </xdr:to>
    <xdr:sp macro="" textlink="">
      <xdr:nvSpPr>
        <xdr:cNvPr id="149" name="楕円 148"/>
        <xdr:cNvSpPr/>
      </xdr:nvSpPr>
      <xdr:spPr>
        <a:xfrm>
          <a:off x="13271500" y="5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126964</xdr:rowOff>
    </xdr:from>
    <xdr:to>
      <xdr:col>72</xdr:col>
      <xdr:colOff>73025</xdr:colOff>
      <xdr:row>28</xdr:row>
      <xdr:rowOff>148245</xdr:rowOff>
    </xdr:to>
    <xdr:cxnSp macro="">
      <xdr:nvCxnSpPr>
        <xdr:cNvPr id="150" name="直線コネクタ 149"/>
        <xdr:cNvCxnSpPr/>
      </xdr:nvCxnSpPr>
      <xdr:spPr>
        <a:xfrm flipV="1">
          <a:off x="13322300" y="5699089"/>
          <a:ext cx="762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12972</xdr:rowOff>
    </xdr:from>
    <xdr:to>
      <xdr:col>64</xdr:col>
      <xdr:colOff>123825</xdr:colOff>
      <xdr:row>29</xdr:row>
      <xdr:rowOff>114572</xdr:rowOff>
    </xdr:to>
    <xdr:sp macro="" textlink="">
      <xdr:nvSpPr>
        <xdr:cNvPr id="151" name="楕円 150"/>
        <xdr:cNvSpPr/>
      </xdr:nvSpPr>
      <xdr:spPr>
        <a:xfrm>
          <a:off x="12509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148245</xdr:rowOff>
    </xdr:from>
    <xdr:to>
      <xdr:col>68</xdr:col>
      <xdr:colOff>73025</xdr:colOff>
      <xdr:row>29</xdr:row>
      <xdr:rowOff>63772</xdr:rowOff>
    </xdr:to>
    <xdr:cxnSp macro="">
      <xdr:nvCxnSpPr>
        <xdr:cNvPr id="152" name="直線コネクタ 151"/>
        <xdr:cNvCxnSpPr/>
      </xdr:nvCxnSpPr>
      <xdr:spPr>
        <a:xfrm flipV="1">
          <a:off x="12560300" y="5720370"/>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110862</xdr:rowOff>
    </xdr:from>
    <xdr:to>
      <xdr:col>60</xdr:col>
      <xdr:colOff>123825</xdr:colOff>
      <xdr:row>29</xdr:row>
      <xdr:rowOff>41012</xdr:rowOff>
    </xdr:to>
    <xdr:sp macro="" textlink="">
      <xdr:nvSpPr>
        <xdr:cNvPr id="153" name="楕円 152"/>
        <xdr:cNvSpPr/>
      </xdr:nvSpPr>
      <xdr:spPr>
        <a:xfrm>
          <a:off x="11747500" y="568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161662</xdr:rowOff>
    </xdr:from>
    <xdr:to>
      <xdr:col>64</xdr:col>
      <xdr:colOff>73025</xdr:colOff>
      <xdr:row>29</xdr:row>
      <xdr:rowOff>63772</xdr:rowOff>
    </xdr:to>
    <xdr:cxnSp macro="">
      <xdr:nvCxnSpPr>
        <xdr:cNvPr id="154" name="直線コネクタ 153"/>
        <xdr:cNvCxnSpPr/>
      </xdr:nvCxnSpPr>
      <xdr:spPr>
        <a:xfrm>
          <a:off x="11798300" y="5733787"/>
          <a:ext cx="762000" cy="7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5"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6"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7"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33291</xdr:rowOff>
    </xdr:from>
    <xdr:ext cx="469744" cy="259045"/>
    <xdr:sp macro="" textlink="">
      <xdr:nvSpPr>
        <xdr:cNvPr id="158" name="n_4aveValue債務償還比率"/>
        <xdr:cNvSpPr txBox="1"/>
      </xdr:nvSpPr>
      <xdr:spPr>
        <a:xfrm>
          <a:off x="11563427"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22841</xdr:rowOff>
    </xdr:from>
    <xdr:ext cx="469744" cy="259045"/>
    <xdr:sp macro="" textlink="">
      <xdr:nvSpPr>
        <xdr:cNvPr id="159" name="n_1mainValue債務償還比率"/>
        <xdr:cNvSpPr txBox="1"/>
      </xdr:nvSpPr>
      <xdr:spPr>
        <a:xfrm>
          <a:off x="13836727" y="54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44122</xdr:rowOff>
    </xdr:from>
    <xdr:ext cx="469744" cy="259045"/>
    <xdr:sp macro="" textlink="">
      <xdr:nvSpPr>
        <xdr:cNvPr id="160" name="n_2mainValue債務償還比率"/>
        <xdr:cNvSpPr txBox="1"/>
      </xdr:nvSpPr>
      <xdr:spPr>
        <a:xfrm>
          <a:off x="13087427" y="54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131099</xdr:rowOff>
    </xdr:from>
    <xdr:ext cx="469744" cy="259045"/>
    <xdr:sp macro="" textlink="">
      <xdr:nvSpPr>
        <xdr:cNvPr id="161" name="n_3mainValue債務償還比率"/>
        <xdr:cNvSpPr txBox="1"/>
      </xdr:nvSpPr>
      <xdr:spPr>
        <a:xfrm>
          <a:off x="12325427" y="55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57539</xdr:rowOff>
    </xdr:from>
    <xdr:ext cx="469744" cy="259045"/>
    <xdr:sp macro="" textlink="">
      <xdr:nvSpPr>
        <xdr:cNvPr id="162" name="n_4mainValue債務償還比率"/>
        <xdr:cNvSpPr txBox="1"/>
      </xdr:nvSpPr>
      <xdr:spPr>
        <a:xfrm>
          <a:off x="11563427" y="545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4" name="楕円 73"/>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161109</xdr:rowOff>
    </xdr:to>
    <xdr:cxnSp macro="">
      <xdr:nvCxnSpPr>
        <xdr:cNvPr id="76" name="直線コネクタ 75"/>
        <xdr:cNvCxnSpPr/>
      </xdr:nvCxnSpPr>
      <xdr:spPr>
        <a:xfrm>
          <a:off x="2908300" y="65913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xdr:nvSpPr>
        <xdr:cNvPr id="77" name="楕円 76"/>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76200</xdr:rowOff>
    </xdr:to>
    <xdr:cxnSp macro="">
      <xdr:nvCxnSpPr>
        <xdr:cNvPr id="78" name="直線コネクタ 77"/>
        <xdr:cNvCxnSpPr/>
      </xdr:nvCxnSpPr>
      <xdr:spPr>
        <a:xfrm>
          <a:off x="2019300" y="64900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79"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0"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1"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2"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3" name="n_1mainValue【道路】&#10;有形固定資産減価償却率"/>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4" name="n_2mainValue【道路】&#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42290</xdr:rowOff>
    </xdr:from>
    <xdr:ext cx="405111" cy="259045"/>
    <xdr:sp macro="" textlink="">
      <xdr:nvSpPr>
        <xdr:cNvPr id="85" name="n_3mainValue【道路】&#10;有形固定資産減価償却率"/>
        <xdr:cNvSpPr txBox="1"/>
      </xdr:nvSpPr>
      <xdr:spPr>
        <a:xfrm>
          <a:off x="1816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07" name="直線コネクタ 106"/>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08"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09" name="直線コネクタ 108"/>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0"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1" name="直線コネクタ 110"/>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2" name="【道路】&#10;一人当たり延長平均値テキスト"/>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3" name="フローチャート: 判断 112"/>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4" name="フローチャート: 判断 113"/>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5" name="フローチャート: 判断 114"/>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6" name="フローチャート: 判断 115"/>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17" name="フローチャート: 判断 116"/>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26771</xdr:rowOff>
    </xdr:from>
    <xdr:to>
      <xdr:col>50</xdr:col>
      <xdr:colOff>165100</xdr:colOff>
      <xdr:row>41</xdr:row>
      <xdr:rowOff>128371</xdr:rowOff>
    </xdr:to>
    <xdr:sp macro="" textlink="">
      <xdr:nvSpPr>
        <xdr:cNvPr id="123" name="楕円 122"/>
        <xdr:cNvSpPr/>
      </xdr:nvSpPr>
      <xdr:spPr>
        <a:xfrm>
          <a:off x="9588500" y="70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26452</xdr:rowOff>
    </xdr:from>
    <xdr:to>
      <xdr:col>46</xdr:col>
      <xdr:colOff>38100</xdr:colOff>
      <xdr:row>41</xdr:row>
      <xdr:rowOff>128052</xdr:rowOff>
    </xdr:to>
    <xdr:sp macro="" textlink="">
      <xdr:nvSpPr>
        <xdr:cNvPr id="124" name="楕円 123"/>
        <xdr:cNvSpPr/>
      </xdr:nvSpPr>
      <xdr:spPr>
        <a:xfrm>
          <a:off x="8699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77252</xdr:rowOff>
    </xdr:from>
    <xdr:to>
      <xdr:col>50</xdr:col>
      <xdr:colOff>114300</xdr:colOff>
      <xdr:row>41</xdr:row>
      <xdr:rowOff>77571</xdr:rowOff>
    </xdr:to>
    <xdr:cxnSp macro="">
      <xdr:nvCxnSpPr>
        <xdr:cNvPr id="125" name="直線コネクタ 124"/>
        <xdr:cNvCxnSpPr/>
      </xdr:nvCxnSpPr>
      <xdr:spPr>
        <a:xfrm>
          <a:off x="8750300" y="710670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26452</xdr:rowOff>
    </xdr:from>
    <xdr:to>
      <xdr:col>41</xdr:col>
      <xdr:colOff>101600</xdr:colOff>
      <xdr:row>41</xdr:row>
      <xdr:rowOff>128052</xdr:rowOff>
    </xdr:to>
    <xdr:sp macro="" textlink="">
      <xdr:nvSpPr>
        <xdr:cNvPr id="126" name="楕円 125"/>
        <xdr:cNvSpPr/>
      </xdr:nvSpPr>
      <xdr:spPr>
        <a:xfrm>
          <a:off x="7810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77252</xdr:rowOff>
    </xdr:from>
    <xdr:to>
      <xdr:col>45</xdr:col>
      <xdr:colOff>177800</xdr:colOff>
      <xdr:row>41</xdr:row>
      <xdr:rowOff>77252</xdr:rowOff>
    </xdr:to>
    <xdr:cxnSp macro="">
      <xdr:nvCxnSpPr>
        <xdr:cNvPr id="127" name="直線コネクタ 126"/>
        <xdr:cNvCxnSpPr/>
      </xdr:nvCxnSpPr>
      <xdr:spPr>
        <a:xfrm>
          <a:off x="7861300" y="7106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28"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29"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0"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1"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119498</xdr:rowOff>
    </xdr:from>
    <xdr:ext cx="469744" cy="259045"/>
    <xdr:sp macro="" textlink="">
      <xdr:nvSpPr>
        <xdr:cNvPr id="132" name="n_1mainValue【道路】&#10;一人当たり延長"/>
        <xdr:cNvSpPr txBox="1"/>
      </xdr:nvSpPr>
      <xdr:spPr>
        <a:xfrm>
          <a:off x="9391727" y="714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119179</xdr:rowOff>
    </xdr:from>
    <xdr:ext cx="469744" cy="259045"/>
    <xdr:sp macro="" textlink="">
      <xdr:nvSpPr>
        <xdr:cNvPr id="133" name="n_2mainValue【道路】&#10;一人当たり延長"/>
        <xdr:cNvSpPr txBox="1"/>
      </xdr:nvSpPr>
      <xdr:spPr>
        <a:xfrm>
          <a:off x="8515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119179</xdr:rowOff>
    </xdr:from>
    <xdr:ext cx="469744" cy="259045"/>
    <xdr:sp macro="" textlink="">
      <xdr:nvSpPr>
        <xdr:cNvPr id="134" name="n_3mainValue【道路】&#10;一人当たり延長"/>
        <xdr:cNvSpPr txBox="1"/>
      </xdr:nvSpPr>
      <xdr:spPr>
        <a:xfrm>
          <a:off x="7626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58" name="直線コネクタ 157"/>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59"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0" name="直線コネクタ 159"/>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1"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3"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64" name="フローチャート: 判断 163"/>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65" name="フローチャート: 判断 164"/>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66" name="フローチャート: 判断 165"/>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67" name="フローチャート: 判断 166"/>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68" name="フローチャート: 判断 167"/>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74" name="楕円 173"/>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40640</xdr:rowOff>
    </xdr:from>
    <xdr:to>
      <xdr:col>15</xdr:col>
      <xdr:colOff>101600</xdr:colOff>
      <xdr:row>59</xdr:row>
      <xdr:rowOff>142240</xdr:rowOff>
    </xdr:to>
    <xdr:sp macro="" textlink="">
      <xdr:nvSpPr>
        <xdr:cNvPr id="175" name="楕円 174"/>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123825</xdr:rowOff>
    </xdr:to>
    <xdr:cxnSp macro="">
      <xdr:nvCxnSpPr>
        <xdr:cNvPr id="176" name="直線コネクタ 175"/>
        <xdr:cNvCxnSpPr/>
      </xdr:nvCxnSpPr>
      <xdr:spPr>
        <a:xfrm>
          <a:off x="2908300" y="1020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77" name="楕円 176"/>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146685</xdr:rowOff>
    </xdr:to>
    <xdr:cxnSp macro="">
      <xdr:nvCxnSpPr>
        <xdr:cNvPr id="178" name="直線コネクタ 177"/>
        <xdr:cNvCxnSpPr/>
      </xdr:nvCxnSpPr>
      <xdr:spPr>
        <a:xfrm flipV="1">
          <a:off x="2019300" y="102069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79"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0"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81"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82" name="n_4aveValue【橋りょう・トンネル】&#10;有形固定資産減価償却率"/>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83" name="n_1mainValue【橋りょう・トンネ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84"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185" name="n_3mainValue【橋りょう・トンネル】&#10;有形固定資産減価償却率"/>
        <xdr:cNvSpPr txBox="1"/>
      </xdr:nvSpPr>
      <xdr:spPr>
        <a:xfrm>
          <a:off x="1816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6" name="直線コネクタ 19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7" name="テキスト ボックス 19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0" name="直線コネクタ 19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1" name="テキスト ボックス 20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3" name="テキスト ボックス 20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05" name="直線コネクタ 204"/>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06"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07" name="直線コネクタ 206"/>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08"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09" name="直線コネクタ 208"/>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0"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11" name="フローチャート: 判断 210"/>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12" name="フローチャート: 判断 211"/>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13" name="フローチャート: 判断 212"/>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14" name="フローチャート: 判断 213"/>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15" name="フローチャート: 判断 214"/>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168730</xdr:rowOff>
    </xdr:from>
    <xdr:to>
      <xdr:col>50</xdr:col>
      <xdr:colOff>165100</xdr:colOff>
      <xdr:row>63</xdr:row>
      <xdr:rowOff>98880</xdr:rowOff>
    </xdr:to>
    <xdr:sp macro="" textlink="">
      <xdr:nvSpPr>
        <xdr:cNvPr id="221" name="楕円 220"/>
        <xdr:cNvSpPr/>
      </xdr:nvSpPr>
      <xdr:spPr>
        <a:xfrm>
          <a:off x="9588500" y="107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168621</xdr:rowOff>
    </xdr:from>
    <xdr:to>
      <xdr:col>46</xdr:col>
      <xdr:colOff>38100</xdr:colOff>
      <xdr:row>63</xdr:row>
      <xdr:rowOff>98771</xdr:rowOff>
    </xdr:to>
    <xdr:sp macro="" textlink="">
      <xdr:nvSpPr>
        <xdr:cNvPr id="222" name="楕円 221"/>
        <xdr:cNvSpPr/>
      </xdr:nvSpPr>
      <xdr:spPr>
        <a:xfrm>
          <a:off x="8699500" y="10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47971</xdr:rowOff>
    </xdr:from>
    <xdr:to>
      <xdr:col>50</xdr:col>
      <xdr:colOff>114300</xdr:colOff>
      <xdr:row>63</xdr:row>
      <xdr:rowOff>48080</xdr:rowOff>
    </xdr:to>
    <xdr:cxnSp macro="">
      <xdr:nvCxnSpPr>
        <xdr:cNvPr id="223" name="直線コネクタ 222"/>
        <xdr:cNvCxnSpPr/>
      </xdr:nvCxnSpPr>
      <xdr:spPr>
        <a:xfrm>
          <a:off x="8750300" y="1084932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169628</xdr:rowOff>
    </xdr:from>
    <xdr:to>
      <xdr:col>41</xdr:col>
      <xdr:colOff>101600</xdr:colOff>
      <xdr:row>63</xdr:row>
      <xdr:rowOff>99778</xdr:rowOff>
    </xdr:to>
    <xdr:sp macro="" textlink="">
      <xdr:nvSpPr>
        <xdr:cNvPr id="224" name="楕円 223"/>
        <xdr:cNvSpPr/>
      </xdr:nvSpPr>
      <xdr:spPr>
        <a:xfrm>
          <a:off x="7810500" y="10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47971</xdr:rowOff>
    </xdr:from>
    <xdr:to>
      <xdr:col>45</xdr:col>
      <xdr:colOff>177800</xdr:colOff>
      <xdr:row>63</xdr:row>
      <xdr:rowOff>48978</xdr:rowOff>
    </xdr:to>
    <xdr:cxnSp macro="">
      <xdr:nvCxnSpPr>
        <xdr:cNvPr id="225" name="直線コネクタ 224"/>
        <xdr:cNvCxnSpPr/>
      </xdr:nvCxnSpPr>
      <xdr:spPr>
        <a:xfrm flipV="1">
          <a:off x="7861300" y="1084932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26"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27"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28"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29" name="n_4aveValue【橋りょう・トンネル】&#10;一人当たり有形固定資産（償却資産）額"/>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90007</xdr:rowOff>
    </xdr:from>
    <xdr:ext cx="469744" cy="259045"/>
    <xdr:sp macro="" textlink="">
      <xdr:nvSpPr>
        <xdr:cNvPr id="230" name="n_1mainValue【橋りょう・トンネル】&#10;一人当たり有形固定資産（償却資産）額"/>
        <xdr:cNvSpPr txBox="1"/>
      </xdr:nvSpPr>
      <xdr:spPr>
        <a:xfrm>
          <a:off x="9391728" y="1089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89898</xdr:rowOff>
    </xdr:from>
    <xdr:ext cx="469744" cy="259045"/>
    <xdr:sp macro="" textlink="">
      <xdr:nvSpPr>
        <xdr:cNvPr id="231" name="n_2mainValue【橋りょう・トンネル】&#10;一人当たり有形固定資産（償却資産）額"/>
        <xdr:cNvSpPr txBox="1"/>
      </xdr:nvSpPr>
      <xdr:spPr>
        <a:xfrm>
          <a:off x="8515428" y="1089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90905</xdr:rowOff>
    </xdr:from>
    <xdr:ext cx="469744" cy="259045"/>
    <xdr:sp macro="" textlink="">
      <xdr:nvSpPr>
        <xdr:cNvPr id="232" name="n_3mainValue【橋りょう・トンネル】&#10;一人当たり有形固定資産（償却資産）額"/>
        <xdr:cNvSpPr txBox="1"/>
      </xdr:nvSpPr>
      <xdr:spPr>
        <a:xfrm>
          <a:off x="7626428" y="108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5" name="テキスト ボックス 2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7" name="テキスト ボックス 2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5" name="テキスト ボックス 2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7" name="テキスト ボックス 2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289" name="直線コネクタ 288"/>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290"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291" name="直線コネクタ 29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292"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293" name="直線コネクタ 292"/>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294"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295" name="フローチャート: 判断 294"/>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296" name="フローチャート: 判断 29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297" name="フローチャート: 判断 296"/>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298" name="フローチャート: 判断 297"/>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299" name="フローチャート: 判断 298"/>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305" name="楕円 304"/>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06" name="楕円 305"/>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104775</xdr:rowOff>
    </xdr:to>
    <xdr:cxnSp macro="">
      <xdr:nvCxnSpPr>
        <xdr:cNvPr id="307" name="直線コネクタ 306"/>
        <xdr:cNvCxnSpPr/>
      </xdr:nvCxnSpPr>
      <xdr:spPr>
        <a:xfrm>
          <a:off x="14592300" y="64141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153035</xdr:rowOff>
    </xdr:from>
    <xdr:to>
      <xdr:col>72</xdr:col>
      <xdr:colOff>38100</xdr:colOff>
      <xdr:row>37</xdr:row>
      <xdr:rowOff>83185</xdr:rowOff>
    </xdr:to>
    <xdr:sp macro="" textlink="">
      <xdr:nvSpPr>
        <xdr:cNvPr id="308" name="楕円 307"/>
        <xdr:cNvSpPr/>
      </xdr:nvSpPr>
      <xdr:spPr>
        <a:xfrm>
          <a:off x="13652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32385</xdr:rowOff>
    </xdr:from>
    <xdr:to>
      <xdr:col>76</xdr:col>
      <xdr:colOff>114300</xdr:colOff>
      <xdr:row>37</xdr:row>
      <xdr:rowOff>70485</xdr:rowOff>
    </xdr:to>
    <xdr:cxnSp macro="">
      <xdr:nvCxnSpPr>
        <xdr:cNvPr id="309" name="直線コネクタ 308"/>
        <xdr:cNvCxnSpPr/>
      </xdr:nvCxnSpPr>
      <xdr:spPr>
        <a:xfrm>
          <a:off x="13703300" y="63760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10"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311"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12"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13"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652</xdr:rowOff>
    </xdr:from>
    <xdr:ext cx="405111" cy="259045"/>
    <xdr:sp macro="" textlink="">
      <xdr:nvSpPr>
        <xdr:cNvPr id="314" name="n_1main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315" name="n_2mainValue【認定こども園・幼稚園・保育所】&#10;有形固定資産減価償却率"/>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99712</xdr:rowOff>
    </xdr:from>
    <xdr:ext cx="405111" cy="259045"/>
    <xdr:sp macro="" textlink="">
      <xdr:nvSpPr>
        <xdr:cNvPr id="316" name="n_3mainValue【認定こども園・幼稚園・保育所】&#10;有形固定資産減価償却率"/>
        <xdr:cNvSpPr txBox="1"/>
      </xdr:nvSpPr>
      <xdr:spPr>
        <a:xfrm>
          <a:off x="13500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40" name="直線コネクタ 339"/>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41"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42" name="直線コネクタ 341"/>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43"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44" name="直線コネクタ 343"/>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45"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46" name="フローチャート: 判断 345"/>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347" name="フローチャート: 判断 346"/>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48" name="フローチャート: 判断 347"/>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349" name="フローチャート: 判断 348"/>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350" name="フローチャート: 判断 349"/>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356" name="楕円 355"/>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357" name="楕円 356"/>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106680</xdr:rowOff>
    </xdr:to>
    <xdr:cxnSp macro="">
      <xdr:nvCxnSpPr>
        <xdr:cNvPr id="358" name="直線コネクタ 357"/>
        <xdr:cNvCxnSpPr/>
      </xdr:nvCxnSpPr>
      <xdr:spPr>
        <a:xfrm>
          <a:off x="20434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59" name="楕円 358"/>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106680</xdr:rowOff>
    </xdr:to>
    <xdr:cxnSp macro="">
      <xdr:nvCxnSpPr>
        <xdr:cNvPr id="360" name="直線コネクタ 359"/>
        <xdr:cNvCxnSpPr/>
      </xdr:nvCxnSpPr>
      <xdr:spPr>
        <a:xfrm>
          <a:off x="19545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361"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362"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363"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364"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365"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366" name="n_2main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367"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8" name="テキスト ボックス 3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9" name="直線コネクタ 3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0" name="テキスト ボックス 3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1" name="直線コネクタ 3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2" name="テキスト ボックス 3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3" name="直線コネクタ 3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4" name="テキスト ボックス 3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5" name="直線コネクタ 3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6" name="テキスト ボックス 3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7" name="直線コネクタ 3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8" name="テキスト ボックス 3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9" name="直線コネクタ 3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0" name="テキスト ボックス 3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394" name="直線コネクタ 393"/>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395"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396" name="直線コネクタ 395"/>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397"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398" name="直線コネクタ 397"/>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399"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00" name="フローチャート: 判断 399"/>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01" name="フローチャート: 判断 400"/>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02" name="フローチャート: 判断 401"/>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403" name="フローチャート: 判断 402"/>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404" name="フローチャート: 判断 403"/>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68399</xdr:rowOff>
    </xdr:from>
    <xdr:to>
      <xdr:col>81</xdr:col>
      <xdr:colOff>101600</xdr:colOff>
      <xdr:row>63</xdr:row>
      <xdr:rowOff>169999</xdr:rowOff>
    </xdr:to>
    <xdr:sp macro="" textlink="">
      <xdr:nvSpPr>
        <xdr:cNvPr id="410" name="楕円 409"/>
        <xdr:cNvSpPr/>
      </xdr:nvSpPr>
      <xdr:spPr>
        <a:xfrm>
          <a:off x="15430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133713</xdr:rowOff>
    </xdr:from>
    <xdr:to>
      <xdr:col>76</xdr:col>
      <xdr:colOff>165100</xdr:colOff>
      <xdr:row>64</xdr:row>
      <xdr:rowOff>63863</xdr:rowOff>
    </xdr:to>
    <xdr:sp macro="" textlink="">
      <xdr:nvSpPr>
        <xdr:cNvPr id="411" name="楕円 410"/>
        <xdr:cNvSpPr/>
      </xdr:nvSpPr>
      <xdr:spPr>
        <a:xfrm>
          <a:off x="1454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119199</xdr:rowOff>
    </xdr:from>
    <xdr:to>
      <xdr:col>81</xdr:col>
      <xdr:colOff>50800</xdr:colOff>
      <xdr:row>64</xdr:row>
      <xdr:rowOff>13063</xdr:rowOff>
    </xdr:to>
    <xdr:cxnSp macro="">
      <xdr:nvCxnSpPr>
        <xdr:cNvPr id="412" name="直線コネクタ 411"/>
        <xdr:cNvCxnSpPr/>
      </xdr:nvCxnSpPr>
      <xdr:spPr>
        <a:xfrm flipV="1">
          <a:off x="14592300" y="109205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84727</xdr:rowOff>
    </xdr:from>
    <xdr:to>
      <xdr:col>72</xdr:col>
      <xdr:colOff>38100</xdr:colOff>
      <xdr:row>64</xdr:row>
      <xdr:rowOff>14877</xdr:rowOff>
    </xdr:to>
    <xdr:sp macro="" textlink="">
      <xdr:nvSpPr>
        <xdr:cNvPr id="413" name="楕円 412"/>
        <xdr:cNvSpPr/>
      </xdr:nvSpPr>
      <xdr:spPr>
        <a:xfrm>
          <a:off x="1365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135527</xdr:rowOff>
    </xdr:from>
    <xdr:to>
      <xdr:col>76</xdr:col>
      <xdr:colOff>114300</xdr:colOff>
      <xdr:row>64</xdr:row>
      <xdr:rowOff>13063</xdr:rowOff>
    </xdr:to>
    <xdr:cxnSp macro="">
      <xdr:nvCxnSpPr>
        <xdr:cNvPr id="414" name="直線コネクタ 413"/>
        <xdr:cNvCxnSpPr/>
      </xdr:nvCxnSpPr>
      <xdr:spPr>
        <a:xfrm>
          <a:off x="13703300" y="109368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1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1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41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418" name="n_4aveValue【学校施設】&#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161126</xdr:rowOff>
    </xdr:from>
    <xdr:ext cx="405111" cy="259045"/>
    <xdr:sp macro="" textlink="">
      <xdr:nvSpPr>
        <xdr:cNvPr id="419" name="n_1mainValue【学校施設】&#10;有形固定資産減価償却率"/>
        <xdr:cNvSpPr txBox="1"/>
      </xdr:nvSpPr>
      <xdr:spPr>
        <a:xfrm>
          <a:off x="152660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54990</xdr:rowOff>
    </xdr:from>
    <xdr:ext cx="405111" cy="259045"/>
    <xdr:sp macro="" textlink="">
      <xdr:nvSpPr>
        <xdr:cNvPr id="420" name="n_2mainValue【学校施設】&#10;有形固定資産減価償却率"/>
        <xdr:cNvSpPr txBox="1"/>
      </xdr:nvSpPr>
      <xdr:spPr>
        <a:xfrm>
          <a:off x="143897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6004</xdr:rowOff>
    </xdr:from>
    <xdr:ext cx="405111" cy="259045"/>
    <xdr:sp macro="" textlink="">
      <xdr:nvSpPr>
        <xdr:cNvPr id="421" name="n_3mainValue【学校施設】&#10;有形固定資産減価償却率"/>
        <xdr:cNvSpPr txBox="1"/>
      </xdr:nvSpPr>
      <xdr:spPr>
        <a:xfrm>
          <a:off x="13500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444" name="直線コネクタ 44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44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446" name="直線コネクタ 44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44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448" name="直線コネクタ 44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449" name="【学校施設】&#10;一人当たり面積平均値テキスト"/>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450" name="フローチャート: 判断 44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451" name="フローチャート: 判断 45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452" name="フローチャート: 判断 45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453" name="フローチャート: 判断 45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454" name="フローチャート: 判断 453"/>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125679</xdr:rowOff>
    </xdr:from>
    <xdr:to>
      <xdr:col>112</xdr:col>
      <xdr:colOff>38100</xdr:colOff>
      <xdr:row>64</xdr:row>
      <xdr:rowOff>55829</xdr:rowOff>
    </xdr:to>
    <xdr:sp macro="" textlink="">
      <xdr:nvSpPr>
        <xdr:cNvPr id="460" name="楕円 459"/>
        <xdr:cNvSpPr/>
      </xdr:nvSpPr>
      <xdr:spPr>
        <a:xfrm>
          <a:off x="212725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125222</xdr:rowOff>
    </xdr:from>
    <xdr:to>
      <xdr:col>107</xdr:col>
      <xdr:colOff>101600</xdr:colOff>
      <xdr:row>64</xdr:row>
      <xdr:rowOff>55372</xdr:rowOff>
    </xdr:to>
    <xdr:sp macro="" textlink="">
      <xdr:nvSpPr>
        <xdr:cNvPr id="461" name="楕円 460"/>
        <xdr:cNvSpPr/>
      </xdr:nvSpPr>
      <xdr:spPr>
        <a:xfrm>
          <a:off x="20383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xdr:rowOff>
    </xdr:from>
    <xdr:to>
      <xdr:col>111</xdr:col>
      <xdr:colOff>177800</xdr:colOff>
      <xdr:row>64</xdr:row>
      <xdr:rowOff>5029</xdr:rowOff>
    </xdr:to>
    <xdr:cxnSp macro="">
      <xdr:nvCxnSpPr>
        <xdr:cNvPr id="462" name="直線コネクタ 461"/>
        <xdr:cNvCxnSpPr/>
      </xdr:nvCxnSpPr>
      <xdr:spPr>
        <a:xfrm>
          <a:off x="20434300" y="109773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122021</xdr:rowOff>
    </xdr:from>
    <xdr:to>
      <xdr:col>102</xdr:col>
      <xdr:colOff>165100</xdr:colOff>
      <xdr:row>64</xdr:row>
      <xdr:rowOff>52171</xdr:rowOff>
    </xdr:to>
    <xdr:sp macro="" textlink="">
      <xdr:nvSpPr>
        <xdr:cNvPr id="463" name="楕円 462"/>
        <xdr:cNvSpPr/>
      </xdr:nvSpPr>
      <xdr:spPr>
        <a:xfrm>
          <a:off x="19494500" y="109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1371</xdr:rowOff>
    </xdr:from>
    <xdr:to>
      <xdr:col>107</xdr:col>
      <xdr:colOff>50800</xdr:colOff>
      <xdr:row>64</xdr:row>
      <xdr:rowOff>4572</xdr:rowOff>
    </xdr:to>
    <xdr:cxnSp macro="">
      <xdr:nvCxnSpPr>
        <xdr:cNvPr id="464" name="直線コネクタ 463"/>
        <xdr:cNvCxnSpPr/>
      </xdr:nvCxnSpPr>
      <xdr:spPr>
        <a:xfrm>
          <a:off x="19545300" y="109741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465"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466"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467"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468" name="n_4aveValue【学校施設】&#10;一人当たり面積"/>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46956</xdr:rowOff>
    </xdr:from>
    <xdr:ext cx="469744" cy="259045"/>
    <xdr:sp macro="" textlink="">
      <xdr:nvSpPr>
        <xdr:cNvPr id="469" name="n_1mainValue【学校施設】&#10;一人当たり面積"/>
        <xdr:cNvSpPr txBox="1"/>
      </xdr:nvSpPr>
      <xdr:spPr>
        <a:xfrm>
          <a:off x="21075727" y="110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46499</xdr:rowOff>
    </xdr:from>
    <xdr:ext cx="469744" cy="259045"/>
    <xdr:sp macro="" textlink="">
      <xdr:nvSpPr>
        <xdr:cNvPr id="470" name="n_2mainValue【学校施設】&#10;一人当たり面積"/>
        <xdr:cNvSpPr txBox="1"/>
      </xdr:nvSpPr>
      <xdr:spPr>
        <a:xfrm>
          <a:off x="20199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43298</xdr:rowOff>
    </xdr:from>
    <xdr:ext cx="469744" cy="259045"/>
    <xdr:sp macro="" textlink="">
      <xdr:nvSpPr>
        <xdr:cNvPr id="471" name="n_3mainValue【学校施設】&#10;一人当たり面積"/>
        <xdr:cNvSpPr txBox="1"/>
      </xdr:nvSpPr>
      <xdr:spPr>
        <a:xfrm>
          <a:off x="19310427" y="110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3" name="直線コネクタ 4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4" name="テキスト ボックス 48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5" name="直線コネクタ 4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6" name="テキスト ボックス 4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7" name="直線コネクタ 4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8" name="テキスト ボックス 4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9" name="直線コネクタ 4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0" name="テキスト ボックス 4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1" name="直線コネクタ 4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2" name="テキスト ボックス 4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4" name="テキスト ボックス 49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496" name="直線コネクタ 495"/>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9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98" name="直線コネクタ 49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49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00" name="直線コネクタ 49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501"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02" name="フローチャート: 判断 501"/>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503" name="フローチャート: 判断 502"/>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04" name="フローチャート: 判断 503"/>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05" name="フローチャート: 判断 504"/>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506" name="フローチャート: 判断 505"/>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143511</xdr:rowOff>
    </xdr:from>
    <xdr:to>
      <xdr:col>81</xdr:col>
      <xdr:colOff>101600</xdr:colOff>
      <xdr:row>78</xdr:row>
      <xdr:rowOff>73661</xdr:rowOff>
    </xdr:to>
    <xdr:sp macro="" textlink="">
      <xdr:nvSpPr>
        <xdr:cNvPr id="512" name="楕円 511"/>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105411</xdr:rowOff>
    </xdr:from>
    <xdr:to>
      <xdr:col>76</xdr:col>
      <xdr:colOff>165100</xdr:colOff>
      <xdr:row>78</xdr:row>
      <xdr:rowOff>35561</xdr:rowOff>
    </xdr:to>
    <xdr:sp macro="" textlink="">
      <xdr:nvSpPr>
        <xdr:cNvPr id="513" name="楕円 512"/>
        <xdr:cNvSpPr/>
      </xdr:nvSpPr>
      <xdr:spPr>
        <a:xfrm>
          <a:off x="14541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156211</xdr:rowOff>
    </xdr:from>
    <xdr:to>
      <xdr:col>81</xdr:col>
      <xdr:colOff>50800</xdr:colOff>
      <xdr:row>78</xdr:row>
      <xdr:rowOff>22861</xdr:rowOff>
    </xdr:to>
    <xdr:cxnSp macro="">
      <xdr:nvCxnSpPr>
        <xdr:cNvPr id="514" name="直線コネクタ 513"/>
        <xdr:cNvCxnSpPr/>
      </xdr:nvCxnSpPr>
      <xdr:spPr>
        <a:xfrm>
          <a:off x="14592300" y="13357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67311</xdr:rowOff>
    </xdr:from>
    <xdr:to>
      <xdr:col>72</xdr:col>
      <xdr:colOff>38100</xdr:colOff>
      <xdr:row>77</xdr:row>
      <xdr:rowOff>168911</xdr:rowOff>
    </xdr:to>
    <xdr:sp macro="" textlink="">
      <xdr:nvSpPr>
        <xdr:cNvPr id="515" name="楕円 514"/>
        <xdr:cNvSpPr/>
      </xdr:nvSpPr>
      <xdr:spPr>
        <a:xfrm>
          <a:off x="1365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118111</xdr:rowOff>
    </xdr:from>
    <xdr:to>
      <xdr:col>76</xdr:col>
      <xdr:colOff>114300</xdr:colOff>
      <xdr:row>77</xdr:row>
      <xdr:rowOff>156211</xdr:rowOff>
    </xdr:to>
    <xdr:cxnSp macro="">
      <xdr:nvCxnSpPr>
        <xdr:cNvPr id="516" name="直線コネクタ 515"/>
        <xdr:cNvCxnSpPr/>
      </xdr:nvCxnSpPr>
      <xdr:spPr>
        <a:xfrm>
          <a:off x="13703300" y="13319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99077</xdr:rowOff>
    </xdr:from>
    <xdr:ext cx="405111" cy="259045"/>
    <xdr:sp macro="" textlink="">
      <xdr:nvSpPr>
        <xdr:cNvPr id="517" name="n_1ave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7638</xdr:rowOff>
    </xdr:from>
    <xdr:ext cx="405111" cy="259045"/>
    <xdr:sp macro="" textlink="">
      <xdr:nvSpPr>
        <xdr:cNvPr id="518" name="n_2aveValue【児童館】&#10;有形固定資産減価償却率"/>
        <xdr:cNvSpPr txBox="1"/>
      </xdr:nvSpPr>
      <xdr:spPr>
        <a:xfrm>
          <a:off x="14389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131463</xdr:rowOff>
    </xdr:from>
    <xdr:ext cx="405111" cy="259045"/>
    <xdr:sp macro="" textlink="">
      <xdr:nvSpPr>
        <xdr:cNvPr id="519" name="n_3aveValue【児童館】&#10;有形固定資産減価償却率"/>
        <xdr:cNvSpPr txBox="1"/>
      </xdr:nvSpPr>
      <xdr:spPr>
        <a:xfrm>
          <a:off x="13500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520" name="n_4aveValue【児童館】&#10;有形固定資産減価償却率"/>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90188</xdr:rowOff>
    </xdr:from>
    <xdr:ext cx="405111" cy="259045"/>
    <xdr:sp macro="" textlink="">
      <xdr:nvSpPr>
        <xdr:cNvPr id="521" name="n_1mainValue【児童館】&#10;有形固定資産減価償却率"/>
        <xdr:cNvSpPr txBox="1"/>
      </xdr:nvSpPr>
      <xdr:spPr>
        <a:xfrm>
          <a:off x="15266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52088</xdr:rowOff>
    </xdr:from>
    <xdr:ext cx="405111" cy="259045"/>
    <xdr:sp macro="" textlink="">
      <xdr:nvSpPr>
        <xdr:cNvPr id="522" name="n_2mainValue【児童館】&#10;有形固定資産減価償却率"/>
        <xdr:cNvSpPr txBox="1"/>
      </xdr:nvSpPr>
      <xdr:spPr>
        <a:xfrm>
          <a:off x="14389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13988</xdr:rowOff>
    </xdr:from>
    <xdr:ext cx="405111" cy="259045"/>
    <xdr:sp macro="" textlink="">
      <xdr:nvSpPr>
        <xdr:cNvPr id="523" name="n_3mainValue【児童館】&#10;有形固定資産減価償却率"/>
        <xdr:cNvSpPr txBox="1"/>
      </xdr:nvSpPr>
      <xdr:spPr>
        <a:xfrm>
          <a:off x="13500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47" name="直線コネクタ 54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4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49" name="直線コネクタ 54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1" name="直線コネクタ 55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5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53" name="フローチャート: 判断 55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4" name="フローチャート: 判断 55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55" name="フローチャート: 判断 55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56" name="フローチャート: 判断 55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557" name="フローチャート: 判断 55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63" name="楕円 562"/>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64" name="楕円 563"/>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57150</xdr:rowOff>
    </xdr:to>
    <xdr:cxnSp macro="">
      <xdr:nvCxnSpPr>
        <xdr:cNvPr id="565" name="直線コネクタ 564"/>
        <xdr:cNvCxnSpPr/>
      </xdr:nvCxnSpPr>
      <xdr:spPr>
        <a:xfrm flipV="1">
          <a:off x="20434300" y="14325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66" name="楕円 565"/>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567" name="直線コネクタ 566"/>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6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6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57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571"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72"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573"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574"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5" name="テキスト ボックス 5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7" name="テキスト ボックス 58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5" name="テキスト ボックス 59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7" name="テキスト ボックス 59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599" name="直線コネクタ 598"/>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600"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601" name="直線コネクタ 600"/>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02"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03" name="直線コネクタ 602"/>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604"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05" name="フローチャート: 判断 604"/>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06" name="フローチャート: 判断 605"/>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07" name="フローチャート: 判断 606"/>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08" name="フローチャート: 判断 60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609" name="フローチャート: 判断 608"/>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90170</xdr:rowOff>
    </xdr:from>
    <xdr:to>
      <xdr:col>81</xdr:col>
      <xdr:colOff>101600</xdr:colOff>
      <xdr:row>106</xdr:row>
      <xdr:rowOff>20320</xdr:rowOff>
    </xdr:to>
    <xdr:sp macro="" textlink="">
      <xdr:nvSpPr>
        <xdr:cNvPr id="615" name="楕円 614"/>
        <xdr:cNvSpPr/>
      </xdr:nvSpPr>
      <xdr:spPr>
        <a:xfrm>
          <a:off x="1543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616" name="楕円 615"/>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140970</xdr:rowOff>
    </xdr:to>
    <xdr:cxnSp macro="">
      <xdr:nvCxnSpPr>
        <xdr:cNvPr id="617" name="直線コネクタ 616"/>
        <xdr:cNvCxnSpPr/>
      </xdr:nvCxnSpPr>
      <xdr:spPr>
        <a:xfrm>
          <a:off x="14592300" y="1810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18" name="楕円 617"/>
        <xdr:cNvSpPr/>
      </xdr:nvSpPr>
      <xdr:spPr>
        <a:xfrm>
          <a:off x="13652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102870</xdr:rowOff>
    </xdr:to>
    <xdr:cxnSp macro="">
      <xdr:nvCxnSpPr>
        <xdr:cNvPr id="619" name="直線コネクタ 618"/>
        <xdr:cNvCxnSpPr/>
      </xdr:nvCxnSpPr>
      <xdr:spPr>
        <a:xfrm>
          <a:off x="13703300" y="18068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20"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621"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22"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623" name="n_4aveValue【公民館】&#10;有形固定資産減価償却率"/>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11447</xdr:rowOff>
    </xdr:from>
    <xdr:ext cx="405111" cy="259045"/>
    <xdr:sp macro="" textlink="">
      <xdr:nvSpPr>
        <xdr:cNvPr id="624" name="n_1mainValue【公民館】&#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625" name="n_2mainValue【公民館】&#10;有形固定資産減価償却率"/>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626" name="n_3mainValue【公民館】&#10;有形固定資産減価償却率"/>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7" name="直線コネクタ 6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8" name="テキスト ボックス 6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9" name="直線コネクタ 6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0" name="テキスト ボックス 6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1" name="直線コネクタ 6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2" name="テキスト ボックス 6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3" name="直線コネクタ 6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4" name="テキスト ボックス 6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5" name="直線コネクタ 6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6" name="テキスト ボックス 6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7" name="直線コネクタ 6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8" name="テキスト ボックス 6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652" name="直線コネクタ 651"/>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53"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54" name="直線コネクタ 653"/>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655"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656" name="直線コネクタ 655"/>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657"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658" name="フローチャート: 判断 657"/>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659" name="フローチャート: 判断 658"/>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660" name="フローチャート: 判断 659"/>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61" name="フローチャート: 判断 660"/>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662" name="フローチャート: 判断 661"/>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668" name="楕円 667"/>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xdr:rowOff>
    </xdr:from>
    <xdr:to>
      <xdr:col>107</xdr:col>
      <xdr:colOff>101600</xdr:colOff>
      <xdr:row>105</xdr:row>
      <xdr:rowOff>102507</xdr:rowOff>
    </xdr:to>
    <xdr:sp macro="" textlink="">
      <xdr:nvSpPr>
        <xdr:cNvPr id="669" name="楕円 668"/>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670" name="直線コネクタ 669"/>
        <xdr:cNvCxnSpPr/>
      </xdr:nvCxnSpPr>
      <xdr:spPr>
        <a:xfrm>
          <a:off x="20434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671" name="楕円 670"/>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51707</xdr:rowOff>
    </xdr:to>
    <xdr:cxnSp macro="">
      <xdr:nvCxnSpPr>
        <xdr:cNvPr id="672" name="直線コネクタ 671"/>
        <xdr:cNvCxnSpPr/>
      </xdr:nvCxnSpPr>
      <xdr:spPr>
        <a:xfrm>
          <a:off x="19545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673"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674"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675"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676" name="n_4aveValue【公民館】&#10;一人当たり面積"/>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677" name="n_1mainValue【公民館】&#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678" name="n_2mainValue【公民館】&#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679" name="n_3mainValue【公民館】&#10;一人当たり面積"/>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123</xdr:row>
      <xdr:rowOff>155863</xdr:rowOff>
    </xdr:to>
    <xdr:sp macro="" textlink="">
      <xdr:nvSpPr>
        <xdr:cNvPr id="680" name="正方形/長方形 679"/>
        <xdr:cNvSpPr/>
      </xdr:nvSpPr>
      <xdr:spPr>
        <a:xfrm>
          <a:off x="762000" y="19626695"/>
          <a:ext cx="22250400" cy="18305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108857</xdr:colOff>
      <xdr:row>114</xdr:row>
      <xdr:rowOff>107950</xdr:rowOff>
    </xdr:from>
    <xdr:to>
      <xdr:col>120</xdr:col>
      <xdr:colOff>96157</xdr:colOff>
      <xdr:row>123</xdr:row>
      <xdr:rowOff>130628</xdr:rowOff>
    </xdr:to>
    <xdr:sp macro="" textlink="" fLocksText="0">
      <xdr:nvSpPr>
        <xdr:cNvPr id="682" name="テキスト ボックス 681"/>
        <xdr:cNvSpPr txBox="1"/>
      </xdr:nvSpPr>
      <xdr:spPr>
        <a:xfrm>
          <a:off x="762000" y="18722521"/>
          <a:ext cx="18928443" cy="14922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○令和元年度の数値：</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道路</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（有形固定資産減価償却率：７０．０）（一人当たり延長：１．２１６）、</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橋りょう・トンネル</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（有形固定資産減価償却率：３９．２）（一人当たり有形固定資産額：１，５７６）、</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認定こども園・幼稚園・保育所</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（有形固定資産減価償却率：６０．３）（一人当たり面積：０．０３６）、</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学校施設</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（有形固定資産減価償却率：８５．６）（一人当たり面積：０．９８２）、</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児童館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（有形固定資産減価償却率：２５．２）（一人当たり面積：０．００６）、</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公民館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（有形固定資産減価償却率：７４．４）（一人当たり面積：０．０４０）</a:t>
          </a:r>
        </a:p>
        <a:p>
          <a:r>
            <a:rPr kumimoji="1" lang="ja-JP" altLang="en-US" sz="1200">
              <a:latin typeface="ＭＳ ゴシック" panose="020B0609070205080204" pitchFamily="49" charset="-128"/>
              <a:ea typeface="ＭＳ ゴシック" panose="020B0609070205080204" pitchFamily="49" charset="-128"/>
            </a:rPr>
            <a:t>○平成３０年度の数値の修正：</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児童館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（一人当たり面積）（誤）０．０１４　（正）０．００６</a:t>
          </a:r>
        </a:p>
        <a:p>
          <a:r>
            <a:rPr kumimoji="1" lang="ja-JP" altLang="en-US" sz="1200">
              <a:latin typeface="ＭＳ ゴシック" panose="020B0609070205080204" pitchFamily="49" charset="-128"/>
              <a:ea typeface="ＭＳ ゴシック" panose="020B0609070205080204" pitchFamily="49" charset="-128"/>
            </a:rPr>
            <a:t>○分析</a:t>
          </a:r>
        </a:p>
        <a:p>
          <a:r>
            <a:rPr kumimoji="1" lang="ja-JP" altLang="en-US" sz="1200">
              <a:latin typeface="ＭＳ ゴシック" panose="020B0609070205080204" pitchFamily="49" charset="-128"/>
              <a:ea typeface="ＭＳ ゴシック" panose="020B0609070205080204" pitchFamily="49" charset="-128"/>
            </a:rPr>
            <a:t>・ 学校施設は、老朽化が進み更新時期が近い施設が多いため、類似団体内平均値と比較して有形固定資産減価償却率の数値が高くなっている。</a:t>
          </a:r>
        </a:p>
        <a:p>
          <a:r>
            <a:rPr kumimoji="1" lang="ja-JP" altLang="en-US" sz="1200">
              <a:latin typeface="ＭＳ ゴシック" panose="020B0609070205080204" pitchFamily="49" charset="-128"/>
              <a:ea typeface="ＭＳ ゴシック" panose="020B0609070205080204" pitchFamily="49" charset="-128"/>
            </a:rPr>
            <a:t>・ 児童館は、市内に３か所しかなく、いずれも平成１３年以降の建築と比較的新しい施設のため、類似団体内平均値と比較して有形固定資産減価償却率の数値が低くなっている。　　　　　　　　　　　　　　　　　　　　　　　　　　　　　　　　　　　　　　　　　　　　　　　　　　　</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27686</xdr:rowOff>
    </xdr:from>
    <xdr:to>
      <xdr:col>20</xdr:col>
      <xdr:colOff>38100</xdr:colOff>
      <xdr:row>37</xdr:row>
      <xdr:rowOff>129286</xdr:rowOff>
    </xdr:to>
    <xdr:sp macro="" textlink="">
      <xdr:nvSpPr>
        <xdr:cNvPr id="71" name="楕円 70"/>
        <xdr:cNvSpPr/>
      </xdr:nvSpPr>
      <xdr:spPr>
        <a:xfrm>
          <a:off x="3746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148844</xdr:rowOff>
    </xdr:from>
    <xdr:to>
      <xdr:col>15</xdr:col>
      <xdr:colOff>101600</xdr:colOff>
      <xdr:row>37</xdr:row>
      <xdr:rowOff>78994</xdr:rowOff>
    </xdr:to>
    <xdr:sp macro="" textlink="">
      <xdr:nvSpPr>
        <xdr:cNvPr id="72" name="楕円 71"/>
        <xdr:cNvSpPr/>
      </xdr:nvSpPr>
      <xdr:spPr>
        <a:xfrm>
          <a:off x="2857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78486</xdr:rowOff>
    </xdr:to>
    <xdr:cxnSp macro="">
      <xdr:nvCxnSpPr>
        <xdr:cNvPr id="73" name="直線コネクタ 72"/>
        <xdr:cNvCxnSpPr/>
      </xdr:nvCxnSpPr>
      <xdr:spPr>
        <a:xfrm>
          <a:off x="2908300" y="63718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98552</xdr:rowOff>
    </xdr:from>
    <xdr:to>
      <xdr:col>10</xdr:col>
      <xdr:colOff>165100</xdr:colOff>
      <xdr:row>37</xdr:row>
      <xdr:rowOff>28702</xdr:rowOff>
    </xdr:to>
    <xdr:sp macro="" textlink="">
      <xdr:nvSpPr>
        <xdr:cNvPr id="74" name="楕円 73"/>
        <xdr:cNvSpPr/>
      </xdr:nvSpPr>
      <xdr:spPr>
        <a:xfrm>
          <a:off x="196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149352</xdr:rowOff>
    </xdr:from>
    <xdr:to>
      <xdr:col>15</xdr:col>
      <xdr:colOff>50800</xdr:colOff>
      <xdr:row>37</xdr:row>
      <xdr:rowOff>28194</xdr:rowOff>
    </xdr:to>
    <xdr:cxnSp macro="">
      <xdr:nvCxnSpPr>
        <xdr:cNvPr id="75" name="直線コネクタ 74"/>
        <xdr:cNvCxnSpPr/>
      </xdr:nvCxnSpPr>
      <xdr:spPr>
        <a:xfrm>
          <a:off x="2019300" y="63215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6"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77"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78"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79" name="n_4aveValue【図書館】&#10;有形固定資産減価償却率"/>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145813</xdr:rowOff>
    </xdr:from>
    <xdr:ext cx="405111" cy="259045"/>
    <xdr:sp macro="" textlink="">
      <xdr:nvSpPr>
        <xdr:cNvPr id="80" name="n_1main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95521</xdr:rowOff>
    </xdr:from>
    <xdr:ext cx="405111" cy="259045"/>
    <xdr:sp macro="" textlink="">
      <xdr:nvSpPr>
        <xdr:cNvPr id="81" name="n_2mainValue【図書館】&#10;有形固定資産減価償却率"/>
        <xdr:cNvSpPr txBox="1"/>
      </xdr:nvSpPr>
      <xdr:spPr>
        <a:xfrm>
          <a:off x="2705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45229</xdr:rowOff>
    </xdr:from>
    <xdr:ext cx="405111" cy="259045"/>
    <xdr:sp macro="" textlink="">
      <xdr:nvSpPr>
        <xdr:cNvPr id="82" name="n_3mainValue【図書館】&#10;有形固定資産減価償却率"/>
        <xdr:cNvSpPr txBox="1"/>
      </xdr:nvSpPr>
      <xdr:spPr>
        <a:xfrm>
          <a:off x="1816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3" name="フローチャート: 判断 112"/>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4" name="フローチャート: 判断 113"/>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20" name="楕円 119"/>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25400</xdr:rowOff>
    </xdr:from>
    <xdr:to>
      <xdr:col>46</xdr:col>
      <xdr:colOff>38100</xdr:colOff>
      <xdr:row>34</xdr:row>
      <xdr:rowOff>127000</xdr:rowOff>
    </xdr:to>
    <xdr:sp macro="" textlink="">
      <xdr:nvSpPr>
        <xdr:cNvPr id="121" name="楕円 120"/>
        <xdr:cNvSpPr/>
      </xdr:nvSpPr>
      <xdr:spPr>
        <a:xfrm>
          <a:off x="869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34</xdr:row>
      <xdr:rowOff>76200</xdr:rowOff>
    </xdr:to>
    <xdr:cxnSp macro="">
      <xdr:nvCxnSpPr>
        <xdr:cNvPr id="122" name="直線コネクタ 121"/>
        <xdr:cNvCxnSpPr/>
      </xdr:nvCxnSpPr>
      <xdr:spPr>
        <a:xfrm>
          <a:off x="8750300" y="590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xdr:rowOff>
    </xdr:from>
    <xdr:to>
      <xdr:col>41</xdr:col>
      <xdr:colOff>101600</xdr:colOff>
      <xdr:row>34</xdr:row>
      <xdr:rowOff>104140</xdr:rowOff>
    </xdr:to>
    <xdr:sp macro="" textlink="">
      <xdr:nvSpPr>
        <xdr:cNvPr id="123" name="楕円 122"/>
        <xdr:cNvSpPr/>
      </xdr:nvSpPr>
      <xdr:spPr>
        <a:xfrm>
          <a:off x="781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53340</xdr:rowOff>
    </xdr:from>
    <xdr:to>
      <xdr:col>45</xdr:col>
      <xdr:colOff>177800</xdr:colOff>
      <xdr:row>34</xdr:row>
      <xdr:rowOff>76200</xdr:rowOff>
    </xdr:to>
    <xdr:cxnSp macro="">
      <xdr:nvCxnSpPr>
        <xdr:cNvPr id="124" name="直線コネクタ 123"/>
        <xdr:cNvCxnSpPr/>
      </xdr:nvCxnSpPr>
      <xdr:spPr>
        <a:xfrm>
          <a:off x="7861300" y="5882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5"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6"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27"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28"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143527</xdr:rowOff>
    </xdr:from>
    <xdr:ext cx="469744" cy="259045"/>
    <xdr:sp macro="" textlink="">
      <xdr:nvSpPr>
        <xdr:cNvPr id="129"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130" name="n_2mainValue【図書館】&#10;一人当たり面積"/>
        <xdr:cNvSpPr txBox="1"/>
      </xdr:nvSpPr>
      <xdr:spPr>
        <a:xfrm>
          <a:off x="85154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120667</xdr:rowOff>
    </xdr:from>
    <xdr:ext cx="469744" cy="259045"/>
    <xdr:sp macro="" textlink="">
      <xdr:nvSpPr>
        <xdr:cNvPr id="131" name="n_3mainValue【図書館】&#10;一人当たり面積"/>
        <xdr:cNvSpPr txBox="1"/>
      </xdr:nvSpPr>
      <xdr:spPr>
        <a:xfrm>
          <a:off x="7626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4" name="テキスト ボックス 14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4" name="テキスト ボックス 15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56" name="直線コネクタ 155"/>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7"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8" name="直線コネクタ 157"/>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9"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0" name="直線コネクタ 159"/>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1"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2" name="フローチャート: 判断 16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3" name="フローチャート: 判断 162"/>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4" name="フローチャート: 判断 163"/>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65" name="フローチャート: 判断 164"/>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66" name="フローチャート: 判断 165"/>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72" name="楕円 171"/>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42545</xdr:rowOff>
    </xdr:from>
    <xdr:to>
      <xdr:col>15</xdr:col>
      <xdr:colOff>101600</xdr:colOff>
      <xdr:row>61</xdr:row>
      <xdr:rowOff>144145</xdr:rowOff>
    </xdr:to>
    <xdr:sp macro="" textlink="">
      <xdr:nvSpPr>
        <xdr:cNvPr id="173" name="楕円 172"/>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135255</xdr:rowOff>
    </xdr:to>
    <xdr:cxnSp macro="">
      <xdr:nvCxnSpPr>
        <xdr:cNvPr id="174" name="直線コネクタ 173"/>
        <xdr:cNvCxnSpPr/>
      </xdr:nvCxnSpPr>
      <xdr:spPr>
        <a:xfrm>
          <a:off x="2908300" y="10551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xdr:rowOff>
    </xdr:from>
    <xdr:to>
      <xdr:col>10</xdr:col>
      <xdr:colOff>165100</xdr:colOff>
      <xdr:row>61</xdr:row>
      <xdr:rowOff>102235</xdr:rowOff>
    </xdr:to>
    <xdr:sp macro="" textlink="">
      <xdr:nvSpPr>
        <xdr:cNvPr id="175" name="楕円 174"/>
        <xdr:cNvSpPr/>
      </xdr:nvSpPr>
      <xdr:spPr>
        <a:xfrm>
          <a:off x="1968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51435</xdr:rowOff>
    </xdr:from>
    <xdr:to>
      <xdr:col>15</xdr:col>
      <xdr:colOff>50800</xdr:colOff>
      <xdr:row>61</xdr:row>
      <xdr:rowOff>93345</xdr:rowOff>
    </xdr:to>
    <xdr:cxnSp macro="">
      <xdr:nvCxnSpPr>
        <xdr:cNvPr id="176" name="直線コネクタ 175"/>
        <xdr:cNvCxnSpPr/>
      </xdr:nvCxnSpPr>
      <xdr:spPr>
        <a:xfrm>
          <a:off x="2019300" y="10509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7"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78"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79"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5732</xdr:rowOff>
    </xdr:from>
    <xdr:ext cx="405111" cy="259045"/>
    <xdr:sp macro="" textlink="">
      <xdr:nvSpPr>
        <xdr:cNvPr id="181" name="n_1mainValue【体育館・プール】&#10;有形固定資産減価償却率"/>
        <xdr:cNvSpPr txBox="1"/>
      </xdr:nvSpPr>
      <xdr:spPr>
        <a:xfrm>
          <a:off x="3582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182" name="n_2mainValue【体育館・プール】&#10;有形固定資産減価償却率"/>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93362</xdr:rowOff>
    </xdr:from>
    <xdr:ext cx="405111" cy="259045"/>
    <xdr:sp macro="" textlink="">
      <xdr:nvSpPr>
        <xdr:cNvPr id="183" name="n_3mainValue【体育館・プール】&#10;有形固定資産減価償却率"/>
        <xdr:cNvSpPr txBox="1"/>
      </xdr:nvSpPr>
      <xdr:spPr>
        <a:xfrm>
          <a:off x="1816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05" name="直線コネクタ 204"/>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06"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07" name="直線コネクタ 206"/>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08"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09" name="直線コネクタ 208"/>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0"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11" name="フローチャート: 判断 210"/>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2" name="フローチャート: 判断 211"/>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13" name="フローチャート: 判断 212"/>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14" name="フローチャート: 判断 213"/>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15" name="フローチャート: 判断 214"/>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21" name="楕円 220"/>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95504</xdr:rowOff>
    </xdr:from>
    <xdr:to>
      <xdr:col>46</xdr:col>
      <xdr:colOff>38100</xdr:colOff>
      <xdr:row>63</xdr:row>
      <xdr:rowOff>25654</xdr:rowOff>
    </xdr:to>
    <xdr:sp macro="" textlink="">
      <xdr:nvSpPr>
        <xdr:cNvPr id="222" name="楕円 221"/>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150876</xdr:rowOff>
    </xdr:to>
    <xdr:cxnSp macro="">
      <xdr:nvCxnSpPr>
        <xdr:cNvPr id="223" name="直線コネクタ 222"/>
        <xdr:cNvCxnSpPr/>
      </xdr:nvCxnSpPr>
      <xdr:spPr>
        <a:xfrm>
          <a:off x="8750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24" name="楕円 223"/>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146304</xdr:rowOff>
    </xdr:to>
    <xdr:cxnSp macro="">
      <xdr:nvCxnSpPr>
        <xdr:cNvPr id="225" name="直線コネクタ 224"/>
        <xdr:cNvCxnSpPr/>
      </xdr:nvCxnSpPr>
      <xdr:spPr>
        <a:xfrm>
          <a:off x="7861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26"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27"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28"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29"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30"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31"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32"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5" name="テキスト ボックス 24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5" name="テキスト ボックス 25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58" name="直線コネクタ 257"/>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9"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0" name="直線コネクタ 259"/>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61"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62" name="直線コネクタ 261"/>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63"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64" name="フローチャート: 判断 263"/>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65" name="フローチャート: 判断 264"/>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66" name="フローチャート: 判断 265"/>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67" name="フローチャート: 判断 266"/>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68" name="フローチャート: 判断 267"/>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274" name="楕円 273"/>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18324</xdr:rowOff>
    </xdr:from>
    <xdr:to>
      <xdr:col>15</xdr:col>
      <xdr:colOff>101600</xdr:colOff>
      <xdr:row>83</xdr:row>
      <xdr:rowOff>119924</xdr:rowOff>
    </xdr:to>
    <xdr:sp macro="" textlink="">
      <xdr:nvSpPr>
        <xdr:cNvPr id="275" name="楕円 274"/>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85</xdr:row>
      <xdr:rowOff>60961</xdr:rowOff>
    </xdr:to>
    <xdr:cxnSp macro="">
      <xdr:nvCxnSpPr>
        <xdr:cNvPr id="276" name="直線コネクタ 275"/>
        <xdr:cNvCxnSpPr/>
      </xdr:nvCxnSpPr>
      <xdr:spPr>
        <a:xfrm>
          <a:off x="2908300" y="14299474"/>
          <a:ext cx="889000" cy="3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77" name="楕円 276"/>
        <xdr:cNvSpPr/>
      </xdr:nvSpPr>
      <xdr:spPr>
        <a:xfrm>
          <a:off x="196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36468</xdr:rowOff>
    </xdr:from>
    <xdr:to>
      <xdr:col>15</xdr:col>
      <xdr:colOff>50800</xdr:colOff>
      <xdr:row>83</xdr:row>
      <xdr:rowOff>69124</xdr:rowOff>
    </xdr:to>
    <xdr:cxnSp macro="">
      <xdr:nvCxnSpPr>
        <xdr:cNvPr id="278" name="直線コネクタ 277"/>
        <xdr:cNvCxnSpPr/>
      </xdr:nvCxnSpPr>
      <xdr:spPr>
        <a:xfrm>
          <a:off x="2019300" y="14266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79"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80"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81"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282" name="n_4aveValue【福祉施設】&#10;有形固定資産減価償却率"/>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283" name="n_1mainValue【福祉施設】&#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284" name="n_2mainValue【福祉施設】&#10;有形固定資産減価償却率"/>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285" name="n_3mainValue【福祉施設】&#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09" name="直線コネクタ 30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1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11" name="直線コネクタ 31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1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13" name="直線コネクタ 31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14"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15" name="フローチャート: 判断 31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16" name="フローチャート: 判断 31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17" name="フローチャート: 判断 31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18" name="フローチャート: 判断 31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19" name="フローチャート: 判断 318"/>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0</xdr:rowOff>
    </xdr:from>
    <xdr:to>
      <xdr:col>50</xdr:col>
      <xdr:colOff>165100</xdr:colOff>
      <xdr:row>84</xdr:row>
      <xdr:rowOff>101600</xdr:rowOff>
    </xdr:to>
    <xdr:sp macro="" textlink="">
      <xdr:nvSpPr>
        <xdr:cNvPr id="325" name="楕円 324"/>
        <xdr:cNvSpPr/>
      </xdr:nvSpPr>
      <xdr:spPr>
        <a:xfrm>
          <a:off x="9588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95250</xdr:rowOff>
    </xdr:from>
    <xdr:to>
      <xdr:col>46</xdr:col>
      <xdr:colOff>38100</xdr:colOff>
      <xdr:row>86</xdr:row>
      <xdr:rowOff>25400</xdr:rowOff>
    </xdr:to>
    <xdr:sp macro="" textlink="">
      <xdr:nvSpPr>
        <xdr:cNvPr id="326" name="楕円 325"/>
        <xdr:cNvSpPr/>
      </xdr:nvSpPr>
      <xdr:spPr>
        <a:xfrm>
          <a:off x="8699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50800</xdr:rowOff>
    </xdr:from>
    <xdr:to>
      <xdr:col>50</xdr:col>
      <xdr:colOff>114300</xdr:colOff>
      <xdr:row>85</xdr:row>
      <xdr:rowOff>146050</xdr:rowOff>
    </xdr:to>
    <xdr:cxnSp macro="">
      <xdr:nvCxnSpPr>
        <xdr:cNvPr id="327" name="直線コネクタ 326"/>
        <xdr:cNvCxnSpPr/>
      </xdr:nvCxnSpPr>
      <xdr:spPr>
        <a:xfrm flipV="1">
          <a:off x="8750300" y="1445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28" name="楕円 327"/>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146050</xdr:rowOff>
    </xdr:to>
    <xdr:cxnSp macro="">
      <xdr:nvCxnSpPr>
        <xdr:cNvPr id="329" name="直線コネクタ 328"/>
        <xdr:cNvCxnSpPr/>
      </xdr:nvCxnSpPr>
      <xdr:spPr>
        <a:xfrm>
          <a:off x="7861300" y="1470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30"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31"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32"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33" name="n_4ave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92727</xdr:rowOff>
    </xdr:from>
    <xdr:ext cx="469744" cy="259045"/>
    <xdr:sp macro="" textlink="">
      <xdr:nvSpPr>
        <xdr:cNvPr id="334" name="n_1mainValue【福祉施設】&#10;一人当たり面積"/>
        <xdr:cNvSpPr txBox="1"/>
      </xdr:nvSpPr>
      <xdr:spPr>
        <a:xfrm>
          <a:off x="93917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16527</xdr:rowOff>
    </xdr:from>
    <xdr:ext cx="469744" cy="259045"/>
    <xdr:sp macro="" textlink="">
      <xdr:nvSpPr>
        <xdr:cNvPr id="335" name="n_2mainValue【福祉施設】&#10;一人当たり面積"/>
        <xdr:cNvSpPr txBox="1"/>
      </xdr:nvSpPr>
      <xdr:spPr>
        <a:xfrm>
          <a:off x="8515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36" name="n_3mainValue【福祉施設】&#10;一人当たり面積"/>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9" name="テキスト ボックス 34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9" name="テキスト ボックス 35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62" name="直線コネクタ 361"/>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63"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64" name="直線コネクタ 363"/>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65"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66" name="直線コネクタ 365"/>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67"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68" name="フローチャート: 判断 367"/>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69" name="フローチャート: 判断 368"/>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70" name="フローチャート: 判断 369"/>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71" name="フローチャート: 判断 370"/>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72" name="フローチャート: 判断 371"/>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378" name="楕円 377"/>
        <xdr:cNvSpPr/>
      </xdr:nvSpPr>
      <xdr:spPr>
        <a:xfrm>
          <a:off x="3746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125005</xdr:rowOff>
    </xdr:from>
    <xdr:to>
      <xdr:col>15</xdr:col>
      <xdr:colOff>101600</xdr:colOff>
      <xdr:row>105</xdr:row>
      <xdr:rowOff>55155</xdr:rowOff>
    </xdr:to>
    <xdr:sp macro="" textlink="">
      <xdr:nvSpPr>
        <xdr:cNvPr id="379" name="楕円 378"/>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115388</xdr:rowOff>
    </xdr:to>
    <xdr:cxnSp macro="">
      <xdr:nvCxnSpPr>
        <xdr:cNvPr id="380" name="直線コネクタ 379"/>
        <xdr:cNvCxnSpPr/>
      </xdr:nvCxnSpPr>
      <xdr:spPr>
        <a:xfrm>
          <a:off x="2908300" y="18006605"/>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381" name="楕円 380"/>
        <xdr:cNvSpPr/>
      </xdr:nvSpPr>
      <xdr:spPr>
        <a:xfrm>
          <a:off x="1968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139881</xdr:rowOff>
    </xdr:from>
    <xdr:to>
      <xdr:col>15</xdr:col>
      <xdr:colOff>50800</xdr:colOff>
      <xdr:row>105</xdr:row>
      <xdr:rowOff>4355</xdr:rowOff>
    </xdr:to>
    <xdr:cxnSp macro="">
      <xdr:nvCxnSpPr>
        <xdr:cNvPr id="382" name="直線コネクタ 381"/>
        <xdr:cNvCxnSpPr/>
      </xdr:nvCxnSpPr>
      <xdr:spPr>
        <a:xfrm>
          <a:off x="2019300" y="179706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383"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84"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385"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386"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387" name="n_1mainValue【市民会館】&#10;有形固定資産減価償却率"/>
        <xdr:cNvSpPr txBox="1"/>
      </xdr:nvSpPr>
      <xdr:spPr>
        <a:xfrm>
          <a:off x="3582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388" name="n_2mainValue【市民会館】&#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389" name="n_3main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13" name="直線コネクタ 412"/>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14"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15" name="直線コネクタ 414"/>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6"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17" name="直線コネクタ 416"/>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18"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19" name="フローチャート: 判断 418"/>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20" name="フローチャート: 判断 419"/>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21" name="フローチャート: 判断 42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22" name="フローチャート: 判断 421"/>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23" name="フローチャート: 判断 422"/>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97789</xdr:rowOff>
    </xdr:from>
    <xdr:to>
      <xdr:col>50</xdr:col>
      <xdr:colOff>165100</xdr:colOff>
      <xdr:row>104</xdr:row>
      <xdr:rowOff>27939</xdr:rowOff>
    </xdr:to>
    <xdr:sp macro="" textlink="">
      <xdr:nvSpPr>
        <xdr:cNvPr id="429" name="楕円 428"/>
        <xdr:cNvSpPr/>
      </xdr:nvSpPr>
      <xdr:spPr>
        <a:xfrm>
          <a:off x="958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55880</xdr:rowOff>
    </xdr:from>
    <xdr:to>
      <xdr:col>46</xdr:col>
      <xdr:colOff>38100</xdr:colOff>
      <xdr:row>104</xdr:row>
      <xdr:rowOff>157480</xdr:rowOff>
    </xdr:to>
    <xdr:sp macro="" textlink="">
      <xdr:nvSpPr>
        <xdr:cNvPr id="430" name="楕円 429"/>
        <xdr:cNvSpPr/>
      </xdr:nvSpPr>
      <xdr:spPr>
        <a:xfrm>
          <a:off x="869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148589</xdr:rowOff>
    </xdr:from>
    <xdr:to>
      <xdr:col>50</xdr:col>
      <xdr:colOff>114300</xdr:colOff>
      <xdr:row>104</xdr:row>
      <xdr:rowOff>106680</xdr:rowOff>
    </xdr:to>
    <xdr:cxnSp macro="">
      <xdr:nvCxnSpPr>
        <xdr:cNvPr id="431" name="直線コネクタ 430"/>
        <xdr:cNvCxnSpPr/>
      </xdr:nvCxnSpPr>
      <xdr:spPr>
        <a:xfrm flipV="1">
          <a:off x="8750300" y="178079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32" name="楕円 431"/>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104</xdr:row>
      <xdr:rowOff>106680</xdr:rowOff>
    </xdr:to>
    <xdr:cxnSp macro="">
      <xdr:nvCxnSpPr>
        <xdr:cNvPr id="433" name="直線コネクタ 432"/>
        <xdr:cNvCxnSpPr/>
      </xdr:nvCxnSpPr>
      <xdr:spPr>
        <a:xfrm>
          <a:off x="7861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34"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35"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36"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37"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44466</xdr:rowOff>
    </xdr:from>
    <xdr:ext cx="469744" cy="259045"/>
    <xdr:sp macro="" textlink="">
      <xdr:nvSpPr>
        <xdr:cNvPr id="438" name="n_1mainValue【市民会館】&#10;一人当たり面積"/>
        <xdr:cNvSpPr txBox="1"/>
      </xdr:nvSpPr>
      <xdr:spPr>
        <a:xfrm>
          <a:off x="9391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2557</xdr:rowOff>
    </xdr:from>
    <xdr:ext cx="469744" cy="259045"/>
    <xdr:sp macro="" textlink="">
      <xdr:nvSpPr>
        <xdr:cNvPr id="439" name="n_2mainValue【市民会館】&#10;一人当たり面積"/>
        <xdr:cNvSpPr txBox="1"/>
      </xdr:nvSpPr>
      <xdr:spPr>
        <a:xfrm>
          <a:off x="8515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40" name="n_3mainValue【市民会館】&#10;一人当たり面積"/>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65" name="直線コネクタ 464"/>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66"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67" name="直線コネクタ 46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68"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69" name="直線コネクタ 468"/>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70"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71" name="フローチャート: 判断 470"/>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72" name="フローチャート: 判断 471"/>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73" name="フローチャート: 判断 472"/>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74" name="フローチャート: 判断 473"/>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475" name="フローチャート: 判断 474"/>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81" name="楕円 480"/>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82" name="楕円 481"/>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139065</xdr:rowOff>
    </xdr:to>
    <xdr:cxnSp macro="">
      <xdr:nvCxnSpPr>
        <xdr:cNvPr id="483" name="直線コネクタ 482"/>
        <xdr:cNvCxnSpPr/>
      </xdr:nvCxnSpPr>
      <xdr:spPr>
        <a:xfrm>
          <a:off x="14592300" y="63284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84" name="楕円 483"/>
        <xdr:cNvSpPr/>
      </xdr:nvSpPr>
      <xdr:spPr>
        <a:xfrm>
          <a:off x="13652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43815</xdr:rowOff>
    </xdr:to>
    <xdr:cxnSp macro="">
      <xdr:nvCxnSpPr>
        <xdr:cNvPr id="485" name="直線コネクタ 484"/>
        <xdr:cNvCxnSpPr/>
      </xdr:nvCxnSpPr>
      <xdr:spPr>
        <a:xfrm flipV="1">
          <a:off x="13703300" y="63284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86"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87"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488"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489" name="n_4aveValue【一般廃棄物処理施設】&#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490" name="n_1main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91" name="n_2mainValue【一般廃棄物処理施設】&#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92" name="n_3mainValue【一般廃棄物処理施設】&#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3" name="直線コネクタ 5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4" name="テキスト ボックス 50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5" name="直線コネクタ 5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6" name="テキスト ボックス 50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7" name="直線コネクタ 5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8" name="テキスト ボックス 50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9" name="直線コネクタ 5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0" name="テキスト ボックス 50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1" name="直線コネクタ 5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2" name="テキスト ボックス 51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16" name="直線コネクタ 515"/>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17"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18" name="直線コネクタ 517"/>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19"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20" name="直線コネクタ 519"/>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21"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22" name="フローチャート: 判断 521"/>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23" name="フローチャート: 判断 522"/>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24" name="フローチャート: 判断 523"/>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25" name="フローチャート: 判断 524"/>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106904</xdr:rowOff>
    </xdr:from>
    <xdr:to>
      <xdr:col>98</xdr:col>
      <xdr:colOff>38100</xdr:colOff>
      <xdr:row>40</xdr:row>
      <xdr:rowOff>37054</xdr:rowOff>
    </xdr:to>
    <xdr:sp macro="" textlink="">
      <xdr:nvSpPr>
        <xdr:cNvPr id="526" name="フローチャート: 判断 525"/>
        <xdr:cNvSpPr/>
      </xdr:nvSpPr>
      <xdr:spPr>
        <a:xfrm>
          <a:off x="18605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52222</xdr:rowOff>
    </xdr:from>
    <xdr:to>
      <xdr:col>112</xdr:col>
      <xdr:colOff>38100</xdr:colOff>
      <xdr:row>40</xdr:row>
      <xdr:rowOff>153822</xdr:rowOff>
    </xdr:to>
    <xdr:sp macro="" textlink="">
      <xdr:nvSpPr>
        <xdr:cNvPr id="532" name="楕円 531"/>
        <xdr:cNvSpPr/>
      </xdr:nvSpPr>
      <xdr:spPr>
        <a:xfrm>
          <a:off x="21272500" y="69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16995</xdr:rowOff>
    </xdr:from>
    <xdr:to>
      <xdr:col>107</xdr:col>
      <xdr:colOff>101600</xdr:colOff>
      <xdr:row>40</xdr:row>
      <xdr:rowOff>118595</xdr:rowOff>
    </xdr:to>
    <xdr:sp macro="" textlink="">
      <xdr:nvSpPr>
        <xdr:cNvPr id="533" name="楕円 532"/>
        <xdr:cNvSpPr/>
      </xdr:nvSpPr>
      <xdr:spPr>
        <a:xfrm>
          <a:off x="20383500" y="68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67795</xdr:rowOff>
    </xdr:from>
    <xdr:to>
      <xdr:col>111</xdr:col>
      <xdr:colOff>177800</xdr:colOff>
      <xdr:row>40</xdr:row>
      <xdr:rowOff>103022</xdr:rowOff>
    </xdr:to>
    <xdr:cxnSp macro="">
      <xdr:nvCxnSpPr>
        <xdr:cNvPr id="534" name="直線コネクタ 533"/>
        <xdr:cNvCxnSpPr/>
      </xdr:nvCxnSpPr>
      <xdr:spPr>
        <a:xfrm>
          <a:off x="20434300" y="6925795"/>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39268</xdr:rowOff>
    </xdr:from>
    <xdr:to>
      <xdr:col>102</xdr:col>
      <xdr:colOff>165100</xdr:colOff>
      <xdr:row>40</xdr:row>
      <xdr:rowOff>140868</xdr:rowOff>
    </xdr:to>
    <xdr:sp macro="" textlink="">
      <xdr:nvSpPr>
        <xdr:cNvPr id="535" name="楕円 534"/>
        <xdr:cNvSpPr/>
      </xdr:nvSpPr>
      <xdr:spPr>
        <a:xfrm>
          <a:off x="19494500" y="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67795</xdr:rowOff>
    </xdr:from>
    <xdr:to>
      <xdr:col>107</xdr:col>
      <xdr:colOff>50800</xdr:colOff>
      <xdr:row>40</xdr:row>
      <xdr:rowOff>90068</xdr:rowOff>
    </xdr:to>
    <xdr:cxnSp macro="">
      <xdr:nvCxnSpPr>
        <xdr:cNvPr id="536" name="直線コネクタ 535"/>
        <xdr:cNvCxnSpPr/>
      </xdr:nvCxnSpPr>
      <xdr:spPr>
        <a:xfrm flipV="1">
          <a:off x="19545300" y="6925795"/>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37"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3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3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53581</xdr:rowOff>
    </xdr:from>
    <xdr:ext cx="534377" cy="259045"/>
    <xdr:sp macro="" textlink="">
      <xdr:nvSpPr>
        <xdr:cNvPr id="540" name="n_4aveValue【一般廃棄物処理施設】&#10;一人当たり有形固定資産（償却資産）額"/>
        <xdr:cNvSpPr txBox="1"/>
      </xdr:nvSpPr>
      <xdr:spPr>
        <a:xfrm>
          <a:off x="18389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144949</xdr:rowOff>
    </xdr:from>
    <xdr:ext cx="534377" cy="259045"/>
    <xdr:sp macro="" textlink="">
      <xdr:nvSpPr>
        <xdr:cNvPr id="541" name="n_1mainValue【一般廃棄物処理施設】&#10;一人当たり有形固定資産（償却資産）額"/>
        <xdr:cNvSpPr txBox="1"/>
      </xdr:nvSpPr>
      <xdr:spPr>
        <a:xfrm>
          <a:off x="21043411" y="70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109722</xdr:rowOff>
    </xdr:from>
    <xdr:ext cx="534377" cy="259045"/>
    <xdr:sp macro="" textlink="">
      <xdr:nvSpPr>
        <xdr:cNvPr id="542" name="n_2mainValue【一般廃棄物処理施設】&#10;一人当たり有形固定資産（償却資産）額"/>
        <xdr:cNvSpPr txBox="1"/>
      </xdr:nvSpPr>
      <xdr:spPr>
        <a:xfrm>
          <a:off x="20167111" y="69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131995</xdr:rowOff>
    </xdr:from>
    <xdr:ext cx="534377" cy="259045"/>
    <xdr:sp macro="" textlink="">
      <xdr:nvSpPr>
        <xdr:cNvPr id="543" name="n_3mainValue【一般廃棄物処理施設】&#10;一人当たり有形固定資産（償却資産）額"/>
        <xdr:cNvSpPr txBox="1"/>
      </xdr:nvSpPr>
      <xdr:spPr>
        <a:xfrm>
          <a:off x="19278111" y="69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55" name="直線コネクタ 55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56" name="テキスト ボックス 55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57" name="直線コネクタ 55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58" name="テキスト ボックス 55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59" name="直線コネクタ 55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60" name="テキスト ボックス 55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63" name="直線コネクタ 56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64" name="テキスト ボックス 56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5" name="直線コネクタ 56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6" name="テキスト ボックス 56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67" name="直線コネクタ 56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68" name="テキスト ボックス 56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0" name="テキスト ボックス 5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572" name="直線コネクタ 57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57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574" name="直線コネクタ 57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57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576" name="直線コネクタ 57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577"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578" name="フローチャート: 判断 57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579" name="フローチャート: 判断 57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580" name="フローチャート: 判断 57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581" name="フローチャート: 判断 58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20638</xdr:rowOff>
    </xdr:from>
    <xdr:to>
      <xdr:col>67</xdr:col>
      <xdr:colOff>101600</xdr:colOff>
      <xdr:row>59</xdr:row>
      <xdr:rowOff>122238</xdr:rowOff>
    </xdr:to>
    <xdr:sp macro="" textlink="">
      <xdr:nvSpPr>
        <xdr:cNvPr id="582" name="フローチャート: 判断 581"/>
        <xdr:cNvSpPr/>
      </xdr:nvSpPr>
      <xdr:spPr>
        <a:xfrm>
          <a:off x="12763500" y="1013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88" name="楕円 587"/>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89" name="楕円 588"/>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91440</xdr:rowOff>
    </xdr:to>
    <xdr:cxnSp macro="">
      <xdr:nvCxnSpPr>
        <xdr:cNvPr id="590" name="直線コネクタ 589"/>
        <xdr:cNvCxnSpPr/>
      </xdr:nvCxnSpPr>
      <xdr:spPr>
        <a:xfrm>
          <a:off x="14592300" y="10149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91" name="楕円 590"/>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34290</xdr:rowOff>
    </xdr:to>
    <xdr:cxnSp macro="">
      <xdr:nvCxnSpPr>
        <xdr:cNvPr id="592" name="直線コネクタ 591"/>
        <xdr:cNvCxnSpPr/>
      </xdr:nvCxnSpPr>
      <xdr:spPr>
        <a:xfrm>
          <a:off x="13703300" y="10092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593"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94"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595"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138765</xdr:rowOff>
    </xdr:from>
    <xdr:ext cx="405111" cy="259045"/>
    <xdr:sp macro="" textlink="">
      <xdr:nvSpPr>
        <xdr:cNvPr id="596" name="n_4aveValue【保健センター・保健所】&#10;有形固定資産減価償却率"/>
        <xdr:cNvSpPr txBox="1"/>
      </xdr:nvSpPr>
      <xdr:spPr>
        <a:xfrm>
          <a:off x="12611744" y="9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133367</xdr:rowOff>
    </xdr:from>
    <xdr:ext cx="405111" cy="259045"/>
    <xdr:sp macro="" textlink="">
      <xdr:nvSpPr>
        <xdr:cNvPr id="597" name="n_1mainValue【保健センター・保健所】&#10;有形固定資産減価償却率"/>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98" name="n_2mainValue【保健センター・保健所】&#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99" name="n_3mainValue【保健センター・保健所】&#10;有形固定資産減価償却率"/>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0" name="直線コネクタ 6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1" name="テキスト ボックス 6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2" name="直線コネクタ 6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3" name="テキスト ボックス 6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4" name="直線コネクタ 6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5" name="テキスト ボックス 6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6" name="直線コネクタ 6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7" name="テキスト ボックス 6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21" name="直線コネクタ 620"/>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22"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23" name="直線コネクタ 622"/>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24"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25" name="直線コネクタ 624"/>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26"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27" name="フローチャート: 判断 626"/>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28" name="フローチャート: 判断 62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29" name="フローチャート: 判断 628"/>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30" name="フローチャート: 判断 629"/>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31" name="フローチャート: 判断 630"/>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37" name="楕円 636"/>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74930</xdr:rowOff>
    </xdr:from>
    <xdr:to>
      <xdr:col>107</xdr:col>
      <xdr:colOff>101600</xdr:colOff>
      <xdr:row>62</xdr:row>
      <xdr:rowOff>5080</xdr:rowOff>
    </xdr:to>
    <xdr:sp macro="" textlink="">
      <xdr:nvSpPr>
        <xdr:cNvPr id="638" name="楕円 637"/>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125730</xdr:rowOff>
    </xdr:to>
    <xdr:cxnSp macro="">
      <xdr:nvCxnSpPr>
        <xdr:cNvPr id="639" name="直線コネクタ 638"/>
        <xdr:cNvCxnSpPr/>
      </xdr:nvCxnSpPr>
      <xdr:spPr>
        <a:xfrm>
          <a:off x="20434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40" name="楕円 639"/>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125730</xdr:rowOff>
    </xdr:to>
    <xdr:cxnSp macro="">
      <xdr:nvCxnSpPr>
        <xdr:cNvPr id="641" name="直線コネクタ 640"/>
        <xdr:cNvCxnSpPr/>
      </xdr:nvCxnSpPr>
      <xdr:spPr>
        <a:xfrm>
          <a:off x="19545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42"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43"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44"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45"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646"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647"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48"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9" name="テキスト ボックス 65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0" name="直線コネクタ 65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1" name="テキスト ボックス 66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2" name="直線コネクタ 66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3" name="テキスト ボックス 66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4" name="直線コネクタ 66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5" name="テキスト ボックス 66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6" name="直線コネクタ 66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7" name="テキスト ボックス 66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9" name="テキスト ボックス 66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71" name="直線コネクタ 670"/>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72"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73" name="直線コネクタ 672"/>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74"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75" name="直線コネクタ 674"/>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76"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77" name="フローチャート: 判断 676"/>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78" name="フローチャート: 判断 677"/>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79" name="フローチャート: 判断 678"/>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80" name="フローチャート: 判断 679"/>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681" name="フローチャート: 判断 680"/>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687" name="楕円 686"/>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688" name="楕円 687"/>
        <xdr:cNvSpPr/>
      </xdr:nvSpPr>
      <xdr:spPr>
        <a:xfrm>
          <a:off x="1454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60961</xdr:rowOff>
    </xdr:to>
    <xdr:cxnSp macro="">
      <xdr:nvCxnSpPr>
        <xdr:cNvPr id="689" name="直線コネクタ 688"/>
        <xdr:cNvCxnSpPr/>
      </xdr:nvCxnSpPr>
      <xdr:spPr>
        <a:xfrm>
          <a:off x="14592300" y="1373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690" name="楕円 689"/>
        <xdr:cNvSpPr/>
      </xdr:nvSpPr>
      <xdr:spPr>
        <a:xfrm>
          <a:off x="1365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15239</xdr:rowOff>
    </xdr:to>
    <xdr:cxnSp macro="">
      <xdr:nvCxnSpPr>
        <xdr:cNvPr id="691" name="直線コネクタ 690"/>
        <xdr:cNvCxnSpPr/>
      </xdr:nvCxnSpPr>
      <xdr:spPr>
        <a:xfrm>
          <a:off x="13703300" y="1368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692"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693"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694"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29990</xdr:rowOff>
    </xdr:from>
    <xdr:ext cx="405111" cy="259045"/>
    <xdr:sp macro="" textlink="">
      <xdr:nvSpPr>
        <xdr:cNvPr id="695" name="n_4aveValue【消防施設】&#10;有形固定資産減価償却率"/>
        <xdr:cNvSpPr txBox="1"/>
      </xdr:nvSpPr>
      <xdr:spPr>
        <a:xfrm>
          <a:off x="12611744" y="1426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696" name="n_1mainValue【消防施設】&#10;有形固定資産減価償却率"/>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697" name="n_2mainValue【消防施設】&#10;有形固定資産減価償却率"/>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36847</xdr:rowOff>
    </xdr:from>
    <xdr:ext cx="405111" cy="259045"/>
    <xdr:sp macro="" textlink="">
      <xdr:nvSpPr>
        <xdr:cNvPr id="698" name="n_3mainValue【消防施設】&#10;有形固定資産減価償却率"/>
        <xdr:cNvSpPr txBox="1"/>
      </xdr:nvSpPr>
      <xdr:spPr>
        <a:xfrm>
          <a:off x="13500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22" name="直線コネクタ 721"/>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2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24" name="直線コネクタ 72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25"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26" name="直線コネクタ 725"/>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27"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28" name="フローチャート: 判断 727"/>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29" name="フローチャート: 判断 728"/>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30" name="フローチャート: 判断 729"/>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1" name="フローチャート: 判断 730"/>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32" name="フローチャート: 判断 731"/>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738" name="楕円 737"/>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33020</xdr:rowOff>
    </xdr:from>
    <xdr:to>
      <xdr:col>107</xdr:col>
      <xdr:colOff>101600</xdr:colOff>
      <xdr:row>86</xdr:row>
      <xdr:rowOff>134620</xdr:rowOff>
    </xdr:to>
    <xdr:sp macro="" textlink="">
      <xdr:nvSpPr>
        <xdr:cNvPr id="739" name="楕円 738"/>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83820</xdr:rowOff>
    </xdr:to>
    <xdr:cxnSp macro="">
      <xdr:nvCxnSpPr>
        <xdr:cNvPr id="740" name="直線コネクタ 739"/>
        <xdr:cNvCxnSpPr/>
      </xdr:nvCxnSpPr>
      <xdr:spPr>
        <a:xfrm>
          <a:off x="20434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741" name="楕円 740"/>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83820</xdr:rowOff>
    </xdr:to>
    <xdr:cxnSp macro="">
      <xdr:nvCxnSpPr>
        <xdr:cNvPr id="742" name="直線コネクタ 741"/>
        <xdr:cNvCxnSpPr/>
      </xdr:nvCxnSpPr>
      <xdr:spPr>
        <a:xfrm>
          <a:off x="19545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43"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44"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45"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46"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125747</xdr:rowOff>
    </xdr:from>
    <xdr:ext cx="469744" cy="259045"/>
    <xdr:sp macro="" textlink="">
      <xdr:nvSpPr>
        <xdr:cNvPr id="747"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748" name="n_2mainValue【消防施設】&#10;一人当たり面積"/>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749" name="n_3mainValue【消防施設】&#10;一人当たり面積"/>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75" name="直線コネクタ 774"/>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76"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77" name="直線コネクタ 776"/>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78"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79" name="直線コネクタ 778"/>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1" name="フローチャート: 判断 78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82" name="フローチャート: 判断 781"/>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83" name="フローチャート: 判断 782"/>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84" name="フローチャート: 判断 783"/>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785" name="フローチャート: 判断 784"/>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791" name="楕円 790"/>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792" name="楕円 791"/>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105592</xdr:rowOff>
    </xdr:to>
    <xdr:cxnSp macro="">
      <xdr:nvCxnSpPr>
        <xdr:cNvPr id="793" name="直線コネクタ 792"/>
        <xdr:cNvCxnSpPr/>
      </xdr:nvCxnSpPr>
      <xdr:spPr>
        <a:xfrm>
          <a:off x="14592300" y="182433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794" name="楕円 793"/>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69669</xdr:rowOff>
    </xdr:to>
    <xdr:cxnSp macro="">
      <xdr:nvCxnSpPr>
        <xdr:cNvPr id="795" name="直線コネクタ 794"/>
        <xdr:cNvCxnSpPr/>
      </xdr:nvCxnSpPr>
      <xdr:spPr>
        <a:xfrm>
          <a:off x="13703300" y="1821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796"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797"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8"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799" name="n_4aveValue【庁舎】&#10;有形固定資産減価償却率"/>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800" name="n_1mainValue【庁舎】&#10;有形固定資産減価償却率"/>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801" name="n_2mainValue【庁舎】&#10;有形固定資産減価償却率"/>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802" name="n_3mainValue【庁舎】&#10;有形固定資産減価償却率"/>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24" name="直線コネクタ 823"/>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5"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6" name="直線コネクタ 825"/>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27"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28" name="直線コネクタ 827"/>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29"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30" name="フローチャート: 判断 82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31" name="フローチャート: 判断 830"/>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32" name="フローチャート: 判断 831"/>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33" name="フローチャート: 判断 832"/>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834" name="フローチャート: 判断 833"/>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840" name="楕円 839"/>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167132</xdr:rowOff>
    </xdr:from>
    <xdr:to>
      <xdr:col>107</xdr:col>
      <xdr:colOff>101600</xdr:colOff>
      <xdr:row>105</xdr:row>
      <xdr:rowOff>97282</xdr:rowOff>
    </xdr:to>
    <xdr:sp macro="" textlink="">
      <xdr:nvSpPr>
        <xdr:cNvPr id="841" name="楕円 840"/>
        <xdr:cNvSpPr/>
      </xdr:nvSpPr>
      <xdr:spPr>
        <a:xfrm>
          <a:off x="2038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46482</xdr:rowOff>
    </xdr:from>
    <xdr:to>
      <xdr:col>111</xdr:col>
      <xdr:colOff>177800</xdr:colOff>
      <xdr:row>105</xdr:row>
      <xdr:rowOff>46482</xdr:rowOff>
    </xdr:to>
    <xdr:cxnSp macro="">
      <xdr:nvCxnSpPr>
        <xdr:cNvPr id="842" name="直線コネクタ 841"/>
        <xdr:cNvCxnSpPr/>
      </xdr:nvCxnSpPr>
      <xdr:spPr>
        <a:xfrm>
          <a:off x="20434300" y="1804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43" name="楕円 842"/>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46482</xdr:rowOff>
    </xdr:to>
    <xdr:cxnSp macro="">
      <xdr:nvCxnSpPr>
        <xdr:cNvPr id="844" name="直線コネクタ 843"/>
        <xdr:cNvCxnSpPr/>
      </xdr:nvCxnSpPr>
      <xdr:spPr>
        <a:xfrm>
          <a:off x="19545300" y="180441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45"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46"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47"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848" name="n_4aveValue【庁舎】&#10;一人当たり面積"/>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88409</xdr:rowOff>
    </xdr:from>
    <xdr:ext cx="469744" cy="259045"/>
    <xdr:sp macro="" textlink="">
      <xdr:nvSpPr>
        <xdr:cNvPr id="849"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88409</xdr:rowOff>
    </xdr:from>
    <xdr:ext cx="469744" cy="259045"/>
    <xdr:sp macro="" textlink="">
      <xdr:nvSpPr>
        <xdr:cNvPr id="850" name="n_2mainValue【庁舎】&#10;一人当たり面積"/>
        <xdr:cNvSpPr txBox="1"/>
      </xdr:nvSpPr>
      <xdr:spPr>
        <a:xfrm>
          <a:off x="20199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51" name="n_3main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121227</xdr:rowOff>
    </xdr:to>
    <xdr:sp macro="" textlink="" fLocksText="0">
      <xdr:nvSpPr>
        <xdr:cNvPr id="854" name="テキスト ボックス 853"/>
        <xdr:cNvSpPr txBox="1"/>
      </xdr:nvSpPr>
      <xdr:spPr>
        <a:xfrm>
          <a:off x="838200" y="19947659"/>
          <a:ext cx="22085300" cy="147493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○令和元年度の数値</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図書館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（有形固定資産減価償却率：４９．８）（一人当たり面積：０．０５４）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体育館・プール</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（有形固定資産減価償却率：７８．３）一人当たり面積：（０．０４２）</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福祉会館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（有形固定資産減価償却率：６６．５）（一人当たり面積：０．０１１）</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市民会館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（有形固定資産減価償却率：６０．５）（一人当たり面積：０．０９４）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一般廃棄物処理施設</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（有形固定資産減価償却率：４３．７）（一人当たり有形固定資産額：４８，４５１）</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保健センター・保健所</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（有形固定資産減価償却率：５９．２）（一人当たり面積：０．０１７）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消防施設</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（有形固定資産減価償却率：３８．０）（一人当たり面積：０．００４）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庁舎</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（有形固定資産減価償却率：７４．５）（一人当たり面積：０．１１７）</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○平成３０年度の数値の修正</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福祉会館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（有形固定資産減価償却率：誤８２．９ 正６４．４）（一人当たり面積：誤０．０３２</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正０．０１１）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市民会館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（有形固定資産減価償却率：誤６２．９ 正５６．２）（一人当たり面積：誤０．１１３ 正０．０９５）</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○分析　・ 庁舎は、昭和５６年に建築後、老朽化が進んでいることから類似団体内平均値と比較して有形固定資産減価償却率の数値が高くなっている。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 消防施設は、９分団ある消防団の詰所等で、いずれも昭和６３年以降の建築と比較的新しい施設のため、類似団体内平均値と比較して有形固定資産減価償却率の数値が低くなっている。</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基準財政収入額は、市税所得割や固定資産税の増などの影響により、全体で１．１％の増額となった。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基準財政需要額は、社会福祉費や高齢者保健福祉費といった厚生費の増などの影響により、全体で１．２％の増額となった。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結果、基準財政収入額、基準財政需要額ともに増額となっているものの、基準財政収入額の増額幅と基準財政需要額の増額幅が同程度であったことから、令和元年度の財政力指数（単年度）は前年度と同率の０．９７となり、３か年平均についても前年度と同率の０．９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歳入面では、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地方特例交付金等</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が増となっ</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たが、臨時財政対策債等が減となったため、ほぼ前年度並みとなり、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経常一般財源全体では、昨年度より０．</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０１</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％の増額となった。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歳出面では、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下水道事業会計が公営企業会計に移行なったことで、下水道事業会計繰出金が繰出金から補助費等</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などによる補助費の増、民間保育園委託に伴う扶助費の増により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経常的経費充当一般財源は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経常的経費充当一般財源が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となり、市税を含め、経常一般財源が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ほぼ前年度並み</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となったことから、経常収支比率は昨年度より</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した。今後においても、経常一般財源の伸びが期待できないなか、扶助費等は伸び続ける傾向が続く見込みのため、引き続き事務事業の見直しを進め、経常経費の削減に努めていく。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129722</xdr:rowOff>
    </xdr:from>
    <xdr:to>
      <xdr:col>23</xdr:col>
      <xdr:colOff>133350</xdr:colOff>
      <xdr:row>62</xdr:row>
      <xdr:rowOff>73176</xdr:rowOff>
    </xdr:to>
    <xdr:cxnSp macro="">
      <xdr:nvCxnSpPr>
        <xdr:cNvPr id="134" name="直線コネクタ 133"/>
        <xdr:cNvCxnSpPr/>
      </xdr:nvCxnSpPr>
      <xdr:spPr>
        <a:xfrm>
          <a:off x="4114800" y="105881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61</xdr:row>
      <xdr:rowOff>164193</xdr:rowOff>
    </xdr:to>
    <xdr:cxnSp macro="">
      <xdr:nvCxnSpPr>
        <xdr:cNvPr id="137" name="直線コネクタ 136"/>
        <xdr:cNvCxnSpPr/>
      </xdr:nvCxnSpPr>
      <xdr:spPr>
        <a:xfrm flipV="1">
          <a:off x="3225800" y="1058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164193</xdr:rowOff>
    </xdr:from>
    <xdr:to>
      <xdr:col>15</xdr:col>
      <xdr:colOff>82550</xdr:colOff>
      <xdr:row>63</xdr:row>
      <xdr:rowOff>39612</xdr:rowOff>
    </xdr:to>
    <xdr:cxnSp macro="">
      <xdr:nvCxnSpPr>
        <xdr:cNvPr id="140" name="直線コネクタ 139"/>
        <xdr:cNvCxnSpPr/>
      </xdr:nvCxnSpPr>
      <xdr:spPr>
        <a:xfrm flipV="1">
          <a:off x="2336800" y="106226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63</xdr:row>
      <xdr:rowOff>39612</xdr:rowOff>
    </xdr:to>
    <xdr:cxnSp macro="">
      <xdr:nvCxnSpPr>
        <xdr:cNvPr id="143" name="直線コネクタ 142"/>
        <xdr:cNvCxnSpPr/>
      </xdr:nvCxnSpPr>
      <xdr:spPr>
        <a:xfrm>
          <a:off x="1447800" y="10484757"/>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22376</xdr:rowOff>
    </xdr:from>
    <xdr:to>
      <xdr:col>23</xdr:col>
      <xdr:colOff>184150</xdr:colOff>
      <xdr:row>62</xdr:row>
      <xdr:rowOff>123976</xdr:rowOff>
    </xdr:to>
    <xdr:sp macro="" textlink="">
      <xdr:nvSpPr>
        <xdr:cNvPr id="153" name="楕円 152"/>
        <xdr:cNvSpPr/>
      </xdr:nvSpPr>
      <xdr:spPr>
        <a:xfrm>
          <a:off x="4902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38903</xdr:rowOff>
    </xdr:from>
    <xdr:ext cx="762000" cy="259045"/>
    <xdr:sp macro="" textlink="">
      <xdr:nvSpPr>
        <xdr:cNvPr id="154" name="財政構造の弾力性該当値テキスト"/>
        <xdr:cNvSpPr txBox="1"/>
      </xdr:nvSpPr>
      <xdr:spPr>
        <a:xfrm>
          <a:off x="50419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78922</xdr:rowOff>
    </xdr:from>
    <xdr:to>
      <xdr:col>19</xdr:col>
      <xdr:colOff>184150</xdr:colOff>
      <xdr:row>62</xdr:row>
      <xdr:rowOff>9072</xdr:rowOff>
    </xdr:to>
    <xdr:sp macro="" textlink="">
      <xdr:nvSpPr>
        <xdr:cNvPr id="155" name="楕円 154"/>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19249</xdr:rowOff>
    </xdr:from>
    <xdr:ext cx="736600" cy="259045"/>
    <xdr:sp macro="" textlink="">
      <xdr:nvSpPr>
        <xdr:cNvPr id="156" name="テキスト ボックス 155"/>
        <xdr:cNvSpPr txBox="1"/>
      </xdr:nvSpPr>
      <xdr:spPr>
        <a:xfrm>
          <a:off x="3733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113393</xdr:rowOff>
    </xdr:from>
    <xdr:to>
      <xdr:col>15</xdr:col>
      <xdr:colOff>133350</xdr:colOff>
      <xdr:row>62</xdr:row>
      <xdr:rowOff>43543</xdr:rowOff>
    </xdr:to>
    <xdr:sp macro="" textlink="">
      <xdr:nvSpPr>
        <xdr:cNvPr id="157" name="楕円 156"/>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58" name="テキスト ボックス 157"/>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9" name="楕円 158"/>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75189</xdr:rowOff>
    </xdr:from>
    <xdr:ext cx="762000" cy="259045"/>
    <xdr:sp macro="" textlink="">
      <xdr:nvSpPr>
        <xdr:cNvPr id="160" name="テキスト ボックス 159"/>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61" name="楕円 160"/>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2" name="テキスト ボックス 161"/>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人件費については給与の適正化に努めており、類似団体内で低い水準を保っているが、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は東京都に準拠した給与改定を行ったことなどから前年度と比較して増となった。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物件費については家庭ごみ有料化及び戸別収集業務委託など</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的な物件費の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などにより、決算額は前年度と比較して大きく</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物件費の増の影響が大きかったことにより、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年度においては、人口１人当たり人件費・物件費等の決算額は前年度と比較して、対前年度比で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4,347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人件費については、退職者数の増減の幅が給与総額に与える影響が大きく、物件費についても経常的な委託費の増など増加傾向が続くと考えられることから、引き続き経費の削減に努め</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たい</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91467</xdr:rowOff>
    </xdr:from>
    <xdr:to>
      <xdr:col>23</xdr:col>
      <xdr:colOff>133350</xdr:colOff>
      <xdr:row>82</xdr:row>
      <xdr:rowOff>141416</xdr:rowOff>
    </xdr:to>
    <xdr:cxnSp macro="">
      <xdr:nvCxnSpPr>
        <xdr:cNvPr id="199" name="直線コネクタ 198"/>
        <xdr:cNvCxnSpPr/>
      </xdr:nvCxnSpPr>
      <xdr:spPr>
        <a:xfrm>
          <a:off x="4114800" y="14150367"/>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81919</xdr:rowOff>
    </xdr:from>
    <xdr:to>
      <xdr:col>19</xdr:col>
      <xdr:colOff>133350</xdr:colOff>
      <xdr:row>82</xdr:row>
      <xdr:rowOff>91467</xdr:rowOff>
    </xdr:to>
    <xdr:cxnSp macro="">
      <xdr:nvCxnSpPr>
        <xdr:cNvPr id="202" name="直線コネクタ 201"/>
        <xdr:cNvCxnSpPr/>
      </xdr:nvCxnSpPr>
      <xdr:spPr>
        <a:xfrm>
          <a:off x="3225800" y="14140819"/>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81919</xdr:rowOff>
    </xdr:from>
    <xdr:to>
      <xdr:col>15</xdr:col>
      <xdr:colOff>82550</xdr:colOff>
      <xdr:row>82</xdr:row>
      <xdr:rowOff>95202</xdr:rowOff>
    </xdr:to>
    <xdr:cxnSp macro="">
      <xdr:nvCxnSpPr>
        <xdr:cNvPr id="205" name="直線コネクタ 204"/>
        <xdr:cNvCxnSpPr/>
      </xdr:nvCxnSpPr>
      <xdr:spPr>
        <a:xfrm flipV="1">
          <a:off x="2336800" y="14140819"/>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92858</xdr:rowOff>
    </xdr:from>
    <xdr:to>
      <xdr:col>11</xdr:col>
      <xdr:colOff>31750</xdr:colOff>
      <xdr:row>82</xdr:row>
      <xdr:rowOff>95202</xdr:rowOff>
    </xdr:to>
    <xdr:cxnSp macro="">
      <xdr:nvCxnSpPr>
        <xdr:cNvPr id="208" name="直線コネクタ 207"/>
        <xdr:cNvCxnSpPr/>
      </xdr:nvCxnSpPr>
      <xdr:spPr>
        <a:xfrm>
          <a:off x="1447800" y="14151758"/>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90616</xdr:rowOff>
    </xdr:from>
    <xdr:to>
      <xdr:col>23</xdr:col>
      <xdr:colOff>184150</xdr:colOff>
      <xdr:row>83</xdr:row>
      <xdr:rowOff>20766</xdr:rowOff>
    </xdr:to>
    <xdr:sp macro="" textlink="">
      <xdr:nvSpPr>
        <xdr:cNvPr id="218" name="楕円 217"/>
        <xdr:cNvSpPr/>
      </xdr:nvSpPr>
      <xdr:spPr>
        <a:xfrm>
          <a:off x="4902200" y="141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107143</xdr:rowOff>
    </xdr:from>
    <xdr:ext cx="762000" cy="259045"/>
    <xdr:sp macro="" textlink="">
      <xdr:nvSpPr>
        <xdr:cNvPr id="219" name="人件費・物件費等の状況該当値テキスト"/>
        <xdr:cNvSpPr txBox="1"/>
      </xdr:nvSpPr>
      <xdr:spPr>
        <a:xfrm>
          <a:off x="5041900" y="1399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40667</xdr:rowOff>
    </xdr:from>
    <xdr:to>
      <xdr:col>19</xdr:col>
      <xdr:colOff>184150</xdr:colOff>
      <xdr:row>82</xdr:row>
      <xdr:rowOff>142267</xdr:rowOff>
    </xdr:to>
    <xdr:sp macro="" textlink="">
      <xdr:nvSpPr>
        <xdr:cNvPr id="220" name="楕円 219"/>
        <xdr:cNvSpPr/>
      </xdr:nvSpPr>
      <xdr:spPr>
        <a:xfrm>
          <a:off x="4064000" y="140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152444</xdr:rowOff>
    </xdr:from>
    <xdr:ext cx="736600" cy="259045"/>
    <xdr:sp macro="" textlink="">
      <xdr:nvSpPr>
        <xdr:cNvPr id="221" name="テキスト ボックス 220"/>
        <xdr:cNvSpPr txBox="1"/>
      </xdr:nvSpPr>
      <xdr:spPr>
        <a:xfrm>
          <a:off x="3733800" y="1386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31119</xdr:rowOff>
    </xdr:from>
    <xdr:to>
      <xdr:col>15</xdr:col>
      <xdr:colOff>133350</xdr:colOff>
      <xdr:row>82</xdr:row>
      <xdr:rowOff>132719</xdr:rowOff>
    </xdr:to>
    <xdr:sp macro="" textlink="">
      <xdr:nvSpPr>
        <xdr:cNvPr id="222" name="楕円 221"/>
        <xdr:cNvSpPr/>
      </xdr:nvSpPr>
      <xdr:spPr>
        <a:xfrm>
          <a:off x="3175000" y="140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142896</xdr:rowOff>
    </xdr:from>
    <xdr:ext cx="762000" cy="259045"/>
    <xdr:sp macro="" textlink="">
      <xdr:nvSpPr>
        <xdr:cNvPr id="223" name="テキスト ボックス 222"/>
        <xdr:cNvSpPr txBox="1"/>
      </xdr:nvSpPr>
      <xdr:spPr>
        <a:xfrm>
          <a:off x="2844800" y="1385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44402</xdr:rowOff>
    </xdr:from>
    <xdr:to>
      <xdr:col>11</xdr:col>
      <xdr:colOff>82550</xdr:colOff>
      <xdr:row>82</xdr:row>
      <xdr:rowOff>146002</xdr:rowOff>
    </xdr:to>
    <xdr:sp macro="" textlink="">
      <xdr:nvSpPr>
        <xdr:cNvPr id="224" name="楕円 223"/>
        <xdr:cNvSpPr/>
      </xdr:nvSpPr>
      <xdr:spPr>
        <a:xfrm>
          <a:off x="2286000" y="141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156179</xdr:rowOff>
    </xdr:from>
    <xdr:ext cx="762000" cy="259045"/>
    <xdr:sp macro="" textlink="">
      <xdr:nvSpPr>
        <xdr:cNvPr id="225" name="テキスト ボックス 224"/>
        <xdr:cNvSpPr txBox="1"/>
      </xdr:nvSpPr>
      <xdr:spPr>
        <a:xfrm>
          <a:off x="1955800" y="1387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42058</xdr:rowOff>
    </xdr:from>
    <xdr:to>
      <xdr:col>7</xdr:col>
      <xdr:colOff>31750</xdr:colOff>
      <xdr:row>82</xdr:row>
      <xdr:rowOff>143658</xdr:rowOff>
    </xdr:to>
    <xdr:sp macro="" textlink="">
      <xdr:nvSpPr>
        <xdr:cNvPr id="226" name="楕円 225"/>
        <xdr:cNvSpPr/>
      </xdr:nvSpPr>
      <xdr:spPr>
        <a:xfrm>
          <a:off x="1397000" y="141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153835</xdr:rowOff>
    </xdr:from>
    <xdr:ext cx="762000" cy="259045"/>
    <xdr:sp macro="" textlink="">
      <xdr:nvSpPr>
        <xdr:cNvPr id="227" name="テキスト ボックス 226"/>
        <xdr:cNvSpPr txBox="1"/>
      </xdr:nvSpPr>
      <xdr:spPr>
        <a:xfrm>
          <a:off x="1066800" y="138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令和元年度において、東京都に準拠した給与改定を行ったことなどから、類似団体平均と同水準となった。</a:t>
          </a:r>
        </a:p>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今後も、東京都や都下他団体の動向も踏まえながら、引き続き給与の適正化に努めていきたい。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142875</xdr:rowOff>
    </xdr:to>
    <xdr:cxnSp macro="">
      <xdr:nvCxnSpPr>
        <xdr:cNvPr id="261" name="直線コネクタ 260"/>
        <xdr:cNvCxnSpPr/>
      </xdr:nvCxnSpPr>
      <xdr:spPr>
        <a:xfrm>
          <a:off x="16179800" y="145044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71966</xdr:rowOff>
    </xdr:to>
    <xdr:cxnSp macro="">
      <xdr:nvCxnSpPr>
        <xdr:cNvPr id="264" name="直線コネクタ 263"/>
        <xdr:cNvCxnSpPr/>
      </xdr:nvCxnSpPr>
      <xdr:spPr>
        <a:xfrm flipV="1">
          <a:off x="15290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7" name="直線コネクタ 266"/>
        <xdr:cNvCxnSpPr/>
      </xdr:nvCxnSpPr>
      <xdr:spPr>
        <a:xfrm>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70" name="直線コネクタ 269"/>
        <xdr:cNvCxnSpPr/>
      </xdr:nvCxnSpPr>
      <xdr:spPr>
        <a:xfrm flipV="1">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4" name="テキスト ボックス 273"/>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81" name="給与水準   （国との比較）該当値テキスト"/>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4" name="楕円 283"/>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5" name="テキスト ボックス 28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8" name="楕円 287"/>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9" name="テキスト ボックス 288"/>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従前から、適正配置を基本として、組織の統廃合を行うことや、再任用職員や会計年度任用職員の活用・民間委託化等を積極的に進め、退職者の不補充や配置の見直しなどにより、定員の適正化に努めている。</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p>
        <a:p>
          <a:pPr rtl="0"/>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今後についても、限られた人的資源の有効活用の推進に向けた計画的な定員管理を行っていくことに努める。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21046</xdr:rowOff>
    </xdr:to>
    <xdr:cxnSp macro="">
      <xdr:nvCxnSpPr>
        <xdr:cNvPr id="326" name="直線コネクタ 325"/>
        <xdr:cNvCxnSpPr/>
      </xdr:nvCxnSpPr>
      <xdr:spPr>
        <a:xfrm>
          <a:off x="16179800" y="10136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21046</xdr:rowOff>
    </xdr:from>
    <xdr:to>
      <xdr:col>77</xdr:col>
      <xdr:colOff>44450</xdr:colOff>
      <xdr:row>59</xdr:row>
      <xdr:rowOff>52070</xdr:rowOff>
    </xdr:to>
    <xdr:cxnSp macro="">
      <xdr:nvCxnSpPr>
        <xdr:cNvPr id="329" name="直線コネクタ 328"/>
        <xdr:cNvCxnSpPr/>
      </xdr:nvCxnSpPr>
      <xdr:spPr>
        <a:xfrm flipV="1">
          <a:off x="15290800" y="101365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58965</xdr:rowOff>
    </xdr:to>
    <xdr:cxnSp macro="">
      <xdr:nvCxnSpPr>
        <xdr:cNvPr id="332" name="直線コネクタ 331"/>
        <xdr:cNvCxnSpPr/>
      </xdr:nvCxnSpPr>
      <xdr:spPr>
        <a:xfrm flipV="1">
          <a:off x="14401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62412</xdr:rowOff>
    </xdr:to>
    <xdr:cxnSp macro="">
      <xdr:nvCxnSpPr>
        <xdr:cNvPr id="335" name="直線コネクタ 334"/>
        <xdr:cNvCxnSpPr/>
      </xdr:nvCxnSpPr>
      <xdr:spPr>
        <a:xfrm flipV="1">
          <a:off x="13512800" y="1017451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5" name="楕円 344"/>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62973</xdr:rowOff>
    </xdr:from>
    <xdr:ext cx="762000" cy="259045"/>
    <xdr:sp macro="" textlink="">
      <xdr:nvSpPr>
        <xdr:cNvPr id="346" name="定員管理の状況該当値テキスト"/>
        <xdr:cNvSpPr txBox="1"/>
      </xdr:nvSpPr>
      <xdr:spPr>
        <a:xfrm>
          <a:off x="17106900" y="1000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141696</xdr:rowOff>
    </xdr:from>
    <xdr:to>
      <xdr:col>77</xdr:col>
      <xdr:colOff>95250</xdr:colOff>
      <xdr:row>59</xdr:row>
      <xdr:rowOff>71846</xdr:rowOff>
    </xdr:to>
    <xdr:sp macro="" textlink="">
      <xdr:nvSpPr>
        <xdr:cNvPr id="347" name="楕円 346"/>
        <xdr:cNvSpPr/>
      </xdr:nvSpPr>
      <xdr:spPr>
        <a:xfrm>
          <a:off x="16129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82023</xdr:rowOff>
    </xdr:from>
    <xdr:ext cx="736600" cy="259045"/>
    <xdr:sp macro="" textlink="">
      <xdr:nvSpPr>
        <xdr:cNvPr id="348" name="テキスト ボックス 347"/>
        <xdr:cNvSpPr txBox="1"/>
      </xdr:nvSpPr>
      <xdr:spPr>
        <a:xfrm>
          <a:off x="15798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9" name="楕円 348"/>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50" name="テキスト ボックス 349"/>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51" name="楕円 350"/>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52" name="テキスト ボックス 351"/>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11612</xdr:rowOff>
    </xdr:from>
    <xdr:to>
      <xdr:col>64</xdr:col>
      <xdr:colOff>152400</xdr:colOff>
      <xdr:row>59</xdr:row>
      <xdr:rowOff>113212</xdr:rowOff>
    </xdr:to>
    <xdr:sp macro="" textlink="">
      <xdr:nvSpPr>
        <xdr:cNvPr id="353" name="楕円 352"/>
        <xdr:cNvSpPr/>
      </xdr:nvSpPr>
      <xdr:spPr>
        <a:xfrm>
          <a:off x="13462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123389</xdr:rowOff>
    </xdr:from>
    <xdr:ext cx="762000" cy="259045"/>
    <xdr:sp macro="" textlink="">
      <xdr:nvSpPr>
        <xdr:cNvPr id="354" name="テキスト ボックス 353"/>
        <xdr:cNvSpPr txBox="1"/>
      </xdr:nvSpPr>
      <xdr:spPr>
        <a:xfrm>
          <a:off x="13131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交付税の基準財政需要額に算入される災害復旧費等に係る公債費の元利償還金の減で分子が増加したものの、標準税収入額等が増となったこと等で分母が増加したことにより、令和元年度（単年度）の実質公債費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ヵ年平均は前年度より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新たな市債の借入額を償還元金以内とする財政規律を基本としつつ債務残高の抑制を図っていく方針ではあるが、老朽化する公共施設等の大規模改修や再開発事業などに係る起債により、公債費は増加に転じる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148167</xdr:rowOff>
    </xdr:to>
    <xdr:cxnSp macro="">
      <xdr:nvCxnSpPr>
        <xdr:cNvPr id="389" name="直線コネクタ 388"/>
        <xdr:cNvCxnSpPr/>
      </xdr:nvCxnSpPr>
      <xdr:spPr>
        <a:xfrm>
          <a:off x="16179800" y="660581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90715</xdr:rowOff>
    </xdr:to>
    <xdr:cxnSp macro="">
      <xdr:nvCxnSpPr>
        <xdr:cNvPr id="392" name="直線コネクタ 391"/>
        <xdr:cNvCxnSpPr/>
      </xdr:nvCxnSpPr>
      <xdr:spPr>
        <a:xfrm>
          <a:off x="15290800" y="654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33262</xdr:rowOff>
    </xdr:to>
    <xdr:cxnSp macro="">
      <xdr:nvCxnSpPr>
        <xdr:cNvPr id="395" name="直線コネクタ 394"/>
        <xdr:cNvCxnSpPr/>
      </xdr:nvCxnSpPr>
      <xdr:spPr>
        <a:xfrm>
          <a:off x="14401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79224</xdr:rowOff>
    </xdr:to>
    <xdr:cxnSp macro="">
      <xdr:nvCxnSpPr>
        <xdr:cNvPr id="398" name="直線コネクタ 397"/>
        <xdr:cNvCxnSpPr/>
      </xdr:nvCxnSpPr>
      <xdr:spPr>
        <a:xfrm flipV="1">
          <a:off x="13512800" y="65368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8" name="楕円 40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10" name="楕円 409"/>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11" name="テキスト ボックス 410"/>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12" name="楕円 411"/>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3" name="テキスト ボックス 412"/>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4" name="楕円 413"/>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5" name="テキスト ボックス 414"/>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16" name="楕円 415"/>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17" name="テキスト ボックス 416"/>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毎年減少しているものの、令和元年度においては、債務負担行為に基づく支出予定額が大幅に増加しており、公営企業債等繰入見込額や組合等負担等見込額も増加しているため、将来負担額は増加している。一方、将来負担額から差し引く充当可能財源等も都市計画税の増などにより増加しているため、令和元年度においても将来負担比率は算定されていない。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単年度における市債借入額が償還元金を上回らないことを基本としつつ、必要な事業等に対しては、市債を積極的に活用していくことで事業の円滑な執行を確保するとともに、その事業に係る財政負担を後年度に平準化していく。また、債務の抑制に努めるとともに、余剰財源等を活用した基金現在高の確保に努めることにより健全な財政運営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9" name="フローチャート: 判断 458"/>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0" name="テキスト ボックス 459"/>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０．４ポイント悪化した。主な要因としては、分母である経常一般財源が増加した以上に、分子である経常経費充当一般財源等が時間外勤務手当の増などにより増加し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他団体との比較では、全国平均からは３．０ポイント、東京都平均からは０．４ポイント下回る低い水準にあるほか、類似団体内順位も低い水準に位置している。これらは、人口千人当たり職員数を低い水準に保つなど、経常経費を抑制していることが主な要因と考えら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今後も引き続き、東京都や都内他団体の動向も踏まえながら、直営事業の業務委託化を進めるなど、人件費の適正管理を行い、抑制に努めていく。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58420</xdr:rowOff>
    </xdr:to>
    <xdr:cxnSp macro="">
      <xdr:nvCxnSpPr>
        <xdr:cNvPr id="66" name="直線コネクタ 65"/>
        <xdr:cNvCxnSpPr/>
      </xdr:nvCxnSpPr>
      <xdr:spPr>
        <a:xfrm>
          <a:off x="3987800" y="620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73660</xdr:rowOff>
    </xdr:to>
    <xdr:cxnSp macro="">
      <xdr:nvCxnSpPr>
        <xdr:cNvPr id="69" name="直線コネクタ 68"/>
        <xdr:cNvCxnSpPr/>
      </xdr:nvCxnSpPr>
      <xdr:spPr>
        <a:xfrm flipV="1">
          <a:off x="3098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88900</xdr:rowOff>
    </xdr:to>
    <xdr:cxnSp macro="">
      <xdr:nvCxnSpPr>
        <xdr:cNvPr id="72" name="直線コネクタ 71"/>
        <xdr:cNvCxnSpPr/>
      </xdr:nvCxnSpPr>
      <xdr:spPr>
        <a:xfrm flipV="1">
          <a:off x="2209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88900</xdr:rowOff>
    </xdr:to>
    <xdr:cxnSp macro="">
      <xdr:nvCxnSpPr>
        <xdr:cNvPr id="75" name="直線コネクタ 74"/>
        <xdr:cNvCxnSpPr/>
      </xdr:nvCxnSpPr>
      <xdr:spPr>
        <a:xfrm>
          <a:off x="1320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年度における決算額全体にしめる物件費は、家庭ごみ有料化及び戸別収集業務委託や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学童クラブ指定管理料、窓口業務委託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の増などにより、経費として前年度より増となったことで、対前年度比で０．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％増の１８．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今後も物件費については、指定管理者制度の推進や窓口業務の委託に係る経費、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労務単価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の増など増加傾向が続くと考えられることから、引き続き経費の削減に努めていく必要がある。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106426</xdr:rowOff>
    </xdr:from>
    <xdr:to>
      <xdr:col>82</xdr:col>
      <xdr:colOff>107950</xdr:colOff>
      <xdr:row>15</xdr:row>
      <xdr:rowOff>124714</xdr:rowOff>
    </xdr:to>
    <xdr:cxnSp macro="">
      <xdr:nvCxnSpPr>
        <xdr:cNvPr id="125" name="直線コネクタ 124"/>
        <xdr:cNvCxnSpPr/>
      </xdr:nvCxnSpPr>
      <xdr:spPr>
        <a:xfrm>
          <a:off x="15671800" y="2678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106426</xdr:rowOff>
    </xdr:to>
    <xdr:cxnSp macro="">
      <xdr:nvCxnSpPr>
        <xdr:cNvPr id="128" name="直線コネクタ 127"/>
        <xdr:cNvCxnSpPr/>
      </xdr:nvCxnSpPr>
      <xdr:spPr>
        <a:xfrm>
          <a:off x="14782800" y="2664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129286</xdr:rowOff>
    </xdr:to>
    <xdr:cxnSp macro="">
      <xdr:nvCxnSpPr>
        <xdr:cNvPr id="131" name="直線コネクタ 130"/>
        <xdr:cNvCxnSpPr/>
      </xdr:nvCxnSpPr>
      <xdr:spPr>
        <a:xfrm flipV="1">
          <a:off x="13893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129286</xdr:rowOff>
    </xdr:to>
    <xdr:cxnSp macro="">
      <xdr:nvCxnSpPr>
        <xdr:cNvPr id="134" name="直線コネクタ 133"/>
        <xdr:cNvCxnSpPr/>
      </xdr:nvCxnSpPr>
      <xdr:spPr>
        <a:xfrm>
          <a:off x="13004800" y="2659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38" name="テキスト ボックス 137"/>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4" name="楕円 143"/>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45991</xdr:rowOff>
    </xdr:from>
    <xdr:ext cx="762000" cy="259045"/>
    <xdr:sp macro="" textlink="">
      <xdr:nvSpPr>
        <xdr:cNvPr id="145" name="物件費該当値テキスト"/>
        <xdr:cNvSpPr txBox="1"/>
      </xdr:nvSpPr>
      <xdr:spPr>
        <a:xfrm>
          <a:off x="165989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55626</xdr:rowOff>
    </xdr:from>
    <xdr:to>
      <xdr:col>78</xdr:col>
      <xdr:colOff>120650</xdr:colOff>
      <xdr:row>15</xdr:row>
      <xdr:rowOff>157226</xdr:rowOff>
    </xdr:to>
    <xdr:sp macro="" textlink="">
      <xdr:nvSpPr>
        <xdr:cNvPr id="146" name="楕円 145"/>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142003</xdr:rowOff>
    </xdr:from>
    <xdr:ext cx="736600" cy="259045"/>
    <xdr:sp macro="" textlink="">
      <xdr:nvSpPr>
        <xdr:cNvPr id="147" name="テキスト ボックス 146"/>
        <xdr:cNvSpPr txBox="1"/>
      </xdr:nvSpPr>
      <xdr:spPr>
        <a:xfrm>
          <a:off x="15290800" y="271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9" name="テキスト ボックス 148"/>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52" name="楕円 151"/>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53" name="テキスト ボックス 152"/>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年度の決算額全体にしめる扶助費の割合は、民間保育園の新設に伴う保育実施委託費が増となったほか、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共同生活援助、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障がい児放課後デイサービス利用者の増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による障害者自立支援給付費の増などにより、対前年度比で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．６％増の３３．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、扶助費に係る一般財源支出額が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福祉費の伸び等により、前年比で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った影響などから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今後も消費増税における社会保障制度の充実に伴い、扶助費一般財源負担額の増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は続くものと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考えている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61</xdr:row>
      <xdr:rowOff>12700</xdr:rowOff>
    </xdr:to>
    <xdr:cxnSp macro="">
      <xdr:nvCxnSpPr>
        <xdr:cNvPr id="186" name="直線コネクタ 185"/>
        <xdr:cNvCxnSpPr/>
      </xdr:nvCxnSpPr>
      <xdr:spPr>
        <a:xfrm>
          <a:off x="3987800" y="10375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165100</xdr:rowOff>
    </xdr:to>
    <xdr:cxnSp macro="">
      <xdr:nvCxnSpPr>
        <xdr:cNvPr id="189" name="直線コネクタ 188"/>
        <xdr:cNvCxnSpPr/>
      </xdr:nvCxnSpPr>
      <xdr:spPr>
        <a:xfrm flipV="1">
          <a:off x="3098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165100</xdr:rowOff>
    </xdr:to>
    <xdr:cxnSp macro="">
      <xdr:nvCxnSpPr>
        <xdr:cNvPr id="192" name="直線コネクタ 191"/>
        <xdr:cNvCxnSpPr/>
      </xdr:nvCxnSpPr>
      <xdr:spPr>
        <a:xfrm>
          <a:off x="2209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60</xdr:row>
      <xdr:rowOff>50800</xdr:rowOff>
    </xdr:to>
    <xdr:cxnSp macro="">
      <xdr:nvCxnSpPr>
        <xdr:cNvPr id="195" name="直線コネクタ 194"/>
        <xdr:cNvCxnSpPr/>
      </xdr:nvCxnSpPr>
      <xdr:spPr>
        <a:xfrm>
          <a:off x="1320800" y="1014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5" name="楕円 204"/>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105427</xdr:rowOff>
    </xdr:from>
    <xdr:ext cx="762000" cy="259045"/>
    <xdr:sp macro="" textlink="">
      <xdr:nvSpPr>
        <xdr:cNvPr id="206" name="扶助費該当値テキスト"/>
        <xdr:cNvSpPr txBox="1"/>
      </xdr:nvSpPr>
      <xdr:spPr>
        <a:xfrm>
          <a:off x="49149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7" name="楕円 206"/>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8" name="テキスト ボックス 207"/>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09" name="楕円 208"/>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0" name="テキスト ボックス 209"/>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1" name="楕円 210"/>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2" name="テキスト ボックス 211"/>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内訳の主なものは操出金であるが、下水道事業会計が公営企業会計に移行したことにより、下水道事業会計への操出金が補助費として区分されることとなったため、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１．９ポイント改善する結果となった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下水道事業会計以外の操出金について、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国民健康保険事業特別会計については、「国保財政健全化計画」を確実に進めることにより、少しずつ繰出金は減少するものと見込んでいるが、高齢化の進行により後期高齢者の医療費や介護保険給付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ため、後期高齢者医療特別会計及び介護保険事業特別会計への繰出金は今後も増傾向が続くと考えている。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57</xdr:row>
      <xdr:rowOff>58965</xdr:rowOff>
    </xdr:to>
    <xdr:cxnSp macro="">
      <xdr:nvCxnSpPr>
        <xdr:cNvPr id="249" name="直線コネクタ 248"/>
        <xdr:cNvCxnSpPr/>
      </xdr:nvCxnSpPr>
      <xdr:spPr>
        <a:xfrm flipV="1">
          <a:off x="15671800" y="96247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58965</xdr:rowOff>
    </xdr:to>
    <xdr:cxnSp macro="">
      <xdr:nvCxnSpPr>
        <xdr:cNvPr id="252" name="直線コネクタ 251"/>
        <xdr:cNvCxnSpPr/>
      </xdr:nvCxnSpPr>
      <xdr:spPr>
        <a:xfrm>
          <a:off x="14782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135165</xdr:rowOff>
    </xdr:to>
    <xdr:cxnSp macro="">
      <xdr:nvCxnSpPr>
        <xdr:cNvPr id="255" name="直線コネクタ 254"/>
        <xdr:cNvCxnSpPr/>
      </xdr:nvCxnSpPr>
      <xdr:spPr>
        <a:xfrm flipV="1">
          <a:off x="13893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135165</xdr:rowOff>
    </xdr:to>
    <xdr:cxnSp macro="">
      <xdr:nvCxnSpPr>
        <xdr:cNvPr id="258" name="直線コネクタ 257"/>
        <xdr:cNvCxnSpPr/>
      </xdr:nvCxnSpPr>
      <xdr:spPr>
        <a:xfrm>
          <a:off x="13004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8" name="楕円 267"/>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9" name="その他該当値テキスト"/>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0" name="楕円 269"/>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71" name="テキスト ボックス 270"/>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2" name="楕円 271"/>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3" name="テキスト ボックス 272"/>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4" name="楕円 273"/>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5" name="テキスト ボックス 274"/>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6" name="楕円 275"/>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77" name="テキスト ボックス 276"/>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年度における決算額全体にしめる補助費等は、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子育てのための施設等利用給付費や下水道事業会計繰出金、プレミアム商品券事業の増などにより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経費として前年度より増となったことで、対前年度比で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補助費等にかかる経常収支比率が類似団体を大きく上回っているのは、常備消防の東京都事務の東京都負担金、ごみ処理等に係る一部事務組合への負担金、病院への補助が多額になっているためである。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常備消防事務に対する補助は大きく変化しない見込みであるが、一部事務組合への負担金は、焼却施設の更新工事などが進められるなかで、増が予想される。また、病院についても動向を注視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39</xdr:row>
      <xdr:rowOff>24130</xdr:rowOff>
    </xdr:to>
    <xdr:cxnSp macro="">
      <xdr:nvCxnSpPr>
        <xdr:cNvPr id="309" name="直線コネクタ 308"/>
        <xdr:cNvCxnSpPr/>
      </xdr:nvCxnSpPr>
      <xdr:spPr>
        <a:xfrm>
          <a:off x="15671800" y="6573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58420</xdr:rowOff>
    </xdr:to>
    <xdr:cxnSp macro="">
      <xdr:nvCxnSpPr>
        <xdr:cNvPr id="312" name="直線コネクタ 311"/>
        <xdr:cNvCxnSpPr/>
      </xdr:nvCxnSpPr>
      <xdr:spPr>
        <a:xfrm>
          <a:off x="14782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88900</xdr:rowOff>
    </xdr:to>
    <xdr:cxnSp macro="">
      <xdr:nvCxnSpPr>
        <xdr:cNvPr id="315" name="直線コネクタ 314"/>
        <xdr:cNvCxnSpPr/>
      </xdr:nvCxnSpPr>
      <xdr:spPr>
        <a:xfrm flipV="1">
          <a:off x="13893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73660</xdr:rowOff>
    </xdr:from>
    <xdr:to>
      <xdr:col>69</xdr:col>
      <xdr:colOff>92075</xdr:colOff>
      <xdr:row>38</xdr:row>
      <xdr:rowOff>88900</xdr:rowOff>
    </xdr:to>
    <xdr:cxnSp macro="">
      <xdr:nvCxnSpPr>
        <xdr:cNvPr id="318" name="直線コネクタ 317"/>
        <xdr:cNvCxnSpPr/>
      </xdr:nvCxnSpPr>
      <xdr:spPr>
        <a:xfrm>
          <a:off x="13004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8" name="楕円 327"/>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9"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34" name="楕円 333"/>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35" name="テキスト ボックス 334"/>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22860</xdr:rowOff>
    </xdr:from>
    <xdr:to>
      <xdr:col>65</xdr:col>
      <xdr:colOff>53975</xdr:colOff>
      <xdr:row>38</xdr:row>
      <xdr:rowOff>124460</xdr:rowOff>
    </xdr:to>
    <xdr:sp macro="" textlink="">
      <xdr:nvSpPr>
        <xdr:cNvPr id="336" name="楕円 335"/>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109237</xdr:rowOff>
    </xdr:from>
    <xdr:ext cx="762000" cy="259045"/>
    <xdr:sp macro="" textlink="">
      <xdr:nvSpPr>
        <xdr:cNvPr id="337" name="テキスト ボックス 336"/>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年度に借り入れた第十四小学校耐震補強・大規模改造、平成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年度に借り入れた市民会館駐車場用地など、元金償還額の大きい借り入れの償還が平成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年度で終了したことなどにより、分子である公債費が前年度に比べ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7,200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万円減少したことにより、公債費に係る経常収支比率は前年度より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ポイント好転し、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ついては、今後も市債借入額が償還元金を上回らないとした財政規律を基本としつつ、債務残高の抑制に努めていくが、今後、老朽化する公共施設等の大規模改修や再開発事業などにより、公債費は増加に転じる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24130</xdr:rowOff>
    </xdr:to>
    <xdr:cxnSp macro="">
      <xdr:nvCxnSpPr>
        <xdr:cNvPr id="370" name="直線コネクタ 369"/>
        <xdr:cNvCxnSpPr/>
      </xdr:nvCxnSpPr>
      <xdr:spPr>
        <a:xfrm flipV="1">
          <a:off x="3987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24130</xdr:rowOff>
    </xdr:to>
    <xdr:cxnSp macro="">
      <xdr:nvCxnSpPr>
        <xdr:cNvPr id="373" name="直線コネクタ 372"/>
        <xdr:cNvCxnSpPr/>
      </xdr:nvCxnSpPr>
      <xdr:spPr>
        <a:xfrm>
          <a:off x="3098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24130</xdr:rowOff>
    </xdr:to>
    <xdr:cxnSp macro="">
      <xdr:nvCxnSpPr>
        <xdr:cNvPr id="376" name="直線コネクタ 375"/>
        <xdr:cNvCxnSpPr/>
      </xdr:nvCxnSpPr>
      <xdr:spPr>
        <a:xfrm flipV="1">
          <a:off x="2209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24130</xdr:rowOff>
    </xdr:to>
    <xdr:cxnSp macro="">
      <xdr:nvCxnSpPr>
        <xdr:cNvPr id="379" name="直線コネクタ 378"/>
        <xdr:cNvCxnSpPr/>
      </xdr:nvCxnSpPr>
      <xdr:spPr>
        <a:xfrm>
          <a:off x="1320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9" name="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1" name="楕円 390"/>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2" name="テキスト ボックス 391"/>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4" name="テキスト ボックス 393"/>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5" name="楕円 394"/>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6" name="テキスト ボックス 395"/>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7" name="楕円 396"/>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8" name="テキスト ボックス 397"/>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公債費以外の経常収支比率が、前年度に対して１．２ポイント上回った要因としては、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子育てのための施設等利用給付費や下水道事業会計繰出金等の増により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補助費等で１．８ポイント、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社会福祉費の増により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扶助費で０．５ポイント悪化したことなどによる。　類似団体均で比べると２．８ポイント上回っているが、補助費等や扶助費が類似団体と比較すると高い数値にあるため、結果として上回っている。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fontAlgn="base"/>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79</xdr:row>
      <xdr:rowOff>31750</xdr:rowOff>
    </xdr:to>
    <xdr:cxnSp macro="">
      <xdr:nvCxnSpPr>
        <xdr:cNvPr id="431" name="直線コネクタ 430"/>
        <xdr:cNvCxnSpPr/>
      </xdr:nvCxnSpPr>
      <xdr:spPr>
        <a:xfrm>
          <a:off x="15671800" y="134848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78</xdr:row>
      <xdr:rowOff>142239</xdr:rowOff>
    </xdr:to>
    <xdr:cxnSp macro="">
      <xdr:nvCxnSpPr>
        <xdr:cNvPr id="434" name="直線コネクタ 433"/>
        <xdr:cNvCxnSpPr/>
      </xdr:nvCxnSpPr>
      <xdr:spPr>
        <a:xfrm flipV="1">
          <a:off x="14782800" y="13484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107950</xdr:rowOff>
    </xdr:to>
    <xdr:cxnSp macro="">
      <xdr:nvCxnSpPr>
        <xdr:cNvPr id="437" name="直線コネクタ 436"/>
        <xdr:cNvCxnSpPr/>
      </xdr:nvCxnSpPr>
      <xdr:spPr>
        <a:xfrm flipV="1">
          <a:off x="13893800" y="13515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107950</xdr:rowOff>
    </xdr:to>
    <xdr:cxnSp macro="">
      <xdr:nvCxnSpPr>
        <xdr:cNvPr id="440" name="直線コネクタ 439"/>
        <xdr:cNvCxnSpPr/>
      </xdr:nvCxnSpPr>
      <xdr:spPr>
        <a:xfrm>
          <a:off x="13004800" y="13431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0" name="楕円 449"/>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1"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60961</xdr:rowOff>
    </xdr:from>
    <xdr:to>
      <xdr:col>78</xdr:col>
      <xdr:colOff>120650</xdr:colOff>
      <xdr:row>78</xdr:row>
      <xdr:rowOff>162561</xdr:rowOff>
    </xdr:to>
    <xdr:sp macro="" textlink="">
      <xdr:nvSpPr>
        <xdr:cNvPr id="452" name="楕円 451"/>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53" name="テキスト ボックス 452"/>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54" name="楕円 453"/>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55" name="テキスト ボックス 454"/>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56" name="楕円 455"/>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7" name="テキスト ボックス 456"/>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8" name="楕円 457"/>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9" name="テキスト ボックス 458"/>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78430</xdr:rowOff>
    </xdr:from>
    <xdr:to>
      <xdr:col>29</xdr:col>
      <xdr:colOff>127000</xdr:colOff>
      <xdr:row>19</xdr:row>
      <xdr:rowOff>104399</xdr:rowOff>
    </xdr:to>
    <xdr:cxnSp macro="">
      <xdr:nvCxnSpPr>
        <xdr:cNvPr id="48" name="直線コネクタ 47"/>
        <xdr:cNvCxnSpPr/>
      </xdr:nvCxnSpPr>
      <xdr:spPr bwMode="auto">
        <a:xfrm flipV="1">
          <a:off x="5003800" y="3383605"/>
          <a:ext cx="647700" cy="2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88443</xdr:rowOff>
    </xdr:from>
    <xdr:to>
      <xdr:col>26</xdr:col>
      <xdr:colOff>50800</xdr:colOff>
      <xdr:row>19</xdr:row>
      <xdr:rowOff>104399</xdr:rowOff>
    </xdr:to>
    <xdr:cxnSp macro="">
      <xdr:nvCxnSpPr>
        <xdr:cNvPr id="51" name="直線コネクタ 50"/>
        <xdr:cNvCxnSpPr/>
      </xdr:nvCxnSpPr>
      <xdr:spPr bwMode="auto">
        <a:xfrm>
          <a:off x="4305300" y="3393618"/>
          <a:ext cx="698500" cy="1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88443</xdr:rowOff>
    </xdr:from>
    <xdr:to>
      <xdr:col>22</xdr:col>
      <xdr:colOff>114300</xdr:colOff>
      <xdr:row>19</xdr:row>
      <xdr:rowOff>104170</xdr:rowOff>
    </xdr:to>
    <xdr:cxnSp macro="">
      <xdr:nvCxnSpPr>
        <xdr:cNvPr id="54" name="直線コネクタ 53"/>
        <xdr:cNvCxnSpPr/>
      </xdr:nvCxnSpPr>
      <xdr:spPr bwMode="auto">
        <a:xfrm flipV="1">
          <a:off x="3606800" y="3393618"/>
          <a:ext cx="6985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104170</xdr:rowOff>
    </xdr:from>
    <xdr:to>
      <xdr:col>18</xdr:col>
      <xdr:colOff>177800</xdr:colOff>
      <xdr:row>19</xdr:row>
      <xdr:rowOff>119258</xdr:rowOff>
    </xdr:to>
    <xdr:cxnSp macro="">
      <xdr:nvCxnSpPr>
        <xdr:cNvPr id="57" name="直線コネクタ 56"/>
        <xdr:cNvCxnSpPr/>
      </xdr:nvCxnSpPr>
      <xdr:spPr bwMode="auto">
        <a:xfrm flipV="1">
          <a:off x="2908300" y="3409345"/>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27630</xdr:rowOff>
    </xdr:from>
    <xdr:to>
      <xdr:col>29</xdr:col>
      <xdr:colOff>177800</xdr:colOff>
      <xdr:row>19</xdr:row>
      <xdr:rowOff>129230</xdr:rowOff>
    </xdr:to>
    <xdr:sp macro="" textlink="">
      <xdr:nvSpPr>
        <xdr:cNvPr id="67" name="楕円 66"/>
        <xdr:cNvSpPr/>
      </xdr:nvSpPr>
      <xdr:spPr bwMode="auto">
        <a:xfrm>
          <a:off x="5600700" y="333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171157</xdr:rowOff>
    </xdr:from>
    <xdr:ext cx="762000" cy="259045"/>
    <xdr:sp macro="" textlink="">
      <xdr:nvSpPr>
        <xdr:cNvPr id="68" name="人口1人当たり決算額の推移該当値テキスト130"/>
        <xdr:cNvSpPr txBox="1"/>
      </xdr:nvSpPr>
      <xdr:spPr>
        <a:xfrm>
          <a:off x="5740400" y="33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53599</xdr:rowOff>
    </xdr:from>
    <xdr:to>
      <xdr:col>26</xdr:col>
      <xdr:colOff>101600</xdr:colOff>
      <xdr:row>19</xdr:row>
      <xdr:rowOff>155199</xdr:rowOff>
    </xdr:to>
    <xdr:sp macro="" textlink="">
      <xdr:nvSpPr>
        <xdr:cNvPr id="69" name="楕円 68"/>
        <xdr:cNvSpPr/>
      </xdr:nvSpPr>
      <xdr:spPr bwMode="auto">
        <a:xfrm>
          <a:off x="4953000" y="335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139976</xdr:rowOff>
    </xdr:from>
    <xdr:ext cx="736600" cy="259045"/>
    <xdr:sp macro="" textlink="">
      <xdr:nvSpPr>
        <xdr:cNvPr id="70" name="テキスト ボックス 69"/>
        <xdr:cNvSpPr txBox="1"/>
      </xdr:nvSpPr>
      <xdr:spPr>
        <a:xfrm>
          <a:off x="4622800" y="3445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37643</xdr:rowOff>
    </xdr:from>
    <xdr:to>
      <xdr:col>22</xdr:col>
      <xdr:colOff>165100</xdr:colOff>
      <xdr:row>19</xdr:row>
      <xdr:rowOff>139243</xdr:rowOff>
    </xdr:to>
    <xdr:sp macro="" textlink="">
      <xdr:nvSpPr>
        <xdr:cNvPr id="71" name="楕円 70"/>
        <xdr:cNvSpPr/>
      </xdr:nvSpPr>
      <xdr:spPr bwMode="auto">
        <a:xfrm>
          <a:off x="4254500" y="334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124020</xdr:rowOff>
    </xdr:from>
    <xdr:ext cx="762000" cy="259045"/>
    <xdr:sp macro="" textlink="">
      <xdr:nvSpPr>
        <xdr:cNvPr id="72" name="テキスト ボックス 71"/>
        <xdr:cNvSpPr txBox="1"/>
      </xdr:nvSpPr>
      <xdr:spPr>
        <a:xfrm>
          <a:off x="3924300" y="34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53370</xdr:rowOff>
    </xdr:from>
    <xdr:to>
      <xdr:col>19</xdr:col>
      <xdr:colOff>38100</xdr:colOff>
      <xdr:row>19</xdr:row>
      <xdr:rowOff>154970</xdr:rowOff>
    </xdr:to>
    <xdr:sp macro="" textlink="">
      <xdr:nvSpPr>
        <xdr:cNvPr id="73" name="楕円 72"/>
        <xdr:cNvSpPr/>
      </xdr:nvSpPr>
      <xdr:spPr bwMode="auto">
        <a:xfrm>
          <a:off x="3556000" y="335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139747</xdr:rowOff>
    </xdr:from>
    <xdr:ext cx="762000" cy="259045"/>
    <xdr:sp macro="" textlink="">
      <xdr:nvSpPr>
        <xdr:cNvPr id="74" name="テキスト ボックス 73"/>
        <xdr:cNvSpPr txBox="1"/>
      </xdr:nvSpPr>
      <xdr:spPr>
        <a:xfrm>
          <a:off x="3225800" y="34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68458</xdr:rowOff>
    </xdr:from>
    <xdr:to>
      <xdr:col>15</xdr:col>
      <xdr:colOff>101600</xdr:colOff>
      <xdr:row>19</xdr:row>
      <xdr:rowOff>170058</xdr:rowOff>
    </xdr:to>
    <xdr:sp macro="" textlink="">
      <xdr:nvSpPr>
        <xdr:cNvPr id="75" name="楕円 74"/>
        <xdr:cNvSpPr/>
      </xdr:nvSpPr>
      <xdr:spPr bwMode="auto">
        <a:xfrm>
          <a:off x="2857500" y="33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154835</xdr:rowOff>
    </xdr:from>
    <xdr:ext cx="762000" cy="259045"/>
    <xdr:sp macro="" textlink="">
      <xdr:nvSpPr>
        <xdr:cNvPr id="76" name="テキスト ボックス 75"/>
        <xdr:cNvSpPr txBox="1"/>
      </xdr:nvSpPr>
      <xdr:spPr>
        <a:xfrm>
          <a:off x="2527300" y="34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80366</xdr:rowOff>
    </xdr:from>
    <xdr:to>
      <xdr:col>29</xdr:col>
      <xdr:colOff>127000</xdr:colOff>
      <xdr:row>36</xdr:row>
      <xdr:rowOff>110465</xdr:rowOff>
    </xdr:to>
    <xdr:cxnSp macro="">
      <xdr:nvCxnSpPr>
        <xdr:cNvPr id="109" name="直線コネクタ 108"/>
        <xdr:cNvCxnSpPr/>
      </xdr:nvCxnSpPr>
      <xdr:spPr bwMode="auto">
        <a:xfrm flipV="1">
          <a:off x="5003800" y="7033616"/>
          <a:ext cx="6477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110465</xdr:rowOff>
    </xdr:from>
    <xdr:to>
      <xdr:col>26</xdr:col>
      <xdr:colOff>50800</xdr:colOff>
      <xdr:row>36</xdr:row>
      <xdr:rowOff>142011</xdr:rowOff>
    </xdr:to>
    <xdr:cxnSp macro="">
      <xdr:nvCxnSpPr>
        <xdr:cNvPr id="112" name="直線コネクタ 111"/>
        <xdr:cNvCxnSpPr/>
      </xdr:nvCxnSpPr>
      <xdr:spPr bwMode="auto">
        <a:xfrm flipV="1">
          <a:off x="4305300" y="7063715"/>
          <a:ext cx="6985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142011</xdr:rowOff>
    </xdr:from>
    <xdr:to>
      <xdr:col>22</xdr:col>
      <xdr:colOff>114300</xdr:colOff>
      <xdr:row>37</xdr:row>
      <xdr:rowOff>11900</xdr:rowOff>
    </xdr:to>
    <xdr:cxnSp macro="">
      <xdr:nvCxnSpPr>
        <xdr:cNvPr id="115" name="直線コネクタ 114"/>
        <xdr:cNvCxnSpPr/>
      </xdr:nvCxnSpPr>
      <xdr:spPr bwMode="auto">
        <a:xfrm flipV="1">
          <a:off x="3606800" y="7095261"/>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11900</xdr:rowOff>
    </xdr:from>
    <xdr:to>
      <xdr:col>18</xdr:col>
      <xdr:colOff>177800</xdr:colOff>
      <xdr:row>37</xdr:row>
      <xdr:rowOff>22416</xdr:rowOff>
    </xdr:to>
    <xdr:cxnSp macro="">
      <xdr:nvCxnSpPr>
        <xdr:cNvPr id="118" name="直線コネクタ 117"/>
        <xdr:cNvCxnSpPr/>
      </xdr:nvCxnSpPr>
      <xdr:spPr bwMode="auto">
        <a:xfrm flipV="1">
          <a:off x="2908300" y="713660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29566</xdr:rowOff>
    </xdr:from>
    <xdr:to>
      <xdr:col>29</xdr:col>
      <xdr:colOff>177800</xdr:colOff>
      <xdr:row>36</xdr:row>
      <xdr:rowOff>131166</xdr:rowOff>
    </xdr:to>
    <xdr:sp macro="" textlink="">
      <xdr:nvSpPr>
        <xdr:cNvPr id="128" name="楕円 127"/>
        <xdr:cNvSpPr/>
      </xdr:nvSpPr>
      <xdr:spPr bwMode="auto">
        <a:xfrm>
          <a:off x="56007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1643</xdr:rowOff>
    </xdr:from>
    <xdr:ext cx="762000" cy="259045"/>
    <xdr:sp macro="" textlink="">
      <xdr:nvSpPr>
        <xdr:cNvPr id="129" name="人口1人当たり決算額の推移該当値テキスト445"/>
        <xdr:cNvSpPr txBox="1"/>
      </xdr:nvSpPr>
      <xdr:spPr>
        <a:xfrm>
          <a:off x="5740400" y="69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59665</xdr:rowOff>
    </xdr:from>
    <xdr:to>
      <xdr:col>26</xdr:col>
      <xdr:colOff>101600</xdr:colOff>
      <xdr:row>36</xdr:row>
      <xdr:rowOff>161265</xdr:rowOff>
    </xdr:to>
    <xdr:sp macro="" textlink="">
      <xdr:nvSpPr>
        <xdr:cNvPr id="130" name="楕円 129"/>
        <xdr:cNvSpPr/>
      </xdr:nvSpPr>
      <xdr:spPr bwMode="auto">
        <a:xfrm>
          <a:off x="49530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146042</xdr:rowOff>
    </xdr:from>
    <xdr:ext cx="736600" cy="259045"/>
    <xdr:sp macro="" textlink="">
      <xdr:nvSpPr>
        <xdr:cNvPr id="131" name="テキスト ボックス 130"/>
        <xdr:cNvSpPr txBox="1"/>
      </xdr:nvSpPr>
      <xdr:spPr>
        <a:xfrm>
          <a:off x="4622800" y="7099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91211</xdr:rowOff>
    </xdr:from>
    <xdr:to>
      <xdr:col>22</xdr:col>
      <xdr:colOff>165100</xdr:colOff>
      <xdr:row>37</xdr:row>
      <xdr:rowOff>21361</xdr:rowOff>
    </xdr:to>
    <xdr:sp macro="" textlink="">
      <xdr:nvSpPr>
        <xdr:cNvPr id="132" name="楕円 131"/>
        <xdr:cNvSpPr/>
      </xdr:nvSpPr>
      <xdr:spPr bwMode="auto">
        <a:xfrm>
          <a:off x="42545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6138</xdr:rowOff>
    </xdr:from>
    <xdr:ext cx="762000" cy="259045"/>
    <xdr:sp macro="" textlink="">
      <xdr:nvSpPr>
        <xdr:cNvPr id="133" name="テキスト ボックス 132"/>
        <xdr:cNvSpPr txBox="1"/>
      </xdr:nvSpPr>
      <xdr:spPr>
        <a:xfrm>
          <a:off x="3924300" y="71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132550</xdr:rowOff>
    </xdr:from>
    <xdr:to>
      <xdr:col>19</xdr:col>
      <xdr:colOff>38100</xdr:colOff>
      <xdr:row>37</xdr:row>
      <xdr:rowOff>62700</xdr:rowOff>
    </xdr:to>
    <xdr:sp macro="" textlink="">
      <xdr:nvSpPr>
        <xdr:cNvPr id="134" name="楕円 133"/>
        <xdr:cNvSpPr/>
      </xdr:nvSpPr>
      <xdr:spPr bwMode="auto">
        <a:xfrm>
          <a:off x="35560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47477</xdr:rowOff>
    </xdr:from>
    <xdr:ext cx="762000" cy="259045"/>
    <xdr:sp macro="" textlink="">
      <xdr:nvSpPr>
        <xdr:cNvPr id="135" name="テキスト ボックス 134"/>
        <xdr:cNvSpPr txBox="1"/>
      </xdr:nvSpPr>
      <xdr:spPr>
        <a:xfrm>
          <a:off x="32258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143066</xdr:rowOff>
    </xdr:from>
    <xdr:to>
      <xdr:col>15</xdr:col>
      <xdr:colOff>101600</xdr:colOff>
      <xdr:row>37</xdr:row>
      <xdr:rowOff>73216</xdr:rowOff>
    </xdr:to>
    <xdr:sp macro="" textlink="">
      <xdr:nvSpPr>
        <xdr:cNvPr id="136" name="楕円 135"/>
        <xdr:cNvSpPr/>
      </xdr:nvSpPr>
      <xdr:spPr bwMode="auto">
        <a:xfrm>
          <a:off x="2857500" y="709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57993</xdr:rowOff>
    </xdr:from>
    <xdr:ext cx="762000" cy="259045"/>
    <xdr:sp macro="" textlink="">
      <xdr:nvSpPr>
        <xdr:cNvPr id="137" name="テキスト ボックス 136"/>
        <xdr:cNvSpPr txBox="1"/>
      </xdr:nvSpPr>
      <xdr:spPr>
        <a:xfrm>
          <a:off x="2527300" y="718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97066</xdr:rowOff>
    </xdr:from>
    <xdr:to>
      <xdr:col>24</xdr:col>
      <xdr:colOff>63500</xdr:colOff>
      <xdr:row>37</xdr:row>
      <xdr:rowOff>110249</xdr:rowOff>
    </xdr:to>
    <xdr:cxnSp macro="">
      <xdr:nvCxnSpPr>
        <xdr:cNvPr id="61" name="直線コネクタ 60"/>
        <xdr:cNvCxnSpPr/>
      </xdr:nvCxnSpPr>
      <xdr:spPr>
        <a:xfrm flipV="1">
          <a:off x="3797300" y="6440716"/>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48222</xdr:rowOff>
    </xdr:from>
    <xdr:to>
      <xdr:col>19</xdr:col>
      <xdr:colOff>177800</xdr:colOff>
      <xdr:row>37</xdr:row>
      <xdr:rowOff>110249</xdr:rowOff>
    </xdr:to>
    <xdr:cxnSp macro="">
      <xdr:nvCxnSpPr>
        <xdr:cNvPr id="64" name="直線コネクタ 63"/>
        <xdr:cNvCxnSpPr/>
      </xdr:nvCxnSpPr>
      <xdr:spPr>
        <a:xfrm>
          <a:off x="2908300" y="6391872"/>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48222</xdr:rowOff>
    </xdr:from>
    <xdr:to>
      <xdr:col>15</xdr:col>
      <xdr:colOff>50800</xdr:colOff>
      <xdr:row>37</xdr:row>
      <xdr:rowOff>103200</xdr:rowOff>
    </xdr:to>
    <xdr:cxnSp macro="">
      <xdr:nvCxnSpPr>
        <xdr:cNvPr id="67" name="直線コネクタ 66"/>
        <xdr:cNvCxnSpPr/>
      </xdr:nvCxnSpPr>
      <xdr:spPr>
        <a:xfrm flipV="1">
          <a:off x="2019300" y="6391872"/>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71463</xdr:rowOff>
    </xdr:from>
    <xdr:to>
      <xdr:col>10</xdr:col>
      <xdr:colOff>114300</xdr:colOff>
      <xdr:row>37</xdr:row>
      <xdr:rowOff>103200</xdr:rowOff>
    </xdr:to>
    <xdr:cxnSp macro="">
      <xdr:nvCxnSpPr>
        <xdr:cNvPr id="70" name="直線コネクタ 69"/>
        <xdr:cNvCxnSpPr/>
      </xdr:nvCxnSpPr>
      <xdr:spPr>
        <a:xfrm>
          <a:off x="1130300" y="641511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119168</xdr:rowOff>
    </xdr:from>
    <xdr:ext cx="534377" cy="259045"/>
    <xdr:sp macro="" textlink="">
      <xdr:nvSpPr>
        <xdr:cNvPr id="74" name="テキスト ボックス 73"/>
        <xdr:cNvSpPr txBox="1"/>
      </xdr:nvSpPr>
      <xdr:spPr>
        <a:xfrm>
          <a:off x="863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46266</xdr:rowOff>
    </xdr:from>
    <xdr:to>
      <xdr:col>24</xdr:col>
      <xdr:colOff>114300</xdr:colOff>
      <xdr:row>37</xdr:row>
      <xdr:rowOff>147866</xdr:rowOff>
    </xdr:to>
    <xdr:sp macro="" textlink="">
      <xdr:nvSpPr>
        <xdr:cNvPr id="80" name="楕円 79"/>
        <xdr:cNvSpPr/>
      </xdr:nvSpPr>
      <xdr:spPr>
        <a:xfrm>
          <a:off x="45847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24693</xdr:rowOff>
    </xdr:from>
    <xdr:ext cx="534377" cy="259045"/>
    <xdr:sp macro="" textlink="">
      <xdr:nvSpPr>
        <xdr:cNvPr id="81" name="人件費該当値テキスト"/>
        <xdr:cNvSpPr txBox="1"/>
      </xdr:nvSpPr>
      <xdr:spPr>
        <a:xfrm>
          <a:off x="4686300"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59449</xdr:rowOff>
    </xdr:from>
    <xdr:to>
      <xdr:col>20</xdr:col>
      <xdr:colOff>38100</xdr:colOff>
      <xdr:row>37</xdr:row>
      <xdr:rowOff>161049</xdr:rowOff>
    </xdr:to>
    <xdr:sp macro="" textlink="">
      <xdr:nvSpPr>
        <xdr:cNvPr id="82" name="楕円 81"/>
        <xdr:cNvSpPr/>
      </xdr:nvSpPr>
      <xdr:spPr>
        <a:xfrm>
          <a:off x="3746500" y="64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152176</xdr:rowOff>
    </xdr:from>
    <xdr:ext cx="534377" cy="259045"/>
    <xdr:sp macro="" textlink="">
      <xdr:nvSpPr>
        <xdr:cNvPr id="83" name="テキスト ボックス 82"/>
        <xdr:cNvSpPr txBox="1"/>
      </xdr:nvSpPr>
      <xdr:spPr>
        <a:xfrm>
          <a:off x="3530111" y="64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168872</xdr:rowOff>
    </xdr:from>
    <xdr:to>
      <xdr:col>15</xdr:col>
      <xdr:colOff>101600</xdr:colOff>
      <xdr:row>37</xdr:row>
      <xdr:rowOff>99022</xdr:rowOff>
    </xdr:to>
    <xdr:sp macro="" textlink="">
      <xdr:nvSpPr>
        <xdr:cNvPr id="84" name="楕円 83"/>
        <xdr:cNvSpPr/>
      </xdr:nvSpPr>
      <xdr:spPr>
        <a:xfrm>
          <a:off x="2857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90149</xdr:rowOff>
    </xdr:from>
    <xdr:ext cx="534377" cy="259045"/>
    <xdr:sp macro="" textlink="">
      <xdr:nvSpPr>
        <xdr:cNvPr id="85" name="テキスト ボックス 84"/>
        <xdr:cNvSpPr txBox="1"/>
      </xdr:nvSpPr>
      <xdr:spPr>
        <a:xfrm>
          <a:off x="2641111" y="64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52400</xdr:rowOff>
    </xdr:from>
    <xdr:to>
      <xdr:col>10</xdr:col>
      <xdr:colOff>165100</xdr:colOff>
      <xdr:row>37</xdr:row>
      <xdr:rowOff>154000</xdr:rowOff>
    </xdr:to>
    <xdr:sp macro="" textlink="">
      <xdr:nvSpPr>
        <xdr:cNvPr id="86" name="楕円 85"/>
        <xdr:cNvSpPr/>
      </xdr:nvSpPr>
      <xdr:spPr>
        <a:xfrm>
          <a:off x="1968500" y="63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145127</xdr:rowOff>
    </xdr:from>
    <xdr:ext cx="534377" cy="259045"/>
    <xdr:sp macro="" textlink="">
      <xdr:nvSpPr>
        <xdr:cNvPr id="87" name="テキスト ボックス 86"/>
        <xdr:cNvSpPr txBox="1"/>
      </xdr:nvSpPr>
      <xdr:spPr>
        <a:xfrm>
          <a:off x="1752111" y="64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20663</xdr:rowOff>
    </xdr:from>
    <xdr:to>
      <xdr:col>6</xdr:col>
      <xdr:colOff>38100</xdr:colOff>
      <xdr:row>37</xdr:row>
      <xdr:rowOff>122263</xdr:rowOff>
    </xdr:to>
    <xdr:sp macro="" textlink="">
      <xdr:nvSpPr>
        <xdr:cNvPr id="88" name="楕円 87"/>
        <xdr:cNvSpPr/>
      </xdr:nvSpPr>
      <xdr:spPr>
        <a:xfrm>
          <a:off x="1079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113390</xdr:rowOff>
    </xdr:from>
    <xdr:ext cx="534377" cy="259045"/>
    <xdr:sp macro="" textlink="">
      <xdr:nvSpPr>
        <xdr:cNvPr id="89" name="テキスト ボックス 88"/>
        <xdr:cNvSpPr txBox="1"/>
      </xdr:nvSpPr>
      <xdr:spPr>
        <a:xfrm>
          <a:off x="863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70140</xdr:rowOff>
    </xdr:from>
    <xdr:to>
      <xdr:col>24</xdr:col>
      <xdr:colOff>63500</xdr:colOff>
      <xdr:row>56</xdr:row>
      <xdr:rowOff>132499</xdr:rowOff>
    </xdr:to>
    <xdr:cxnSp macro="">
      <xdr:nvCxnSpPr>
        <xdr:cNvPr id="121" name="直線コネクタ 120"/>
        <xdr:cNvCxnSpPr/>
      </xdr:nvCxnSpPr>
      <xdr:spPr>
        <a:xfrm flipV="1">
          <a:off x="3797300" y="9671340"/>
          <a:ext cx="8382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132499</xdr:rowOff>
    </xdr:from>
    <xdr:to>
      <xdr:col>19</xdr:col>
      <xdr:colOff>177800</xdr:colOff>
      <xdr:row>56</xdr:row>
      <xdr:rowOff>155425</xdr:rowOff>
    </xdr:to>
    <xdr:cxnSp macro="">
      <xdr:nvCxnSpPr>
        <xdr:cNvPr id="124" name="直線コネクタ 123"/>
        <xdr:cNvCxnSpPr/>
      </xdr:nvCxnSpPr>
      <xdr:spPr>
        <a:xfrm flipV="1">
          <a:off x="2908300" y="9733699"/>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130589</xdr:rowOff>
    </xdr:from>
    <xdr:to>
      <xdr:col>15</xdr:col>
      <xdr:colOff>50800</xdr:colOff>
      <xdr:row>56</xdr:row>
      <xdr:rowOff>155425</xdr:rowOff>
    </xdr:to>
    <xdr:cxnSp macro="">
      <xdr:nvCxnSpPr>
        <xdr:cNvPr id="127" name="直線コネクタ 126"/>
        <xdr:cNvCxnSpPr/>
      </xdr:nvCxnSpPr>
      <xdr:spPr>
        <a:xfrm>
          <a:off x="2019300" y="9731789"/>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130589</xdr:rowOff>
    </xdr:from>
    <xdr:to>
      <xdr:col>10</xdr:col>
      <xdr:colOff>114300</xdr:colOff>
      <xdr:row>56</xdr:row>
      <xdr:rowOff>136892</xdr:rowOff>
    </xdr:to>
    <xdr:cxnSp macro="">
      <xdr:nvCxnSpPr>
        <xdr:cNvPr id="130" name="直線コネクタ 129"/>
        <xdr:cNvCxnSpPr/>
      </xdr:nvCxnSpPr>
      <xdr:spPr>
        <a:xfrm flipV="1">
          <a:off x="1130300" y="9731789"/>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157029</xdr:rowOff>
    </xdr:from>
    <xdr:ext cx="534377" cy="259045"/>
    <xdr:sp macro="" textlink="">
      <xdr:nvSpPr>
        <xdr:cNvPr id="134" name="テキスト ボックス 133"/>
        <xdr:cNvSpPr txBox="1"/>
      </xdr:nvSpPr>
      <xdr:spPr>
        <a:xfrm>
          <a:off x="863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19340</xdr:rowOff>
    </xdr:from>
    <xdr:to>
      <xdr:col>24</xdr:col>
      <xdr:colOff>114300</xdr:colOff>
      <xdr:row>56</xdr:row>
      <xdr:rowOff>120940</xdr:rowOff>
    </xdr:to>
    <xdr:sp macro="" textlink="">
      <xdr:nvSpPr>
        <xdr:cNvPr id="140" name="楕円 139"/>
        <xdr:cNvSpPr/>
      </xdr:nvSpPr>
      <xdr:spPr>
        <a:xfrm>
          <a:off x="4584700" y="96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42217</xdr:rowOff>
    </xdr:from>
    <xdr:ext cx="534377" cy="259045"/>
    <xdr:sp macro="" textlink="">
      <xdr:nvSpPr>
        <xdr:cNvPr id="141" name="物件費該当値テキスト"/>
        <xdr:cNvSpPr txBox="1"/>
      </xdr:nvSpPr>
      <xdr:spPr>
        <a:xfrm>
          <a:off x="4686300" y="947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81699</xdr:rowOff>
    </xdr:from>
    <xdr:to>
      <xdr:col>20</xdr:col>
      <xdr:colOff>38100</xdr:colOff>
      <xdr:row>57</xdr:row>
      <xdr:rowOff>11849</xdr:rowOff>
    </xdr:to>
    <xdr:sp macro="" textlink="">
      <xdr:nvSpPr>
        <xdr:cNvPr id="142" name="楕円 141"/>
        <xdr:cNvSpPr/>
      </xdr:nvSpPr>
      <xdr:spPr>
        <a:xfrm>
          <a:off x="3746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2976</xdr:rowOff>
    </xdr:from>
    <xdr:ext cx="534377" cy="259045"/>
    <xdr:sp macro="" textlink="">
      <xdr:nvSpPr>
        <xdr:cNvPr id="143" name="テキスト ボックス 142"/>
        <xdr:cNvSpPr txBox="1"/>
      </xdr:nvSpPr>
      <xdr:spPr>
        <a:xfrm>
          <a:off x="3530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104625</xdr:rowOff>
    </xdr:from>
    <xdr:to>
      <xdr:col>15</xdr:col>
      <xdr:colOff>101600</xdr:colOff>
      <xdr:row>57</xdr:row>
      <xdr:rowOff>34775</xdr:rowOff>
    </xdr:to>
    <xdr:sp macro="" textlink="">
      <xdr:nvSpPr>
        <xdr:cNvPr id="144" name="楕円 143"/>
        <xdr:cNvSpPr/>
      </xdr:nvSpPr>
      <xdr:spPr>
        <a:xfrm>
          <a:off x="2857500" y="97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25902</xdr:rowOff>
    </xdr:from>
    <xdr:ext cx="534377" cy="259045"/>
    <xdr:sp macro="" textlink="">
      <xdr:nvSpPr>
        <xdr:cNvPr id="145" name="テキスト ボックス 144"/>
        <xdr:cNvSpPr txBox="1"/>
      </xdr:nvSpPr>
      <xdr:spPr>
        <a:xfrm>
          <a:off x="2641111" y="97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79789</xdr:rowOff>
    </xdr:from>
    <xdr:to>
      <xdr:col>10</xdr:col>
      <xdr:colOff>165100</xdr:colOff>
      <xdr:row>57</xdr:row>
      <xdr:rowOff>9939</xdr:rowOff>
    </xdr:to>
    <xdr:sp macro="" textlink="">
      <xdr:nvSpPr>
        <xdr:cNvPr id="146" name="楕円 145"/>
        <xdr:cNvSpPr/>
      </xdr:nvSpPr>
      <xdr:spPr>
        <a:xfrm>
          <a:off x="1968500" y="9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xdr:rowOff>
    </xdr:from>
    <xdr:ext cx="534377" cy="259045"/>
    <xdr:sp macro="" textlink="">
      <xdr:nvSpPr>
        <xdr:cNvPr id="147" name="テキスト ボックス 146"/>
        <xdr:cNvSpPr txBox="1"/>
      </xdr:nvSpPr>
      <xdr:spPr>
        <a:xfrm>
          <a:off x="1752111" y="9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86092</xdr:rowOff>
    </xdr:from>
    <xdr:to>
      <xdr:col>6</xdr:col>
      <xdr:colOff>38100</xdr:colOff>
      <xdr:row>57</xdr:row>
      <xdr:rowOff>16242</xdr:rowOff>
    </xdr:to>
    <xdr:sp macro="" textlink="">
      <xdr:nvSpPr>
        <xdr:cNvPr id="148" name="楕円 147"/>
        <xdr:cNvSpPr/>
      </xdr:nvSpPr>
      <xdr:spPr>
        <a:xfrm>
          <a:off x="1079500" y="96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7369</xdr:rowOff>
    </xdr:from>
    <xdr:ext cx="534377" cy="259045"/>
    <xdr:sp macro="" textlink="">
      <xdr:nvSpPr>
        <xdr:cNvPr id="149" name="テキスト ボックス 148"/>
        <xdr:cNvSpPr txBox="1"/>
      </xdr:nvSpPr>
      <xdr:spPr>
        <a:xfrm>
          <a:off x="863111" y="97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163213</xdr:rowOff>
    </xdr:from>
    <xdr:to>
      <xdr:col>24</xdr:col>
      <xdr:colOff>63500</xdr:colOff>
      <xdr:row>78</xdr:row>
      <xdr:rowOff>166588</xdr:rowOff>
    </xdr:to>
    <xdr:cxnSp macro="">
      <xdr:nvCxnSpPr>
        <xdr:cNvPr id="180" name="直線コネクタ 179"/>
        <xdr:cNvCxnSpPr/>
      </xdr:nvCxnSpPr>
      <xdr:spPr>
        <a:xfrm>
          <a:off x="3797300" y="13536313"/>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152980</xdr:rowOff>
    </xdr:from>
    <xdr:to>
      <xdr:col>19</xdr:col>
      <xdr:colOff>177800</xdr:colOff>
      <xdr:row>78</xdr:row>
      <xdr:rowOff>163213</xdr:rowOff>
    </xdr:to>
    <xdr:cxnSp macro="">
      <xdr:nvCxnSpPr>
        <xdr:cNvPr id="183" name="直線コネクタ 182"/>
        <xdr:cNvCxnSpPr/>
      </xdr:nvCxnSpPr>
      <xdr:spPr>
        <a:xfrm>
          <a:off x="2908300" y="13526080"/>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152980</xdr:rowOff>
    </xdr:from>
    <xdr:to>
      <xdr:col>15</xdr:col>
      <xdr:colOff>50800</xdr:colOff>
      <xdr:row>78</xdr:row>
      <xdr:rowOff>153198</xdr:rowOff>
    </xdr:to>
    <xdr:cxnSp macro="">
      <xdr:nvCxnSpPr>
        <xdr:cNvPr id="186" name="直線コネクタ 185"/>
        <xdr:cNvCxnSpPr/>
      </xdr:nvCxnSpPr>
      <xdr:spPr>
        <a:xfrm flipV="1">
          <a:off x="2019300" y="1352608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107260</xdr:rowOff>
    </xdr:from>
    <xdr:to>
      <xdr:col>10</xdr:col>
      <xdr:colOff>114300</xdr:colOff>
      <xdr:row>78</xdr:row>
      <xdr:rowOff>153198</xdr:rowOff>
    </xdr:to>
    <xdr:cxnSp macro="">
      <xdr:nvCxnSpPr>
        <xdr:cNvPr id="189" name="直線コネクタ 188"/>
        <xdr:cNvCxnSpPr/>
      </xdr:nvCxnSpPr>
      <xdr:spPr>
        <a:xfrm>
          <a:off x="1130300" y="13480360"/>
          <a:ext cx="889000" cy="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119071</xdr:rowOff>
    </xdr:from>
    <xdr:ext cx="469744" cy="259045"/>
    <xdr:sp macro="" textlink="">
      <xdr:nvSpPr>
        <xdr:cNvPr id="193" name="テキスト ボックス 192"/>
        <xdr:cNvSpPr txBox="1"/>
      </xdr:nvSpPr>
      <xdr:spPr>
        <a:xfrm>
          <a:off x="895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115788</xdr:rowOff>
    </xdr:from>
    <xdr:to>
      <xdr:col>24</xdr:col>
      <xdr:colOff>114300</xdr:colOff>
      <xdr:row>79</xdr:row>
      <xdr:rowOff>45938</xdr:rowOff>
    </xdr:to>
    <xdr:sp macro="" textlink="">
      <xdr:nvSpPr>
        <xdr:cNvPr id="199" name="楕円 198"/>
        <xdr:cNvSpPr/>
      </xdr:nvSpPr>
      <xdr:spPr>
        <a:xfrm>
          <a:off x="4584700" y="13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30715</xdr:rowOff>
    </xdr:from>
    <xdr:ext cx="378565" cy="259045"/>
    <xdr:sp macro="" textlink="">
      <xdr:nvSpPr>
        <xdr:cNvPr id="200" name="維持補修費該当値テキスト"/>
        <xdr:cNvSpPr txBox="1"/>
      </xdr:nvSpPr>
      <xdr:spPr>
        <a:xfrm>
          <a:off x="4686300" y="13403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112413</xdr:rowOff>
    </xdr:from>
    <xdr:to>
      <xdr:col>20</xdr:col>
      <xdr:colOff>38100</xdr:colOff>
      <xdr:row>79</xdr:row>
      <xdr:rowOff>42563</xdr:rowOff>
    </xdr:to>
    <xdr:sp macro="" textlink="">
      <xdr:nvSpPr>
        <xdr:cNvPr id="201" name="楕円 200"/>
        <xdr:cNvSpPr/>
      </xdr:nvSpPr>
      <xdr:spPr>
        <a:xfrm>
          <a:off x="3746500" y="134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33690</xdr:rowOff>
    </xdr:from>
    <xdr:ext cx="378565" cy="259045"/>
    <xdr:sp macro="" textlink="">
      <xdr:nvSpPr>
        <xdr:cNvPr id="202" name="テキスト ボックス 201"/>
        <xdr:cNvSpPr txBox="1"/>
      </xdr:nvSpPr>
      <xdr:spPr>
        <a:xfrm>
          <a:off x="3608017" y="1357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102180</xdr:rowOff>
    </xdr:from>
    <xdr:to>
      <xdr:col>15</xdr:col>
      <xdr:colOff>101600</xdr:colOff>
      <xdr:row>79</xdr:row>
      <xdr:rowOff>32330</xdr:rowOff>
    </xdr:to>
    <xdr:sp macro="" textlink="">
      <xdr:nvSpPr>
        <xdr:cNvPr id="203" name="楕円 202"/>
        <xdr:cNvSpPr/>
      </xdr:nvSpPr>
      <xdr:spPr>
        <a:xfrm>
          <a:off x="2857500" y="134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23457</xdr:rowOff>
    </xdr:from>
    <xdr:ext cx="469744" cy="259045"/>
    <xdr:sp macro="" textlink="">
      <xdr:nvSpPr>
        <xdr:cNvPr id="204" name="テキスト ボックス 203"/>
        <xdr:cNvSpPr txBox="1"/>
      </xdr:nvSpPr>
      <xdr:spPr>
        <a:xfrm>
          <a:off x="2673428" y="1356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102398</xdr:rowOff>
    </xdr:from>
    <xdr:to>
      <xdr:col>10</xdr:col>
      <xdr:colOff>165100</xdr:colOff>
      <xdr:row>79</xdr:row>
      <xdr:rowOff>32548</xdr:rowOff>
    </xdr:to>
    <xdr:sp macro="" textlink="">
      <xdr:nvSpPr>
        <xdr:cNvPr id="205" name="楕円 204"/>
        <xdr:cNvSpPr/>
      </xdr:nvSpPr>
      <xdr:spPr>
        <a:xfrm>
          <a:off x="1968500" y="134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23675</xdr:rowOff>
    </xdr:from>
    <xdr:ext cx="469744" cy="259045"/>
    <xdr:sp macro="" textlink="">
      <xdr:nvSpPr>
        <xdr:cNvPr id="206" name="テキスト ボックス 205"/>
        <xdr:cNvSpPr txBox="1"/>
      </xdr:nvSpPr>
      <xdr:spPr>
        <a:xfrm>
          <a:off x="1784428" y="135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56460</xdr:rowOff>
    </xdr:from>
    <xdr:to>
      <xdr:col>6</xdr:col>
      <xdr:colOff>38100</xdr:colOff>
      <xdr:row>78</xdr:row>
      <xdr:rowOff>158060</xdr:rowOff>
    </xdr:to>
    <xdr:sp macro="" textlink="">
      <xdr:nvSpPr>
        <xdr:cNvPr id="207" name="楕円 206"/>
        <xdr:cNvSpPr/>
      </xdr:nvSpPr>
      <xdr:spPr>
        <a:xfrm>
          <a:off x="1079500" y="134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149187</xdr:rowOff>
    </xdr:from>
    <xdr:ext cx="469744" cy="259045"/>
    <xdr:sp macro="" textlink="">
      <xdr:nvSpPr>
        <xdr:cNvPr id="208" name="テキスト ボックス 207"/>
        <xdr:cNvSpPr txBox="1"/>
      </xdr:nvSpPr>
      <xdr:spPr>
        <a:xfrm>
          <a:off x="895428" y="13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79249</xdr:rowOff>
    </xdr:from>
    <xdr:to>
      <xdr:col>24</xdr:col>
      <xdr:colOff>63500</xdr:colOff>
      <xdr:row>95</xdr:row>
      <xdr:rowOff>127541</xdr:rowOff>
    </xdr:to>
    <xdr:cxnSp macro="">
      <xdr:nvCxnSpPr>
        <xdr:cNvPr id="242" name="直線コネクタ 241"/>
        <xdr:cNvCxnSpPr/>
      </xdr:nvCxnSpPr>
      <xdr:spPr>
        <a:xfrm flipV="1">
          <a:off x="3797300" y="16366999"/>
          <a:ext cx="8382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116168</xdr:rowOff>
    </xdr:from>
    <xdr:to>
      <xdr:col>19</xdr:col>
      <xdr:colOff>177800</xdr:colOff>
      <xdr:row>95</xdr:row>
      <xdr:rowOff>127541</xdr:rowOff>
    </xdr:to>
    <xdr:cxnSp macro="">
      <xdr:nvCxnSpPr>
        <xdr:cNvPr id="245" name="直線コネクタ 244"/>
        <xdr:cNvCxnSpPr/>
      </xdr:nvCxnSpPr>
      <xdr:spPr>
        <a:xfrm>
          <a:off x="2908300" y="16403918"/>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116168</xdr:rowOff>
    </xdr:from>
    <xdr:to>
      <xdr:col>15</xdr:col>
      <xdr:colOff>50800</xdr:colOff>
      <xdr:row>96</xdr:row>
      <xdr:rowOff>32658</xdr:rowOff>
    </xdr:to>
    <xdr:cxnSp macro="">
      <xdr:nvCxnSpPr>
        <xdr:cNvPr id="248" name="直線コネクタ 247"/>
        <xdr:cNvCxnSpPr/>
      </xdr:nvCxnSpPr>
      <xdr:spPr>
        <a:xfrm flipV="1">
          <a:off x="2019300" y="16403918"/>
          <a:ext cx="889000" cy="8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32658</xdr:rowOff>
    </xdr:from>
    <xdr:to>
      <xdr:col>10</xdr:col>
      <xdr:colOff>114300</xdr:colOff>
      <xdr:row>96</xdr:row>
      <xdr:rowOff>96166</xdr:rowOff>
    </xdr:to>
    <xdr:cxnSp macro="">
      <xdr:nvCxnSpPr>
        <xdr:cNvPr id="251" name="直線コネクタ 250"/>
        <xdr:cNvCxnSpPr/>
      </xdr:nvCxnSpPr>
      <xdr:spPr>
        <a:xfrm flipV="1">
          <a:off x="1130300" y="16491858"/>
          <a:ext cx="889000" cy="6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138408</xdr:rowOff>
    </xdr:from>
    <xdr:ext cx="534377" cy="259045"/>
    <xdr:sp macro="" textlink="">
      <xdr:nvSpPr>
        <xdr:cNvPr id="255" name="テキスト ボックス 254"/>
        <xdr:cNvSpPr txBox="1"/>
      </xdr:nvSpPr>
      <xdr:spPr>
        <a:xfrm>
          <a:off x="863111" y="165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28449</xdr:rowOff>
    </xdr:from>
    <xdr:to>
      <xdr:col>24</xdr:col>
      <xdr:colOff>114300</xdr:colOff>
      <xdr:row>95</xdr:row>
      <xdr:rowOff>130049</xdr:rowOff>
    </xdr:to>
    <xdr:sp macro="" textlink="">
      <xdr:nvSpPr>
        <xdr:cNvPr id="261" name="楕円 260"/>
        <xdr:cNvSpPr/>
      </xdr:nvSpPr>
      <xdr:spPr>
        <a:xfrm>
          <a:off x="4584700" y="163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51326</xdr:rowOff>
    </xdr:from>
    <xdr:ext cx="599010" cy="259045"/>
    <xdr:sp macro="" textlink="">
      <xdr:nvSpPr>
        <xdr:cNvPr id="262" name="扶助費該当値テキスト"/>
        <xdr:cNvSpPr txBox="1"/>
      </xdr:nvSpPr>
      <xdr:spPr>
        <a:xfrm>
          <a:off x="4686300" y="161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76741</xdr:rowOff>
    </xdr:from>
    <xdr:to>
      <xdr:col>20</xdr:col>
      <xdr:colOff>38100</xdr:colOff>
      <xdr:row>96</xdr:row>
      <xdr:rowOff>6891</xdr:rowOff>
    </xdr:to>
    <xdr:sp macro="" textlink="">
      <xdr:nvSpPr>
        <xdr:cNvPr id="263" name="楕円 262"/>
        <xdr:cNvSpPr/>
      </xdr:nvSpPr>
      <xdr:spPr>
        <a:xfrm>
          <a:off x="3746500" y="163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23418</xdr:rowOff>
    </xdr:from>
    <xdr:ext cx="599010" cy="259045"/>
    <xdr:sp macro="" textlink="">
      <xdr:nvSpPr>
        <xdr:cNvPr id="264" name="テキスト ボックス 263"/>
        <xdr:cNvSpPr txBox="1"/>
      </xdr:nvSpPr>
      <xdr:spPr>
        <a:xfrm>
          <a:off x="3497795" y="1613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65368</xdr:rowOff>
    </xdr:from>
    <xdr:to>
      <xdr:col>15</xdr:col>
      <xdr:colOff>101600</xdr:colOff>
      <xdr:row>95</xdr:row>
      <xdr:rowOff>166968</xdr:rowOff>
    </xdr:to>
    <xdr:sp macro="" textlink="">
      <xdr:nvSpPr>
        <xdr:cNvPr id="265" name="楕円 264"/>
        <xdr:cNvSpPr/>
      </xdr:nvSpPr>
      <xdr:spPr>
        <a:xfrm>
          <a:off x="2857500" y="163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12045</xdr:rowOff>
    </xdr:from>
    <xdr:ext cx="599010" cy="259045"/>
    <xdr:sp macro="" textlink="">
      <xdr:nvSpPr>
        <xdr:cNvPr id="266" name="テキスト ボックス 265"/>
        <xdr:cNvSpPr txBox="1"/>
      </xdr:nvSpPr>
      <xdr:spPr>
        <a:xfrm>
          <a:off x="2608795" y="1612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153308</xdr:rowOff>
    </xdr:from>
    <xdr:to>
      <xdr:col>10</xdr:col>
      <xdr:colOff>165100</xdr:colOff>
      <xdr:row>96</xdr:row>
      <xdr:rowOff>83458</xdr:rowOff>
    </xdr:to>
    <xdr:sp macro="" textlink="">
      <xdr:nvSpPr>
        <xdr:cNvPr id="267" name="楕円 266"/>
        <xdr:cNvSpPr/>
      </xdr:nvSpPr>
      <xdr:spPr>
        <a:xfrm>
          <a:off x="1968500" y="164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99985</xdr:rowOff>
    </xdr:from>
    <xdr:ext cx="599010" cy="259045"/>
    <xdr:sp macro="" textlink="">
      <xdr:nvSpPr>
        <xdr:cNvPr id="268" name="テキスト ボックス 267"/>
        <xdr:cNvSpPr txBox="1"/>
      </xdr:nvSpPr>
      <xdr:spPr>
        <a:xfrm>
          <a:off x="1719795" y="1621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45366</xdr:rowOff>
    </xdr:from>
    <xdr:to>
      <xdr:col>6</xdr:col>
      <xdr:colOff>38100</xdr:colOff>
      <xdr:row>96</xdr:row>
      <xdr:rowOff>146966</xdr:rowOff>
    </xdr:to>
    <xdr:sp macro="" textlink="">
      <xdr:nvSpPr>
        <xdr:cNvPr id="269" name="楕円 268"/>
        <xdr:cNvSpPr/>
      </xdr:nvSpPr>
      <xdr:spPr>
        <a:xfrm>
          <a:off x="1079500" y="165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163493</xdr:rowOff>
    </xdr:from>
    <xdr:ext cx="534377" cy="259045"/>
    <xdr:sp macro="" textlink="">
      <xdr:nvSpPr>
        <xdr:cNvPr id="270" name="テキスト ボックス 269"/>
        <xdr:cNvSpPr txBox="1"/>
      </xdr:nvSpPr>
      <xdr:spPr>
        <a:xfrm>
          <a:off x="863111" y="162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67805</xdr:rowOff>
    </xdr:from>
    <xdr:to>
      <xdr:col>55</xdr:col>
      <xdr:colOff>0</xdr:colOff>
      <xdr:row>33</xdr:row>
      <xdr:rowOff>14961</xdr:rowOff>
    </xdr:to>
    <xdr:cxnSp macro="">
      <xdr:nvCxnSpPr>
        <xdr:cNvPr id="300" name="直線コネクタ 299"/>
        <xdr:cNvCxnSpPr/>
      </xdr:nvCxnSpPr>
      <xdr:spPr>
        <a:xfrm flipV="1">
          <a:off x="9639300" y="5382755"/>
          <a:ext cx="838200" cy="29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163246</xdr:rowOff>
    </xdr:from>
    <xdr:to>
      <xdr:col>50</xdr:col>
      <xdr:colOff>114300</xdr:colOff>
      <xdr:row>33</xdr:row>
      <xdr:rowOff>14961</xdr:rowOff>
    </xdr:to>
    <xdr:cxnSp macro="">
      <xdr:nvCxnSpPr>
        <xdr:cNvPr id="303" name="直線コネクタ 302"/>
        <xdr:cNvCxnSpPr/>
      </xdr:nvCxnSpPr>
      <xdr:spPr>
        <a:xfrm>
          <a:off x="8750300" y="5649646"/>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163246</xdr:rowOff>
    </xdr:from>
    <xdr:to>
      <xdr:col>45</xdr:col>
      <xdr:colOff>177800</xdr:colOff>
      <xdr:row>33</xdr:row>
      <xdr:rowOff>64757</xdr:rowOff>
    </xdr:to>
    <xdr:cxnSp macro="">
      <xdr:nvCxnSpPr>
        <xdr:cNvPr id="306" name="直線コネクタ 305"/>
        <xdr:cNvCxnSpPr/>
      </xdr:nvCxnSpPr>
      <xdr:spPr>
        <a:xfrm flipV="1">
          <a:off x="7861300" y="5649646"/>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2578</xdr:rowOff>
    </xdr:from>
    <xdr:to>
      <xdr:col>41</xdr:col>
      <xdr:colOff>50800</xdr:colOff>
      <xdr:row>33</xdr:row>
      <xdr:rowOff>64757</xdr:rowOff>
    </xdr:to>
    <xdr:cxnSp macro="">
      <xdr:nvCxnSpPr>
        <xdr:cNvPr id="309" name="直線コネクタ 308"/>
        <xdr:cNvCxnSpPr/>
      </xdr:nvCxnSpPr>
      <xdr:spPr>
        <a:xfrm>
          <a:off x="6972300" y="566042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56659</xdr:rowOff>
    </xdr:from>
    <xdr:ext cx="534377" cy="259045"/>
    <xdr:sp macro="" textlink="">
      <xdr:nvSpPr>
        <xdr:cNvPr id="313" name="テキスト ボックス 312"/>
        <xdr:cNvSpPr txBox="1"/>
      </xdr:nvSpPr>
      <xdr:spPr>
        <a:xfrm>
          <a:off x="6705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17005</xdr:rowOff>
    </xdr:from>
    <xdr:to>
      <xdr:col>55</xdr:col>
      <xdr:colOff>50800</xdr:colOff>
      <xdr:row>31</xdr:row>
      <xdr:rowOff>118605</xdr:rowOff>
    </xdr:to>
    <xdr:sp macro="" textlink="">
      <xdr:nvSpPr>
        <xdr:cNvPr id="319" name="楕円 318"/>
        <xdr:cNvSpPr/>
      </xdr:nvSpPr>
      <xdr:spPr>
        <a:xfrm>
          <a:off x="10426700" y="53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39882</xdr:rowOff>
    </xdr:from>
    <xdr:ext cx="534377" cy="259045"/>
    <xdr:sp macro="" textlink="">
      <xdr:nvSpPr>
        <xdr:cNvPr id="320" name="補助費等該当値テキスト"/>
        <xdr:cNvSpPr txBox="1"/>
      </xdr:nvSpPr>
      <xdr:spPr>
        <a:xfrm>
          <a:off x="10528300" y="51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135611</xdr:rowOff>
    </xdr:from>
    <xdr:to>
      <xdr:col>50</xdr:col>
      <xdr:colOff>165100</xdr:colOff>
      <xdr:row>33</xdr:row>
      <xdr:rowOff>65761</xdr:rowOff>
    </xdr:to>
    <xdr:sp macro="" textlink="">
      <xdr:nvSpPr>
        <xdr:cNvPr id="321" name="楕円 320"/>
        <xdr:cNvSpPr/>
      </xdr:nvSpPr>
      <xdr:spPr>
        <a:xfrm>
          <a:off x="9588500" y="5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82288</xdr:rowOff>
    </xdr:from>
    <xdr:ext cx="534377" cy="259045"/>
    <xdr:sp macro="" textlink="">
      <xdr:nvSpPr>
        <xdr:cNvPr id="322" name="テキスト ボックス 321"/>
        <xdr:cNvSpPr txBox="1"/>
      </xdr:nvSpPr>
      <xdr:spPr>
        <a:xfrm>
          <a:off x="9372111" y="53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112446</xdr:rowOff>
    </xdr:from>
    <xdr:to>
      <xdr:col>46</xdr:col>
      <xdr:colOff>38100</xdr:colOff>
      <xdr:row>33</xdr:row>
      <xdr:rowOff>42596</xdr:rowOff>
    </xdr:to>
    <xdr:sp macro="" textlink="">
      <xdr:nvSpPr>
        <xdr:cNvPr id="323" name="楕円 322"/>
        <xdr:cNvSpPr/>
      </xdr:nvSpPr>
      <xdr:spPr>
        <a:xfrm>
          <a:off x="8699500" y="55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59123</xdr:rowOff>
    </xdr:from>
    <xdr:ext cx="534377" cy="259045"/>
    <xdr:sp macro="" textlink="">
      <xdr:nvSpPr>
        <xdr:cNvPr id="324" name="テキスト ボックス 323"/>
        <xdr:cNvSpPr txBox="1"/>
      </xdr:nvSpPr>
      <xdr:spPr>
        <a:xfrm>
          <a:off x="8483111" y="53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13957</xdr:rowOff>
    </xdr:from>
    <xdr:to>
      <xdr:col>41</xdr:col>
      <xdr:colOff>101600</xdr:colOff>
      <xdr:row>33</xdr:row>
      <xdr:rowOff>115557</xdr:rowOff>
    </xdr:to>
    <xdr:sp macro="" textlink="">
      <xdr:nvSpPr>
        <xdr:cNvPr id="325" name="楕円 324"/>
        <xdr:cNvSpPr/>
      </xdr:nvSpPr>
      <xdr:spPr>
        <a:xfrm>
          <a:off x="7810500" y="56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132084</xdr:rowOff>
    </xdr:from>
    <xdr:ext cx="534377" cy="259045"/>
    <xdr:sp macro="" textlink="">
      <xdr:nvSpPr>
        <xdr:cNvPr id="326" name="テキスト ボックス 325"/>
        <xdr:cNvSpPr txBox="1"/>
      </xdr:nvSpPr>
      <xdr:spPr>
        <a:xfrm>
          <a:off x="7594111" y="54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123228</xdr:rowOff>
    </xdr:from>
    <xdr:to>
      <xdr:col>36</xdr:col>
      <xdr:colOff>165100</xdr:colOff>
      <xdr:row>33</xdr:row>
      <xdr:rowOff>53378</xdr:rowOff>
    </xdr:to>
    <xdr:sp macro="" textlink="">
      <xdr:nvSpPr>
        <xdr:cNvPr id="327" name="楕円 326"/>
        <xdr:cNvSpPr/>
      </xdr:nvSpPr>
      <xdr:spPr>
        <a:xfrm>
          <a:off x="6921500" y="5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69905</xdr:rowOff>
    </xdr:from>
    <xdr:ext cx="534377" cy="259045"/>
    <xdr:sp macro="" textlink="">
      <xdr:nvSpPr>
        <xdr:cNvPr id="328" name="テキスト ボックス 327"/>
        <xdr:cNvSpPr txBox="1"/>
      </xdr:nvSpPr>
      <xdr:spPr>
        <a:xfrm>
          <a:off x="6705111" y="53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137153</xdr:rowOff>
    </xdr:from>
    <xdr:to>
      <xdr:col>54</xdr:col>
      <xdr:colOff>189865</xdr:colOff>
      <xdr:row>58</xdr:row>
      <xdr:rowOff>2328</xdr:rowOff>
    </xdr:to>
    <xdr:cxnSp macro="">
      <xdr:nvCxnSpPr>
        <xdr:cNvPr id="354" name="直線コネクタ 353"/>
        <xdr:cNvCxnSpPr/>
      </xdr:nvCxnSpPr>
      <xdr:spPr>
        <a:xfrm flipV="1">
          <a:off x="10475595" y="8538203"/>
          <a:ext cx="1270" cy="140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6155</xdr:rowOff>
    </xdr:from>
    <xdr:ext cx="534377" cy="259045"/>
    <xdr:sp macro="" textlink="">
      <xdr:nvSpPr>
        <xdr:cNvPr id="355" name="普通建設事業費最小値テキスト"/>
        <xdr:cNvSpPr txBox="1"/>
      </xdr:nvSpPr>
      <xdr:spPr>
        <a:xfrm>
          <a:off x="10528300" y="995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xdr:rowOff>
    </xdr:from>
    <xdr:to>
      <xdr:col>55</xdr:col>
      <xdr:colOff>88900</xdr:colOff>
      <xdr:row>58</xdr:row>
      <xdr:rowOff>2328</xdr:rowOff>
    </xdr:to>
    <xdr:cxnSp macro="">
      <xdr:nvCxnSpPr>
        <xdr:cNvPr id="356" name="直線コネクタ 355"/>
        <xdr:cNvCxnSpPr/>
      </xdr:nvCxnSpPr>
      <xdr:spPr>
        <a:xfrm>
          <a:off x="10388600" y="994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83830</xdr:rowOff>
    </xdr:from>
    <xdr:ext cx="599010" cy="259045"/>
    <xdr:sp macro="" textlink="">
      <xdr:nvSpPr>
        <xdr:cNvPr id="357" name="普通建設事業費最大値テキスト"/>
        <xdr:cNvSpPr txBox="1"/>
      </xdr:nvSpPr>
      <xdr:spPr>
        <a:xfrm>
          <a:off x="10528300" y="83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137153</xdr:rowOff>
    </xdr:from>
    <xdr:to>
      <xdr:col>55</xdr:col>
      <xdr:colOff>88900</xdr:colOff>
      <xdr:row>49</xdr:row>
      <xdr:rowOff>137153</xdr:rowOff>
    </xdr:to>
    <xdr:cxnSp macro="">
      <xdr:nvCxnSpPr>
        <xdr:cNvPr id="358" name="直線コネクタ 357"/>
        <xdr:cNvCxnSpPr/>
      </xdr:nvCxnSpPr>
      <xdr:spPr>
        <a:xfrm>
          <a:off x="10388600" y="85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66580</xdr:rowOff>
    </xdr:from>
    <xdr:to>
      <xdr:col>55</xdr:col>
      <xdr:colOff>0</xdr:colOff>
      <xdr:row>58</xdr:row>
      <xdr:rowOff>2328</xdr:rowOff>
    </xdr:to>
    <xdr:cxnSp macro="">
      <xdr:nvCxnSpPr>
        <xdr:cNvPr id="359" name="直線コネクタ 358"/>
        <xdr:cNvCxnSpPr/>
      </xdr:nvCxnSpPr>
      <xdr:spPr>
        <a:xfrm>
          <a:off x="9639300" y="9839230"/>
          <a:ext cx="838200" cy="10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142083</xdr:rowOff>
    </xdr:from>
    <xdr:ext cx="534377" cy="259045"/>
    <xdr:sp macro="" textlink="">
      <xdr:nvSpPr>
        <xdr:cNvPr id="360" name="普通建設事業費平均値テキスト"/>
        <xdr:cNvSpPr txBox="1"/>
      </xdr:nvSpPr>
      <xdr:spPr>
        <a:xfrm>
          <a:off x="10528300" y="940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119206</xdr:rowOff>
    </xdr:from>
    <xdr:to>
      <xdr:col>55</xdr:col>
      <xdr:colOff>50800</xdr:colOff>
      <xdr:row>56</xdr:row>
      <xdr:rowOff>49356</xdr:rowOff>
    </xdr:to>
    <xdr:sp macro="" textlink="">
      <xdr:nvSpPr>
        <xdr:cNvPr id="361" name="フローチャート: 判断 360"/>
        <xdr:cNvSpPr/>
      </xdr:nvSpPr>
      <xdr:spPr>
        <a:xfrm>
          <a:off x="10426700" y="954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66580</xdr:rowOff>
    </xdr:from>
    <xdr:to>
      <xdr:col>50</xdr:col>
      <xdr:colOff>114300</xdr:colOff>
      <xdr:row>58</xdr:row>
      <xdr:rowOff>48505</xdr:rowOff>
    </xdr:to>
    <xdr:cxnSp macro="">
      <xdr:nvCxnSpPr>
        <xdr:cNvPr id="362" name="直線コネクタ 361"/>
        <xdr:cNvCxnSpPr/>
      </xdr:nvCxnSpPr>
      <xdr:spPr>
        <a:xfrm flipV="1">
          <a:off x="8750300" y="9839230"/>
          <a:ext cx="889000" cy="1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20761</xdr:rowOff>
    </xdr:from>
    <xdr:to>
      <xdr:col>50</xdr:col>
      <xdr:colOff>165100</xdr:colOff>
      <xdr:row>56</xdr:row>
      <xdr:rowOff>122361</xdr:rowOff>
    </xdr:to>
    <xdr:sp macro="" textlink="">
      <xdr:nvSpPr>
        <xdr:cNvPr id="363" name="フローチャート: 判断 362"/>
        <xdr:cNvSpPr/>
      </xdr:nvSpPr>
      <xdr:spPr>
        <a:xfrm>
          <a:off x="9588500" y="96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138888</xdr:rowOff>
    </xdr:from>
    <xdr:ext cx="534377" cy="259045"/>
    <xdr:sp macro="" textlink="">
      <xdr:nvSpPr>
        <xdr:cNvPr id="364" name="テキスト ボックス 363"/>
        <xdr:cNvSpPr txBox="1"/>
      </xdr:nvSpPr>
      <xdr:spPr>
        <a:xfrm>
          <a:off x="9372111" y="93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108741</xdr:rowOff>
    </xdr:from>
    <xdr:to>
      <xdr:col>45</xdr:col>
      <xdr:colOff>177800</xdr:colOff>
      <xdr:row>58</xdr:row>
      <xdr:rowOff>48505</xdr:rowOff>
    </xdr:to>
    <xdr:cxnSp macro="">
      <xdr:nvCxnSpPr>
        <xdr:cNvPr id="365" name="直線コネクタ 364"/>
        <xdr:cNvCxnSpPr/>
      </xdr:nvCxnSpPr>
      <xdr:spPr>
        <a:xfrm>
          <a:off x="7861300" y="9881391"/>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63101</xdr:rowOff>
    </xdr:from>
    <xdr:to>
      <xdr:col>46</xdr:col>
      <xdr:colOff>38100</xdr:colOff>
      <xdr:row>55</xdr:row>
      <xdr:rowOff>164701</xdr:rowOff>
    </xdr:to>
    <xdr:sp macro="" textlink="">
      <xdr:nvSpPr>
        <xdr:cNvPr id="366" name="フローチャート: 判断 365"/>
        <xdr:cNvSpPr/>
      </xdr:nvSpPr>
      <xdr:spPr>
        <a:xfrm>
          <a:off x="8699500" y="9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9778</xdr:rowOff>
    </xdr:from>
    <xdr:ext cx="534377" cy="259045"/>
    <xdr:sp macro="" textlink="">
      <xdr:nvSpPr>
        <xdr:cNvPr id="367" name="テキスト ボックス 366"/>
        <xdr:cNvSpPr txBox="1"/>
      </xdr:nvSpPr>
      <xdr:spPr>
        <a:xfrm>
          <a:off x="8483111" y="92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55787</xdr:rowOff>
    </xdr:from>
    <xdr:to>
      <xdr:col>41</xdr:col>
      <xdr:colOff>50800</xdr:colOff>
      <xdr:row>57</xdr:row>
      <xdr:rowOff>108741</xdr:rowOff>
    </xdr:to>
    <xdr:cxnSp macro="">
      <xdr:nvCxnSpPr>
        <xdr:cNvPr id="368" name="直線コネクタ 367"/>
        <xdr:cNvCxnSpPr/>
      </xdr:nvCxnSpPr>
      <xdr:spPr>
        <a:xfrm>
          <a:off x="6972300" y="9828437"/>
          <a:ext cx="8890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82483</xdr:rowOff>
    </xdr:from>
    <xdr:to>
      <xdr:col>41</xdr:col>
      <xdr:colOff>101600</xdr:colOff>
      <xdr:row>56</xdr:row>
      <xdr:rowOff>12633</xdr:rowOff>
    </xdr:to>
    <xdr:sp macro="" textlink="">
      <xdr:nvSpPr>
        <xdr:cNvPr id="369" name="フローチャート: 判断 368"/>
        <xdr:cNvSpPr/>
      </xdr:nvSpPr>
      <xdr:spPr>
        <a:xfrm>
          <a:off x="7810500" y="951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29160</xdr:rowOff>
    </xdr:from>
    <xdr:ext cx="534377" cy="259045"/>
    <xdr:sp macro="" textlink="">
      <xdr:nvSpPr>
        <xdr:cNvPr id="370" name="テキスト ボックス 369"/>
        <xdr:cNvSpPr txBox="1"/>
      </xdr:nvSpPr>
      <xdr:spPr>
        <a:xfrm>
          <a:off x="7594111" y="92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23063</xdr:rowOff>
    </xdr:from>
    <xdr:to>
      <xdr:col>36</xdr:col>
      <xdr:colOff>165100</xdr:colOff>
      <xdr:row>55</xdr:row>
      <xdr:rowOff>124663</xdr:rowOff>
    </xdr:to>
    <xdr:sp macro="" textlink="">
      <xdr:nvSpPr>
        <xdr:cNvPr id="371" name="フローチャート: 判断 370"/>
        <xdr:cNvSpPr/>
      </xdr:nvSpPr>
      <xdr:spPr>
        <a:xfrm>
          <a:off x="6921500" y="94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141190</xdr:rowOff>
    </xdr:from>
    <xdr:ext cx="534377" cy="259045"/>
    <xdr:sp macro="" textlink="">
      <xdr:nvSpPr>
        <xdr:cNvPr id="372" name="テキスト ボックス 371"/>
        <xdr:cNvSpPr txBox="1"/>
      </xdr:nvSpPr>
      <xdr:spPr>
        <a:xfrm>
          <a:off x="6705111" y="92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122978</xdr:rowOff>
    </xdr:from>
    <xdr:to>
      <xdr:col>55</xdr:col>
      <xdr:colOff>50800</xdr:colOff>
      <xdr:row>58</xdr:row>
      <xdr:rowOff>53128</xdr:rowOff>
    </xdr:to>
    <xdr:sp macro="" textlink="">
      <xdr:nvSpPr>
        <xdr:cNvPr id="378" name="楕円 377"/>
        <xdr:cNvSpPr/>
      </xdr:nvSpPr>
      <xdr:spPr>
        <a:xfrm>
          <a:off x="10426700" y="98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37905</xdr:rowOff>
    </xdr:from>
    <xdr:ext cx="534377" cy="259045"/>
    <xdr:sp macro="" textlink="">
      <xdr:nvSpPr>
        <xdr:cNvPr id="379" name="普通建設事業費該当値テキスト"/>
        <xdr:cNvSpPr txBox="1"/>
      </xdr:nvSpPr>
      <xdr:spPr>
        <a:xfrm>
          <a:off x="10528300" y="981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15780</xdr:rowOff>
    </xdr:from>
    <xdr:to>
      <xdr:col>50</xdr:col>
      <xdr:colOff>165100</xdr:colOff>
      <xdr:row>57</xdr:row>
      <xdr:rowOff>117380</xdr:rowOff>
    </xdr:to>
    <xdr:sp macro="" textlink="">
      <xdr:nvSpPr>
        <xdr:cNvPr id="380" name="楕円 379"/>
        <xdr:cNvSpPr/>
      </xdr:nvSpPr>
      <xdr:spPr>
        <a:xfrm>
          <a:off x="9588500" y="97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108507</xdr:rowOff>
    </xdr:from>
    <xdr:ext cx="534377" cy="259045"/>
    <xdr:sp macro="" textlink="">
      <xdr:nvSpPr>
        <xdr:cNvPr id="381" name="テキスト ボックス 380"/>
        <xdr:cNvSpPr txBox="1"/>
      </xdr:nvSpPr>
      <xdr:spPr>
        <a:xfrm>
          <a:off x="9372111" y="988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169155</xdr:rowOff>
    </xdr:from>
    <xdr:to>
      <xdr:col>46</xdr:col>
      <xdr:colOff>38100</xdr:colOff>
      <xdr:row>58</xdr:row>
      <xdr:rowOff>99305</xdr:rowOff>
    </xdr:to>
    <xdr:sp macro="" textlink="">
      <xdr:nvSpPr>
        <xdr:cNvPr id="382" name="楕円 381"/>
        <xdr:cNvSpPr/>
      </xdr:nvSpPr>
      <xdr:spPr>
        <a:xfrm>
          <a:off x="8699500" y="99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90432</xdr:rowOff>
    </xdr:from>
    <xdr:ext cx="534377" cy="259045"/>
    <xdr:sp macro="" textlink="">
      <xdr:nvSpPr>
        <xdr:cNvPr id="383" name="テキスト ボックス 382"/>
        <xdr:cNvSpPr txBox="1"/>
      </xdr:nvSpPr>
      <xdr:spPr>
        <a:xfrm>
          <a:off x="8483111" y="100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57941</xdr:rowOff>
    </xdr:from>
    <xdr:to>
      <xdr:col>41</xdr:col>
      <xdr:colOff>101600</xdr:colOff>
      <xdr:row>57</xdr:row>
      <xdr:rowOff>159541</xdr:rowOff>
    </xdr:to>
    <xdr:sp macro="" textlink="">
      <xdr:nvSpPr>
        <xdr:cNvPr id="384" name="楕円 383"/>
        <xdr:cNvSpPr/>
      </xdr:nvSpPr>
      <xdr:spPr>
        <a:xfrm>
          <a:off x="7810500" y="98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150668</xdr:rowOff>
    </xdr:from>
    <xdr:ext cx="534377" cy="259045"/>
    <xdr:sp macro="" textlink="">
      <xdr:nvSpPr>
        <xdr:cNvPr id="385" name="テキスト ボックス 384"/>
        <xdr:cNvSpPr txBox="1"/>
      </xdr:nvSpPr>
      <xdr:spPr>
        <a:xfrm>
          <a:off x="7594111" y="99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4987</xdr:rowOff>
    </xdr:from>
    <xdr:to>
      <xdr:col>36</xdr:col>
      <xdr:colOff>165100</xdr:colOff>
      <xdr:row>57</xdr:row>
      <xdr:rowOff>106587</xdr:rowOff>
    </xdr:to>
    <xdr:sp macro="" textlink="">
      <xdr:nvSpPr>
        <xdr:cNvPr id="386" name="楕円 385"/>
        <xdr:cNvSpPr/>
      </xdr:nvSpPr>
      <xdr:spPr>
        <a:xfrm>
          <a:off x="6921500" y="97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97714</xdr:rowOff>
    </xdr:from>
    <xdr:ext cx="534377" cy="259045"/>
    <xdr:sp macro="" textlink="">
      <xdr:nvSpPr>
        <xdr:cNvPr id="387" name="テキスト ボックス 386"/>
        <xdr:cNvSpPr txBox="1"/>
      </xdr:nvSpPr>
      <xdr:spPr>
        <a:xfrm>
          <a:off x="6705111" y="98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9" name="直線コネクタ 408"/>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10"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1" name="直線コネクタ 410"/>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2"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3" name="直線コネクタ 412"/>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91740</xdr:rowOff>
    </xdr:from>
    <xdr:to>
      <xdr:col>55</xdr:col>
      <xdr:colOff>0</xdr:colOff>
      <xdr:row>78</xdr:row>
      <xdr:rowOff>24760</xdr:rowOff>
    </xdr:to>
    <xdr:cxnSp macro="">
      <xdr:nvCxnSpPr>
        <xdr:cNvPr id="414" name="直線コネクタ 413"/>
        <xdr:cNvCxnSpPr/>
      </xdr:nvCxnSpPr>
      <xdr:spPr>
        <a:xfrm>
          <a:off x="9639300" y="13121940"/>
          <a:ext cx="838200" cy="27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5"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6" name="フローチャート: 判断 415"/>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91740</xdr:rowOff>
    </xdr:from>
    <xdr:to>
      <xdr:col>50</xdr:col>
      <xdr:colOff>114300</xdr:colOff>
      <xdr:row>78</xdr:row>
      <xdr:rowOff>15204</xdr:rowOff>
    </xdr:to>
    <xdr:cxnSp macro="">
      <xdr:nvCxnSpPr>
        <xdr:cNvPr id="417" name="直線コネクタ 416"/>
        <xdr:cNvCxnSpPr/>
      </xdr:nvCxnSpPr>
      <xdr:spPr>
        <a:xfrm flipV="1">
          <a:off x="8750300" y="13121940"/>
          <a:ext cx="889000" cy="2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8" name="フローチャート: 判断 417"/>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9" name="テキスト ボックス 418"/>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7386</xdr:rowOff>
    </xdr:from>
    <xdr:to>
      <xdr:col>45</xdr:col>
      <xdr:colOff>177800</xdr:colOff>
      <xdr:row>78</xdr:row>
      <xdr:rowOff>15204</xdr:rowOff>
    </xdr:to>
    <xdr:cxnSp macro="">
      <xdr:nvCxnSpPr>
        <xdr:cNvPr id="420" name="直線コネクタ 419"/>
        <xdr:cNvCxnSpPr/>
      </xdr:nvCxnSpPr>
      <xdr:spPr>
        <a:xfrm>
          <a:off x="7861300" y="1338048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1" name="フローチャート: 判断 420"/>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2" name="テキスト ボックス 421"/>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15891</xdr:rowOff>
    </xdr:from>
    <xdr:to>
      <xdr:col>41</xdr:col>
      <xdr:colOff>50800</xdr:colOff>
      <xdr:row>78</xdr:row>
      <xdr:rowOff>7386</xdr:rowOff>
    </xdr:to>
    <xdr:cxnSp macro="">
      <xdr:nvCxnSpPr>
        <xdr:cNvPr id="423" name="直線コネクタ 422"/>
        <xdr:cNvCxnSpPr/>
      </xdr:nvCxnSpPr>
      <xdr:spPr>
        <a:xfrm>
          <a:off x="6972300" y="13217541"/>
          <a:ext cx="889000" cy="16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5" name="テキスト ボックス 424"/>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6" name="フローチャート: 判断 425"/>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7" name="テキスト ボックス 426"/>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145410</xdr:rowOff>
    </xdr:from>
    <xdr:to>
      <xdr:col>55</xdr:col>
      <xdr:colOff>50800</xdr:colOff>
      <xdr:row>78</xdr:row>
      <xdr:rowOff>75560</xdr:rowOff>
    </xdr:to>
    <xdr:sp macro="" textlink="">
      <xdr:nvSpPr>
        <xdr:cNvPr id="433" name="楕円 432"/>
        <xdr:cNvSpPr/>
      </xdr:nvSpPr>
      <xdr:spPr>
        <a:xfrm>
          <a:off x="10426700" y="13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60337</xdr:rowOff>
    </xdr:from>
    <xdr:ext cx="469744" cy="259045"/>
    <xdr:sp macro="" textlink="">
      <xdr:nvSpPr>
        <xdr:cNvPr id="434" name="普通建設事業費 （ うち新規整備　）該当値テキスト"/>
        <xdr:cNvSpPr txBox="1"/>
      </xdr:nvSpPr>
      <xdr:spPr>
        <a:xfrm>
          <a:off x="10528300" y="1326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40940</xdr:rowOff>
    </xdr:from>
    <xdr:to>
      <xdr:col>50</xdr:col>
      <xdr:colOff>165100</xdr:colOff>
      <xdr:row>76</xdr:row>
      <xdr:rowOff>142540</xdr:rowOff>
    </xdr:to>
    <xdr:sp macro="" textlink="">
      <xdr:nvSpPr>
        <xdr:cNvPr id="435" name="楕円 434"/>
        <xdr:cNvSpPr/>
      </xdr:nvSpPr>
      <xdr:spPr>
        <a:xfrm>
          <a:off x="9588500" y="130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159066</xdr:rowOff>
    </xdr:from>
    <xdr:ext cx="469744" cy="259045"/>
    <xdr:sp macro="" textlink="">
      <xdr:nvSpPr>
        <xdr:cNvPr id="436" name="テキスト ボックス 435"/>
        <xdr:cNvSpPr txBox="1"/>
      </xdr:nvSpPr>
      <xdr:spPr>
        <a:xfrm>
          <a:off x="9404428" y="128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135854</xdr:rowOff>
    </xdr:from>
    <xdr:to>
      <xdr:col>46</xdr:col>
      <xdr:colOff>38100</xdr:colOff>
      <xdr:row>78</xdr:row>
      <xdr:rowOff>66004</xdr:rowOff>
    </xdr:to>
    <xdr:sp macro="" textlink="">
      <xdr:nvSpPr>
        <xdr:cNvPr id="437" name="楕円 436"/>
        <xdr:cNvSpPr/>
      </xdr:nvSpPr>
      <xdr:spPr>
        <a:xfrm>
          <a:off x="8699500" y="133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57131</xdr:rowOff>
    </xdr:from>
    <xdr:ext cx="469744" cy="259045"/>
    <xdr:sp macro="" textlink="">
      <xdr:nvSpPr>
        <xdr:cNvPr id="438" name="テキスト ボックス 437"/>
        <xdr:cNvSpPr txBox="1"/>
      </xdr:nvSpPr>
      <xdr:spPr>
        <a:xfrm>
          <a:off x="8515428" y="134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128036</xdr:rowOff>
    </xdr:from>
    <xdr:to>
      <xdr:col>41</xdr:col>
      <xdr:colOff>101600</xdr:colOff>
      <xdr:row>78</xdr:row>
      <xdr:rowOff>58186</xdr:rowOff>
    </xdr:to>
    <xdr:sp macro="" textlink="">
      <xdr:nvSpPr>
        <xdr:cNvPr id="439" name="楕円 438"/>
        <xdr:cNvSpPr/>
      </xdr:nvSpPr>
      <xdr:spPr>
        <a:xfrm>
          <a:off x="7810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49313</xdr:rowOff>
    </xdr:from>
    <xdr:ext cx="469744" cy="259045"/>
    <xdr:sp macro="" textlink="">
      <xdr:nvSpPr>
        <xdr:cNvPr id="440" name="テキスト ボックス 439"/>
        <xdr:cNvSpPr txBox="1"/>
      </xdr:nvSpPr>
      <xdr:spPr>
        <a:xfrm>
          <a:off x="7626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136541</xdr:rowOff>
    </xdr:from>
    <xdr:to>
      <xdr:col>36</xdr:col>
      <xdr:colOff>165100</xdr:colOff>
      <xdr:row>77</xdr:row>
      <xdr:rowOff>66691</xdr:rowOff>
    </xdr:to>
    <xdr:sp macro="" textlink="">
      <xdr:nvSpPr>
        <xdr:cNvPr id="441" name="楕円 440"/>
        <xdr:cNvSpPr/>
      </xdr:nvSpPr>
      <xdr:spPr>
        <a:xfrm>
          <a:off x="6921500" y="131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57818</xdr:rowOff>
    </xdr:from>
    <xdr:ext cx="469744" cy="259045"/>
    <xdr:sp macro="" textlink="">
      <xdr:nvSpPr>
        <xdr:cNvPr id="442" name="テキスト ボックス 441"/>
        <xdr:cNvSpPr txBox="1"/>
      </xdr:nvSpPr>
      <xdr:spPr>
        <a:xfrm>
          <a:off x="6737428" y="13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4" name="直線コネクタ 463"/>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5"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6" name="直線コネクタ 465"/>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7"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8" name="直線コネクタ 467"/>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55918</xdr:rowOff>
    </xdr:from>
    <xdr:to>
      <xdr:col>55</xdr:col>
      <xdr:colOff>0</xdr:colOff>
      <xdr:row>97</xdr:row>
      <xdr:rowOff>90460</xdr:rowOff>
    </xdr:to>
    <xdr:cxnSp macro="">
      <xdr:nvCxnSpPr>
        <xdr:cNvPr id="469" name="直線コネクタ 468"/>
        <xdr:cNvCxnSpPr/>
      </xdr:nvCxnSpPr>
      <xdr:spPr>
        <a:xfrm>
          <a:off x="9639300" y="16686568"/>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70"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1" name="フローチャート: 判断 470"/>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55918</xdr:rowOff>
    </xdr:from>
    <xdr:to>
      <xdr:col>50</xdr:col>
      <xdr:colOff>114300</xdr:colOff>
      <xdr:row>97</xdr:row>
      <xdr:rowOff>114691</xdr:rowOff>
    </xdr:to>
    <xdr:cxnSp macro="">
      <xdr:nvCxnSpPr>
        <xdr:cNvPr id="472" name="直線コネクタ 471"/>
        <xdr:cNvCxnSpPr/>
      </xdr:nvCxnSpPr>
      <xdr:spPr>
        <a:xfrm flipV="1">
          <a:off x="8750300" y="16686568"/>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3" name="フローチャート: 判断 472"/>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4" name="テキスト ボックス 473"/>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97203</xdr:rowOff>
    </xdr:from>
    <xdr:to>
      <xdr:col>45</xdr:col>
      <xdr:colOff>177800</xdr:colOff>
      <xdr:row>97</xdr:row>
      <xdr:rowOff>114691</xdr:rowOff>
    </xdr:to>
    <xdr:cxnSp macro="">
      <xdr:nvCxnSpPr>
        <xdr:cNvPr id="475" name="直線コネクタ 474"/>
        <xdr:cNvCxnSpPr/>
      </xdr:nvCxnSpPr>
      <xdr:spPr>
        <a:xfrm>
          <a:off x="7861300" y="1672785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6" name="フローチャート: 判断 475"/>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7" name="テキスト ボックス 476"/>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97203</xdr:rowOff>
    </xdr:from>
    <xdr:to>
      <xdr:col>41</xdr:col>
      <xdr:colOff>50800</xdr:colOff>
      <xdr:row>98</xdr:row>
      <xdr:rowOff>37447</xdr:rowOff>
    </xdr:to>
    <xdr:cxnSp macro="">
      <xdr:nvCxnSpPr>
        <xdr:cNvPr id="478" name="直線コネクタ 477"/>
        <xdr:cNvCxnSpPr/>
      </xdr:nvCxnSpPr>
      <xdr:spPr>
        <a:xfrm flipV="1">
          <a:off x="6972300" y="16727853"/>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9" name="フローチャート: 判断 478"/>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80" name="テキスト ボックス 479"/>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1" name="フローチャート: 判断 480"/>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2" name="テキスト ボックス 481"/>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39660</xdr:rowOff>
    </xdr:from>
    <xdr:to>
      <xdr:col>55</xdr:col>
      <xdr:colOff>50800</xdr:colOff>
      <xdr:row>97</xdr:row>
      <xdr:rowOff>141260</xdr:rowOff>
    </xdr:to>
    <xdr:sp macro="" textlink="">
      <xdr:nvSpPr>
        <xdr:cNvPr id="488" name="楕円 487"/>
        <xdr:cNvSpPr/>
      </xdr:nvSpPr>
      <xdr:spPr>
        <a:xfrm>
          <a:off x="10426700" y="166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18087</xdr:rowOff>
    </xdr:from>
    <xdr:ext cx="469744" cy="259045"/>
    <xdr:sp macro="" textlink="">
      <xdr:nvSpPr>
        <xdr:cNvPr id="489" name="普通建設事業費 （ うち更新整備　）該当値テキスト"/>
        <xdr:cNvSpPr txBox="1"/>
      </xdr:nvSpPr>
      <xdr:spPr>
        <a:xfrm>
          <a:off x="10528300" y="1664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5118</xdr:rowOff>
    </xdr:from>
    <xdr:to>
      <xdr:col>50</xdr:col>
      <xdr:colOff>165100</xdr:colOff>
      <xdr:row>97</xdr:row>
      <xdr:rowOff>106718</xdr:rowOff>
    </xdr:to>
    <xdr:sp macro="" textlink="">
      <xdr:nvSpPr>
        <xdr:cNvPr id="490" name="楕円 489"/>
        <xdr:cNvSpPr/>
      </xdr:nvSpPr>
      <xdr:spPr>
        <a:xfrm>
          <a:off x="9588500" y="166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97845</xdr:rowOff>
    </xdr:from>
    <xdr:ext cx="534377" cy="259045"/>
    <xdr:sp macro="" textlink="">
      <xdr:nvSpPr>
        <xdr:cNvPr id="491" name="テキスト ボックス 490"/>
        <xdr:cNvSpPr txBox="1"/>
      </xdr:nvSpPr>
      <xdr:spPr>
        <a:xfrm>
          <a:off x="9372111" y="167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63891</xdr:rowOff>
    </xdr:from>
    <xdr:to>
      <xdr:col>46</xdr:col>
      <xdr:colOff>38100</xdr:colOff>
      <xdr:row>97</xdr:row>
      <xdr:rowOff>165491</xdr:rowOff>
    </xdr:to>
    <xdr:sp macro="" textlink="">
      <xdr:nvSpPr>
        <xdr:cNvPr id="492" name="楕円 491"/>
        <xdr:cNvSpPr/>
      </xdr:nvSpPr>
      <xdr:spPr>
        <a:xfrm>
          <a:off x="8699500" y="166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156618</xdr:rowOff>
    </xdr:from>
    <xdr:ext cx="469744" cy="259045"/>
    <xdr:sp macro="" textlink="">
      <xdr:nvSpPr>
        <xdr:cNvPr id="493" name="テキスト ボックス 492"/>
        <xdr:cNvSpPr txBox="1"/>
      </xdr:nvSpPr>
      <xdr:spPr>
        <a:xfrm>
          <a:off x="8515428" y="167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46403</xdr:rowOff>
    </xdr:from>
    <xdr:to>
      <xdr:col>41</xdr:col>
      <xdr:colOff>101600</xdr:colOff>
      <xdr:row>97</xdr:row>
      <xdr:rowOff>148003</xdr:rowOff>
    </xdr:to>
    <xdr:sp macro="" textlink="">
      <xdr:nvSpPr>
        <xdr:cNvPr id="494" name="楕円 493"/>
        <xdr:cNvSpPr/>
      </xdr:nvSpPr>
      <xdr:spPr>
        <a:xfrm>
          <a:off x="7810500" y="1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139130</xdr:rowOff>
    </xdr:from>
    <xdr:ext cx="469744" cy="259045"/>
    <xdr:sp macro="" textlink="">
      <xdr:nvSpPr>
        <xdr:cNvPr id="495" name="テキスト ボックス 494"/>
        <xdr:cNvSpPr txBox="1"/>
      </xdr:nvSpPr>
      <xdr:spPr>
        <a:xfrm>
          <a:off x="7626428" y="167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158097</xdr:rowOff>
    </xdr:from>
    <xdr:to>
      <xdr:col>36</xdr:col>
      <xdr:colOff>165100</xdr:colOff>
      <xdr:row>98</xdr:row>
      <xdr:rowOff>88247</xdr:rowOff>
    </xdr:to>
    <xdr:sp macro="" textlink="">
      <xdr:nvSpPr>
        <xdr:cNvPr id="496" name="楕円 495"/>
        <xdr:cNvSpPr/>
      </xdr:nvSpPr>
      <xdr:spPr>
        <a:xfrm>
          <a:off x="6921500" y="167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79374</xdr:rowOff>
    </xdr:from>
    <xdr:ext cx="469744" cy="259045"/>
    <xdr:sp macro="" textlink="">
      <xdr:nvSpPr>
        <xdr:cNvPr id="497" name="テキスト ボックス 496"/>
        <xdr:cNvSpPr txBox="1"/>
      </xdr:nvSpPr>
      <xdr:spPr>
        <a:xfrm>
          <a:off x="6737428" y="1688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1" name="テキスト ボックス 51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3" name="テキスト ボックス 51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5" name="テキスト ボックス 51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7" name="テキスト ボックス 516"/>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3" name="直線コネクタ 522"/>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4"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6"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7" name="直線コネクタ 526"/>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59853</xdr:rowOff>
    </xdr:from>
    <xdr:to>
      <xdr:col>85</xdr:col>
      <xdr:colOff>127000</xdr:colOff>
      <xdr:row>39</xdr:row>
      <xdr:rowOff>93653</xdr:rowOff>
    </xdr:to>
    <xdr:cxnSp macro="">
      <xdr:nvCxnSpPr>
        <xdr:cNvPr id="528" name="直線コネクタ 527"/>
        <xdr:cNvCxnSpPr/>
      </xdr:nvCxnSpPr>
      <xdr:spPr>
        <a:xfrm>
          <a:off x="15481300" y="6746403"/>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9"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30" name="フローチャート: 判断 529"/>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59853</xdr:rowOff>
    </xdr:from>
    <xdr:to>
      <xdr:col>81</xdr:col>
      <xdr:colOff>50800</xdr:colOff>
      <xdr:row>39</xdr:row>
      <xdr:rowOff>78958</xdr:rowOff>
    </xdr:to>
    <xdr:cxnSp macro="">
      <xdr:nvCxnSpPr>
        <xdr:cNvPr id="531" name="直線コネクタ 530"/>
        <xdr:cNvCxnSpPr/>
      </xdr:nvCxnSpPr>
      <xdr:spPr>
        <a:xfrm flipV="1">
          <a:off x="14592300" y="6746403"/>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2" name="フローチャート: 判断 531"/>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3" name="テキスト ボックス 532"/>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77978</xdr:rowOff>
    </xdr:from>
    <xdr:to>
      <xdr:col>76</xdr:col>
      <xdr:colOff>114300</xdr:colOff>
      <xdr:row>39</xdr:row>
      <xdr:rowOff>78958</xdr:rowOff>
    </xdr:to>
    <xdr:cxnSp macro="">
      <xdr:nvCxnSpPr>
        <xdr:cNvPr id="534" name="直線コネクタ 533"/>
        <xdr:cNvCxnSpPr/>
      </xdr:nvCxnSpPr>
      <xdr:spPr>
        <a:xfrm>
          <a:off x="13703300" y="676452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5" name="フローチャート: 判断 534"/>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6" name="テキスト ボックス 535"/>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77978</xdr:rowOff>
    </xdr:from>
    <xdr:to>
      <xdr:col>71</xdr:col>
      <xdr:colOff>177800</xdr:colOff>
      <xdr:row>39</xdr:row>
      <xdr:rowOff>90061</xdr:rowOff>
    </xdr:to>
    <xdr:cxnSp macro="">
      <xdr:nvCxnSpPr>
        <xdr:cNvPr id="537" name="直線コネクタ 536"/>
        <xdr:cNvCxnSpPr/>
      </xdr:nvCxnSpPr>
      <xdr:spPr>
        <a:xfrm flipV="1">
          <a:off x="12814300" y="676452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8" name="フローチャート: 判断 537"/>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9" name="テキスト ボックス 538"/>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40" name="フローチャート: 判断 539"/>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1" name="テキスト ボックス 540"/>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42853</xdr:rowOff>
    </xdr:from>
    <xdr:to>
      <xdr:col>85</xdr:col>
      <xdr:colOff>177800</xdr:colOff>
      <xdr:row>39</xdr:row>
      <xdr:rowOff>144453</xdr:rowOff>
    </xdr:to>
    <xdr:sp macro="" textlink="">
      <xdr:nvSpPr>
        <xdr:cNvPr id="547" name="楕円 546"/>
        <xdr:cNvSpPr/>
      </xdr:nvSpPr>
      <xdr:spPr>
        <a:xfrm>
          <a:off x="162687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13932" cy="259045"/>
    <xdr:sp macro="" textlink="">
      <xdr:nvSpPr>
        <xdr:cNvPr id="548" name="災害復旧事業費該当値テキスト"/>
        <xdr:cNvSpPr txBox="1"/>
      </xdr:nvSpPr>
      <xdr:spPr>
        <a:xfrm>
          <a:off x="16370300"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9053</xdr:rowOff>
    </xdr:from>
    <xdr:to>
      <xdr:col>81</xdr:col>
      <xdr:colOff>101600</xdr:colOff>
      <xdr:row>39</xdr:row>
      <xdr:rowOff>110653</xdr:rowOff>
    </xdr:to>
    <xdr:sp macro="" textlink="">
      <xdr:nvSpPr>
        <xdr:cNvPr id="549" name="楕円 548"/>
        <xdr:cNvSpPr/>
      </xdr:nvSpPr>
      <xdr:spPr>
        <a:xfrm>
          <a:off x="15430500" y="66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127180</xdr:rowOff>
    </xdr:from>
    <xdr:ext cx="378565" cy="259045"/>
    <xdr:sp macro="" textlink="">
      <xdr:nvSpPr>
        <xdr:cNvPr id="550" name="テキスト ボックス 549"/>
        <xdr:cNvSpPr txBox="1"/>
      </xdr:nvSpPr>
      <xdr:spPr>
        <a:xfrm>
          <a:off x="15292017" y="647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28158</xdr:rowOff>
    </xdr:from>
    <xdr:to>
      <xdr:col>76</xdr:col>
      <xdr:colOff>165100</xdr:colOff>
      <xdr:row>39</xdr:row>
      <xdr:rowOff>129758</xdr:rowOff>
    </xdr:to>
    <xdr:sp macro="" textlink="">
      <xdr:nvSpPr>
        <xdr:cNvPr id="551" name="楕円 550"/>
        <xdr:cNvSpPr/>
      </xdr:nvSpPr>
      <xdr:spPr>
        <a:xfrm>
          <a:off x="14541500" y="6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120885</xdr:rowOff>
    </xdr:from>
    <xdr:ext cx="378565" cy="259045"/>
    <xdr:sp macro="" textlink="">
      <xdr:nvSpPr>
        <xdr:cNvPr id="552" name="テキスト ボックス 551"/>
        <xdr:cNvSpPr txBox="1"/>
      </xdr:nvSpPr>
      <xdr:spPr>
        <a:xfrm>
          <a:off x="14403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27178</xdr:rowOff>
    </xdr:from>
    <xdr:to>
      <xdr:col>72</xdr:col>
      <xdr:colOff>38100</xdr:colOff>
      <xdr:row>39</xdr:row>
      <xdr:rowOff>128778</xdr:rowOff>
    </xdr:to>
    <xdr:sp macro="" textlink="">
      <xdr:nvSpPr>
        <xdr:cNvPr id="553" name="楕円 552"/>
        <xdr:cNvSpPr/>
      </xdr:nvSpPr>
      <xdr:spPr>
        <a:xfrm>
          <a:off x="13652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119905</xdr:rowOff>
    </xdr:from>
    <xdr:ext cx="378565" cy="259045"/>
    <xdr:sp macro="" textlink="">
      <xdr:nvSpPr>
        <xdr:cNvPr id="554" name="テキスト ボックス 553"/>
        <xdr:cNvSpPr txBox="1"/>
      </xdr:nvSpPr>
      <xdr:spPr>
        <a:xfrm>
          <a:off x="13514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39261</xdr:rowOff>
    </xdr:from>
    <xdr:to>
      <xdr:col>67</xdr:col>
      <xdr:colOff>101600</xdr:colOff>
      <xdr:row>39</xdr:row>
      <xdr:rowOff>140861</xdr:rowOff>
    </xdr:to>
    <xdr:sp macro="" textlink="">
      <xdr:nvSpPr>
        <xdr:cNvPr id="555" name="楕円 554"/>
        <xdr:cNvSpPr/>
      </xdr:nvSpPr>
      <xdr:spPr>
        <a:xfrm>
          <a:off x="12763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131988</xdr:rowOff>
    </xdr:from>
    <xdr:ext cx="313932" cy="259045"/>
    <xdr:sp macro="" textlink="">
      <xdr:nvSpPr>
        <xdr:cNvPr id="556" name="テキスト ボックス 555"/>
        <xdr:cNvSpPr txBox="1"/>
      </xdr:nvSpPr>
      <xdr:spPr>
        <a:xfrm>
          <a:off x="12657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8" name="直線コネクタ 627"/>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9"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30" name="直線コネクタ 629"/>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1"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2" name="直線コネクタ 631"/>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xdr:rowOff>
    </xdr:from>
    <xdr:to>
      <xdr:col>85</xdr:col>
      <xdr:colOff>127000</xdr:colOff>
      <xdr:row>79</xdr:row>
      <xdr:rowOff>15639</xdr:rowOff>
    </xdr:to>
    <xdr:cxnSp macro="">
      <xdr:nvCxnSpPr>
        <xdr:cNvPr id="633" name="直線コネクタ 632"/>
        <xdr:cNvCxnSpPr/>
      </xdr:nvCxnSpPr>
      <xdr:spPr>
        <a:xfrm>
          <a:off x="15481300" y="13548942"/>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4"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5" name="フローチャート: 判断 634"/>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4392</xdr:rowOff>
    </xdr:from>
    <xdr:to>
      <xdr:col>81</xdr:col>
      <xdr:colOff>50800</xdr:colOff>
      <xdr:row>79</xdr:row>
      <xdr:rowOff>5215</xdr:rowOff>
    </xdr:to>
    <xdr:cxnSp macro="">
      <xdr:nvCxnSpPr>
        <xdr:cNvPr id="636" name="直線コネクタ 635"/>
        <xdr:cNvCxnSpPr/>
      </xdr:nvCxnSpPr>
      <xdr:spPr>
        <a:xfrm flipV="1">
          <a:off x="14592300" y="1354894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7" name="フローチャート: 判断 636"/>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8" name="テキスト ボックス 637"/>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5215</xdr:rowOff>
    </xdr:from>
    <xdr:to>
      <xdr:col>76</xdr:col>
      <xdr:colOff>114300</xdr:colOff>
      <xdr:row>79</xdr:row>
      <xdr:rowOff>16280</xdr:rowOff>
    </xdr:to>
    <xdr:cxnSp macro="">
      <xdr:nvCxnSpPr>
        <xdr:cNvPr id="639" name="直線コネクタ 638"/>
        <xdr:cNvCxnSpPr/>
      </xdr:nvCxnSpPr>
      <xdr:spPr>
        <a:xfrm flipV="1">
          <a:off x="13703300" y="13549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40" name="フローチャート: 判断 639"/>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1" name="テキスト ボックス 640"/>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9878</xdr:rowOff>
    </xdr:from>
    <xdr:to>
      <xdr:col>71</xdr:col>
      <xdr:colOff>177800</xdr:colOff>
      <xdr:row>79</xdr:row>
      <xdr:rowOff>16280</xdr:rowOff>
    </xdr:to>
    <xdr:cxnSp macro="">
      <xdr:nvCxnSpPr>
        <xdr:cNvPr id="642" name="直線コネクタ 641"/>
        <xdr:cNvCxnSpPr/>
      </xdr:nvCxnSpPr>
      <xdr:spPr>
        <a:xfrm>
          <a:off x="12814300" y="13554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3" name="フローチャート: 判断 642"/>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4" name="テキスト ボックス 643"/>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5" name="フローチャート: 判断 644"/>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46" name="テキスト ボックス 645"/>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136289</xdr:rowOff>
    </xdr:from>
    <xdr:to>
      <xdr:col>85</xdr:col>
      <xdr:colOff>177800</xdr:colOff>
      <xdr:row>79</xdr:row>
      <xdr:rowOff>66439</xdr:rowOff>
    </xdr:to>
    <xdr:sp macro="" textlink="">
      <xdr:nvSpPr>
        <xdr:cNvPr id="652" name="楕円 651"/>
        <xdr:cNvSpPr/>
      </xdr:nvSpPr>
      <xdr:spPr>
        <a:xfrm>
          <a:off x="16268700" y="135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51216</xdr:rowOff>
    </xdr:from>
    <xdr:ext cx="534377" cy="259045"/>
    <xdr:sp macro="" textlink="">
      <xdr:nvSpPr>
        <xdr:cNvPr id="653" name="公債費該当値テキスト"/>
        <xdr:cNvSpPr txBox="1"/>
      </xdr:nvSpPr>
      <xdr:spPr>
        <a:xfrm>
          <a:off x="16370300" y="1342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125042</xdr:rowOff>
    </xdr:from>
    <xdr:to>
      <xdr:col>81</xdr:col>
      <xdr:colOff>101600</xdr:colOff>
      <xdr:row>79</xdr:row>
      <xdr:rowOff>55192</xdr:rowOff>
    </xdr:to>
    <xdr:sp macro="" textlink="">
      <xdr:nvSpPr>
        <xdr:cNvPr id="654" name="楕円 653"/>
        <xdr:cNvSpPr/>
      </xdr:nvSpPr>
      <xdr:spPr>
        <a:xfrm>
          <a:off x="15430500" y="134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46319</xdr:rowOff>
    </xdr:from>
    <xdr:ext cx="534377" cy="259045"/>
    <xdr:sp macro="" textlink="">
      <xdr:nvSpPr>
        <xdr:cNvPr id="655" name="テキスト ボックス 654"/>
        <xdr:cNvSpPr txBox="1"/>
      </xdr:nvSpPr>
      <xdr:spPr>
        <a:xfrm>
          <a:off x="15214111" y="135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125865</xdr:rowOff>
    </xdr:from>
    <xdr:to>
      <xdr:col>76</xdr:col>
      <xdr:colOff>165100</xdr:colOff>
      <xdr:row>79</xdr:row>
      <xdr:rowOff>56015</xdr:rowOff>
    </xdr:to>
    <xdr:sp macro="" textlink="">
      <xdr:nvSpPr>
        <xdr:cNvPr id="656" name="楕円 655"/>
        <xdr:cNvSpPr/>
      </xdr:nvSpPr>
      <xdr:spPr>
        <a:xfrm>
          <a:off x="14541500" y="13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47142</xdr:rowOff>
    </xdr:from>
    <xdr:ext cx="534377" cy="259045"/>
    <xdr:sp macro="" textlink="">
      <xdr:nvSpPr>
        <xdr:cNvPr id="657" name="テキスト ボックス 656"/>
        <xdr:cNvSpPr txBox="1"/>
      </xdr:nvSpPr>
      <xdr:spPr>
        <a:xfrm>
          <a:off x="14325111" y="135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136930</xdr:rowOff>
    </xdr:from>
    <xdr:to>
      <xdr:col>72</xdr:col>
      <xdr:colOff>38100</xdr:colOff>
      <xdr:row>79</xdr:row>
      <xdr:rowOff>67080</xdr:rowOff>
    </xdr:to>
    <xdr:sp macro="" textlink="">
      <xdr:nvSpPr>
        <xdr:cNvPr id="658" name="楕円 657"/>
        <xdr:cNvSpPr/>
      </xdr:nvSpPr>
      <xdr:spPr>
        <a:xfrm>
          <a:off x="13652500" y="135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58207</xdr:rowOff>
    </xdr:from>
    <xdr:ext cx="534377" cy="259045"/>
    <xdr:sp macro="" textlink="">
      <xdr:nvSpPr>
        <xdr:cNvPr id="659" name="テキスト ボックス 658"/>
        <xdr:cNvSpPr txBox="1"/>
      </xdr:nvSpPr>
      <xdr:spPr>
        <a:xfrm>
          <a:off x="13436111" y="136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130528</xdr:rowOff>
    </xdr:from>
    <xdr:to>
      <xdr:col>67</xdr:col>
      <xdr:colOff>101600</xdr:colOff>
      <xdr:row>79</xdr:row>
      <xdr:rowOff>60678</xdr:rowOff>
    </xdr:to>
    <xdr:sp macro="" textlink="">
      <xdr:nvSpPr>
        <xdr:cNvPr id="660" name="楕円 659"/>
        <xdr:cNvSpPr/>
      </xdr:nvSpPr>
      <xdr:spPr>
        <a:xfrm>
          <a:off x="12763500" y="13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51805</xdr:rowOff>
    </xdr:from>
    <xdr:ext cx="534377" cy="259045"/>
    <xdr:sp macro="" textlink="">
      <xdr:nvSpPr>
        <xdr:cNvPr id="661" name="テキスト ボックス 660"/>
        <xdr:cNvSpPr txBox="1"/>
      </xdr:nvSpPr>
      <xdr:spPr>
        <a:xfrm>
          <a:off x="12547111" y="135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3" name="直線コネクタ 682"/>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4"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5" name="直線コネクタ 684"/>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6"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7" name="直線コネクタ 686"/>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133573</xdr:rowOff>
    </xdr:from>
    <xdr:to>
      <xdr:col>85</xdr:col>
      <xdr:colOff>127000</xdr:colOff>
      <xdr:row>95</xdr:row>
      <xdr:rowOff>168915</xdr:rowOff>
    </xdr:to>
    <xdr:cxnSp macro="">
      <xdr:nvCxnSpPr>
        <xdr:cNvPr id="688" name="直線コネクタ 687"/>
        <xdr:cNvCxnSpPr/>
      </xdr:nvCxnSpPr>
      <xdr:spPr>
        <a:xfrm flipV="1">
          <a:off x="15481300" y="16421323"/>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9"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0" name="フローチャート: 判断 689"/>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161874</xdr:rowOff>
    </xdr:from>
    <xdr:to>
      <xdr:col>81</xdr:col>
      <xdr:colOff>50800</xdr:colOff>
      <xdr:row>95</xdr:row>
      <xdr:rowOff>168915</xdr:rowOff>
    </xdr:to>
    <xdr:cxnSp macro="">
      <xdr:nvCxnSpPr>
        <xdr:cNvPr id="691" name="直線コネクタ 690"/>
        <xdr:cNvCxnSpPr/>
      </xdr:nvCxnSpPr>
      <xdr:spPr>
        <a:xfrm>
          <a:off x="14592300" y="1644962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2" name="フローチャート: 判断 691"/>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3" name="テキスト ボックス 692"/>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161874</xdr:rowOff>
    </xdr:from>
    <xdr:to>
      <xdr:col>76</xdr:col>
      <xdr:colOff>114300</xdr:colOff>
      <xdr:row>96</xdr:row>
      <xdr:rowOff>116337</xdr:rowOff>
    </xdr:to>
    <xdr:cxnSp macro="">
      <xdr:nvCxnSpPr>
        <xdr:cNvPr id="694" name="直線コネクタ 693"/>
        <xdr:cNvCxnSpPr/>
      </xdr:nvCxnSpPr>
      <xdr:spPr>
        <a:xfrm flipV="1">
          <a:off x="13703300" y="16449624"/>
          <a:ext cx="889000" cy="1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5" name="フローチャート: 判断 694"/>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6" name="テキスト ボックス 695"/>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68743</xdr:rowOff>
    </xdr:from>
    <xdr:to>
      <xdr:col>71</xdr:col>
      <xdr:colOff>177800</xdr:colOff>
      <xdr:row>96</xdr:row>
      <xdr:rowOff>116337</xdr:rowOff>
    </xdr:to>
    <xdr:cxnSp macro="">
      <xdr:nvCxnSpPr>
        <xdr:cNvPr id="697" name="直線コネクタ 696"/>
        <xdr:cNvCxnSpPr/>
      </xdr:nvCxnSpPr>
      <xdr:spPr>
        <a:xfrm>
          <a:off x="12814300" y="16527943"/>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8" name="フローチャート: 判断 697"/>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9" name="テキスト ボックス 698"/>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700" name="フローチャート: 判断 699"/>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30456</xdr:rowOff>
    </xdr:from>
    <xdr:ext cx="534377" cy="259045"/>
    <xdr:sp macro="" textlink="">
      <xdr:nvSpPr>
        <xdr:cNvPr id="701" name="テキスト ボックス 700"/>
        <xdr:cNvSpPr txBox="1"/>
      </xdr:nvSpPr>
      <xdr:spPr>
        <a:xfrm>
          <a:off x="12547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82773</xdr:rowOff>
    </xdr:from>
    <xdr:to>
      <xdr:col>85</xdr:col>
      <xdr:colOff>177800</xdr:colOff>
      <xdr:row>96</xdr:row>
      <xdr:rowOff>12923</xdr:rowOff>
    </xdr:to>
    <xdr:sp macro="" textlink="">
      <xdr:nvSpPr>
        <xdr:cNvPr id="707" name="楕円 706"/>
        <xdr:cNvSpPr/>
      </xdr:nvSpPr>
      <xdr:spPr>
        <a:xfrm>
          <a:off x="16268700" y="163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105650</xdr:rowOff>
    </xdr:from>
    <xdr:ext cx="534377" cy="259045"/>
    <xdr:sp macro="" textlink="">
      <xdr:nvSpPr>
        <xdr:cNvPr id="708" name="積立金該当値テキスト"/>
        <xdr:cNvSpPr txBox="1"/>
      </xdr:nvSpPr>
      <xdr:spPr>
        <a:xfrm>
          <a:off x="16370300"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118115</xdr:rowOff>
    </xdr:from>
    <xdr:to>
      <xdr:col>81</xdr:col>
      <xdr:colOff>101600</xdr:colOff>
      <xdr:row>96</xdr:row>
      <xdr:rowOff>48265</xdr:rowOff>
    </xdr:to>
    <xdr:sp macro="" textlink="">
      <xdr:nvSpPr>
        <xdr:cNvPr id="709" name="楕円 708"/>
        <xdr:cNvSpPr/>
      </xdr:nvSpPr>
      <xdr:spPr>
        <a:xfrm>
          <a:off x="15430500" y="16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64792</xdr:rowOff>
    </xdr:from>
    <xdr:ext cx="534377" cy="259045"/>
    <xdr:sp macro="" textlink="">
      <xdr:nvSpPr>
        <xdr:cNvPr id="710" name="テキスト ボックス 709"/>
        <xdr:cNvSpPr txBox="1"/>
      </xdr:nvSpPr>
      <xdr:spPr>
        <a:xfrm>
          <a:off x="15214111" y="1618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111074</xdr:rowOff>
    </xdr:from>
    <xdr:to>
      <xdr:col>76</xdr:col>
      <xdr:colOff>165100</xdr:colOff>
      <xdr:row>96</xdr:row>
      <xdr:rowOff>41224</xdr:rowOff>
    </xdr:to>
    <xdr:sp macro="" textlink="">
      <xdr:nvSpPr>
        <xdr:cNvPr id="711" name="楕円 710"/>
        <xdr:cNvSpPr/>
      </xdr:nvSpPr>
      <xdr:spPr>
        <a:xfrm>
          <a:off x="14541500" y="163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57751</xdr:rowOff>
    </xdr:from>
    <xdr:ext cx="534377" cy="259045"/>
    <xdr:sp macro="" textlink="">
      <xdr:nvSpPr>
        <xdr:cNvPr id="712" name="テキスト ボックス 711"/>
        <xdr:cNvSpPr txBox="1"/>
      </xdr:nvSpPr>
      <xdr:spPr>
        <a:xfrm>
          <a:off x="14325111" y="161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65537</xdr:rowOff>
    </xdr:from>
    <xdr:to>
      <xdr:col>72</xdr:col>
      <xdr:colOff>38100</xdr:colOff>
      <xdr:row>96</xdr:row>
      <xdr:rowOff>167137</xdr:rowOff>
    </xdr:to>
    <xdr:sp macro="" textlink="">
      <xdr:nvSpPr>
        <xdr:cNvPr id="713" name="楕円 712"/>
        <xdr:cNvSpPr/>
      </xdr:nvSpPr>
      <xdr:spPr>
        <a:xfrm>
          <a:off x="13652500" y="16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12214</xdr:rowOff>
    </xdr:from>
    <xdr:ext cx="469744" cy="259045"/>
    <xdr:sp macro="" textlink="">
      <xdr:nvSpPr>
        <xdr:cNvPr id="714" name="テキスト ボックス 713"/>
        <xdr:cNvSpPr txBox="1"/>
      </xdr:nvSpPr>
      <xdr:spPr>
        <a:xfrm>
          <a:off x="13468428" y="16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17943</xdr:rowOff>
    </xdr:from>
    <xdr:to>
      <xdr:col>67</xdr:col>
      <xdr:colOff>101600</xdr:colOff>
      <xdr:row>96</xdr:row>
      <xdr:rowOff>119543</xdr:rowOff>
    </xdr:to>
    <xdr:sp macro="" textlink="">
      <xdr:nvSpPr>
        <xdr:cNvPr id="715" name="楕円 714"/>
        <xdr:cNvSpPr/>
      </xdr:nvSpPr>
      <xdr:spPr>
        <a:xfrm>
          <a:off x="12763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110670</xdr:rowOff>
    </xdr:from>
    <xdr:ext cx="469744" cy="259045"/>
    <xdr:sp macro="" textlink="">
      <xdr:nvSpPr>
        <xdr:cNvPr id="716" name="テキスト ボックス 715"/>
        <xdr:cNvSpPr txBox="1"/>
      </xdr:nvSpPr>
      <xdr:spPr>
        <a:xfrm>
          <a:off x="12579428" y="1656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0" name="直線コネクタ 739"/>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3"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4" name="直線コネクタ 743"/>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6"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7" name="フローチャート: 判断 746"/>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9" name="フローチャート: 判断 748"/>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0" name="テキスト ボックス 749"/>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2" name="フローチャート: 判断 751"/>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3" name="テキスト ボックス 752"/>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3" name="直線コネクタ 792"/>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6"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7" name="直線コネクタ 796"/>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8" name="直線コネクタ 79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9"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0" name="フローチャート: 判断 799"/>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1" name="直線コネクタ 80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2" name="フローチャート: 判断 801"/>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3" name="テキスト ボックス 802"/>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4" name="直線コネクタ 80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5" name="フローチャート: 判断 804"/>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6" name="テキスト ボックス 805"/>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7" name="直線コネクタ 80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8" name="フローチャート: 判断 807"/>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9" name="テキスト ボックス 808"/>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10" name="フローチャート: 判断 809"/>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1" name="テキスト ボックス 810"/>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楕円 81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8"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9" name="楕円 81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1" name="楕円 82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3" name="楕円 82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4" name="テキスト ボックス 823"/>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5" name="楕円 82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6" name="テキスト ボックス 82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9" name="直線コネクタ 848"/>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0"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1" name="直線コネクタ 850"/>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2"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3" name="直線コネクタ 852"/>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110485</xdr:rowOff>
    </xdr:from>
    <xdr:to>
      <xdr:col>116</xdr:col>
      <xdr:colOff>63500</xdr:colOff>
      <xdr:row>75</xdr:row>
      <xdr:rowOff>139060</xdr:rowOff>
    </xdr:to>
    <xdr:cxnSp macro="">
      <xdr:nvCxnSpPr>
        <xdr:cNvPr id="854" name="直線コネクタ 853"/>
        <xdr:cNvCxnSpPr/>
      </xdr:nvCxnSpPr>
      <xdr:spPr>
        <a:xfrm>
          <a:off x="21323300" y="1279778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5"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6" name="フローチャート: 判断 855"/>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160228</xdr:rowOff>
    </xdr:from>
    <xdr:to>
      <xdr:col>111</xdr:col>
      <xdr:colOff>177800</xdr:colOff>
      <xdr:row>74</xdr:row>
      <xdr:rowOff>110485</xdr:rowOff>
    </xdr:to>
    <xdr:cxnSp macro="">
      <xdr:nvCxnSpPr>
        <xdr:cNvPr id="857" name="直線コネクタ 856"/>
        <xdr:cNvCxnSpPr/>
      </xdr:nvCxnSpPr>
      <xdr:spPr>
        <a:xfrm>
          <a:off x="20434300" y="12676078"/>
          <a:ext cx="8890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8" name="フローチャート: 判断 857"/>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9" name="テキスト ボックス 858"/>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103261</xdr:rowOff>
    </xdr:from>
    <xdr:to>
      <xdr:col>107</xdr:col>
      <xdr:colOff>50800</xdr:colOff>
      <xdr:row>73</xdr:row>
      <xdr:rowOff>160228</xdr:rowOff>
    </xdr:to>
    <xdr:cxnSp macro="">
      <xdr:nvCxnSpPr>
        <xdr:cNvPr id="860" name="直線コネクタ 859"/>
        <xdr:cNvCxnSpPr/>
      </xdr:nvCxnSpPr>
      <xdr:spPr>
        <a:xfrm>
          <a:off x="19545300" y="12619111"/>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1" name="フローチャート: 判断 860"/>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2" name="テキスト ボックス 861"/>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103261</xdr:rowOff>
    </xdr:from>
    <xdr:to>
      <xdr:col>102</xdr:col>
      <xdr:colOff>114300</xdr:colOff>
      <xdr:row>73</xdr:row>
      <xdr:rowOff>114371</xdr:rowOff>
    </xdr:to>
    <xdr:cxnSp macro="">
      <xdr:nvCxnSpPr>
        <xdr:cNvPr id="863" name="直線コネクタ 862"/>
        <xdr:cNvCxnSpPr/>
      </xdr:nvCxnSpPr>
      <xdr:spPr>
        <a:xfrm flipV="1">
          <a:off x="18656300" y="1261911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4" name="フローチャート: 判断 863"/>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5" name="テキスト ボックス 864"/>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6" name="フローチャート: 判断 865"/>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7" name="テキスト ボックス 866"/>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88260</xdr:rowOff>
    </xdr:from>
    <xdr:to>
      <xdr:col>116</xdr:col>
      <xdr:colOff>114300</xdr:colOff>
      <xdr:row>76</xdr:row>
      <xdr:rowOff>18410</xdr:rowOff>
    </xdr:to>
    <xdr:sp macro="" textlink="">
      <xdr:nvSpPr>
        <xdr:cNvPr id="873" name="楕円 872"/>
        <xdr:cNvSpPr/>
      </xdr:nvSpPr>
      <xdr:spPr>
        <a:xfrm>
          <a:off x="22110700" y="129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66687</xdr:rowOff>
    </xdr:from>
    <xdr:ext cx="534377" cy="259045"/>
    <xdr:sp macro="" textlink="">
      <xdr:nvSpPr>
        <xdr:cNvPr id="874" name="繰出金該当値テキスト"/>
        <xdr:cNvSpPr txBox="1"/>
      </xdr:nvSpPr>
      <xdr:spPr>
        <a:xfrm>
          <a:off x="22212300" y="129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59685</xdr:rowOff>
    </xdr:from>
    <xdr:to>
      <xdr:col>112</xdr:col>
      <xdr:colOff>38100</xdr:colOff>
      <xdr:row>74</xdr:row>
      <xdr:rowOff>161285</xdr:rowOff>
    </xdr:to>
    <xdr:sp macro="" textlink="">
      <xdr:nvSpPr>
        <xdr:cNvPr id="875" name="楕円 874"/>
        <xdr:cNvSpPr/>
      </xdr:nvSpPr>
      <xdr:spPr>
        <a:xfrm>
          <a:off x="212725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6362</xdr:rowOff>
    </xdr:from>
    <xdr:ext cx="534377" cy="259045"/>
    <xdr:sp macro="" textlink="">
      <xdr:nvSpPr>
        <xdr:cNvPr id="876" name="テキスト ボックス 875"/>
        <xdr:cNvSpPr txBox="1"/>
      </xdr:nvSpPr>
      <xdr:spPr>
        <a:xfrm>
          <a:off x="21056111" y="125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109428</xdr:rowOff>
    </xdr:from>
    <xdr:to>
      <xdr:col>107</xdr:col>
      <xdr:colOff>101600</xdr:colOff>
      <xdr:row>74</xdr:row>
      <xdr:rowOff>39578</xdr:rowOff>
    </xdr:to>
    <xdr:sp macro="" textlink="">
      <xdr:nvSpPr>
        <xdr:cNvPr id="877" name="楕円 876"/>
        <xdr:cNvSpPr/>
      </xdr:nvSpPr>
      <xdr:spPr>
        <a:xfrm>
          <a:off x="20383500" y="12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56105</xdr:rowOff>
    </xdr:from>
    <xdr:ext cx="534377" cy="259045"/>
    <xdr:sp macro="" textlink="">
      <xdr:nvSpPr>
        <xdr:cNvPr id="878" name="テキスト ボックス 877"/>
        <xdr:cNvSpPr txBox="1"/>
      </xdr:nvSpPr>
      <xdr:spPr>
        <a:xfrm>
          <a:off x="20167111" y="12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52461</xdr:rowOff>
    </xdr:from>
    <xdr:to>
      <xdr:col>102</xdr:col>
      <xdr:colOff>165100</xdr:colOff>
      <xdr:row>73</xdr:row>
      <xdr:rowOff>154061</xdr:rowOff>
    </xdr:to>
    <xdr:sp macro="" textlink="">
      <xdr:nvSpPr>
        <xdr:cNvPr id="879" name="楕円 878"/>
        <xdr:cNvSpPr/>
      </xdr:nvSpPr>
      <xdr:spPr>
        <a:xfrm>
          <a:off x="194945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170588</xdr:rowOff>
    </xdr:from>
    <xdr:ext cx="534377" cy="259045"/>
    <xdr:sp macro="" textlink="">
      <xdr:nvSpPr>
        <xdr:cNvPr id="880" name="テキスト ボックス 879"/>
        <xdr:cNvSpPr txBox="1"/>
      </xdr:nvSpPr>
      <xdr:spPr>
        <a:xfrm>
          <a:off x="19278111" y="12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63571</xdr:rowOff>
    </xdr:from>
    <xdr:to>
      <xdr:col>98</xdr:col>
      <xdr:colOff>38100</xdr:colOff>
      <xdr:row>73</xdr:row>
      <xdr:rowOff>165171</xdr:rowOff>
    </xdr:to>
    <xdr:sp macro="" textlink="">
      <xdr:nvSpPr>
        <xdr:cNvPr id="881" name="楕円 880"/>
        <xdr:cNvSpPr/>
      </xdr:nvSpPr>
      <xdr:spPr>
        <a:xfrm>
          <a:off x="18605500" y="125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10248</xdr:rowOff>
    </xdr:from>
    <xdr:ext cx="534377" cy="259045"/>
    <xdr:sp macro="" textlink="">
      <xdr:nvSpPr>
        <xdr:cNvPr id="882" name="テキスト ボックス 881"/>
        <xdr:cNvSpPr txBox="1"/>
      </xdr:nvSpPr>
      <xdr:spPr>
        <a:xfrm>
          <a:off x="18389111" y="123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参議院議員選挙等の実施</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位となった。常備消防事務を東京都へ委託していることから消防費に係るコストが生じないことから、人口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人に対し当市は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人であり、職員数が少ないことが主な要因である。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民間保育園等運営費の増により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位となった。これらの経費については、義務的経費（経常経費）であることから経常収支比率の悪化を招くなど財政の硬直化にも繋がるため、提供サービスの選択は将来を見据えていく必要がある。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下水道事業会計繰出金が令和元年度から地方公営企業法の適用により性質の区分が補助費等に移行したことにより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前年度比減となり、類似団体内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花小金井南中学校地域開放型体育館新築工事の皆増などがあったが、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リサイクルセンター更新工事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などにより、前年度比で大きく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位となった。今後は、駅前再開発事業などの都市計画事業の進展により多くの費用が見込まれることから、基金の残高確保に努めるなど、財政需要に備えた財政運営が求められる。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位となった。年度内において市債の借入が償還元金を上回らないよう財政規律を守ってきたことから、起債残高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が減ることで、元金償還も減となった。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29210</xdr:rowOff>
    </xdr:from>
    <xdr:to>
      <xdr:col>24</xdr:col>
      <xdr:colOff>63500</xdr:colOff>
      <xdr:row>33</xdr:row>
      <xdr:rowOff>33020</xdr:rowOff>
    </xdr:to>
    <xdr:cxnSp macro="">
      <xdr:nvCxnSpPr>
        <xdr:cNvPr id="61" name="直線コネクタ 60"/>
        <xdr:cNvCxnSpPr/>
      </xdr:nvCxnSpPr>
      <xdr:spPr>
        <a:xfrm>
          <a:off x="3797300" y="5687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121920</xdr:rowOff>
    </xdr:from>
    <xdr:to>
      <xdr:col>19</xdr:col>
      <xdr:colOff>177800</xdr:colOff>
      <xdr:row>33</xdr:row>
      <xdr:rowOff>29210</xdr:rowOff>
    </xdr:to>
    <xdr:cxnSp macro="">
      <xdr:nvCxnSpPr>
        <xdr:cNvPr id="64" name="直線コネクタ 63"/>
        <xdr:cNvCxnSpPr/>
      </xdr:nvCxnSpPr>
      <xdr:spPr>
        <a:xfrm>
          <a:off x="2908300" y="560832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44450</xdr:rowOff>
    </xdr:from>
    <xdr:to>
      <xdr:col>15</xdr:col>
      <xdr:colOff>50800</xdr:colOff>
      <xdr:row>32</xdr:row>
      <xdr:rowOff>121920</xdr:rowOff>
    </xdr:to>
    <xdr:cxnSp macro="">
      <xdr:nvCxnSpPr>
        <xdr:cNvPr id="67" name="直線コネクタ 66"/>
        <xdr:cNvCxnSpPr/>
      </xdr:nvCxnSpPr>
      <xdr:spPr>
        <a:xfrm>
          <a:off x="2019300" y="553085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160020</xdr:rowOff>
    </xdr:from>
    <xdr:to>
      <xdr:col>10</xdr:col>
      <xdr:colOff>114300</xdr:colOff>
      <xdr:row>32</xdr:row>
      <xdr:rowOff>44450</xdr:rowOff>
    </xdr:to>
    <xdr:cxnSp macro="">
      <xdr:nvCxnSpPr>
        <xdr:cNvPr id="70" name="直線コネクタ 69"/>
        <xdr:cNvCxnSpPr/>
      </xdr:nvCxnSpPr>
      <xdr:spPr>
        <a:xfrm>
          <a:off x="1130300" y="5303520"/>
          <a:ext cx="889000" cy="2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140987</xdr:rowOff>
    </xdr:from>
    <xdr:ext cx="469744" cy="259045"/>
    <xdr:sp macro="" textlink="">
      <xdr:nvSpPr>
        <xdr:cNvPr id="74" name="テキスト ボックス 73"/>
        <xdr:cNvSpPr txBox="1"/>
      </xdr:nvSpPr>
      <xdr:spPr>
        <a:xfrm>
          <a:off x="895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153670</xdr:rowOff>
    </xdr:from>
    <xdr:to>
      <xdr:col>24</xdr:col>
      <xdr:colOff>114300</xdr:colOff>
      <xdr:row>33</xdr:row>
      <xdr:rowOff>83820</xdr:rowOff>
    </xdr:to>
    <xdr:sp macro="" textlink="">
      <xdr:nvSpPr>
        <xdr:cNvPr id="80" name="楕円 79"/>
        <xdr:cNvSpPr/>
      </xdr:nvSpPr>
      <xdr:spPr>
        <a:xfrm>
          <a:off x="45847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5097</xdr:rowOff>
    </xdr:from>
    <xdr:ext cx="469744" cy="259045"/>
    <xdr:sp macro="" textlink="">
      <xdr:nvSpPr>
        <xdr:cNvPr id="81" name="議会費該当値テキスト"/>
        <xdr:cNvSpPr txBox="1"/>
      </xdr:nvSpPr>
      <xdr:spPr>
        <a:xfrm>
          <a:off x="4686300"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149860</xdr:rowOff>
    </xdr:from>
    <xdr:to>
      <xdr:col>20</xdr:col>
      <xdr:colOff>38100</xdr:colOff>
      <xdr:row>33</xdr:row>
      <xdr:rowOff>80010</xdr:rowOff>
    </xdr:to>
    <xdr:sp macro="" textlink="">
      <xdr:nvSpPr>
        <xdr:cNvPr id="82" name="楕円 81"/>
        <xdr:cNvSpPr/>
      </xdr:nvSpPr>
      <xdr:spPr>
        <a:xfrm>
          <a:off x="374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96537</xdr:rowOff>
    </xdr:from>
    <xdr:ext cx="469744" cy="259045"/>
    <xdr:sp macro="" textlink="">
      <xdr:nvSpPr>
        <xdr:cNvPr id="83" name="テキスト ボックス 82"/>
        <xdr:cNvSpPr txBox="1"/>
      </xdr:nvSpPr>
      <xdr:spPr>
        <a:xfrm>
          <a:off x="3562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71120</xdr:rowOff>
    </xdr:from>
    <xdr:to>
      <xdr:col>15</xdr:col>
      <xdr:colOff>101600</xdr:colOff>
      <xdr:row>33</xdr:row>
      <xdr:rowOff>1270</xdr:rowOff>
    </xdr:to>
    <xdr:sp macro="" textlink="">
      <xdr:nvSpPr>
        <xdr:cNvPr id="84" name="楕円 83"/>
        <xdr:cNvSpPr/>
      </xdr:nvSpPr>
      <xdr:spPr>
        <a:xfrm>
          <a:off x="2857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17797</xdr:rowOff>
    </xdr:from>
    <xdr:ext cx="469744" cy="259045"/>
    <xdr:sp macro="" textlink="">
      <xdr:nvSpPr>
        <xdr:cNvPr id="85" name="テキスト ボックス 84"/>
        <xdr:cNvSpPr txBox="1"/>
      </xdr:nvSpPr>
      <xdr:spPr>
        <a:xfrm>
          <a:off x="2673428" y="53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165100</xdr:rowOff>
    </xdr:from>
    <xdr:to>
      <xdr:col>10</xdr:col>
      <xdr:colOff>165100</xdr:colOff>
      <xdr:row>32</xdr:row>
      <xdr:rowOff>95250</xdr:rowOff>
    </xdr:to>
    <xdr:sp macro="" textlink="">
      <xdr:nvSpPr>
        <xdr:cNvPr id="86" name="楕円 85"/>
        <xdr:cNvSpPr/>
      </xdr:nvSpPr>
      <xdr:spPr>
        <a:xfrm>
          <a:off x="1968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111777</xdr:rowOff>
    </xdr:from>
    <xdr:ext cx="469744" cy="259045"/>
    <xdr:sp macro="" textlink="">
      <xdr:nvSpPr>
        <xdr:cNvPr id="87" name="テキスト ボックス 86"/>
        <xdr:cNvSpPr txBox="1"/>
      </xdr:nvSpPr>
      <xdr:spPr>
        <a:xfrm>
          <a:off x="1784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109220</xdr:rowOff>
    </xdr:from>
    <xdr:to>
      <xdr:col>6</xdr:col>
      <xdr:colOff>38100</xdr:colOff>
      <xdr:row>31</xdr:row>
      <xdr:rowOff>39370</xdr:rowOff>
    </xdr:to>
    <xdr:sp macro="" textlink="">
      <xdr:nvSpPr>
        <xdr:cNvPr id="88" name="楕円 87"/>
        <xdr:cNvSpPr/>
      </xdr:nvSpPr>
      <xdr:spPr>
        <a:xfrm>
          <a:off x="1079500" y="5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55897</xdr:rowOff>
    </xdr:from>
    <xdr:ext cx="469744" cy="259045"/>
    <xdr:sp macro="" textlink="">
      <xdr:nvSpPr>
        <xdr:cNvPr id="89" name="テキスト ボックス 88"/>
        <xdr:cNvSpPr txBox="1"/>
      </xdr:nvSpPr>
      <xdr:spPr>
        <a:xfrm>
          <a:off x="895428"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167292</xdr:rowOff>
    </xdr:from>
    <xdr:to>
      <xdr:col>24</xdr:col>
      <xdr:colOff>63500</xdr:colOff>
      <xdr:row>57</xdr:row>
      <xdr:rowOff>58730</xdr:rowOff>
    </xdr:to>
    <xdr:cxnSp macro="">
      <xdr:nvCxnSpPr>
        <xdr:cNvPr id="117" name="直線コネクタ 116"/>
        <xdr:cNvCxnSpPr/>
      </xdr:nvCxnSpPr>
      <xdr:spPr>
        <a:xfrm flipV="1">
          <a:off x="3797300" y="9768492"/>
          <a:ext cx="8382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9489</xdr:rowOff>
    </xdr:from>
    <xdr:to>
      <xdr:col>19</xdr:col>
      <xdr:colOff>177800</xdr:colOff>
      <xdr:row>57</xdr:row>
      <xdr:rowOff>58730</xdr:rowOff>
    </xdr:to>
    <xdr:cxnSp macro="">
      <xdr:nvCxnSpPr>
        <xdr:cNvPr id="120" name="直線コネクタ 119"/>
        <xdr:cNvCxnSpPr/>
      </xdr:nvCxnSpPr>
      <xdr:spPr>
        <a:xfrm>
          <a:off x="2908300" y="9782139"/>
          <a:ext cx="8890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9489</xdr:rowOff>
    </xdr:from>
    <xdr:to>
      <xdr:col>15</xdr:col>
      <xdr:colOff>50800</xdr:colOff>
      <xdr:row>57</xdr:row>
      <xdr:rowOff>46317</xdr:rowOff>
    </xdr:to>
    <xdr:cxnSp macro="">
      <xdr:nvCxnSpPr>
        <xdr:cNvPr id="123" name="直線コネクタ 122"/>
        <xdr:cNvCxnSpPr/>
      </xdr:nvCxnSpPr>
      <xdr:spPr>
        <a:xfrm flipV="1">
          <a:off x="2019300" y="9782139"/>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xdr:rowOff>
    </xdr:from>
    <xdr:to>
      <xdr:col>10</xdr:col>
      <xdr:colOff>114300</xdr:colOff>
      <xdr:row>57</xdr:row>
      <xdr:rowOff>46317</xdr:rowOff>
    </xdr:to>
    <xdr:cxnSp macro="">
      <xdr:nvCxnSpPr>
        <xdr:cNvPr id="126" name="直線コネクタ 125"/>
        <xdr:cNvCxnSpPr/>
      </xdr:nvCxnSpPr>
      <xdr:spPr>
        <a:xfrm>
          <a:off x="1130300" y="9774344"/>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116492</xdr:rowOff>
    </xdr:from>
    <xdr:to>
      <xdr:col>24</xdr:col>
      <xdr:colOff>114300</xdr:colOff>
      <xdr:row>57</xdr:row>
      <xdr:rowOff>46642</xdr:rowOff>
    </xdr:to>
    <xdr:sp macro="" textlink="">
      <xdr:nvSpPr>
        <xdr:cNvPr id="136" name="楕円 135"/>
        <xdr:cNvSpPr/>
      </xdr:nvSpPr>
      <xdr:spPr>
        <a:xfrm>
          <a:off x="4584700" y="97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94919</xdr:rowOff>
    </xdr:from>
    <xdr:ext cx="534377" cy="259045"/>
    <xdr:sp macro="" textlink="">
      <xdr:nvSpPr>
        <xdr:cNvPr id="137" name="総務費該当値テキスト"/>
        <xdr:cNvSpPr txBox="1"/>
      </xdr:nvSpPr>
      <xdr:spPr>
        <a:xfrm>
          <a:off x="4686300" y="96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7930</xdr:rowOff>
    </xdr:from>
    <xdr:to>
      <xdr:col>20</xdr:col>
      <xdr:colOff>38100</xdr:colOff>
      <xdr:row>57</xdr:row>
      <xdr:rowOff>109530</xdr:rowOff>
    </xdr:to>
    <xdr:sp macro="" textlink="">
      <xdr:nvSpPr>
        <xdr:cNvPr id="138" name="楕円 137"/>
        <xdr:cNvSpPr/>
      </xdr:nvSpPr>
      <xdr:spPr>
        <a:xfrm>
          <a:off x="3746500" y="97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100657</xdr:rowOff>
    </xdr:from>
    <xdr:ext cx="534377" cy="259045"/>
    <xdr:sp macro="" textlink="">
      <xdr:nvSpPr>
        <xdr:cNvPr id="139" name="テキスト ボックス 138"/>
        <xdr:cNvSpPr txBox="1"/>
      </xdr:nvSpPr>
      <xdr:spPr>
        <a:xfrm>
          <a:off x="3530111" y="98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130139</xdr:rowOff>
    </xdr:from>
    <xdr:to>
      <xdr:col>15</xdr:col>
      <xdr:colOff>101600</xdr:colOff>
      <xdr:row>57</xdr:row>
      <xdr:rowOff>60289</xdr:rowOff>
    </xdr:to>
    <xdr:sp macro="" textlink="">
      <xdr:nvSpPr>
        <xdr:cNvPr id="140" name="楕円 139"/>
        <xdr:cNvSpPr/>
      </xdr:nvSpPr>
      <xdr:spPr>
        <a:xfrm>
          <a:off x="2857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51416</xdr:rowOff>
    </xdr:from>
    <xdr:ext cx="534377" cy="259045"/>
    <xdr:sp macro="" textlink="">
      <xdr:nvSpPr>
        <xdr:cNvPr id="141" name="テキスト ボックス 140"/>
        <xdr:cNvSpPr txBox="1"/>
      </xdr:nvSpPr>
      <xdr:spPr>
        <a:xfrm>
          <a:off x="2641111" y="98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166967</xdr:rowOff>
    </xdr:from>
    <xdr:to>
      <xdr:col>10</xdr:col>
      <xdr:colOff>165100</xdr:colOff>
      <xdr:row>57</xdr:row>
      <xdr:rowOff>97117</xdr:rowOff>
    </xdr:to>
    <xdr:sp macro="" textlink="">
      <xdr:nvSpPr>
        <xdr:cNvPr id="142" name="楕円 141"/>
        <xdr:cNvSpPr/>
      </xdr:nvSpPr>
      <xdr:spPr>
        <a:xfrm>
          <a:off x="1968500" y="97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88244</xdr:rowOff>
    </xdr:from>
    <xdr:ext cx="534377" cy="259045"/>
    <xdr:sp macro="" textlink="">
      <xdr:nvSpPr>
        <xdr:cNvPr id="143" name="テキスト ボックス 142"/>
        <xdr:cNvSpPr txBox="1"/>
      </xdr:nvSpPr>
      <xdr:spPr>
        <a:xfrm>
          <a:off x="1752111" y="98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122344</xdr:rowOff>
    </xdr:from>
    <xdr:to>
      <xdr:col>6</xdr:col>
      <xdr:colOff>38100</xdr:colOff>
      <xdr:row>57</xdr:row>
      <xdr:rowOff>52494</xdr:rowOff>
    </xdr:to>
    <xdr:sp macro="" textlink="">
      <xdr:nvSpPr>
        <xdr:cNvPr id="144" name="楕円 143"/>
        <xdr:cNvSpPr/>
      </xdr:nvSpPr>
      <xdr:spPr>
        <a:xfrm>
          <a:off x="1079500" y="97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43621</xdr:rowOff>
    </xdr:from>
    <xdr:ext cx="534377" cy="259045"/>
    <xdr:sp macro="" textlink="">
      <xdr:nvSpPr>
        <xdr:cNvPr id="145" name="テキスト ボックス 144"/>
        <xdr:cNvSpPr txBox="1"/>
      </xdr:nvSpPr>
      <xdr:spPr>
        <a:xfrm>
          <a:off x="863111" y="98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1067</xdr:rowOff>
    </xdr:from>
    <xdr:to>
      <xdr:col>24</xdr:col>
      <xdr:colOff>63500</xdr:colOff>
      <xdr:row>75</xdr:row>
      <xdr:rowOff>62382</xdr:rowOff>
    </xdr:to>
    <xdr:cxnSp macro="">
      <xdr:nvCxnSpPr>
        <xdr:cNvPr id="175" name="直線コネクタ 174"/>
        <xdr:cNvCxnSpPr/>
      </xdr:nvCxnSpPr>
      <xdr:spPr>
        <a:xfrm flipV="1">
          <a:off x="3797300" y="12859817"/>
          <a:ext cx="838200" cy="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54801</xdr:rowOff>
    </xdr:from>
    <xdr:to>
      <xdr:col>19</xdr:col>
      <xdr:colOff>177800</xdr:colOff>
      <xdr:row>75</xdr:row>
      <xdr:rowOff>62382</xdr:rowOff>
    </xdr:to>
    <xdr:cxnSp macro="">
      <xdr:nvCxnSpPr>
        <xdr:cNvPr id="178" name="直線コネクタ 177"/>
        <xdr:cNvCxnSpPr/>
      </xdr:nvCxnSpPr>
      <xdr:spPr>
        <a:xfrm>
          <a:off x="2908300" y="1291355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54801</xdr:rowOff>
    </xdr:from>
    <xdr:to>
      <xdr:col>15</xdr:col>
      <xdr:colOff>50800</xdr:colOff>
      <xdr:row>75</xdr:row>
      <xdr:rowOff>64706</xdr:rowOff>
    </xdr:to>
    <xdr:cxnSp macro="">
      <xdr:nvCxnSpPr>
        <xdr:cNvPr id="181" name="直線コネクタ 180"/>
        <xdr:cNvCxnSpPr/>
      </xdr:nvCxnSpPr>
      <xdr:spPr>
        <a:xfrm flipV="1">
          <a:off x="2019300" y="12913551"/>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64706</xdr:rowOff>
    </xdr:from>
    <xdr:to>
      <xdr:col>10</xdr:col>
      <xdr:colOff>114300</xdr:colOff>
      <xdr:row>75</xdr:row>
      <xdr:rowOff>170523</xdr:rowOff>
    </xdr:to>
    <xdr:cxnSp macro="">
      <xdr:nvCxnSpPr>
        <xdr:cNvPr id="184" name="直線コネクタ 183"/>
        <xdr:cNvCxnSpPr/>
      </xdr:nvCxnSpPr>
      <xdr:spPr>
        <a:xfrm flipV="1">
          <a:off x="1130300" y="12923456"/>
          <a:ext cx="889000" cy="1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94809</xdr:rowOff>
    </xdr:from>
    <xdr:ext cx="599010" cy="259045"/>
    <xdr:sp macro="" textlink="">
      <xdr:nvSpPr>
        <xdr:cNvPr id="188" name="テキスト ボックス 187"/>
        <xdr:cNvSpPr txBox="1"/>
      </xdr:nvSpPr>
      <xdr:spPr>
        <a:xfrm>
          <a:off x="830795" y="131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121717</xdr:rowOff>
    </xdr:from>
    <xdr:to>
      <xdr:col>24</xdr:col>
      <xdr:colOff>114300</xdr:colOff>
      <xdr:row>75</xdr:row>
      <xdr:rowOff>51867</xdr:rowOff>
    </xdr:to>
    <xdr:sp macro="" textlink="">
      <xdr:nvSpPr>
        <xdr:cNvPr id="194" name="楕円 193"/>
        <xdr:cNvSpPr/>
      </xdr:nvSpPr>
      <xdr:spPr>
        <a:xfrm>
          <a:off x="4584700" y="128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144594</xdr:rowOff>
    </xdr:from>
    <xdr:ext cx="599010" cy="259045"/>
    <xdr:sp macro="" textlink="">
      <xdr:nvSpPr>
        <xdr:cNvPr id="195" name="民生費該当値テキスト"/>
        <xdr:cNvSpPr txBox="1"/>
      </xdr:nvSpPr>
      <xdr:spPr>
        <a:xfrm>
          <a:off x="4686300" y="1266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11582</xdr:rowOff>
    </xdr:from>
    <xdr:to>
      <xdr:col>20</xdr:col>
      <xdr:colOff>38100</xdr:colOff>
      <xdr:row>75</xdr:row>
      <xdr:rowOff>113182</xdr:rowOff>
    </xdr:to>
    <xdr:sp macro="" textlink="">
      <xdr:nvSpPr>
        <xdr:cNvPr id="196" name="楕円 195"/>
        <xdr:cNvSpPr/>
      </xdr:nvSpPr>
      <xdr:spPr>
        <a:xfrm>
          <a:off x="3746500" y="128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129709</xdr:rowOff>
    </xdr:from>
    <xdr:ext cx="599010" cy="259045"/>
    <xdr:sp macro="" textlink="">
      <xdr:nvSpPr>
        <xdr:cNvPr id="197" name="テキスト ボックス 196"/>
        <xdr:cNvSpPr txBox="1"/>
      </xdr:nvSpPr>
      <xdr:spPr>
        <a:xfrm>
          <a:off x="3497795" y="1264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4001</xdr:rowOff>
    </xdr:from>
    <xdr:to>
      <xdr:col>15</xdr:col>
      <xdr:colOff>101600</xdr:colOff>
      <xdr:row>75</xdr:row>
      <xdr:rowOff>105601</xdr:rowOff>
    </xdr:to>
    <xdr:sp macro="" textlink="">
      <xdr:nvSpPr>
        <xdr:cNvPr id="198" name="楕円 197"/>
        <xdr:cNvSpPr/>
      </xdr:nvSpPr>
      <xdr:spPr>
        <a:xfrm>
          <a:off x="2857500" y="128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122128</xdr:rowOff>
    </xdr:from>
    <xdr:ext cx="599010" cy="259045"/>
    <xdr:sp macro="" textlink="">
      <xdr:nvSpPr>
        <xdr:cNvPr id="199" name="テキスト ボックス 198"/>
        <xdr:cNvSpPr txBox="1"/>
      </xdr:nvSpPr>
      <xdr:spPr>
        <a:xfrm>
          <a:off x="2608795" y="1263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13906</xdr:rowOff>
    </xdr:from>
    <xdr:to>
      <xdr:col>10</xdr:col>
      <xdr:colOff>165100</xdr:colOff>
      <xdr:row>75</xdr:row>
      <xdr:rowOff>115506</xdr:rowOff>
    </xdr:to>
    <xdr:sp macro="" textlink="">
      <xdr:nvSpPr>
        <xdr:cNvPr id="200" name="楕円 199"/>
        <xdr:cNvSpPr/>
      </xdr:nvSpPr>
      <xdr:spPr>
        <a:xfrm>
          <a:off x="1968500" y="128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132033</xdr:rowOff>
    </xdr:from>
    <xdr:ext cx="599010" cy="259045"/>
    <xdr:sp macro="" textlink="">
      <xdr:nvSpPr>
        <xdr:cNvPr id="201" name="テキスト ボックス 200"/>
        <xdr:cNvSpPr txBox="1"/>
      </xdr:nvSpPr>
      <xdr:spPr>
        <a:xfrm>
          <a:off x="1719795" y="1264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119723</xdr:rowOff>
    </xdr:from>
    <xdr:to>
      <xdr:col>6</xdr:col>
      <xdr:colOff>38100</xdr:colOff>
      <xdr:row>76</xdr:row>
      <xdr:rowOff>49873</xdr:rowOff>
    </xdr:to>
    <xdr:sp macro="" textlink="">
      <xdr:nvSpPr>
        <xdr:cNvPr id="202" name="楕円 201"/>
        <xdr:cNvSpPr/>
      </xdr:nvSpPr>
      <xdr:spPr>
        <a:xfrm>
          <a:off x="1079500" y="129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66400</xdr:rowOff>
    </xdr:from>
    <xdr:ext cx="599010" cy="259045"/>
    <xdr:sp macro="" textlink="">
      <xdr:nvSpPr>
        <xdr:cNvPr id="203" name="テキスト ボックス 202"/>
        <xdr:cNvSpPr txBox="1"/>
      </xdr:nvSpPr>
      <xdr:spPr>
        <a:xfrm>
          <a:off x="830795" y="127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162903</xdr:rowOff>
    </xdr:from>
    <xdr:to>
      <xdr:col>24</xdr:col>
      <xdr:colOff>63500</xdr:colOff>
      <xdr:row>95</xdr:row>
      <xdr:rowOff>22200</xdr:rowOff>
    </xdr:to>
    <xdr:cxnSp macro="">
      <xdr:nvCxnSpPr>
        <xdr:cNvPr id="233" name="直線コネクタ 232"/>
        <xdr:cNvCxnSpPr/>
      </xdr:nvCxnSpPr>
      <xdr:spPr>
        <a:xfrm>
          <a:off x="3797300" y="16107753"/>
          <a:ext cx="838200" cy="2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162903</xdr:rowOff>
    </xdr:from>
    <xdr:to>
      <xdr:col>19</xdr:col>
      <xdr:colOff>177800</xdr:colOff>
      <xdr:row>95</xdr:row>
      <xdr:rowOff>114936</xdr:rowOff>
    </xdr:to>
    <xdr:cxnSp macro="">
      <xdr:nvCxnSpPr>
        <xdr:cNvPr id="236" name="直線コネクタ 235"/>
        <xdr:cNvCxnSpPr/>
      </xdr:nvCxnSpPr>
      <xdr:spPr>
        <a:xfrm flipV="1">
          <a:off x="2908300" y="16107753"/>
          <a:ext cx="889000" cy="2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114936</xdr:rowOff>
    </xdr:from>
    <xdr:to>
      <xdr:col>15</xdr:col>
      <xdr:colOff>50800</xdr:colOff>
      <xdr:row>95</xdr:row>
      <xdr:rowOff>143587</xdr:rowOff>
    </xdr:to>
    <xdr:cxnSp macro="">
      <xdr:nvCxnSpPr>
        <xdr:cNvPr id="239" name="直線コネクタ 238"/>
        <xdr:cNvCxnSpPr/>
      </xdr:nvCxnSpPr>
      <xdr:spPr>
        <a:xfrm flipV="1">
          <a:off x="2019300" y="1640268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143587</xdr:rowOff>
    </xdr:from>
    <xdr:to>
      <xdr:col>10</xdr:col>
      <xdr:colOff>114300</xdr:colOff>
      <xdr:row>95</xdr:row>
      <xdr:rowOff>154406</xdr:rowOff>
    </xdr:to>
    <xdr:cxnSp macro="">
      <xdr:nvCxnSpPr>
        <xdr:cNvPr id="242" name="直線コネクタ 241"/>
        <xdr:cNvCxnSpPr/>
      </xdr:nvCxnSpPr>
      <xdr:spPr>
        <a:xfrm flipV="1">
          <a:off x="1130300" y="16431337"/>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88650</xdr:rowOff>
    </xdr:from>
    <xdr:ext cx="534377" cy="259045"/>
    <xdr:sp macro="" textlink="">
      <xdr:nvSpPr>
        <xdr:cNvPr id="246" name="テキスト ボックス 245"/>
        <xdr:cNvSpPr txBox="1"/>
      </xdr:nvSpPr>
      <xdr:spPr>
        <a:xfrm>
          <a:off x="863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142850</xdr:rowOff>
    </xdr:from>
    <xdr:to>
      <xdr:col>24</xdr:col>
      <xdr:colOff>114300</xdr:colOff>
      <xdr:row>95</xdr:row>
      <xdr:rowOff>73000</xdr:rowOff>
    </xdr:to>
    <xdr:sp macro="" textlink="">
      <xdr:nvSpPr>
        <xdr:cNvPr id="252" name="楕円 251"/>
        <xdr:cNvSpPr/>
      </xdr:nvSpPr>
      <xdr:spPr>
        <a:xfrm>
          <a:off x="4584700" y="162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121277</xdr:rowOff>
    </xdr:from>
    <xdr:ext cx="534377" cy="259045"/>
    <xdr:sp macro="" textlink="">
      <xdr:nvSpPr>
        <xdr:cNvPr id="253" name="衛生費該当値テキスト"/>
        <xdr:cNvSpPr txBox="1"/>
      </xdr:nvSpPr>
      <xdr:spPr>
        <a:xfrm>
          <a:off x="4686300" y="162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112103</xdr:rowOff>
    </xdr:from>
    <xdr:to>
      <xdr:col>20</xdr:col>
      <xdr:colOff>38100</xdr:colOff>
      <xdr:row>94</xdr:row>
      <xdr:rowOff>42253</xdr:rowOff>
    </xdr:to>
    <xdr:sp macro="" textlink="">
      <xdr:nvSpPr>
        <xdr:cNvPr id="254" name="楕円 253"/>
        <xdr:cNvSpPr/>
      </xdr:nvSpPr>
      <xdr:spPr>
        <a:xfrm>
          <a:off x="3746500" y="160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58780</xdr:rowOff>
    </xdr:from>
    <xdr:ext cx="534377" cy="259045"/>
    <xdr:sp macro="" textlink="">
      <xdr:nvSpPr>
        <xdr:cNvPr id="255" name="テキスト ボックス 254"/>
        <xdr:cNvSpPr txBox="1"/>
      </xdr:nvSpPr>
      <xdr:spPr>
        <a:xfrm>
          <a:off x="3530111" y="158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64136</xdr:rowOff>
    </xdr:from>
    <xdr:to>
      <xdr:col>15</xdr:col>
      <xdr:colOff>101600</xdr:colOff>
      <xdr:row>95</xdr:row>
      <xdr:rowOff>165736</xdr:rowOff>
    </xdr:to>
    <xdr:sp macro="" textlink="">
      <xdr:nvSpPr>
        <xdr:cNvPr id="256" name="楕円 255"/>
        <xdr:cNvSpPr/>
      </xdr:nvSpPr>
      <xdr:spPr>
        <a:xfrm>
          <a:off x="2857500" y="163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156863</xdr:rowOff>
    </xdr:from>
    <xdr:ext cx="534377" cy="259045"/>
    <xdr:sp macro="" textlink="">
      <xdr:nvSpPr>
        <xdr:cNvPr id="257" name="テキスト ボックス 256"/>
        <xdr:cNvSpPr txBox="1"/>
      </xdr:nvSpPr>
      <xdr:spPr>
        <a:xfrm>
          <a:off x="2641111" y="164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92787</xdr:rowOff>
    </xdr:from>
    <xdr:to>
      <xdr:col>10</xdr:col>
      <xdr:colOff>165100</xdr:colOff>
      <xdr:row>96</xdr:row>
      <xdr:rowOff>22937</xdr:rowOff>
    </xdr:to>
    <xdr:sp macro="" textlink="">
      <xdr:nvSpPr>
        <xdr:cNvPr id="258" name="楕円 257"/>
        <xdr:cNvSpPr/>
      </xdr:nvSpPr>
      <xdr:spPr>
        <a:xfrm>
          <a:off x="19685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14064</xdr:rowOff>
    </xdr:from>
    <xdr:ext cx="534377" cy="259045"/>
    <xdr:sp macro="" textlink="">
      <xdr:nvSpPr>
        <xdr:cNvPr id="259" name="テキスト ボックス 258"/>
        <xdr:cNvSpPr txBox="1"/>
      </xdr:nvSpPr>
      <xdr:spPr>
        <a:xfrm>
          <a:off x="1752111" y="164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103606</xdr:rowOff>
    </xdr:from>
    <xdr:to>
      <xdr:col>6</xdr:col>
      <xdr:colOff>38100</xdr:colOff>
      <xdr:row>96</xdr:row>
      <xdr:rowOff>33756</xdr:rowOff>
    </xdr:to>
    <xdr:sp macro="" textlink="">
      <xdr:nvSpPr>
        <xdr:cNvPr id="260" name="楕円 259"/>
        <xdr:cNvSpPr/>
      </xdr:nvSpPr>
      <xdr:spPr>
        <a:xfrm>
          <a:off x="1079500" y="163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24883</xdr:rowOff>
    </xdr:from>
    <xdr:ext cx="534377" cy="259045"/>
    <xdr:sp macro="" textlink="">
      <xdr:nvSpPr>
        <xdr:cNvPr id="261" name="テキスト ボックス 260"/>
        <xdr:cNvSpPr txBox="1"/>
      </xdr:nvSpPr>
      <xdr:spPr>
        <a:xfrm>
          <a:off x="863111" y="164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61976</xdr:rowOff>
    </xdr:from>
    <xdr:to>
      <xdr:col>55</xdr:col>
      <xdr:colOff>0</xdr:colOff>
      <xdr:row>37</xdr:row>
      <xdr:rowOff>64948</xdr:rowOff>
    </xdr:to>
    <xdr:cxnSp macro="">
      <xdr:nvCxnSpPr>
        <xdr:cNvPr id="288" name="直線コネクタ 287"/>
        <xdr:cNvCxnSpPr/>
      </xdr:nvCxnSpPr>
      <xdr:spPr>
        <a:xfrm>
          <a:off x="9639300" y="640562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89"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61976</xdr:rowOff>
    </xdr:from>
    <xdr:to>
      <xdr:col>50</xdr:col>
      <xdr:colOff>114300</xdr:colOff>
      <xdr:row>37</xdr:row>
      <xdr:rowOff>65405</xdr:rowOff>
    </xdr:to>
    <xdr:cxnSp macro="">
      <xdr:nvCxnSpPr>
        <xdr:cNvPr id="291" name="直線コネクタ 290"/>
        <xdr:cNvCxnSpPr/>
      </xdr:nvCxnSpPr>
      <xdr:spPr>
        <a:xfrm flipV="1">
          <a:off x="8750300" y="64056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61062</xdr:rowOff>
    </xdr:from>
    <xdr:to>
      <xdr:col>45</xdr:col>
      <xdr:colOff>177800</xdr:colOff>
      <xdr:row>37</xdr:row>
      <xdr:rowOff>65405</xdr:rowOff>
    </xdr:to>
    <xdr:cxnSp macro="">
      <xdr:nvCxnSpPr>
        <xdr:cNvPr id="294" name="直線コネクタ 293"/>
        <xdr:cNvCxnSpPr/>
      </xdr:nvCxnSpPr>
      <xdr:spPr>
        <a:xfrm>
          <a:off x="7861300" y="640471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6" name="テキスト ボックス 295"/>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61062</xdr:rowOff>
    </xdr:from>
    <xdr:to>
      <xdr:col>41</xdr:col>
      <xdr:colOff>50800</xdr:colOff>
      <xdr:row>37</xdr:row>
      <xdr:rowOff>104953</xdr:rowOff>
    </xdr:to>
    <xdr:cxnSp macro="">
      <xdr:nvCxnSpPr>
        <xdr:cNvPr id="297" name="直線コネクタ 296"/>
        <xdr:cNvCxnSpPr/>
      </xdr:nvCxnSpPr>
      <xdr:spPr>
        <a:xfrm flipV="1">
          <a:off x="6972300" y="6404712"/>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299" name="テキスト ボックス 298"/>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159478</xdr:rowOff>
    </xdr:from>
    <xdr:ext cx="378565" cy="259045"/>
    <xdr:sp macro="" textlink="">
      <xdr:nvSpPr>
        <xdr:cNvPr id="301" name="テキスト ボックス 300"/>
        <xdr:cNvSpPr txBox="1"/>
      </xdr:nvSpPr>
      <xdr:spPr>
        <a:xfrm>
          <a:off x="6783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14148</xdr:rowOff>
    </xdr:from>
    <xdr:to>
      <xdr:col>55</xdr:col>
      <xdr:colOff>50800</xdr:colOff>
      <xdr:row>37</xdr:row>
      <xdr:rowOff>115748</xdr:rowOff>
    </xdr:to>
    <xdr:sp macro="" textlink="">
      <xdr:nvSpPr>
        <xdr:cNvPr id="307" name="楕円 306"/>
        <xdr:cNvSpPr/>
      </xdr:nvSpPr>
      <xdr:spPr>
        <a:xfrm>
          <a:off x="104267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37025</xdr:rowOff>
    </xdr:from>
    <xdr:ext cx="469744" cy="259045"/>
    <xdr:sp macro="" textlink="">
      <xdr:nvSpPr>
        <xdr:cNvPr id="308" name="労働費該当値テキスト"/>
        <xdr:cNvSpPr txBox="1"/>
      </xdr:nvSpPr>
      <xdr:spPr>
        <a:xfrm>
          <a:off x="10528300" y="62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xdr:rowOff>
    </xdr:from>
    <xdr:to>
      <xdr:col>50</xdr:col>
      <xdr:colOff>165100</xdr:colOff>
      <xdr:row>37</xdr:row>
      <xdr:rowOff>112776</xdr:rowOff>
    </xdr:to>
    <xdr:sp macro="" textlink="">
      <xdr:nvSpPr>
        <xdr:cNvPr id="309" name="楕円 308"/>
        <xdr:cNvSpPr/>
      </xdr:nvSpPr>
      <xdr:spPr>
        <a:xfrm>
          <a:off x="958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103903</xdr:rowOff>
    </xdr:from>
    <xdr:ext cx="469744" cy="259045"/>
    <xdr:sp macro="" textlink="">
      <xdr:nvSpPr>
        <xdr:cNvPr id="310" name="テキスト ボックス 309"/>
        <xdr:cNvSpPr txBox="1"/>
      </xdr:nvSpPr>
      <xdr:spPr>
        <a:xfrm>
          <a:off x="9404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xdr:rowOff>
    </xdr:from>
    <xdr:to>
      <xdr:col>46</xdr:col>
      <xdr:colOff>38100</xdr:colOff>
      <xdr:row>37</xdr:row>
      <xdr:rowOff>116205</xdr:rowOff>
    </xdr:to>
    <xdr:sp macro="" textlink="">
      <xdr:nvSpPr>
        <xdr:cNvPr id="311" name="楕円 310"/>
        <xdr:cNvSpPr/>
      </xdr:nvSpPr>
      <xdr:spPr>
        <a:xfrm>
          <a:off x="8699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132732</xdr:rowOff>
    </xdr:from>
    <xdr:ext cx="469744" cy="259045"/>
    <xdr:sp macro="" textlink="">
      <xdr:nvSpPr>
        <xdr:cNvPr id="312" name="テキスト ボックス 311"/>
        <xdr:cNvSpPr txBox="1"/>
      </xdr:nvSpPr>
      <xdr:spPr>
        <a:xfrm>
          <a:off x="8515428"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10262</xdr:rowOff>
    </xdr:from>
    <xdr:to>
      <xdr:col>41</xdr:col>
      <xdr:colOff>101600</xdr:colOff>
      <xdr:row>37</xdr:row>
      <xdr:rowOff>111862</xdr:rowOff>
    </xdr:to>
    <xdr:sp macro="" textlink="">
      <xdr:nvSpPr>
        <xdr:cNvPr id="313" name="楕円 312"/>
        <xdr:cNvSpPr/>
      </xdr:nvSpPr>
      <xdr:spPr>
        <a:xfrm>
          <a:off x="7810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128389</xdr:rowOff>
    </xdr:from>
    <xdr:ext cx="469744" cy="259045"/>
    <xdr:sp macro="" textlink="">
      <xdr:nvSpPr>
        <xdr:cNvPr id="314" name="テキスト ボックス 313"/>
        <xdr:cNvSpPr txBox="1"/>
      </xdr:nvSpPr>
      <xdr:spPr>
        <a:xfrm>
          <a:off x="7626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54153</xdr:rowOff>
    </xdr:from>
    <xdr:to>
      <xdr:col>36</xdr:col>
      <xdr:colOff>165100</xdr:colOff>
      <xdr:row>37</xdr:row>
      <xdr:rowOff>155753</xdr:rowOff>
    </xdr:to>
    <xdr:sp macro="" textlink="">
      <xdr:nvSpPr>
        <xdr:cNvPr id="315" name="楕円 314"/>
        <xdr:cNvSpPr/>
      </xdr:nvSpPr>
      <xdr:spPr>
        <a:xfrm>
          <a:off x="6921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146880</xdr:rowOff>
    </xdr:from>
    <xdr:ext cx="378565" cy="259045"/>
    <xdr:sp macro="" textlink="">
      <xdr:nvSpPr>
        <xdr:cNvPr id="316" name="テキスト ボックス 315"/>
        <xdr:cNvSpPr txBox="1"/>
      </xdr:nvSpPr>
      <xdr:spPr>
        <a:xfrm>
          <a:off x="6783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136347</xdr:rowOff>
    </xdr:from>
    <xdr:to>
      <xdr:col>55</xdr:col>
      <xdr:colOff>0</xdr:colOff>
      <xdr:row>58</xdr:row>
      <xdr:rowOff>161646</xdr:rowOff>
    </xdr:to>
    <xdr:cxnSp macro="">
      <xdr:nvCxnSpPr>
        <xdr:cNvPr id="345" name="直線コネクタ 344"/>
        <xdr:cNvCxnSpPr/>
      </xdr:nvCxnSpPr>
      <xdr:spPr>
        <a:xfrm flipV="1">
          <a:off x="9639300" y="10080447"/>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149834</xdr:rowOff>
    </xdr:from>
    <xdr:to>
      <xdr:col>50</xdr:col>
      <xdr:colOff>114300</xdr:colOff>
      <xdr:row>58</xdr:row>
      <xdr:rowOff>161646</xdr:rowOff>
    </xdr:to>
    <xdr:cxnSp macro="">
      <xdr:nvCxnSpPr>
        <xdr:cNvPr id="348" name="直線コネクタ 347"/>
        <xdr:cNvCxnSpPr/>
      </xdr:nvCxnSpPr>
      <xdr:spPr>
        <a:xfrm>
          <a:off x="8750300" y="10093934"/>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149834</xdr:rowOff>
    </xdr:from>
    <xdr:to>
      <xdr:col>45</xdr:col>
      <xdr:colOff>177800</xdr:colOff>
      <xdr:row>58</xdr:row>
      <xdr:rowOff>170485</xdr:rowOff>
    </xdr:to>
    <xdr:cxnSp macro="">
      <xdr:nvCxnSpPr>
        <xdr:cNvPr id="351" name="直線コネクタ 350"/>
        <xdr:cNvCxnSpPr/>
      </xdr:nvCxnSpPr>
      <xdr:spPr>
        <a:xfrm flipV="1">
          <a:off x="7861300" y="10093934"/>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170485</xdr:rowOff>
    </xdr:from>
    <xdr:to>
      <xdr:col>41</xdr:col>
      <xdr:colOff>50800</xdr:colOff>
      <xdr:row>59</xdr:row>
      <xdr:rowOff>1930</xdr:rowOff>
    </xdr:to>
    <xdr:cxnSp macro="">
      <xdr:nvCxnSpPr>
        <xdr:cNvPr id="354" name="直線コネクタ 353"/>
        <xdr:cNvCxnSpPr/>
      </xdr:nvCxnSpPr>
      <xdr:spPr>
        <a:xfrm flipV="1">
          <a:off x="6972300" y="1011458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85547</xdr:rowOff>
    </xdr:from>
    <xdr:to>
      <xdr:col>55</xdr:col>
      <xdr:colOff>50800</xdr:colOff>
      <xdr:row>59</xdr:row>
      <xdr:rowOff>15697</xdr:rowOff>
    </xdr:to>
    <xdr:sp macro="" textlink="">
      <xdr:nvSpPr>
        <xdr:cNvPr id="364" name="楕円 363"/>
        <xdr:cNvSpPr/>
      </xdr:nvSpPr>
      <xdr:spPr>
        <a:xfrm>
          <a:off x="104267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474</xdr:rowOff>
    </xdr:from>
    <xdr:ext cx="469744" cy="259045"/>
    <xdr:sp macro="" textlink="">
      <xdr:nvSpPr>
        <xdr:cNvPr id="365" name="農林水産業費該当値テキスト"/>
        <xdr:cNvSpPr txBox="1"/>
      </xdr:nvSpPr>
      <xdr:spPr>
        <a:xfrm>
          <a:off x="10528300" y="99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110846</xdr:rowOff>
    </xdr:from>
    <xdr:to>
      <xdr:col>50</xdr:col>
      <xdr:colOff>165100</xdr:colOff>
      <xdr:row>59</xdr:row>
      <xdr:rowOff>40996</xdr:rowOff>
    </xdr:to>
    <xdr:sp macro="" textlink="">
      <xdr:nvSpPr>
        <xdr:cNvPr id="366" name="楕円 365"/>
        <xdr:cNvSpPr/>
      </xdr:nvSpPr>
      <xdr:spPr>
        <a:xfrm>
          <a:off x="9588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32123</xdr:rowOff>
    </xdr:from>
    <xdr:ext cx="378565" cy="259045"/>
    <xdr:sp macro="" textlink="">
      <xdr:nvSpPr>
        <xdr:cNvPr id="367" name="テキスト ボックス 366"/>
        <xdr:cNvSpPr txBox="1"/>
      </xdr:nvSpPr>
      <xdr:spPr>
        <a:xfrm>
          <a:off x="9450017" y="1014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99034</xdr:rowOff>
    </xdr:from>
    <xdr:to>
      <xdr:col>46</xdr:col>
      <xdr:colOff>38100</xdr:colOff>
      <xdr:row>59</xdr:row>
      <xdr:rowOff>29184</xdr:rowOff>
    </xdr:to>
    <xdr:sp macro="" textlink="">
      <xdr:nvSpPr>
        <xdr:cNvPr id="368" name="楕円 367"/>
        <xdr:cNvSpPr/>
      </xdr:nvSpPr>
      <xdr:spPr>
        <a:xfrm>
          <a:off x="86995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20311</xdr:rowOff>
    </xdr:from>
    <xdr:ext cx="378565" cy="259045"/>
    <xdr:sp macro="" textlink="">
      <xdr:nvSpPr>
        <xdr:cNvPr id="369" name="テキスト ボックス 368"/>
        <xdr:cNvSpPr txBox="1"/>
      </xdr:nvSpPr>
      <xdr:spPr>
        <a:xfrm>
          <a:off x="8561017" y="1013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119685</xdr:rowOff>
    </xdr:from>
    <xdr:to>
      <xdr:col>41</xdr:col>
      <xdr:colOff>101600</xdr:colOff>
      <xdr:row>59</xdr:row>
      <xdr:rowOff>49835</xdr:rowOff>
    </xdr:to>
    <xdr:sp macro="" textlink="">
      <xdr:nvSpPr>
        <xdr:cNvPr id="370" name="楕円 369"/>
        <xdr:cNvSpPr/>
      </xdr:nvSpPr>
      <xdr:spPr>
        <a:xfrm>
          <a:off x="7810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40962</xdr:rowOff>
    </xdr:from>
    <xdr:ext cx="378565" cy="259045"/>
    <xdr:sp macro="" textlink="">
      <xdr:nvSpPr>
        <xdr:cNvPr id="371" name="テキスト ボックス 370"/>
        <xdr:cNvSpPr txBox="1"/>
      </xdr:nvSpPr>
      <xdr:spPr>
        <a:xfrm>
          <a:off x="7672017" y="1015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122580</xdr:rowOff>
    </xdr:from>
    <xdr:to>
      <xdr:col>36</xdr:col>
      <xdr:colOff>165100</xdr:colOff>
      <xdr:row>59</xdr:row>
      <xdr:rowOff>52730</xdr:rowOff>
    </xdr:to>
    <xdr:sp macro="" textlink="">
      <xdr:nvSpPr>
        <xdr:cNvPr id="372" name="楕円 371"/>
        <xdr:cNvSpPr/>
      </xdr:nvSpPr>
      <xdr:spPr>
        <a:xfrm>
          <a:off x="6921500" y="100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43857</xdr:rowOff>
    </xdr:from>
    <xdr:ext cx="378565" cy="259045"/>
    <xdr:sp macro="" textlink="">
      <xdr:nvSpPr>
        <xdr:cNvPr id="373" name="テキスト ボックス 372"/>
        <xdr:cNvSpPr txBox="1"/>
      </xdr:nvSpPr>
      <xdr:spPr>
        <a:xfrm>
          <a:off x="6783017" y="10159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165112</xdr:rowOff>
    </xdr:from>
    <xdr:to>
      <xdr:col>55</xdr:col>
      <xdr:colOff>0</xdr:colOff>
      <xdr:row>79</xdr:row>
      <xdr:rowOff>13018</xdr:rowOff>
    </xdr:to>
    <xdr:cxnSp macro="">
      <xdr:nvCxnSpPr>
        <xdr:cNvPr id="402" name="直線コネクタ 401"/>
        <xdr:cNvCxnSpPr/>
      </xdr:nvCxnSpPr>
      <xdr:spPr>
        <a:xfrm flipV="1">
          <a:off x="9639300" y="13538212"/>
          <a:ext cx="8382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10846</xdr:rowOff>
    </xdr:from>
    <xdr:to>
      <xdr:col>50</xdr:col>
      <xdr:colOff>114300</xdr:colOff>
      <xdr:row>79</xdr:row>
      <xdr:rowOff>13018</xdr:rowOff>
    </xdr:to>
    <xdr:cxnSp macro="">
      <xdr:nvCxnSpPr>
        <xdr:cNvPr id="405" name="直線コネクタ 404"/>
        <xdr:cNvCxnSpPr/>
      </xdr:nvCxnSpPr>
      <xdr:spPr>
        <a:xfrm>
          <a:off x="8750300" y="135553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10161</xdr:rowOff>
    </xdr:from>
    <xdr:to>
      <xdr:col>45</xdr:col>
      <xdr:colOff>177800</xdr:colOff>
      <xdr:row>79</xdr:row>
      <xdr:rowOff>10846</xdr:rowOff>
    </xdr:to>
    <xdr:cxnSp macro="">
      <xdr:nvCxnSpPr>
        <xdr:cNvPr id="408" name="直線コネクタ 407"/>
        <xdr:cNvCxnSpPr/>
      </xdr:nvCxnSpPr>
      <xdr:spPr>
        <a:xfrm>
          <a:off x="7861300" y="1355471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161037</xdr:rowOff>
    </xdr:from>
    <xdr:to>
      <xdr:col>41</xdr:col>
      <xdr:colOff>50800</xdr:colOff>
      <xdr:row>79</xdr:row>
      <xdr:rowOff>10161</xdr:rowOff>
    </xdr:to>
    <xdr:cxnSp macro="">
      <xdr:nvCxnSpPr>
        <xdr:cNvPr id="411" name="直線コネクタ 410"/>
        <xdr:cNvCxnSpPr/>
      </xdr:nvCxnSpPr>
      <xdr:spPr>
        <a:xfrm>
          <a:off x="6972300" y="135341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114312</xdr:rowOff>
    </xdr:from>
    <xdr:to>
      <xdr:col>55</xdr:col>
      <xdr:colOff>50800</xdr:colOff>
      <xdr:row>79</xdr:row>
      <xdr:rowOff>44462</xdr:rowOff>
    </xdr:to>
    <xdr:sp macro="" textlink="">
      <xdr:nvSpPr>
        <xdr:cNvPr id="421" name="楕円 420"/>
        <xdr:cNvSpPr/>
      </xdr:nvSpPr>
      <xdr:spPr>
        <a:xfrm>
          <a:off x="10426700" y="134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29239</xdr:rowOff>
    </xdr:from>
    <xdr:ext cx="469744" cy="259045"/>
    <xdr:sp macro="" textlink="">
      <xdr:nvSpPr>
        <xdr:cNvPr id="422" name="商工費該当値テキスト"/>
        <xdr:cNvSpPr txBox="1"/>
      </xdr:nvSpPr>
      <xdr:spPr>
        <a:xfrm>
          <a:off x="10528300" y="134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133668</xdr:rowOff>
    </xdr:from>
    <xdr:to>
      <xdr:col>50</xdr:col>
      <xdr:colOff>165100</xdr:colOff>
      <xdr:row>79</xdr:row>
      <xdr:rowOff>63818</xdr:rowOff>
    </xdr:to>
    <xdr:sp macro="" textlink="">
      <xdr:nvSpPr>
        <xdr:cNvPr id="423" name="楕円 422"/>
        <xdr:cNvSpPr/>
      </xdr:nvSpPr>
      <xdr:spPr>
        <a:xfrm>
          <a:off x="9588500" y="13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54945</xdr:rowOff>
    </xdr:from>
    <xdr:ext cx="378565" cy="259045"/>
    <xdr:sp macro="" textlink="">
      <xdr:nvSpPr>
        <xdr:cNvPr id="424" name="テキスト ボックス 423"/>
        <xdr:cNvSpPr txBox="1"/>
      </xdr:nvSpPr>
      <xdr:spPr>
        <a:xfrm>
          <a:off x="9450017" y="1359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131496</xdr:rowOff>
    </xdr:from>
    <xdr:to>
      <xdr:col>46</xdr:col>
      <xdr:colOff>38100</xdr:colOff>
      <xdr:row>79</xdr:row>
      <xdr:rowOff>61646</xdr:rowOff>
    </xdr:to>
    <xdr:sp macro="" textlink="">
      <xdr:nvSpPr>
        <xdr:cNvPr id="425" name="楕円 424"/>
        <xdr:cNvSpPr/>
      </xdr:nvSpPr>
      <xdr:spPr>
        <a:xfrm>
          <a:off x="8699500" y="135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52773</xdr:rowOff>
    </xdr:from>
    <xdr:ext cx="378565" cy="259045"/>
    <xdr:sp macro="" textlink="">
      <xdr:nvSpPr>
        <xdr:cNvPr id="426" name="テキスト ボックス 425"/>
        <xdr:cNvSpPr txBox="1"/>
      </xdr:nvSpPr>
      <xdr:spPr>
        <a:xfrm>
          <a:off x="8561017" y="13597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130811</xdr:rowOff>
    </xdr:from>
    <xdr:to>
      <xdr:col>41</xdr:col>
      <xdr:colOff>101600</xdr:colOff>
      <xdr:row>79</xdr:row>
      <xdr:rowOff>60961</xdr:rowOff>
    </xdr:to>
    <xdr:sp macro="" textlink="">
      <xdr:nvSpPr>
        <xdr:cNvPr id="427" name="楕円 426"/>
        <xdr:cNvSpPr/>
      </xdr:nvSpPr>
      <xdr:spPr>
        <a:xfrm>
          <a:off x="7810500" y="135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52088</xdr:rowOff>
    </xdr:from>
    <xdr:ext cx="378565" cy="259045"/>
    <xdr:sp macro="" textlink="">
      <xdr:nvSpPr>
        <xdr:cNvPr id="428" name="テキスト ボックス 427"/>
        <xdr:cNvSpPr txBox="1"/>
      </xdr:nvSpPr>
      <xdr:spPr>
        <a:xfrm>
          <a:off x="7672017" y="1359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110237</xdr:rowOff>
    </xdr:from>
    <xdr:to>
      <xdr:col>36</xdr:col>
      <xdr:colOff>165100</xdr:colOff>
      <xdr:row>79</xdr:row>
      <xdr:rowOff>40387</xdr:rowOff>
    </xdr:to>
    <xdr:sp macro="" textlink="">
      <xdr:nvSpPr>
        <xdr:cNvPr id="429" name="楕円 428"/>
        <xdr:cNvSpPr/>
      </xdr:nvSpPr>
      <xdr:spPr>
        <a:xfrm>
          <a:off x="6921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31514</xdr:rowOff>
    </xdr:from>
    <xdr:ext cx="469744" cy="259045"/>
    <xdr:sp macro="" textlink="">
      <xdr:nvSpPr>
        <xdr:cNvPr id="430" name="テキスト ボックス 429"/>
        <xdr:cNvSpPr txBox="1"/>
      </xdr:nvSpPr>
      <xdr:spPr>
        <a:xfrm>
          <a:off x="6737428"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8615</xdr:rowOff>
    </xdr:from>
    <xdr:to>
      <xdr:col>55</xdr:col>
      <xdr:colOff>0</xdr:colOff>
      <xdr:row>97</xdr:row>
      <xdr:rowOff>93948</xdr:rowOff>
    </xdr:to>
    <xdr:cxnSp macro="">
      <xdr:nvCxnSpPr>
        <xdr:cNvPr id="462" name="直線コネクタ 461"/>
        <xdr:cNvCxnSpPr/>
      </xdr:nvCxnSpPr>
      <xdr:spPr>
        <a:xfrm flipV="1">
          <a:off x="9639300" y="16639265"/>
          <a:ext cx="8382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55150</xdr:rowOff>
    </xdr:from>
    <xdr:to>
      <xdr:col>50</xdr:col>
      <xdr:colOff>114300</xdr:colOff>
      <xdr:row>97</xdr:row>
      <xdr:rowOff>93948</xdr:rowOff>
    </xdr:to>
    <xdr:cxnSp macro="">
      <xdr:nvCxnSpPr>
        <xdr:cNvPr id="465" name="直線コネクタ 464"/>
        <xdr:cNvCxnSpPr/>
      </xdr:nvCxnSpPr>
      <xdr:spPr>
        <a:xfrm>
          <a:off x="8750300" y="16685800"/>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30397</xdr:rowOff>
    </xdr:from>
    <xdr:to>
      <xdr:col>45</xdr:col>
      <xdr:colOff>177800</xdr:colOff>
      <xdr:row>97</xdr:row>
      <xdr:rowOff>55150</xdr:rowOff>
    </xdr:to>
    <xdr:cxnSp macro="">
      <xdr:nvCxnSpPr>
        <xdr:cNvPr id="468" name="直線コネクタ 467"/>
        <xdr:cNvCxnSpPr/>
      </xdr:nvCxnSpPr>
      <xdr:spPr>
        <a:xfrm>
          <a:off x="7861300" y="16661047"/>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112889</xdr:rowOff>
    </xdr:from>
    <xdr:to>
      <xdr:col>41</xdr:col>
      <xdr:colOff>50800</xdr:colOff>
      <xdr:row>97</xdr:row>
      <xdr:rowOff>30397</xdr:rowOff>
    </xdr:to>
    <xdr:cxnSp macro="">
      <xdr:nvCxnSpPr>
        <xdr:cNvPr id="471" name="直線コネクタ 470"/>
        <xdr:cNvCxnSpPr/>
      </xdr:nvCxnSpPr>
      <xdr:spPr>
        <a:xfrm>
          <a:off x="6972300" y="16572089"/>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110459</xdr:rowOff>
    </xdr:from>
    <xdr:ext cx="534377" cy="259045"/>
    <xdr:sp macro="" textlink="">
      <xdr:nvSpPr>
        <xdr:cNvPr id="475" name="テキスト ボックス 474"/>
        <xdr:cNvSpPr txBox="1"/>
      </xdr:nvSpPr>
      <xdr:spPr>
        <a:xfrm>
          <a:off x="6705111" y="15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129265</xdr:rowOff>
    </xdr:from>
    <xdr:to>
      <xdr:col>55</xdr:col>
      <xdr:colOff>50800</xdr:colOff>
      <xdr:row>97</xdr:row>
      <xdr:rowOff>59415</xdr:rowOff>
    </xdr:to>
    <xdr:sp macro="" textlink="">
      <xdr:nvSpPr>
        <xdr:cNvPr id="481" name="楕円 480"/>
        <xdr:cNvSpPr/>
      </xdr:nvSpPr>
      <xdr:spPr>
        <a:xfrm>
          <a:off x="10426700" y="16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107692</xdr:rowOff>
    </xdr:from>
    <xdr:ext cx="534377" cy="259045"/>
    <xdr:sp macro="" textlink="">
      <xdr:nvSpPr>
        <xdr:cNvPr id="482" name="土木費該当値テキスト"/>
        <xdr:cNvSpPr txBox="1"/>
      </xdr:nvSpPr>
      <xdr:spPr>
        <a:xfrm>
          <a:off x="10528300" y="1656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43148</xdr:rowOff>
    </xdr:from>
    <xdr:to>
      <xdr:col>50</xdr:col>
      <xdr:colOff>165100</xdr:colOff>
      <xdr:row>97</xdr:row>
      <xdr:rowOff>144748</xdr:rowOff>
    </xdr:to>
    <xdr:sp macro="" textlink="">
      <xdr:nvSpPr>
        <xdr:cNvPr id="483" name="楕円 482"/>
        <xdr:cNvSpPr/>
      </xdr:nvSpPr>
      <xdr:spPr>
        <a:xfrm>
          <a:off x="9588500" y="166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135875</xdr:rowOff>
    </xdr:from>
    <xdr:ext cx="534377" cy="259045"/>
    <xdr:sp macro="" textlink="">
      <xdr:nvSpPr>
        <xdr:cNvPr id="484" name="テキスト ボックス 483"/>
        <xdr:cNvSpPr txBox="1"/>
      </xdr:nvSpPr>
      <xdr:spPr>
        <a:xfrm>
          <a:off x="9372111" y="167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4350</xdr:rowOff>
    </xdr:from>
    <xdr:to>
      <xdr:col>46</xdr:col>
      <xdr:colOff>38100</xdr:colOff>
      <xdr:row>97</xdr:row>
      <xdr:rowOff>105950</xdr:rowOff>
    </xdr:to>
    <xdr:sp macro="" textlink="">
      <xdr:nvSpPr>
        <xdr:cNvPr id="485" name="楕円 484"/>
        <xdr:cNvSpPr/>
      </xdr:nvSpPr>
      <xdr:spPr>
        <a:xfrm>
          <a:off x="8699500" y="166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97077</xdr:rowOff>
    </xdr:from>
    <xdr:ext cx="534377" cy="259045"/>
    <xdr:sp macro="" textlink="">
      <xdr:nvSpPr>
        <xdr:cNvPr id="486" name="テキスト ボックス 485"/>
        <xdr:cNvSpPr txBox="1"/>
      </xdr:nvSpPr>
      <xdr:spPr>
        <a:xfrm>
          <a:off x="8483111" y="167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151047</xdr:rowOff>
    </xdr:from>
    <xdr:to>
      <xdr:col>41</xdr:col>
      <xdr:colOff>101600</xdr:colOff>
      <xdr:row>97</xdr:row>
      <xdr:rowOff>81197</xdr:rowOff>
    </xdr:to>
    <xdr:sp macro="" textlink="">
      <xdr:nvSpPr>
        <xdr:cNvPr id="487" name="楕円 486"/>
        <xdr:cNvSpPr/>
      </xdr:nvSpPr>
      <xdr:spPr>
        <a:xfrm>
          <a:off x="7810500" y="166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72324</xdr:rowOff>
    </xdr:from>
    <xdr:ext cx="534377" cy="259045"/>
    <xdr:sp macro="" textlink="">
      <xdr:nvSpPr>
        <xdr:cNvPr id="488" name="テキスト ボックス 487"/>
        <xdr:cNvSpPr txBox="1"/>
      </xdr:nvSpPr>
      <xdr:spPr>
        <a:xfrm>
          <a:off x="7594111" y="167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62089</xdr:rowOff>
    </xdr:from>
    <xdr:to>
      <xdr:col>36</xdr:col>
      <xdr:colOff>165100</xdr:colOff>
      <xdr:row>96</xdr:row>
      <xdr:rowOff>163689</xdr:rowOff>
    </xdr:to>
    <xdr:sp macro="" textlink="">
      <xdr:nvSpPr>
        <xdr:cNvPr id="489" name="楕円 488"/>
        <xdr:cNvSpPr/>
      </xdr:nvSpPr>
      <xdr:spPr>
        <a:xfrm>
          <a:off x="6921500" y="165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154816</xdr:rowOff>
    </xdr:from>
    <xdr:ext cx="534377" cy="259045"/>
    <xdr:sp macro="" textlink="">
      <xdr:nvSpPr>
        <xdr:cNvPr id="490" name="テキスト ボックス 489"/>
        <xdr:cNvSpPr txBox="1"/>
      </xdr:nvSpPr>
      <xdr:spPr>
        <a:xfrm>
          <a:off x="6705111" y="166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43815</xdr:rowOff>
    </xdr:from>
    <xdr:to>
      <xdr:col>85</xdr:col>
      <xdr:colOff>127000</xdr:colOff>
      <xdr:row>37</xdr:row>
      <xdr:rowOff>84582</xdr:rowOff>
    </xdr:to>
    <xdr:cxnSp macro="">
      <xdr:nvCxnSpPr>
        <xdr:cNvPr id="520" name="直線コネクタ 519"/>
        <xdr:cNvCxnSpPr/>
      </xdr:nvCxnSpPr>
      <xdr:spPr>
        <a:xfrm flipV="1">
          <a:off x="15481300" y="6387465"/>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84582</xdr:rowOff>
    </xdr:to>
    <xdr:cxnSp macro="">
      <xdr:nvCxnSpPr>
        <xdr:cNvPr id="523" name="直線コネクタ 522"/>
        <xdr:cNvCxnSpPr/>
      </xdr:nvCxnSpPr>
      <xdr:spPr>
        <a:xfrm>
          <a:off x="14592300" y="641032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39878</xdr:rowOff>
    </xdr:from>
    <xdr:to>
      <xdr:col>76</xdr:col>
      <xdr:colOff>114300</xdr:colOff>
      <xdr:row>37</xdr:row>
      <xdr:rowOff>66675</xdr:rowOff>
    </xdr:to>
    <xdr:cxnSp macro="">
      <xdr:nvCxnSpPr>
        <xdr:cNvPr id="526" name="直線コネクタ 525"/>
        <xdr:cNvCxnSpPr/>
      </xdr:nvCxnSpPr>
      <xdr:spPr>
        <a:xfrm>
          <a:off x="13703300" y="6383528"/>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121285</xdr:rowOff>
    </xdr:from>
    <xdr:to>
      <xdr:col>71</xdr:col>
      <xdr:colOff>177800</xdr:colOff>
      <xdr:row>37</xdr:row>
      <xdr:rowOff>39878</xdr:rowOff>
    </xdr:to>
    <xdr:cxnSp macro="">
      <xdr:nvCxnSpPr>
        <xdr:cNvPr id="529" name="直線コネクタ 528"/>
        <xdr:cNvCxnSpPr/>
      </xdr:nvCxnSpPr>
      <xdr:spPr>
        <a:xfrm>
          <a:off x="12814300" y="6293485"/>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39" name="楕円 538"/>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142892</xdr:rowOff>
    </xdr:from>
    <xdr:ext cx="534377" cy="259045"/>
    <xdr:sp macro="" textlink="">
      <xdr:nvSpPr>
        <xdr:cNvPr id="540" name="消防費該当値テキスト"/>
        <xdr:cNvSpPr txBox="1"/>
      </xdr:nvSpPr>
      <xdr:spPr>
        <a:xfrm>
          <a:off x="16370300" y="63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33782</xdr:rowOff>
    </xdr:from>
    <xdr:to>
      <xdr:col>81</xdr:col>
      <xdr:colOff>101600</xdr:colOff>
      <xdr:row>37</xdr:row>
      <xdr:rowOff>135382</xdr:rowOff>
    </xdr:to>
    <xdr:sp macro="" textlink="">
      <xdr:nvSpPr>
        <xdr:cNvPr id="541" name="楕円 540"/>
        <xdr:cNvSpPr/>
      </xdr:nvSpPr>
      <xdr:spPr>
        <a:xfrm>
          <a:off x="15430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126509</xdr:rowOff>
    </xdr:from>
    <xdr:ext cx="534377" cy="259045"/>
    <xdr:sp macro="" textlink="">
      <xdr:nvSpPr>
        <xdr:cNvPr id="542" name="テキスト ボックス 541"/>
        <xdr:cNvSpPr txBox="1"/>
      </xdr:nvSpPr>
      <xdr:spPr>
        <a:xfrm>
          <a:off x="15214111" y="64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15875</xdr:rowOff>
    </xdr:from>
    <xdr:to>
      <xdr:col>76</xdr:col>
      <xdr:colOff>165100</xdr:colOff>
      <xdr:row>37</xdr:row>
      <xdr:rowOff>117475</xdr:rowOff>
    </xdr:to>
    <xdr:sp macro="" textlink="">
      <xdr:nvSpPr>
        <xdr:cNvPr id="543" name="楕円 542"/>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108602</xdr:rowOff>
    </xdr:from>
    <xdr:ext cx="534377" cy="259045"/>
    <xdr:sp macro="" textlink="">
      <xdr:nvSpPr>
        <xdr:cNvPr id="544" name="テキスト ボックス 543"/>
        <xdr:cNvSpPr txBox="1"/>
      </xdr:nvSpPr>
      <xdr:spPr>
        <a:xfrm>
          <a:off x="14325111" y="64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160528</xdr:rowOff>
    </xdr:from>
    <xdr:to>
      <xdr:col>72</xdr:col>
      <xdr:colOff>38100</xdr:colOff>
      <xdr:row>37</xdr:row>
      <xdr:rowOff>90678</xdr:rowOff>
    </xdr:to>
    <xdr:sp macro="" textlink="">
      <xdr:nvSpPr>
        <xdr:cNvPr id="545" name="楕円 544"/>
        <xdr:cNvSpPr/>
      </xdr:nvSpPr>
      <xdr:spPr>
        <a:xfrm>
          <a:off x="13652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81805</xdr:rowOff>
    </xdr:from>
    <xdr:ext cx="534377" cy="259045"/>
    <xdr:sp macro="" textlink="">
      <xdr:nvSpPr>
        <xdr:cNvPr id="546" name="テキスト ボックス 545"/>
        <xdr:cNvSpPr txBox="1"/>
      </xdr:nvSpPr>
      <xdr:spPr>
        <a:xfrm>
          <a:off x="13436111" y="64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70485</xdr:rowOff>
    </xdr:from>
    <xdr:to>
      <xdr:col>67</xdr:col>
      <xdr:colOff>101600</xdr:colOff>
      <xdr:row>37</xdr:row>
      <xdr:rowOff>635</xdr:rowOff>
    </xdr:to>
    <xdr:sp macro="" textlink="">
      <xdr:nvSpPr>
        <xdr:cNvPr id="547" name="楕円 546"/>
        <xdr:cNvSpPr/>
      </xdr:nvSpPr>
      <xdr:spPr>
        <a:xfrm>
          <a:off x="12763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163212</xdr:rowOff>
    </xdr:from>
    <xdr:ext cx="534377" cy="259045"/>
    <xdr:sp macro="" textlink="">
      <xdr:nvSpPr>
        <xdr:cNvPr id="548" name="テキスト ボックス 547"/>
        <xdr:cNvSpPr txBox="1"/>
      </xdr:nvSpPr>
      <xdr:spPr>
        <a:xfrm>
          <a:off x="12547111" y="63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47185</xdr:rowOff>
    </xdr:from>
    <xdr:to>
      <xdr:col>85</xdr:col>
      <xdr:colOff>127000</xdr:colOff>
      <xdr:row>56</xdr:row>
      <xdr:rowOff>71600</xdr:rowOff>
    </xdr:to>
    <xdr:cxnSp macro="">
      <xdr:nvCxnSpPr>
        <xdr:cNvPr id="576" name="直線コネクタ 575"/>
        <xdr:cNvCxnSpPr/>
      </xdr:nvCxnSpPr>
      <xdr:spPr>
        <a:xfrm>
          <a:off x="15481300" y="9648385"/>
          <a:ext cx="8382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47185</xdr:rowOff>
    </xdr:from>
    <xdr:to>
      <xdr:col>81</xdr:col>
      <xdr:colOff>50800</xdr:colOff>
      <xdr:row>56</xdr:row>
      <xdr:rowOff>80401</xdr:rowOff>
    </xdr:to>
    <xdr:cxnSp macro="">
      <xdr:nvCxnSpPr>
        <xdr:cNvPr id="579" name="直線コネクタ 578"/>
        <xdr:cNvCxnSpPr/>
      </xdr:nvCxnSpPr>
      <xdr:spPr>
        <a:xfrm flipV="1">
          <a:off x="14592300" y="9648385"/>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80401</xdr:rowOff>
    </xdr:from>
    <xdr:to>
      <xdr:col>76</xdr:col>
      <xdr:colOff>114300</xdr:colOff>
      <xdr:row>56</xdr:row>
      <xdr:rowOff>88242</xdr:rowOff>
    </xdr:to>
    <xdr:cxnSp macro="">
      <xdr:nvCxnSpPr>
        <xdr:cNvPr id="582" name="直線コネクタ 581"/>
        <xdr:cNvCxnSpPr/>
      </xdr:nvCxnSpPr>
      <xdr:spPr>
        <a:xfrm flipV="1">
          <a:off x="13703300" y="968160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149141</xdr:rowOff>
    </xdr:from>
    <xdr:to>
      <xdr:col>71</xdr:col>
      <xdr:colOff>177800</xdr:colOff>
      <xdr:row>56</xdr:row>
      <xdr:rowOff>88242</xdr:rowOff>
    </xdr:to>
    <xdr:cxnSp macro="">
      <xdr:nvCxnSpPr>
        <xdr:cNvPr id="585" name="直線コネクタ 584"/>
        <xdr:cNvCxnSpPr/>
      </xdr:nvCxnSpPr>
      <xdr:spPr>
        <a:xfrm>
          <a:off x="12814300" y="9578891"/>
          <a:ext cx="8890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9" name="テキスト ボックス 588"/>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20800</xdr:rowOff>
    </xdr:from>
    <xdr:to>
      <xdr:col>85</xdr:col>
      <xdr:colOff>177800</xdr:colOff>
      <xdr:row>56</xdr:row>
      <xdr:rowOff>122400</xdr:rowOff>
    </xdr:to>
    <xdr:sp macro="" textlink="">
      <xdr:nvSpPr>
        <xdr:cNvPr id="595" name="楕円 594"/>
        <xdr:cNvSpPr/>
      </xdr:nvSpPr>
      <xdr:spPr>
        <a:xfrm>
          <a:off x="16268700" y="9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170677</xdr:rowOff>
    </xdr:from>
    <xdr:ext cx="534377" cy="259045"/>
    <xdr:sp macro="" textlink="">
      <xdr:nvSpPr>
        <xdr:cNvPr id="596" name="教育費該当値テキスト"/>
        <xdr:cNvSpPr txBox="1"/>
      </xdr:nvSpPr>
      <xdr:spPr>
        <a:xfrm>
          <a:off x="16370300" y="96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167835</xdr:rowOff>
    </xdr:from>
    <xdr:to>
      <xdr:col>81</xdr:col>
      <xdr:colOff>101600</xdr:colOff>
      <xdr:row>56</xdr:row>
      <xdr:rowOff>97985</xdr:rowOff>
    </xdr:to>
    <xdr:sp macro="" textlink="">
      <xdr:nvSpPr>
        <xdr:cNvPr id="597" name="楕円 596"/>
        <xdr:cNvSpPr/>
      </xdr:nvSpPr>
      <xdr:spPr>
        <a:xfrm>
          <a:off x="15430500" y="95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114512</xdr:rowOff>
    </xdr:from>
    <xdr:ext cx="534377" cy="259045"/>
    <xdr:sp macro="" textlink="">
      <xdr:nvSpPr>
        <xdr:cNvPr id="598" name="テキスト ボックス 597"/>
        <xdr:cNvSpPr txBox="1"/>
      </xdr:nvSpPr>
      <xdr:spPr>
        <a:xfrm>
          <a:off x="15214111" y="93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29601</xdr:rowOff>
    </xdr:from>
    <xdr:to>
      <xdr:col>76</xdr:col>
      <xdr:colOff>165100</xdr:colOff>
      <xdr:row>56</xdr:row>
      <xdr:rowOff>131201</xdr:rowOff>
    </xdr:to>
    <xdr:sp macro="" textlink="">
      <xdr:nvSpPr>
        <xdr:cNvPr id="599" name="楕円 598"/>
        <xdr:cNvSpPr/>
      </xdr:nvSpPr>
      <xdr:spPr>
        <a:xfrm>
          <a:off x="14541500" y="96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122328</xdr:rowOff>
    </xdr:from>
    <xdr:ext cx="534377" cy="259045"/>
    <xdr:sp macro="" textlink="">
      <xdr:nvSpPr>
        <xdr:cNvPr id="600" name="テキスト ボックス 599"/>
        <xdr:cNvSpPr txBox="1"/>
      </xdr:nvSpPr>
      <xdr:spPr>
        <a:xfrm>
          <a:off x="14325111" y="972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37442</xdr:rowOff>
    </xdr:from>
    <xdr:to>
      <xdr:col>72</xdr:col>
      <xdr:colOff>38100</xdr:colOff>
      <xdr:row>56</xdr:row>
      <xdr:rowOff>139042</xdr:rowOff>
    </xdr:to>
    <xdr:sp macro="" textlink="">
      <xdr:nvSpPr>
        <xdr:cNvPr id="601" name="楕円 600"/>
        <xdr:cNvSpPr/>
      </xdr:nvSpPr>
      <xdr:spPr>
        <a:xfrm>
          <a:off x="13652500" y="9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130169</xdr:rowOff>
    </xdr:from>
    <xdr:ext cx="534377" cy="259045"/>
    <xdr:sp macro="" textlink="">
      <xdr:nvSpPr>
        <xdr:cNvPr id="602" name="テキスト ボックス 601"/>
        <xdr:cNvSpPr txBox="1"/>
      </xdr:nvSpPr>
      <xdr:spPr>
        <a:xfrm>
          <a:off x="13436111" y="97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98341</xdr:rowOff>
    </xdr:from>
    <xdr:to>
      <xdr:col>67</xdr:col>
      <xdr:colOff>101600</xdr:colOff>
      <xdr:row>56</xdr:row>
      <xdr:rowOff>28491</xdr:rowOff>
    </xdr:to>
    <xdr:sp macro="" textlink="">
      <xdr:nvSpPr>
        <xdr:cNvPr id="603" name="楕円 602"/>
        <xdr:cNvSpPr/>
      </xdr:nvSpPr>
      <xdr:spPr>
        <a:xfrm>
          <a:off x="12763500" y="95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19618</xdr:rowOff>
    </xdr:from>
    <xdr:ext cx="534377" cy="259045"/>
    <xdr:sp macro="" textlink="">
      <xdr:nvSpPr>
        <xdr:cNvPr id="604" name="テキスト ボックス 603"/>
        <xdr:cNvSpPr txBox="1"/>
      </xdr:nvSpPr>
      <xdr:spPr>
        <a:xfrm>
          <a:off x="12547111" y="962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59854</xdr:rowOff>
    </xdr:from>
    <xdr:to>
      <xdr:col>85</xdr:col>
      <xdr:colOff>127000</xdr:colOff>
      <xdr:row>79</xdr:row>
      <xdr:rowOff>93653</xdr:rowOff>
    </xdr:to>
    <xdr:cxnSp macro="">
      <xdr:nvCxnSpPr>
        <xdr:cNvPr id="635" name="直線コネクタ 634"/>
        <xdr:cNvCxnSpPr/>
      </xdr:nvCxnSpPr>
      <xdr:spPr>
        <a:xfrm>
          <a:off x="15481300" y="13604404"/>
          <a:ext cx="838200" cy="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59854</xdr:rowOff>
    </xdr:from>
    <xdr:to>
      <xdr:col>81</xdr:col>
      <xdr:colOff>50800</xdr:colOff>
      <xdr:row>79</xdr:row>
      <xdr:rowOff>78958</xdr:rowOff>
    </xdr:to>
    <xdr:cxnSp macro="">
      <xdr:nvCxnSpPr>
        <xdr:cNvPr id="638" name="直線コネクタ 637"/>
        <xdr:cNvCxnSpPr/>
      </xdr:nvCxnSpPr>
      <xdr:spPr>
        <a:xfrm flipV="1">
          <a:off x="14592300" y="13604404"/>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0" name="テキスト ボックス 639"/>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77978</xdr:rowOff>
    </xdr:from>
    <xdr:to>
      <xdr:col>76</xdr:col>
      <xdr:colOff>114300</xdr:colOff>
      <xdr:row>79</xdr:row>
      <xdr:rowOff>78958</xdr:rowOff>
    </xdr:to>
    <xdr:cxnSp macro="">
      <xdr:nvCxnSpPr>
        <xdr:cNvPr id="641" name="直線コネクタ 640"/>
        <xdr:cNvCxnSpPr/>
      </xdr:nvCxnSpPr>
      <xdr:spPr>
        <a:xfrm>
          <a:off x="13703300" y="1362252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77978</xdr:rowOff>
    </xdr:from>
    <xdr:to>
      <xdr:col>71</xdr:col>
      <xdr:colOff>177800</xdr:colOff>
      <xdr:row>79</xdr:row>
      <xdr:rowOff>90061</xdr:rowOff>
    </xdr:to>
    <xdr:cxnSp macro="">
      <xdr:nvCxnSpPr>
        <xdr:cNvPr id="644" name="直線コネクタ 643"/>
        <xdr:cNvCxnSpPr/>
      </xdr:nvCxnSpPr>
      <xdr:spPr>
        <a:xfrm flipV="1">
          <a:off x="12814300" y="1362252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42853</xdr:rowOff>
    </xdr:from>
    <xdr:to>
      <xdr:col>85</xdr:col>
      <xdr:colOff>177800</xdr:colOff>
      <xdr:row>79</xdr:row>
      <xdr:rowOff>144453</xdr:rowOff>
    </xdr:to>
    <xdr:sp macro="" textlink="">
      <xdr:nvSpPr>
        <xdr:cNvPr id="654" name="楕円 653"/>
        <xdr:cNvSpPr/>
      </xdr:nvSpPr>
      <xdr:spPr>
        <a:xfrm>
          <a:off x="16268700" y="13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154358</xdr:rowOff>
    </xdr:from>
    <xdr:ext cx="313932" cy="259045"/>
    <xdr:sp macro="" textlink="">
      <xdr:nvSpPr>
        <xdr:cNvPr id="655" name="災害復旧費該当値テキスト"/>
        <xdr:cNvSpPr txBox="1"/>
      </xdr:nvSpPr>
      <xdr:spPr>
        <a:xfrm>
          <a:off x="16370300" y="13527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9054</xdr:rowOff>
    </xdr:from>
    <xdr:to>
      <xdr:col>81</xdr:col>
      <xdr:colOff>101600</xdr:colOff>
      <xdr:row>79</xdr:row>
      <xdr:rowOff>110654</xdr:rowOff>
    </xdr:to>
    <xdr:sp macro="" textlink="">
      <xdr:nvSpPr>
        <xdr:cNvPr id="656" name="楕円 655"/>
        <xdr:cNvSpPr/>
      </xdr:nvSpPr>
      <xdr:spPr>
        <a:xfrm>
          <a:off x="15430500" y="135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127181</xdr:rowOff>
    </xdr:from>
    <xdr:ext cx="378565" cy="259045"/>
    <xdr:sp macro="" textlink="">
      <xdr:nvSpPr>
        <xdr:cNvPr id="657" name="テキスト ボックス 656"/>
        <xdr:cNvSpPr txBox="1"/>
      </xdr:nvSpPr>
      <xdr:spPr>
        <a:xfrm>
          <a:off x="15292017" y="133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28158</xdr:rowOff>
    </xdr:from>
    <xdr:to>
      <xdr:col>76</xdr:col>
      <xdr:colOff>165100</xdr:colOff>
      <xdr:row>79</xdr:row>
      <xdr:rowOff>129758</xdr:rowOff>
    </xdr:to>
    <xdr:sp macro="" textlink="">
      <xdr:nvSpPr>
        <xdr:cNvPr id="658" name="楕円 657"/>
        <xdr:cNvSpPr/>
      </xdr:nvSpPr>
      <xdr:spPr>
        <a:xfrm>
          <a:off x="14541500" y="135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120885</xdr:rowOff>
    </xdr:from>
    <xdr:ext cx="378565" cy="259045"/>
    <xdr:sp macro="" textlink="">
      <xdr:nvSpPr>
        <xdr:cNvPr id="659" name="テキスト ボックス 658"/>
        <xdr:cNvSpPr txBox="1"/>
      </xdr:nvSpPr>
      <xdr:spPr>
        <a:xfrm>
          <a:off x="14403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27178</xdr:rowOff>
    </xdr:from>
    <xdr:to>
      <xdr:col>72</xdr:col>
      <xdr:colOff>38100</xdr:colOff>
      <xdr:row>79</xdr:row>
      <xdr:rowOff>128778</xdr:rowOff>
    </xdr:to>
    <xdr:sp macro="" textlink="">
      <xdr:nvSpPr>
        <xdr:cNvPr id="660" name="楕円 659"/>
        <xdr:cNvSpPr/>
      </xdr:nvSpPr>
      <xdr:spPr>
        <a:xfrm>
          <a:off x="13652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119905</xdr:rowOff>
    </xdr:from>
    <xdr:ext cx="378565" cy="259045"/>
    <xdr:sp macro="" textlink="">
      <xdr:nvSpPr>
        <xdr:cNvPr id="661" name="テキスト ボックス 660"/>
        <xdr:cNvSpPr txBox="1"/>
      </xdr:nvSpPr>
      <xdr:spPr>
        <a:xfrm>
          <a:off x="13514017" y="1366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39261</xdr:rowOff>
    </xdr:from>
    <xdr:to>
      <xdr:col>67</xdr:col>
      <xdr:colOff>101600</xdr:colOff>
      <xdr:row>79</xdr:row>
      <xdr:rowOff>140861</xdr:rowOff>
    </xdr:to>
    <xdr:sp macro="" textlink="">
      <xdr:nvSpPr>
        <xdr:cNvPr id="662" name="楕円 661"/>
        <xdr:cNvSpPr/>
      </xdr:nvSpPr>
      <xdr:spPr>
        <a:xfrm>
          <a:off x="12763500" y="135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131988</xdr:rowOff>
    </xdr:from>
    <xdr:ext cx="313932" cy="259045"/>
    <xdr:sp macro="" textlink="">
      <xdr:nvSpPr>
        <xdr:cNvPr id="663" name="テキスト ボックス 662"/>
        <xdr:cNvSpPr txBox="1"/>
      </xdr:nvSpPr>
      <xdr:spPr>
        <a:xfrm>
          <a:off x="12657333" y="13676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4392</xdr:rowOff>
    </xdr:from>
    <xdr:to>
      <xdr:col>85</xdr:col>
      <xdr:colOff>127000</xdr:colOff>
      <xdr:row>99</xdr:row>
      <xdr:rowOff>15639</xdr:rowOff>
    </xdr:to>
    <xdr:cxnSp macro="">
      <xdr:nvCxnSpPr>
        <xdr:cNvPr id="691" name="直線コネクタ 690"/>
        <xdr:cNvCxnSpPr/>
      </xdr:nvCxnSpPr>
      <xdr:spPr>
        <a:xfrm>
          <a:off x="15481300" y="16977942"/>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4392</xdr:rowOff>
    </xdr:from>
    <xdr:to>
      <xdr:col>81</xdr:col>
      <xdr:colOff>50800</xdr:colOff>
      <xdr:row>99</xdr:row>
      <xdr:rowOff>5215</xdr:rowOff>
    </xdr:to>
    <xdr:cxnSp macro="">
      <xdr:nvCxnSpPr>
        <xdr:cNvPr id="694" name="直線コネクタ 693"/>
        <xdr:cNvCxnSpPr/>
      </xdr:nvCxnSpPr>
      <xdr:spPr>
        <a:xfrm flipV="1">
          <a:off x="14592300" y="1697794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5215</xdr:rowOff>
    </xdr:from>
    <xdr:to>
      <xdr:col>76</xdr:col>
      <xdr:colOff>114300</xdr:colOff>
      <xdr:row>99</xdr:row>
      <xdr:rowOff>16280</xdr:rowOff>
    </xdr:to>
    <xdr:cxnSp macro="">
      <xdr:nvCxnSpPr>
        <xdr:cNvPr id="697" name="直線コネクタ 696"/>
        <xdr:cNvCxnSpPr/>
      </xdr:nvCxnSpPr>
      <xdr:spPr>
        <a:xfrm flipV="1">
          <a:off x="13703300" y="16978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9878</xdr:rowOff>
    </xdr:from>
    <xdr:to>
      <xdr:col>71</xdr:col>
      <xdr:colOff>177800</xdr:colOff>
      <xdr:row>99</xdr:row>
      <xdr:rowOff>16280</xdr:rowOff>
    </xdr:to>
    <xdr:cxnSp macro="">
      <xdr:nvCxnSpPr>
        <xdr:cNvPr id="700" name="直線コネクタ 699"/>
        <xdr:cNvCxnSpPr/>
      </xdr:nvCxnSpPr>
      <xdr:spPr>
        <a:xfrm>
          <a:off x="12814300" y="16983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704" name="テキスト ボックス 703"/>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136289</xdr:rowOff>
    </xdr:from>
    <xdr:to>
      <xdr:col>85</xdr:col>
      <xdr:colOff>177800</xdr:colOff>
      <xdr:row>99</xdr:row>
      <xdr:rowOff>66439</xdr:rowOff>
    </xdr:to>
    <xdr:sp macro="" textlink="">
      <xdr:nvSpPr>
        <xdr:cNvPr id="710" name="楕円 709"/>
        <xdr:cNvSpPr/>
      </xdr:nvSpPr>
      <xdr:spPr>
        <a:xfrm>
          <a:off x="16268700" y="16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51216</xdr:rowOff>
    </xdr:from>
    <xdr:ext cx="534377" cy="259045"/>
    <xdr:sp macro="" textlink="">
      <xdr:nvSpPr>
        <xdr:cNvPr id="711" name="公債費該当値テキスト"/>
        <xdr:cNvSpPr txBox="1"/>
      </xdr:nvSpPr>
      <xdr:spPr>
        <a:xfrm>
          <a:off x="16370300" y="1685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125042</xdr:rowOff>
    </xdr:from>
    <xdr:to>
      <xdr:col>81</xdr:col>
      <xdr:colOff>101600</xdr:colOff>
      <xdr:row>99</xdr:row>
      <xdr:rowOff>55192</xdr:rowOff>
    </xdr:to>
    <xdr:sp macro="" textlink="">
      <xdr:nvSpPr>
        <xdr:cNvPr id="712" name="楕円 711"/>
        <xdr:cNvSpPr/>
      </xdr:nvSpPr>
      <xdr:spPr>
        <a:xfrm>
          <a:off x="15430500" y="169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46319</xdr:rowOff>
    </xdr:from>
    <xdr:ext cx="534377" cy="259045"/>
    <xdr:sp macro="" textlink="">
      <xdr:nvSpPr>
        <xdr:cNvPr id="713" name="テキスト ボックス 712"/>
        <xdr:cNvSpPr txBox="1"/>
      </xdr:nvSpPr>
      <xdr:spPr>
        <a:xfrm>
          <a:off x="15214111" y="170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125865</xdr:rowOff>
    </xdr:from>
    <xdr:to>
      <xdr:col>76</xdr:col>
      <xdr:colOff>165100</xdr:colOff>
      <xdr:row>99</xdr:row>
      <xdr:rowOff>56015</xdr:rowOff>
    </xdr:to>
    <xdr:sp macro="" textlink="">
      <xdr:nvSpPr>
        <xdr:cNvPr id="714" name="楕円 713"/>
        <xdr:cNvSpPr/>
      </xdr:nvSpPr>
      <xdr:spPr>
        <a:xfrm>
          <a:off x="14541500" y="16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47142</xdr:rowOff>
    </xdr:from>
    <xdr:ext cx="534377" cy="259045"/>
    <xdr:sp macro="" textlink="">
      <xdr:nvSpPr>
        <xdr:cNvPr id="715" name="テキスト ボックス 714"/>
        <xdr:cNvSpPr txBox="1"/>
      </xdr:nvSpPr>
      <xdr:spPr>
        <a:xfrm>
          <a:off x="14325111" y="170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136930</xdr:rowOff>
    </xdr:from>
    <xdr:to>
      <xdr:col>72</xdr:col>
      <xdr:colOff>38100</xdr:colOff>
      <xdr:row>99</xdr:row>
      <xdr:rowOff>67080</xdr:rowOff>
    </xdr:to>
    <xdr:sp macro="" textlink="">
      <xdr:nvSpPr>
        <xdr:cNvPr id="716" name="楕円 715"/>
        <xdr:cNvSpPr/>
      </xdr:nvSpPr>
      <xdr:spPr>
        <a:xfrm>
          <a:off x="13652500" y="169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58207</xdr:rowOff>
    </xdr:from>
    <xdr:ext cx="534377" cy="259045"/>
    <xdr:sp macro="" textlink="">
      <xdr:nvSpPr>
        <xdr:cNvPr id="717" name="テキスト ボックス 716"/>
        <xdr:cNvSpPr txBox="1"/>
      </xdr:nvSpPr>
      <xdr:spPr>
        <a:xfrm>
          <a:off x="13436111" y="170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130528</xdr:rowOff>
    </xdr:from>
    <xdr:to>
      <xdr:col>67</xdr:col>
      <xdr:colOff>101600</xdr:colOff>
      <xdr:row>99</xdr:row>
      <xdr:rowOff>60678</xdr:rowOff>
    </xdr:to>
    <xdr:sp macro="" textlink="">
      <xdr:nvSpPr>
        <xdr:cNvPr id="718" name="楕円 717"/>
        <xdr:cNvSpPr/>
      </xdr:nvSpPr>
      <xdr:spPr>
        <a:xfrm>
          <a:off x="12763500" y="16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51805</xdr:rowOff>
    </xdr:from>
    <xdr:ext cx="534377" cy="259045"/>
    <xdr:sp macro="" textlink="">
      <xdr:nvSpPr>
        <xdr:cNvPr id="719" name="テキスト ボックス 718"/>
        <xdr:cNvSpPr txBox="1"/>
      </xdr:nvSpPr>
      <xdr:spPr>
        <a:xfrm>
          <a:off x="12547111" y="170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財政調整基金積立金の増や幼児教育の無償化に伴う子育てのための施設等利用給付費の皆増など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177,416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国民健康保険事業特別会計繰出金の減などがあったものの、障害者自立支援給付費事業扶助費の増や児童数の増などによる私立保育園等保育実施委託料の増により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民間保育園等運営費や障害者自立支援給付費などのこれらの経費については、義務的経費（経常経費）であることから経常収支比率の悪化を招くなど財政の硬直化にも繋がるため、提供サービスの選択は将来を見据え進め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円となっている。決算額全体でみると、リサイクルセンター更新工事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37,979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小学校施設管理事業における校舎増築等工事請負費の減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位となった。年度内において市債の借入が償還元金を上回らないよう財政規律を守ってきたことから、起債残高が減ることで、元金償還も減となった。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財政調整基金は、前年度と比較し地方交付税が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億円、地方消費税交付金が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円、臨時財政対策債が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億円と大きく減少したことなどから、取崩額を増額したことで、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ポイント増となったのは、歳入が対前年度比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％の増に対し、歳出の対前年度比が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％の増だったことによる。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ポイント減となったのは、実質単年度収支が対前年度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円減少したためである。これは、単年度収支が対前年度比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億円の減となったことと、臨時財政対策債などが大きく減少したことから、財政調整基金について積立額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億円に対して取崩額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億円となったことなどが要因である。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小平市は、一般会計、特別会計及び下水道事業会計全てにおいて、実質収支額（歳入</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歳出）がプラスであるため、黒字額となる。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一般会計は、標準財政規模（分母）の増加以上に実質収支額（分子）が増加したため、前年度比０．４１ポイント増加した。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介護保険事業特別会計は、実質収支額（分子）の減少及び標準財政規模の増加により、前年度比０．０６ポイント減少した。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国民健康保険事業特別会計は、実質収支額（分子）の減少及び標準財政規模の増加により、前年度比０．１４ポイント減少した。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後期高齢者医療特別会計は、実質収支額（分子）の減少及び標準財政規模の増加により前年度比０．０１ポイント減少した。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なお、令和元年度より、下水道事業については、下水道事業特別会計から下水道事業会計に変更となっている。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算定数値が黒字のため、連結実質赤字比率表は算出されないが、数値で表すと▲８．９３％となり、前年度より０．９９％増加した。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これは、標準財政規模（分母）の増加以上に全会計の合計の実質収支額（分子）が増加したことによる。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21" sqref="B21:AX2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
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
82</v>
      </c>
      <c r="C3" s="441"/>
      <c r="D3" s="441"/>
      <c r="E3" s="442"/>
      <c r="F3" s="442"/>
      <c r="G3" s="442"/>
      <c r="H3" s="442"/>
      <c r="I3" s="442"/>
      <c r="J3" s="442"/>
      <c r="K3" s="442"/>
      <c r="L3" s="442" t="s">
        <v>
83</v>
      </c>
      <c r="M3" s="442"/>
      <c r="N3" s="442"/>
      <c r="O3" s="442"/>
      <c r="P3" s="442"/>
      <c r="Q3" s="442"/>
      <c r="R3" s="449"/>
      <c r="S3" s="449"/>
      <c r="T3" s="449"/>
      <c r="U3" s="449"/>
      <c r="V3" s="450"/>
      <c r="W3" s="424" t="s">
        <v>
84</v>
      </c>
      <c r="X3" s="425"/>
      <c r="Y3" s="425"/>
      <c r="Z3" s="425"/>
      <c r="AA3" s="425"/>
      <c r="AB3" s="441"/>
      <c r="AC3" s="449" t="s">
        <v>
85</v>
      </c>
      <c r="AD3" s="425"/>
      <c r="AE3" s="425"/>
      <c r="AF3" s="425"/>
      <c r="AG3" s="425"/>
      <c r="AH3" s="425"/>
      <c r="AI3" s="425"/>
      <c r="AJ3" s="425"/>
      <c r="AK3" s="425"/>
      <c r="AL3" s="426"/>
      <c r="AM3" s="424" t="s">
        <v>
86</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87</v>
      </c>
      <c r="BO3" s="425"/>
      <c r="BP3" s="425"/>
      <c r="BQ3" s="425"/>
      <c r="BR3" s="425"/>
      <c r="BS3" s="425"/>
      <c r="BT3" s="425"/>
      <c r="BU3" s="426"/>
      <c r="BV3" s="424" t="s">
        <v>
88</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89</v>
      </c>
      <c r="CU3" s="425"/>
      <c r="CV3" s="425"/>
      <c r="CW3" s="425"/>
      <c r="CX3" s="425"/>
      <c r="CY3" s="425"/>
      <c r="CZ3" s="425"/>
      <c r="DA3" s="426"/>
      <c r="DB3" s="424" t="s">
        <v>
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91</v>
      </c>
      <c r="AZ4" s="428"/>
      <c r="BA4" s="428"/>
      <c r="BB4" s="428"/>
      <c r="BC4" s="428"/>
      <c r="BD4" s="428"/>
      <c r="BE4" s="428"/>
      <c r="BF4" s="428"/>
      <c r="BG4" s="428"/>
      <c r="BH4" s="428"/>
      <c r="BI4" s="428"/>
      <c r="BJ4" s="428"/>
      <c r="BK4" s="428"/>
      <c r="BL4" s="428"/>
      <c r="BM4" s="429"/>
      <c r="BN4" s="430">
        <v>
67701603</v>
      </c>
      <c r="BO4" s="431"/>
      <c r="BP4" s="431"/>
      <c r="BQ4" s="431"/>
      <c r="BR4" s="431"/>
      <c r="BS4" s="431"/>
      <c r="BT4" s="431"/>
      <c r="BU4" s="432"/>
      <c r="BV4" s="430">
        <v>
66309724</v>
      </c>
      <c r="BW4" s="431"/>
      <c r="BX4" s="431"/>
      <c r="BY4" s="431"/>
      <c r="BZ4" s="431"/>
      <c r="CA4" s="431"/>
      <c r="CB4" s="431"/>
      <c r="CC4" s="432"/>
      <c r="CD4" s="433" t="s">
        <v>
92</v>
      </c>
      <c r="CE4" s="434"/>
      <c r="CF4" s="434"/>
      <c r="CG4" s="434"/>
      <c r="CH4" s="434"/>
      <c r="CI4" s="434"/>
      <c r="CJ4" s="434"/>
      <c r="CK4" s="434"/>
      <c r="CL4" s="434"/>
      <c r="CM4" s="434"/>
      <c r="CN4" s="434"/>
      <c r="CO4" s="434"/>
      <c r="CP4" s="434"/>
      <c r="CQ4" s="434"/>
      <c r="CR4" s="434"/>
      <c r="CS4" s="435"/>
      <c r="CT4" s="436">
        <v>
6</v>
      </c>
      <c r="CU4" s="437"/>
      <c r="CV4" s="437"/>
      <c r="CW4" s="437"/>
      <c r="CX4" s="437"/>
      <c r="CY4" s="437"/>
      <c r="CZ4" s="437"/>
      <c r="DA4" s="438"/>
      <c r="DB4" s="436">
        <v>
5.6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93</v>
      </c>
      <c r="AN5" s="497"/>
      <c r="AO5" s="497"/>
      <c r="AP5" s="497"/>
      <c r="AQ5" s="497"/>
      <c r="AR5" s="497"/>
      <c r="AS5" s="497"/>
      <c r="AT5" s="498"/>
      <c r="AU5" s="499" t="s">
        <v>
94</v>
      </c>
      <c r="AV5" s="500"/>
      <c r="AW5" s="500"/>
      <c r="AX5" s="500"/>
      <c r="AY5" s="501" t="s">
        <v>
95</v>
      </c>
      <c r="AZ5" s="502"/>
      <c r="BA5" s="502"/>
      <c r="BB5" s="502"/>
      <c r="BC5" s="502"/>
      <c r="BD5" s="502"/>
      <c r="BE5" s="502"/>
      <c r="BF5" s="502"/>
      <c r="BG5" s="502"/>
      <c r="BH5" s="502"/>
      <c r="BI5" s="502"/>
      <c r="BJ5" s="502"/>
      <c r="BK5" s="502"/>
      <c r="BL5" s="502"/>
      <c r="BM5" s="503"/>
      <c r="BN5" s="467">
        <v>
65567658</v>
      </c>
      <c r="BO5" s="468"/>
      <c r="BP5" s="468"/>
      <c r="BQ5" s="468"/>
      <c r="BR5" s="468"/>
      <c r="BS5" s="468"/>
      <c r="BT5" s="468"/>
      <c r="BU5" s="469"/>
      <c r="BV5" s="467">
        <v>
64314417</v>
      </c>
      <c r="BW5" s="468"/>
      <c r="BX5" s="468"/>
      <c r="BY5" s="468"/>
      <c r="BZ5" s="468"/>
      <c r="CA5" s="468"/>
      <c r="CB5" s="468"/>
      <c r="CC5" s="469"/>
      <c r="CD5" s="470" t="s">
        <v>
96</v>
      </c>
      <c r="CE5" s="471"/>
      <c r="CF5" s="471"/>
      <c r="CG5" s="471"/>
      <c r="CH5" s="471"/>
      <c r="CI5" s="471"/>
      <c r="CJ5" s="471"/>
      <c r="CK5" s="471"/>
      <c r="CL5" s="471"/>
      <c r="CM5" s="471"/>
      <c r="CN5" s="471"/>
      <c r="CO5" s="471"/>
      <c r="CP5" s="471"/>
      <c r="CQ5" s="471"/>
      <c r="CR5" s="471"/>
      <c r="CS5" s="472"/>
      <c r="CT5" s="464">
        <v>
93.7</v>
      </c>
      <c r="CU5" s="465"/>
      <c r="CV5" s="465"/>
      <c r="CW5" s="465"/>
      <c r="CX5" s="465"/>
      <c r="CY5" s="465"/>
      <c r="CZ5" s="465"/>
      <c r="DA5" s="466"/>
      <c r="DB5" s="464">
        <v>
92.7</v>
      </c>
      <c r="DC5" s="465"/>
      <c r="DD5" s="465"/>
      <c r="DE5" s="465"/>
      <c r="DF5" s="465"/>
      <c r="DG5" s="465"/>
      <c r="DH5" s="465"/>
      <c r="DI5" s="466"/>
      <c r="DJ5" s="186"/>
      <c r="DK5" s="186"/>
      <c r="DL5" s="186"/>
      <c r="DM5" s="186"/>
      <c r="DN5" s="186"/>
      <c r="DO5" s="186"/>
    </row>
    <row r="6" spans="1:119" ht="18.75" customHeight="1" x14ac:dyDescent="0.2">
      <c r="A6" s="187"/>
      <c r="B6" s="473" t="s">
        <v>
97</v>
      </c>
      <c r="C6" s="474"/>
      <c r="D6" s="474"/>
      <c r="E6" s="475"/>
      <c r="F6" s="475"/>
      <c r="G6" s="475"/>
      <c r="H6" s="475"/>
      <c r="I6" s="475"/>
      <c r="J6" s="475"/>
      <c r="K6" s="475"/>
      <c r="L6" s="475" t="s">
        <v>
98</v>
      </c>
      <c r="M6" s="475"/>
      <c r="N6" s="475"/>
      <c r="O6" s="475"/>
      <c r="P6" s="475"/>
      <c r="Q6" s="475"/>
      <c r="R6" s="479"/>
      <c r="S6" s="479"/>
      <c r="T6" s="479"/>
      <c r="U6" s="479"/>
      <c r="V6" s="480"/>
      <c r="W6" s="483" t="s">
        <v>
99</v>
      </c>
      <c r="X6" s="484"/>
      <c r="Y6" s="484"/>
      <c r="Z6" s="484"/>
      <c r="AA6" s="484"/>
      <c r="AB6" s="474"/>
      <c r="AC6" s="487" t="s">
        <v>
100</v>
      </c>
      <c r="AD6" s="488"/>
      <c r="AE6" s="488"/>
      <c r="AF6" s="488"/>
      <c r="AG6" s="488"/>
      <c r="AH6" s="488"/>
      <c r="AI6" s="488"/>
      <c r="AJ6" s="488"/>
      <c r="AK6" s="488"/>
      <c r="AL6" s="489"/>
      <c r="AM6" s="496" t="s">
        <v>
101</v>
      </c>
      <c r="AN6" s="497"/>
      <c r="AO6" s="497"/>
      <c r="AP6" s="497"/>
      <c r="AQ6" s="497"/>
      <c r="AR6" s="497"/>
      <c r="AS6" s="497"/>
      <c r="AT6" s="498"/>
      <c r="AU6" s="499" t="s">
        <v>
94</v>
      </c>
      <c r="AV6" s="500"/>
      <c r="AW6" s="500"/>
      <c r="AX6" s="500"/>
      <c r="AY6" s="501" t="s">
        <v>
102</v>
      </c>
      <c r="AZ6" s="502"/>
      <c r="BA6" s="502"/>
      <c r="BB6" s="502"/>
      <c r="BC6" s="502"/>
      <c r="BD6" s="502"/>
      <c r="BE6" s="502"/>
      <c r="BF6" s="502"/>
      <c r="BG6" s="502"/>
      <c r="BH6" s="502"/>
      <c r="BI6" s="502"/>
      <c r="BJ6" s="502"/>
      <c r="BK6" s="502"/>
      <c r="BL6" s="502"/>
      <c r="BM6" s="503"/>
      <c r="BN6" s="467">
        <v>
2133945</v>
      </c>
      <c r="BO6" s="468"/>
      <c r="BP6" s="468"/>
      <c r="BQ6" s="468"/>
      <c r="BR6" s="468"/>
      <c r="BS6" s="468"/>
      <c r="BT6" s="468"/>
      <c r="BU6" s="469"/>
      <c r="BV6" s="467">
        <v>
1995307</v>
      </c>
      <c r="BW6" s="468"/>
      <c r="BX6" s="468"/>
      <c r="BY6" s="468"/>
      <c r="BZ6" s="468"/>
      <c r="CA6" s="468"/>
      <c r="CB6" s="468"/>
      <c r="CC6" s="469"/>
      <c r="CD6" s="470" t="s">
        <v>
103</v>
      </c>
      <c r="CE6" s="471"/>
      <c r="CF6" s="471"/>
      <c r="CG6" s="471"/>
      <c r="CH6" s="471"/>
      <c r="CI6" s="471"/>
      <c r="CJ6" s="471"/>
      <c r="CK6" s="471"/>
      <c r="CL6" s="471"/>
      <c r="CM6" s="471"/>
      <c r="CN6" s="471"/>
      <c r="CO6" s="471"/>
      <c r="CP6" s="471"/>
      <c r="CQ6" s="471"/>
      <c r="CR6" s="471"/>
      <c r="CS6" s="472"/>
      <c r="CT6" s="504">
        <v>
96.7</v>
      </c>
      <c r="CU6" s="505"/>
      <c r="CV6" s="505"/>
      <c r="CW6" s="505"/>
      <c r="CX6" s="505"/>
      <c r="CY6" s="505"/>
      <c r="CZ6" s="505"/>
      <c r="DA6" s="506"/>
      <c r="DB6" s="504">
        <v>
96.5</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104</v>
      </c>
      <c r="AN7" s="497"/>
      <c r="AO7" s="497"/>
      <c r="AP7" s="497"/>
      <c r="AQ7" s="497"/>
      <c r="AR7" s="497"/>
      <c r="AS7" s="497"/>
      <c r="AT7" s="498"/>
      <c r="AU7" s="499" t="s">
        <v>
105</v>
      </c>
      <c r="AV7" s="500"/>
      <c r="AW7" s="500"/>
      <c r="AX7" s="500"/>
      <c r="AY7" s="501" t="s">
        <v>
106</v>
      </c>
      <c r="AZ7" s="502"/>
      <c r="BA7" s="502"/>
      <c r="BB7" s="502"/>
      <c r="BC7" s="502"/>
      <c r="BD7" s="502"/>
      <c r="BE7" s="502"/>
      <c r="BF7" s="502"/>
      <c r="BG7" s="502"/>
      <c r="BH7" s="502"/>
      <c r="BI7" s="502"/>
      <c r="BJ7" s="502"/>
      <c r="BK7" s="502"/>
      <c r="BL7" s="502"/>
      <c r="BM7" s="503"/>
      <c r="BN7" s="467">
        <v>
1080</v>
      </c>
      <c r="BO7" s="468"/>
      <c r="BP7" s="468"/>
      <c r="BQ7" s="468"/>
      <c r="BR7" s="468"/>
      <c r="BS7" s="468"/>
      <c r="BT7" s="468"/>
      <c r="BU7" s="469"/>
      <c r="BV7" s="467">
        <v>
8030</v>
      </c>
      <c r="BW7" s="468"/>
      <c r="BX7" s="468"/>
      <c r="BY7" s="468"/>
      <c r="BZ7" s="468"/>
      <c r="CA7" s="468"/>
      <c r="CB7" s="468"/>
      <c r="CC7" s="469"/>
      <c r="CD7" s="470" t="s">
        <v>
107</v>
      </c>
      <c r="CE7" s="471"/>
      <c r="CF7" s="471"/>
      <c r="CG7" s="471"/>
      <c r="CH7" s="471"/>
      <c r="CI7" s="471"/>
      <c r="CJ7" s="471"/>
      <c r="CK7" s="471"/>
      <c r="CL7" s="471"/>
      <c r="CM7" s="471"/>
      <c r="CN7" s="471"/>
      <c r="CO7" s="471"/>
      <c r="CP7" s="471"/>
      <c r="CQ7" s="471"/>
      <c r="CR7" s="471"/>
      <c r="CS7" s="472"/>
      <c r="CT7" s="467">
        <v>
35278571</v>
      </c>
      <c r="CU7" s="468"/>
      <c r="CV7" s="468"/>
      <c r="CW7" s="468"/>
      <c r="CX7" s="468"/>
      <c r="CY7" s="468"/>
      <c r="CZ7" s="468"/>
      <c r="DA7" s="469"/>
      <c r="DB7" s="467">
        <v>
35242174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108</v>
      </c>
      <c r="AN8" s="497"/>
      <c r="AO8" s="497"/>
      <c r="AP8" s="497"/>
      <c r="AQ8" s="497"/>
      <c r="AR8" s="497"/>
      <c r="AS8" s="497"/>
      <c r="AT8" s="498"/>
      <c r="AU8" s="499" t="s">
        <v>
94</v>
      </c>
      <c r="AV8" s="500"/>
      <c r="AW8" s="500"/>
      <c r="AX8" s="500"/>
      <c r="AY8" s="501" t="s">
        <v>
109</v>
      </c>
      <c r="AZ8" s="502"/>
      <c r="BA8" s="502"/>
      <c r="BB8" s="502"/>
      <c r="BC8" s="502"/>
      <c r="BD8" s="502"/>
      <c r="BE8" s="502"/>
      <c r="BF8" s="502"/>
      <c r="BG8" s="502"/>
      <c r="BH8" s="502"/>
      <c r="BI8" s="502"/>
      <c r="BJ8" s="502"/>
      <c r="BK8" s="502"/>
      <c r="BL8" s="502"/>
      <c r="BM8" s="503"/>
      <c r="BN8" s="467">
        <v>
2132865</v>
      </c>
      <c r="BO8" s="468"/>
      <c r="BP8" s="468"/>
      <c r="BQ8" s="468"/>
      <c r="BR8" s="468"/>
      <c r="BS8" s="468"/>
      <c r="BT8" s="468"/>
      <c r="BU8" s="469"/>
      <c r="BV8" s="467">
        <v>
1987277</v>
      </c>
      <c r="BW8" s="468"/>
      <c r="BX8" s="468"/>
      <c r="BY8" s="468"/>
      <c r="BZ8" s="468"/>
      <c r="CA8" s="468"/>
      <c r="CB8" s="468"/>
      <c r="CC8" s="469"/>
      <c r="CD8" s="470" t="s">
        <v>
110</v>
      </c>
      <c r="CE8" s="471"/>
      <c r="CF8" s="471"/>
      <c r="CG8" s="471"/>
      <c r="CH8" s="471"/>
      <c r="CI8" s="471"/>
      <c r="CJ8" s="471"/>
      <c r="CK8" s="471"/>
      <c r="CL8" s="471"/>
      <c r="CM8" s="471"/>
      <c r="CN8" s="471"/>
      <c r="CO8" s="471"/>
      <c r="CP8" s="471"/>
      <c r="CQ8" s="471"/>
      <c r="CR8" s="471"/>
      <c r="CS8" s="472"/>
      <c r="CT8" s="507">
        <v>
0.97</v>
      </c>
      <c r="CU8" s="508"/>
      <c r="CV8" s="508"/>
      <c r="CW8" s="508"/>
      <c r="CX8" s="508"/>
      <c r="CY8" s="508"/>
      <c r="CZ8" s="508"/>
      <c r="DA8" s="509"/>
      <c r="DB8" s="507">
        <v>
0.97</v>
      </c>
      <c r="DC8" s="508"/>
      <c r="DD8" s="508"/>
      <c r="DE8" s="508"/>
      <c r="DF8" s="508"/>
      <c r="DG8" s="508"/>
      <c r="DH8" s="508"/>
      <c r="DI8" s="509"/>
      <c r="DJ8" s="186"/>
      <c r="DK8" s="186"/>
      <c r="DL8" s="186"/>
      <c r="DM8" s="186"/>
      <c r="DN8" s="186"/>
      <c r="DO8" s="186"/>
    </row>
    <row r="9" spans="1:119" ht="18.75" customHeight="1" thickBot="1" x14ac:dyDescent="0.25">
      <c r="A9" s="187"/>
      <c r="B9" s="461" t="s">
        <v>
111</v>
      </c>
      <c r="C9" s="462"/>
      <c r="D9" s="462"/>
      <c r="E9" s="462"/>
      <c r="F9" s="462"/>
      <c r="G9" s="462"/>
      <c r="H9" s="462"/>
      <c r="I9" s="462"/>
      <c r="J9" s="462"/>
      <c r="K9" s="510"/>
      <c r="L9" s="511" t="s">
        <v>
112</v>
      </c>
      <c r="M9" s="512"/>
      <c r="N9" s="512"/>
      <c r="O9" s="512"/>
      <c r="P9" s="512"/>
      <c r="Q9" s="513"/>
      <c r="R9" s="514">
        <v>
190005</v>
      </c>
      <c r="S9" s="515"/>
      <c r="T9" s="515"/>
      <c r="U9" s="515"/>
      <c r="V9" s="516"/>
      <c r="W9" s="424" t="s">
        <v>
113</v>
      </c>
      <c r="X9" s="425"/>
      <c r="Y9" s="425"/>
      <c r="Z9" s="425"/>
      <c r="AA9" s="425"/>
      <c r="AB9" s="425"/>
      <c r="AC9" s="425"/>
      <c r="AD9" s="425"/>
      <c r="AE9" s="425"/>
      <c r="AF9" s="425"/>
      <c r="AG9" s="425"/>
      <c r="AH9" s="425"/>
      <c r="AI9" s="425"/>
      <c r="AJ9" s="425"/>
      <c r="AK9" s="425"/>
      <c r="AL9" s="426"/>
      <c r="AM9" s="496" t="s">
        <v>
114</v>
      </c>
      <c r="AN9" s="497"/>
      <c r="AO9" s="497"/>
      <c r="AP9" s="497"/>
      <c r="AQ9" s="497"/>
      <c r="AR9" s="497"/>
      <c r="AS9" s="497"/>
      <c r="AT9" s="498"/>
      <c r="AU9" s="499" t="s">
        <v>
94</v>
      </c>
      <c r="AV9" s="500"/>
      <c r="AW9" s="500"/>
      <c r="AX9" s="500"/>
      <c r="AY9" s="501" t="s">
        <v>
115</v>
      </c>
      <c r="AZ9" s="502"/>
      <c r="BA9" s="502"/>
      <c r="BB9" s="502"/>
      <c r="BC9" s="502"/>
      <c r="BD9" s="502"/>
      <c r="BE9" s="502"/>
      <c r="BF9" s="502"/>
      <c r="BG9" s="502"/>
      <c r="BH9" s="502"/>
      <c r="BI9" s="502"/>
      <c r="BJ9" s="502"/>
      <c r="BK9" s="502"/>
      <c r="BL9" s="502"/>
      <c r="BM9" s="503"/>
      <c r="BN9" s="467">
        <v>
145588</v>
      </c>
      <c r="BO9" s="468"/>
      <c r="BP9" s="468"/>
      <c r="BQ9" s="468"/>
      <c r="BR9" s="468"/>
      <c r="BS9" s="468"/>
      <c r="BT9" s="468"/>
      <c r="BU9" s="469"/>
      <c r="BV9" s="467">
        <v>
440578</v>
      </c>
      <c r="BW9" s="468"/>
      <c r="BX9" s="468"/>
      <c r="BY9" s="468"/>
      <c r="BZ9" s="468"/>
      <c r="CA9" s="468"/>
      <c r="CB9" s="468"/>
      <c r="CC9" s="469"/>
      <c r="CD9" s="470" t="s">
        <v>
116</v>
      </c>
      <c r="CE9" s="471"/>
      <c r="CF9" s="471"/>
      <c r="CG9" s="471"/>
      <c r="CH9" s="471"/>
      <c r="CI9" s="471"/>
      <c r="CJ9" s="471"/>
      <c r="CK9" s="471"/>
      <c r="CL9" s="471"/>
      <c r="CM9" s="471"/>
      <c r="CN9" s="471"/>
      <c r="CO9" s="471"/>
      <c r="CP9" s="471"/>
      <c r="CQ9" s="471"/>
      <c r="CR9" s="471"/>
      <c r="CS9" s="472"/>
      <c r="CT9" s="464">
        <v>
8.1999999999999993</v>
      </c>
      <c r="CU9" s="465"/>
      <c r="CV9" s="465"/>
      <c r="CW9" s="465"/>
      <c r="CX9" s="465"/>
      <c r="CY9" s="465"/>
      <c r="CZ9" s="465"/>
      <c r="DA9" s="466"/>
      <c r="DB9" s="464">
        <v>
8.6</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
117</v>
      </c>
      <c r="M10" s="497"/>
      <c r="N10" s="497"/>
      <c r="O10" s="497"/>
      <c r="P10" s="497"/>
      <c r="Q10" s="498"/>
      <c r="R10" s="518">
        <v>
187035</v>
      </c>
      <c r="S10" s="519"/>
      <c r="T10" s="519"/>
      <c r="U10" s="519"/>
      <c r="V10" s="520"/>
      <c r="W10" s="455"/>
      <c r="X10" s="456"/>
      <c r="Y10" s="456"/>
      <c r="Z10" s="456"/>
      <c r="AA10" s="456"/>
      <c r="AB10" s="456"/>
      <c r="AC10" s="456"/>
      <c r="AD10" s="456"/>
      <c r="AE10" s="456"/>
      <c r="AF10" s="456"/>
      <c r="AG10" s="456"/>
      <c r="AH10" s="456"/>
      <c r="AI10" s="456"/>
      <c r="AJ10" s="456"/>
      <c r="AK10" s="456"/>
      <c r="AL10" s="459"/>
      <c r="AM10" s="496" t="s">
        <v>
118</v>
      </c>
      <c r="AN10" s="497"/>
      <c r="AO10" s="497"/>
      <c r="AP10" s="497"/>
      <c r="AQ10" s="497"/>
      <c r="AR10" s="497"/>
      <c r="AS10" s="497"/>
      <c r="AT10" s="498"/>
      <c r="AU10" s="499" t="s">
        <v>
119</v>
      </c>
      <c r="AV10" s="500"/>
      <c r="AW10" s="500"/>
      <c r="AX10" s="500"/>
      <c r="AY10" s="501" t="s">
        <v>
120</v>
      </c>
      <c r="AZ10" s="502"/>
      <c r="BA10" s="502"/>
      <c r="BB10" s="502"/>
      <c r="BC10" s="502"/>
      <c r="BD10" s="502"/>
      <c r="BE10" s="502"/>
      <c r="BF10" s="502"/>
      <c r="BG10" s="502"/>
      <c r="BH10" s="502"/>
      <c r="BI10" s="502"/>
      <c r="BJ10" s="502"/>
      <c r="BK10" s="502"/>
      <c r="BL10" s="502"/>
      <c r="BM10" s="503"/>
      <c r="BN10" s="467">
        <v>
994048</v>
      </c>
      <c r="BO10" s="468"/>
      <c r="BP10" s="468"/>
      <c r="BQ10" s="468"/>
      <c r="BR10" s="468"/>
      <c r="BS10" s="468"/>
      <c r="BT10" s="468"/>
      <c r="BU10" s="469"/>
      <c r="BV10" s="467">
        <v>
773503</v>
      </c>
      <c r="BW10" s="468"/>
      <c r="BX10" s="468"/>
      <c r="BY10" s="468"/>
      <c r="BZ10" s="468"/>
      <c r="CA10" s="468"/>
      <c r="CB10" s="468"/>
      <c r="CC10" s="469"/>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
122</v>
      </c>
      <c r="M11" s="522"/>
      <c r="N11" s="522"/>
      <c r="O11" s="522"/>
      <c r="P11" s="522"/>
      <c r="Q11" s="523"/>
      <c r="R11" s="524" t="s">
        <v>
123</v>
      </c>
      <c r="S11" s="525"/>
      <c r="T11" s="525"/>
      <c r="U11" s="525"/>
      <c r="V11" s="526"/>
      <c r="W11" s="455"/>
      <c r="X11" s="456"/>
      <c r="Y11" s="456"/>
      <c r="Z11" s="456"/>
      <c r="AA11" s="456"/>
      <c r="AB11" s="456"/>
      <c r="AC11" s="456"/>
      <c r="AD11" s="456"/>
      <c r="AE11" s="456"/>
      <c r="AF11" s="456"/>
      <c r="AG11" s="456"/>
      <c r="AH11" s="456"/>
      <c r="AI11" s="456"/>
      <c r="AJ11" s="456"/>
      <c r="AK11" s="456"/>
      <c r="AL11" s="459"/>
      <c r="AM11" s="496" t="s">
        <v>
124</v>
      </c>
      <c r="AN11" s="497"/>
      <c r="AO11" s="497"/>
      <c r="AP11" s="497"/>
      <c r="AQ11" s="497"/>
      <c r="AR11" s="497"/>
      <c r="AS11" s="497"/>
      <c r="AT11" s="498"/>
      <c r="AU11" s="499" t="s">
        <v>
94</v>
      </c>
      <c r="AV11" s="500"/>
      <c r="AW11" s="500"/>
      <c r="AX11" s="500"/>
      <c r="AY11" s="501" t="s">
        <v>
125</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126</v>
      </c>
      <c r="CE11" s="471"/>
      <c r="CF11" s="471"/>
      <c r="CG11" s="471"/>
      <c r="CH11" s="471"/>
      <c r="CI11" s="471"/>
      <c r="CJ11" s="471"/>
      <c r="CK11" s="471"/>
      <c r="CL11" s="471"/>
      <c r="CM11" s="471"/>
      <c r="CN11" s="471"/>
      <c r="CO11" s="471"/>
      <c r="CP11" s="471"/>
      <c r="CQ11" s="471"/>
      <c r="CR11" s="471"/>
      <c r="CS11" s="472"/>
      <c r="CT11" s="507" t="s">
        <v>
127</v>
      </c>
      <c r="CU11" s="508"/>
      <c r="CV11" s="508"/>
      <c r="CW11" s="508"/>
      <c r="CX11" s="508"/>
      <c r="CY11" s="508"/>
      <c r="CZ11" s="508"/>
      <c r="DA11" s="509"/>
      <c r="DB11" s="507" t="s">
        <v>
127</v>
      </c>
      <c r="DC11" s="508"/>
      <c r="DD11" s="508"/>
      <c r="DE11" s="508"/>
      <c r="DF11" s="508"/>
      <c r="DG11" s="508"/>
      <c r="DH11" s="508"/>
      <c r="DI11" s="509"/>
      <c r="DJ11" s="186"/>
      <c r="DK11" s="186"/>
      <c r="DL11" s="186"/>
      <c r="DM11" s="186"/>
      <c r="DN11" s="186"/>
      <c r="DO11" s="186"/>
    </row>
    <row r="12" spans="1:119" ht="18.75" customHeight="1" x14ac:dyDescent="0.2">
      <c r="A12" s="187"/>
      <c r="B12" s="527" t="s">
        <v>
128</v>
      </c>
      <c r="C12" s="528"/>
      <c r="D12" s="528"/>
      <c r="E12" s="528"/>
      <c r="F12" s="528"/>
      <c r="G12" s="528"/>
      <c r="H12" s="528"/>
      <c r="I12" s="528"/>
      <c r="J12" s="528"/>
      <c r="K12" s="529"/>
      <c r="L12" s="536" t="s">
        <v>
129</v>
      </c>
      <c r="M12" s="537"/>
      <c r="N12" s="537"/>
      <c r="O12" s="537"/>
      <c r="P12" s="537"/>
      <c r="Q12" s="538"/>
      <c r="R12" s="539">
        <v>
194869</v>
      </c>
      <c r="S12" s="540"/>
      <c r="T12" s="540"/>
      <c r="U12" s="540"/>
      <c r="V12" s="541"/>
      <c r="W12" s="542" t="s">
        <v>
1</v>
      </c>
      <c r="X12" s="500"/>
      <c r="Y12" s="500"/>
      <c r="Z12" s="500"/>
      <c r="AA12" s="500"/>
      <c r="AB12" s="543"/>
      <c r="AC12" s="544" t="s">
        <v>
130</v>
      </c>
      <c r="AD12" s="545"/>
      <c r="AE12" s="545"/>
      <c r="AF12" s="545"/>
      <c r="AG12" s="546"/>
      <c r="AH12" s="544" t="s">
        <v>
131</v>
      </c>
      <c r="AI12" s="545"/>
      <c r="AJ12" s="545"/>
      <c r="AK12" s="545"/>
      <c r="AL12" s="547"/>
      <c r="AM12" s="496" t="s">
        <v>
132</v>
      </c>
      <c r="AN12" s="497"/>
      <c r="AO12" s="497"/>
      <c r="AP12" s="497"/>
      <c r="AQ12" s="497"/>
      <c r="AR12" s="497"/>
      <c r="AS12" s="497"/>
      <c r="AT12" s="498"/>
      <c r="AU12" s="499" t="s">
        <v>
133</v>
      </c>
      <c r="AV12" s="500"/>
      <c r="AW12" s="500"/>
      <c r="AX12" s="500"/>
      <c r="AY12" s="501" t="s">
        <v>
134</v>
      </c>
      <c r="AZ12" s="502"/>
      <c r="BA12" s="502"/>
      <c r="BB12" s="502"/>
      <c r="BC12" s="502"/>
      <c r="BD12" s="502"/>
      <c r="BE12" s="502"/>
      <c r="BF12" s="502"/>
      <c r="BG12" s="502"/>
      <c r="BH12" s="502"/>
      <c r="BI12" s="502"/>
      <c r="BJ12" s="502"/>
      <c r="BK12" s="502"/>
      <c r="BL12" s="502"/>
      <c r="BM12" s="503"/>
      <c r="BN12" s="467">
        <v>
1110000</v>
      </c>
      <c r="BO12" s="468"/>
      <c r="BP12" s="468"/>
      <c r="BQ12" s="468"/>
      <c r="BR12" s="468"/>
      <c r="BS12" s="468"/>
      <c r="BT12" s="468"/>
      <c r="BU12" s="469"/>
      <c r="BV12" s="467">
        <v>
620000</v>
      </c>
      <c r="BW12" s="468"/>
      <c r="BX12" s="468"/>
      <c r="BY12" s="468"/>
      <c r="BZ12" s="468"/>
      <c r="CA12" s="468"/>
      <c r="CB12" s="468"/>
      <c r="CC12" s="469"/>
      <c r="CD12" s="470" t="s">
        <v>
135</v>
      </c>
      <c r="CE12" s="471"/>
      <c r="CF12" s="471"/>
      <c r="CG12" s="471"/>
      <c r="CH12" s="471"/>
      <c r="CI12" s="471"/>
      <c r="CJ12" s="471"/>
      <c r="CK12" s="471"/>
      <c r="CL12" s="471"/>
      <c r="CM12" s="471"/>
      <c r="CN12" s="471"/>
      <c r="CO12" s="471"/>
      <c r="CP12" s="471"/>
      <c r="CQ12" s="471"/>
      <c r="CR12" s="471"/>
      <c r="CS12" s="472"/>
      <c r="CT12" s="507" t="s">
        <v>
127</v>
      </c>
      <c r="CU12" s="508"/>
      <c r="CV12" s="508"/>
      <c r="CW12" s="508"/>
      <c r="CX12" s="508"/>
      <c r="CY12" s="508"/>
      <c r="CZ12" s="508"/>
      <c r="DA12" s="509"/>
      <c r="DB12" s="507" t="s">
        <v>
136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
137</v>
      </c>
      <c r="N13" s="559"/>
      <c r="O13" s="559"/>
      <c r="P13" s="559"/>
      <c r="Q13" s="560"/>
      <c r="R13" s="551">
        <v>
189418</v>
      </c>
      <c r="S13" s="552"/>
      <c r="T13" s="552"/>
      <c r="U13" s="552"/>
      <c r="V13" s="553"/>
      <c r="W13" s="483" t="s">
        <v>
138</v>
      </c>
      <c r="X13" s="484"/>
      <c r="Y13" s="484"/>
      <c r="Z13" s="484"/>
      <c r="AA13" s="484"/>
      <c r="AB13" s="474"/>
      <c r="AC13" s="518">
        <v>
645</v>
      </c>
      <c r="AD13" s="519"/>
      <c r="AE13" s="519"/>
      <c r="AF13" s="519"/>
      <c r="AG13" s="561"/>
      <c r="AH13" s="518">
        <v>
650</v>
      </c>
      <c r="AI13" s="519"/>
      <c r="AJ13" s="519"/>
      <c r="AK13" s="519"/>
      <c r="AL13" s="520"/>
      <c r="AM13" s="496" t="s">
        <v>
139</v>
      </c>
      <c r="AN13" s="497"/>
      <c r="AO13" s="497"/>
      <c r="AP13" s="497"/>
      <c r="AQ13" s="497"/>
      <c r="AR13" s="497"/>
      <c r="AS13" s="497"/>
      <c r="AT13" s="498"/>
      <c r="AU13" s="499" t="s">
        <v>
105</v>
      </c>
      <c r="AV13" s="500"/>
      <c r="AW13" s="500"/>
      <c r="AX13" s="500"/>
      <c r="AY13" s="501" t="s">
        <v>
140</v>
      </c>
      <c r="AZ13" s="502"/>
      <c r="BA13" s="502"/>
      <c r="BB13" s="502"/>
      <c r="BC13" s="502"/>
      <c r="BD13" s="502"/>
      <c r="BE13" s="502"/>
      <c r="BF13" s="502"/>
      <c r="BG13" s="502"/>
      <c r="BH13" s="502"/>
      <c r="BI13" s="502"/>
      <c r="BJ13" s="502"/>
      <c r="BK13" s="502"/>
      <c r="BL13" s="502"/>
      <c r="BM13" s="503"/>
      <c r="BN13" s="467">
        <v>
29636</v>
      </c>
      <c r="BO13" s="468"/>
      <c r="BP13" s="468"/>
      <c r="BQ13" s="468"/>
      <c r="BR13" s="468"/>
      <c r="BS13" s="468"/>
      <c r="BT13" s="468"/>
      <c r="BU13" s="469"/>
      <c r="BV13" s="467">
        <v>
594081</v>
      </c>
      <c r="BW13" s="468"/>
      <c r="BX13" s="468"/>
      <c r="BY13" s="468"/>
      <c r="BZ13" s="468"/>
      <c r="CA13" s="468"/>
      <c r="CB13" s="468"/>
      <c r="CC13" s="469"/>
      <c r="CD13" s="470" t="s">
        <v>
141</v>
      </c>
      <c r="CE13" s="471"/>
      <c r="CF13" s="471"/>
      <c r="CG13" s="471"/>
      <c r="CH13" s="471"/>
      <c r="CI13" s="471"/>
      <c r="CJ13" s="471"/>
      <c r="CK13" s="471"/>
      <c r="CL13" s="471"/>
      <c r="CM13" s="471"/>
      <c r="CN13" s="471"/>
      <c r="CO13" s="471"/>
      <c r="CP13" s="471"/>
      <c r="CQ13" s="471"/>
      <c r="CR13" s="471"/>
      <c r="CS13" s="472"/>
      <c r="CT13" s="464">
        <v>
1.7</v>
      </c>
      <c r="CU13" s="465"/>
      <c r="CV13" s="465"/>
      <c r="CW13" s="465"/>
      <c r="CX13" s="465"/>
      <c r="CY13" s="465"/>
      <c r="CZ13" s="465"/>
      <c r="DA13" s="466"/>
      <c r="DB13" s="464">
        <v>
1.2</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
142</v>
      </c>
      <c r="M14" s="549"/>
      <c r="N14" s="549"/>
      <c r="O14" s="549"/>
      <c r="P14" s="549"/>
      <c r="Q14" s="550"/>
      <c r="R14" s="551">
        <v>
193596</v>
      </c>
      <c r="S14" s="552"/>
      <c r="T14" s="552"/>
      <c r="U14" s="552"/>
      <c r="V14" s="553"/>
      <c r="W14" s="457"/>
      <c r="X14" s="458"/>
      <c r="Y14" s="458"/>
      <c r="Z14" s="458"/>
      <c r="AA14" s="458"/>
      <c r="AB14" s="447"/>
      <c r="AC14" s="554">
        <v>
0.8</v>
      </c>
      <c r="AD14" s="555"/>
      <c r="AE14" s="555"/>
      <c r="AF14" s="555"/>
      <c r="AG14" s="556"/>
      <c r="AH14" s="554">
        <v>
0.9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143</v>
      </c>
      <c r="CE14" s="563"/>
      <c r="CF14" s="563"/>
      <c r="CG14" s="563"/>
      <c r="CH14" s="563"/>
      <c r="CI14" s="563"/>
      <c r="CJ14" s="563"/>
      <c r="CK14" s="563"/>
      <c r="CL14" s="563"/>
      <c r="CM14" s="563"/>
      <c r="CN14" s="563"/>
      <c r="CO14" s="563"/>
      <c r="CP14" s="563"/>
      <c r="CQ14" s="563"/>
      <c r="CR14" s="563"/>
      <c r="CS14" s="564"/>
      <c r="CT14" s="565" t="s">
        <v>
144</v>
      </c>
      <c r="CU14" s="566"/>
      <c r="CV14" s="566"/>
      <c r="CW14" s="566"/>
      <c r="CX14" s="566"/>
      <c r="CY14" s="566"/>
      <c r="CZ14" s="566"/>
      <c r="DA14" s="567"/>
      <c r="DB14" s="565" t="s">
        <v>
127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
145</v>
      </c>
      <c r="N15" s="559"/>
      <c r="O15" s="559"/>
      <c r="P15" s="559"/>
      <c r="Q15" s="560"/>
      <c r="R15" s="551">
        <v>
188392</v>
      </c>
      <c r="S15" s="552"/>
      <c r="T15" s="552"/>
      <c r="U15" s="552"/>
      <c r="V15" s="553"/>
      <c r="W15" s="483" t="s">
        <v>
146</v>
      </c>
      <c r="X15" s="484"/>
      <c r="Y15" s="484"/>
      <c r="Z15" s="484"/>
      <c r="AA15" s="484"/>
      <c r="AB15" s="474"/>
      <c r="AC15" s="518">
        <v>
13913</v>
      </c>
      <c r="AD15" s="519"/>
      <c r="AE15" s="519"/>
      <c r="AF15" s="519"/>
      <c r="AG15" s="561"/>
      <c r="AH15" s="518">
        <v>
14261</v>
      </c>
      <c r="AI15" s="519"/>
      <c r="AJ15" s="519"/>
      <c r="AK15" s="519"/>
      <c r="AL15" s="520"/>
      <c r="AM15" s="496"/>
      <c r="AN15" s="497"/>
      <c r="AO15" s="497"/>
      <c r="AP15" s="497"/>
      <c r="AQ15" s="497"/>
      <c r="AR15" s="497"/>
      <c r="AS15" s="497"/>
      <c r="AT15" s="498"/>
      <c r="AU15" s="499"/>
      <c r="AV15" s="500"/>
      <c r="AW15" s="500"/>
      <c r="AX15" s="500"/>
      <c r="AY15" s="427" t="s">
        <v>
147</v>
      </c>
      <c r="AZ15" s="428"/>
      <c r="BA15" s="428"/>
      <c r="BB15" s="428"/>
      <c r="BC15" s="428"/>
      <c r="BD15" s="428"/>
      <c r="BE15" s="428"/>
      <c r="BF15" s="428"/>
      <c r="BG15" s="428"/>
      <c r="BH15" s="428"/>
      <c r="BI15" s="428"/>
      <c r="BJ15" s="428"/>
      <c r="BK15" s="428"/>
      <c r="BL15" s="428"/>
      <c r="BM15" s="429"/>
      <c r="BN15" s="430">
        <v>
25860146</v>
      </c>
      <c r="BO15" s="431"/>
      <c r="BP15" s="431"/>
      <c r="BQ15" s="431"/>
      <c r="BR15" s="431"/>
      <c r="BS15" s="431"/>
      <c r="BT15" s="431"/>
      <c r="BU15" s="432"/>
      <c r="BV15" s="430">
        <v>
25576945</v>
      </c>
      <c r="BW15" s="431"/>
      <c r="BX15" s="431"/>
      <c r="BY15" s="431"/>
      <c r="BZ15" s="431"/>
      <c r="CA15" s="431"/>
      <c r="CB15" s="431"/>
      <c r="CC15" s="432"/>
      <c r="CD15" s="568" t="s">
        <v>
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
149</v>
      </c>
      <c r="M16" s="579"/>
      <c r="N16" s="579"/>
      <c r="O16" s="579"/>
      <c r="P16" s="579"/>
      <c r="Q16" s="580"/>
      <c r="R16" s="571" t="s">
        <v>
150</v>
      </c>
      <c r="S16" s="572"/>
      <c r="T16" s="572"/>
      <c r="U16" s="572"/>
      <c r="V16" s="573"/>
      <c r="W16" s="457"/>
      <c r="X16" s="458"/>
      <c r="Y16" s="458"/>
      <c r="Z16" s="458"/>
      <c r="AA16" s="458"/>
      <c r="AB16" s="447"/>
      <c r="AC16" s="554">
        <v>
18.2</v>
      </c>
      <c r="AD16" s="555"/>
      <c r="AE16" s="555"/>
      <c r="AF16" s="555"/>
      <c r="AG16" s="556"/>
      <c r="AH16" s="554">
        <v>
19.600000000000001</v>
      </c>
      <c r="AI16" s="555"/>
      <c r="AJ16" s="555"/>
      <c r="AK16" s="555"/>
      <c r="AL16" s="557"/>
      <c r="AM16" s="496"/>
      <c r="AN16" s="497"/>
      <c r="AO16" s="497"/>
      <c r="AP16" s="497"/>
      <c r="AQ16" s="497"/>
      <c r="AR16" s="497"/>
      <c r="AS16" s="497"/>
      <c r="AT16" s="498"/>
      <c r="AU16" s="499"/>
      <c r="AV16" s="500"/>
      <c r="AW16" s="500"/>
      <c r="AX16" s="500"/>
      <c r="AY16" s="501" t="s">
        <v>
151</v>
      </c>
      <c r="AZ16" s="502"/>
      <c r="BA16" s="502"/>
      <c r="BB16" s="502"/>
      <c r="BC16" s="502"/>
      <c r="BD16" s="502"/>
      <c r="BE16" s="502"/>
      <c r="BF16" s="502"/>
      <c r="BG16" s="502"/>
      <c r="BH16" s="502"/>
      <c r="BI16" s="502"/>
      <c r="BJ16" s="502"/>
      <c r="BK16" s="502"/>
      <c r="BL16" s="502"/>
      <c r="BM16" s="503"/>
      <c r="BN16" s="467">
        <v>
26604831</v>
      </c>
      <c r="BO16" s="468"/>
      <c r="BP16" s="468"/>
      <c r="BQ16" s="468"/>
      <c r="BR16" s="468"/>
      <c r="BS16" s="468"/>
      <c r="BT16" s="468"/>
      <c r="BU16" s="469"/>
      <c r="BV16" s="467">
        <v>
26290421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
152</v>
      </c>
      <c r="N17" s="575"/>
      <c r="O17" s="575"/>
      <c r="P17" s="575"/>
      <c r="Q17" s="576"/>
      <c r="R17" s="571" t="s">
        <v>
153</v>
      </c>
      <c r="S17" s="572"/>
      <c r="T17" s="572"/>
      <c r="U17" s="572"/>
      <c r="V17" s="573"/>
      <c r="W17" s="483" t="s">
        <v>
154</v>
      </c>
      <c r="X17" s="484"/>
      <c r="Y17" s="484"/>
      <c r="Z17" s="484"/>
      <c r="AA17" s="484"/>
      <c r="AB17" s="474"/>
      <c r="AC17" s="518">
        <v>
61760</v>
      </c>
      <c r="AD17" s="519"/>
      <c r="AE17" s="519"/>
      <c r="AF17" s="519"/>
      <c r="AG17" s="561"/>
      <c r="AH17" s="518">
        <v>
57759</v>
      </c>
      <c r="AI17" s="519"/>
      <c r="AJ17" s="519"/>
      <c r="AK17" s="519"/>
      <c r="AL17" s="520"/>
      <c r="AM17" s="496"/>
      <c r="AN17" s="497"/>
      <c r="AO17" s="497"/>
      <c r="AP17" s="497"/>
      <c r="AQ17" s="497"/>
      <c r="AR17" s="497"/>
      <c r="AS17" s="497"/>
      <c r="AT17" s="498"/>
      <c r="AU17" s="499"/>
      <c r="AV17" s="500"/>
      <c r="AW17" s="500"/>
      <c r="AX17" s="500"/>
      <c r="AY17" s="501" t="s">
        <v>
155</v>
      </c>
      <c r="AZ17" s="502"/>
      <c r="BA17" s="502"/>
      <c r="BB17" s="502"/>
      <c r="BC17" s="502"/>
      <c r="BD17" s="502"/>
      <c r="BE17" s="502"/>
      <c r="BF17" s="502"/>
      <c r="BG17" s="502"/>
      <c r="BH17" s="502"/>
      <c r="BI17" s="502"/>
      <c r="BJ17" s="502"/>
      <c r="BK17" s="502"/>
      <c r="BL17" s="502"/>
      <c r="BM17" s="503"/>
      <c r="BN17" s="467">
        <v>
33435755</v>
      </c>
      <c r="BO17" s="468"/>
      <c r="BP17" s="468"/>
      <c r="BQ17" s="468"/>
      <c r="BR17" s="468"/>
      <c r="BS17" s="468"/>
      <c r="BT17" s="468"/>
      <c r="BU17" s="469"/>
      <c r="BV17" s="467">
        <v>
32986531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
156</v>
      </c>
      <c r="C18" s="510"/>
      <c r="D18" s="510"/>
      <c r="E18" s="582"/>
      <c r="F18" s="582"/>
      <c r="G18" s="582"/>
      <c r="H18" s="582"/>
      <c r="I18" s="582"/>
      <c r="J18" s="582"/>
      <c r="K18" s="582"/>
      <c r="L18" s="583">
        <v>
20.51</v>
      </c>
      <c r="M18" s="583"/>
      <c r="N18" s="583"/>
      <c r="O18" s="583"/>
      <c r="P18" s="583"/>
      <c r="Q18" s="583"/>
      <c r="R18" s="584"/>
      <c r="S18" s="584"/>
      <c r="T18" s="584"/>
      <c r="U18" s="584"/>
      <c r="V18" s="585"/>
      <c r="W18" s="485"/>
      <c r="X18" s="486"/>
      <c r="Y18" s="486"/>
      <c r="Z18" s="486"/>
      <c r="AA18" s="486"/>
      <c r="AB18" s="477"/>
      <c r="AC18" s="586">
        <v>
80.900000000000006</v>
      </c>
      <c r="AD18" s="587"/>
      <c r="AE18" s="587"/>
      <c r="AF18" s="587"/>
      <c r="AG18" s="588"/>
      <c r="AH18" s="586">
        <v>
79.5</v>
      </c>
      <c r="AI18" s="587"/>
      <c r="AJ18" s="587"/>
      <c r="AK18" s="587"/>
      <c r="AL18" s="589"/>
      <c r="AM18" s="496"/>
      <c r="AN18" s="497"/>
      <c r="AO18" s="497"/>
      <c r="AP18" s="497"/>
      <c r="AQ18" s="497"/>
      <c r="AR18" s="497"/>
      <c r="AS18" s="497"/>
      <c r="AT18" s="498"/>
      <c r="AU18" s="499"/>
      <c r="AV18" s="500"/>
      <c r="AW18" s="500"/>
      <c r="AX18" s="500"/>
      <c r="AY18" s="501" t="s">
        <v>
157</v>
      </c>
      <c r="AZ18" s="502"/>
      <c r="BA18" s="502"/>
      <c r="BB18" s="502"/>
      <c r="BC18" s="502"/>
      <c r="BD18" s="502"/>
      <c r="BE18" s="502"/>
      <c r="BF18" s="502"/>
      <c r="BG18" s="502"/>
      <c r="BH18" s="502"/>
      <c r="BI18" s="502"/>
      <c r="BJ18" s="502"/>
      <c r="BK18" s="502"/>
      <c r="BL18" s="502"/>
      <c r="BM18" s="503"/>
      <c r="BN18" s="467">
        <v>
33782577</v>
      </c>
      <c r="BO18" s="468"/>
      <c r="BP18" s="468"/>
      <c r="BQ18" s="468"/>
      <c r="BR18" s="468"/>
      <c r="BS18" s="468"/>
      <c r="BT18" s="468"/>
      <c r="BU18" s="469"/>
      <c r="BV18" s="467">
        <v>
33428537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
158</v>
      </c>
      <c r="C19" s="510"/>
      <c r="D19" s="510"/>
      <c r="E19" s="582"/>
      <c r="F19" s="582"/>
      <c r="G19" s="582"/>
      <c r="H19" s="582"/>
      <c r="I19" s="582"/>
      <c r="J19" s="582"/>
      <c r="K19" s="582"/>
      <c r="L19" s="590">
        <v>
9264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159</v>
      </c>
      <c r="AZ19" s="502"/>
      <c r="BA19" s="502"/>
      <c r="BB19" s="502"/>
      <c r="BC19" s="502"/>
      <c r="BD19" s="502"/>
      <c r="BE19" s="502"/>
      <c r="BF19" s="502"/>
      <c r="BG19" s="502"/>
      <c r="BH19" s="502"/>
      <c r="BI19" s="502"/>
      <c r="BJ19" s="502"/>
      <c r="BK19" s="502"/>
      <c r="BL19" s="502"/>
      <c r="BM19" s="503"/>
      <c r="BN19" s="467">
        <v>
42414626</v>
      </c>
      <c r="BO19" s="468"/>
      <c r="BP19" s="468"/>
      <c r="BQ19" s="468"/>
      <c r="BR19" s="468"/>
      <c r="BS19" s="468"/>
      <c r="BT19" s="468"/>
      <c r="BU19" s="469"/>
      <c r="BV19" s="467">
        <v>
41572317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
160</v>
      </c>
      <c r="C20" s="510"/>
      <c r="D20" s="510"/>
      <c r="E20" s="582"/>
      <c r="F20" s="582"/>
      <c r="G20" s="582"/>
      <c r="H20" s="582"/>
      <c r="I20" s="582"/>
      <c r="J20" s="582"/>
      <c r="K20" s="582"/>
      <c r="L20" s="590">
        <v>
82888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
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
162</v>
      </c>
      <c r="C22" s="605"/>
      <c r="D22" s="606"/>
      <c r="E22" s="479" t="s">
        <v>
1</v>
      </c>
      <c r="F22" s="484"/>
      <c r="G22" s="484"/>
      <c r="H22" s="484"/>
      <c r="I22" s="484"/>
      <c r="J22" s="484"/>
      <c r="K22" s="474"/>
      <c r="L22" s="479" t="s">
        <v>
163</v>
      </c>
      <c r="M22" s="484"/>
      <c r="N22" s="484"/>
      <c r="O22" s="484"/>
      <c r="P22" s="474"/>
      <c r="Q22" s="613" t="s">
        <v>
164</v>
      </c>
      <c r="R22" s="614"/>
      <c r="S22" s="614"/>
      <c r="T22" s="614"/>
      <c r="U22" s="614"/>
      <c r="V22" s="615"/>
      <c r="W22" s="619" t="s">
        <v>
165</v>
      </c>
      <c r="X22" s="605"/>
      <c r="Y22" s="606"/>
      <c r="Z22" s="479" t="s">
        <v>
1</v>
      </c>
      <c r="AA22" s="484"/>
      <c r="AB22" s="484"/>
      <c r="AC22" s="484"/>
      <c r="AD22" s="484"/>
      <c r="AE22" s="484"/>
      <c r="AF22" s="484"/>
      <c r="AG22" s="474"/>
      <c r="AH22" s="632" t="s">
        <v>
166</v>
      </c>
      <c r="AI22" s="484"/>
      <c r="AJ22" s="484"/>
      <c r="AK22" s="484"/>
      <c r="AL22" s="474"/>
      <c r="AM22" s="632" t="s">
        <v>
167</v>
      </c>
      <c r="AN22" s="633"/>
      <c r="AO22" s="633"/>
      <c r="AP22" s="633"/>
      <c r="AQ22" s="633"/>
      <c r="AR22" s="634"/>
      <c r="AS22" s="613" t="s">
        <v>
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168</v>
      </c>
      <c r="AZ23" s="428"/>
      <c r="BA23" s="428"/>
      <c r="BB23" s="428"/>
      <c r="BC23" s="428"/>
      <c r="BD23" s="428"/>
      <c r="BE23" s="428"/>
      <c r="BF23" s="428"/>
      <c r="BG23" s="428"/>
      <c r="BH23" s="428"/>
      <c r="BI23" s="428"/>
      <c r="BJ23" s="428"/>
      <c r="BK23" s="428"/>
      <c r="BL23" s="428"/>
      <c r="BM23" s="429"/>
      <c r="BN23" s="467">
        <v>
25561976</v>
      </c>
      <c r="BO23" s="468"/>
      <c r="BP23" s="468"/>
      <c r="BQ23" s="468"/>
      <c r="BR23" s="468"/>
      <c r="BS23" s="468"/>
      <c r="BT23" s="468"/>
      <c r="BU23" s="469"/>
      <c r="BV23" s="467">
        <v>
26449459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
169</v>
      </c>
      <c r="F24" s="497"/>
      <c r="G24" s="497"/>
      <c r="H24" s="497"/>
      <c r="I24" s="497"/>
      <c r="J24" s="497"/>
      <c r="K24" s="498"/>
      <c r="L24" s="518">
        <v>
1</v>
      </c>
      <c r="M24" s="519"/>
      <c r="N24" s="519"/>
      <c r="O24" s="519"/>
      <c r="P24" s="561"/>
      <c r="Q24" s="518">
        <v>
10500</v>
      </c>
      <c r="R24" s="519"/>
      <c r="S24" s="519"/>
      <c r="T24" s="519"/>
      <c r="U24" s="519"/>
      <c r="V24" s="561"/>
      <c r="W24" s="620"/>
      <c r="X24" s="608"/>
      <c r="Y24" s="609"/>
      <c r="Z24" s="517" t="s">
        <v>
170</v>
      </c>
      <c r="AA24" s="497"/>
      <c r="AB24" s="497"/>
      <c r="AC24" s="497"/>
      <c r="AD24" s="497"/>
      <c r="AE24" s="497"/>
      <c r="AF24" s="497"/>
      <c r="AG24" s="498"/>
      <c r="AH24" s="518">
        <v>
891</v>
      </c>
      <c r="AI24" s="519"/>
      <c r="AJ24" s="519"/>
      <c r="AK24" s="519"/>
      <c r="AL24" s="561"/>
      <c r="AM24" s="518">
        <v>
2760318</v>
      </c>
      <c r="AN24" s="519"/>
      <c r="AO24" s="519"/>
      <c r="AP24" s="519"/>
      <c r="AQ24" s="519"/>
      <c r="AR24" s="561"/>
      <c r="AS24" s="518">
        <v>
3098</v>
      </c>
      <c r="AT24" s="519"/>
      <c r="AU24" s="519"/>
      <c r="AV24" s="519"/>
      <c r="AW24" s="519"/>
      <c r="AX24" s="520"/>
      <c r="AY24" s="640" t="s">
        <v>
171</v>
      </c>
      <c r="AZ24" s="641"/>
      <c r="BA24" s="641"/>
      <c r="BB24" s="641"/>
      <c r="BC24" s="641"/>
      <c r="BD24" s="641"/>
      <c r="BE24" s="641"/>
      <c r="BF24" s="641"/>
      <c r="BG24" s="641"/>
      <c r="BH24" s="641"/>
      <c r="BI24" s="641"/>
      <c r="BJ24" s="641"/>
      <c r="BK24" s="641"/>
      <c r="BL24" s="641"/>
      <c r="BM24" s="642"/>
      <c r="BN24" s="467">
        <v>
18198865</v>
      </c>
      <c r="BO24" s="468"/>
      <c r="BP24" s="468"/>
      <c r="BQ24" s="468"/>
      <c r="BR24" s="468"/>
      <c r="BS24" s="468"/>
      <c r="BT24" s="468"/>
      <c r="BU24" s="469"/>
      <c r="BV24" s="467">
        <v>
18890251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
172</v>
      </c>
      <c r="F25" s="497"/>
      <c r="G25" s="497"/>
      <c r="H25" s="497"/>
      <c r="I25" s="497"/>
      <c r="J25" s="497"/>
      <c r="K25" s="498"/>
      <c r="L25" s="518">
        <v>
1</v>
      </c>
      <c r="M25" s="519"/>
      <c r="N25" s="519"/>
      <c r="O25" s="519"/>
      <c r="P25" s="561"/>
      <c r="Q25" s="518">
        <v>
9000</v>
      </c>
      <c r="R25" s="519"/>
      <c r="S25" s="519"/>
      <c r="T25" s="519"/>
      <c r="U25" s="519"/>
      <c r="V25" s="561"/>
      <c r="W25" s="620"/>
      <c r="X25" s="608"/>
      <c r="Y25" s="609"/>
      <c r="Z25" s="517" t="s">
        <v>
173</v>
      </c>
      <c r="AA25" s="497"/>
      <c r="AB25" s="497"/>
      <c r="AC25" s="497"/>
      <c r="AD25" s="497"/>
      <c r="AE25" s="497"/>
      <c r="AF25" s="497"/>
      <c r="AG25" s="498"/>
      <c r="AH25" s="518" t="s">
        <v>
144</v>
      </c>
      <c r="AI25" s="519"/>
      <c r="AJ25" s="519"/>
      <c r="AK25" s="519"/>
      <c r="AL25" s="561"/>
      <c r="AM25" s="518" t="s">
        <v>
127</v>
      </c>
      <c r="AN25" s="519"/>
      <c r="AO25" s="519"/>
      <c r="AP25" s="519"/>
      <c r="AQ25" s="519"/>
      <c r="AR25" s="561"/>
      <c r="AS25" s="518" t="s">
        <v>
136</v>
      </c>
      <c r="AT25" s="519"/>
      <c r="AU25" s="519"/>
      <c r="AV25" s="519"/>
      <c r="AW25" s="519"/>
      <c r="AX25" s="520"/>
      <c r="AY25" s="427" t="s">
        <v>
174</v>
      </c>
      <c r="AZ25" s="428"/>
      <c r="BA25" s="428"/>
      <c r="BB25" s="428"/>
      <c r="BC25" s="428"/>
      <c r="BD25" s="428"/>
      <c r="BE25" s="428"/>
      <c r="BF25" s="428"/>
      <c r="BG25" s="428"/>
      <c r="BH25" s="428"/>
      <c r="BI25" s="428"/>
      <c r="BJ25" s="428"/>
      <c r="BK25" s="428"/>
      <c r="BL25" s="428"/>
      <c r="BM25" s="429"/>
      <c r="BN25" s="430">
        <v>
13253289</v>
      </c>
      <c r="BO25" s="431"/>
      <c r="BP25" s="431"/>
      <c r="BQ25" s="431"/>
      <c r="BR25" s="431"/>
      <c r="BS25" s="431"/>
      <c r="BT25" s="431"/>
      <c r="BU25" s="432"/>
      <c r="BV25" s="430">
        <v>
5033842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
175</v>
      </c>
      <c r="F26" s="497"/>
      <c r="G26" s="497"/>
      <c r="H26" s="497"/>
      <c r="I26" s="497"/>
      <c r="J26" s="497"/>
      <c r="K26" s="498"/>
      <c r="L26" s="518">
        <v>
1</v>
      </c>
      <c r="M26" s="519"/>
      <c r="N26" s="519"/>
      <c r="O26" s="519"/>
      <c r="P26" s="561"/>
      <c r="Q26" s="518">
        <v>
8100</v>
      </c>
      <c r="R26" s="519"/>
      <c r="S26" s="519"/>
      <c r="T26" s="519"/>
      <c r="U26" s="519"/>
      <c r="V26" s="561"/>
      <c r="W26" s="620"/>
      <c r="X26" s="608"/>
      <c r="Y26" s="609"/>
      <c r="Z26" s="517" t="s">
        <v>
176</v>
      </c>
      <c r="AA26" s="630"/>
      <c r="AB26" s="630"/>
      <c r="AC26" s="630"/>
      <c r="AD26" s="630"/>
      <c r="AE26" s="630"/>
      <c r="AF26" s="630"/>
      <c r="AG26" s="631"/>
      <c r="AH26" s="518">
        <v>
60</v>
      </c>
      <c r="AI26" s="519"/>
      <c r="AJ26" s="519"/>
      <c r="AK26" s="519"/>
      <c r="AL26" s="561"/>
      <c r="AM26" s="518">
        <v>
192420</v>
      </c>
      <c r="AN26" s="519"/>
      <c r="AO26" s="519"/>
      <c r="AP26" s="519"/>
      <c r="AQ26" s="519"/>
      <c r="AR26" s="561"/>
      <c r="AS26" s="518">
        <v>
3207</v>
      </c>
      <c r="AT26" s="519"/>
      <c r="AU26" s="519"/>
      <c r="AV26" s="519"/>
      <c r="AW26" s="519"/>
      <c r="AX26" s="520"/>
      <c r="AY26" s="470" t="s">
        <v>
177</v>
      </c>
      <c r="AZ26" s="471"/>
      <c r="BA26" s="471"/>
      <c r="BB26" s="471"/>
      <c r="BC26" s="471"/>
      <c r="BD26" s="471"/>
      <c r="BE26" s="471"/>
      <c r="BF26" s="471"/>
      <c r="BG26" s="471"/>
      <c r="BH26" s="471"/>
      <c r="BI26" s="471"/>
      <c r="BJ26" s="471"/>
      <c r="BK26" s="471"/>
      <c r="BL26" s="471"/>
      <c r="BM26" s="472"/>
      <c r="BN26" s="467">
        <v>
60000</v>
      </c>
      <c r="BO26" s="468"/>
      <c r="BP26" s="468"/>
      <c r="BQ26" s="468"/>
      <c r="BR26" s="468"/>
      <c r="BS26" s="468"/>
      <c r="BT26" s="468"/>
      <c r="BU26" s="469"/>
      <c r="BV26" s="467">
        <v>
54000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
178</v>
      </c>
      <c r="F27" s="497"/>
      <c r="G27" s="497"/>
      <c r="H27" s="497"/>
      <c r="I27" s="497"/>
      <c r="J27" s="497"/>
      <c r="K27" s="498"/>
      <c r="L27" s="518">
        <v>
1</v>
      </c>
      <c r="M27" s="519"/>
      <c r="N27" s="519"/>
      <c r="O27" s="519"/>
      <c r="P27" s="561"/>
      <c r="Q27" s="518">
        <v>
6500</v>
      </c>
      <c r="R27" s="519"/>
      <c r="S27" s="519"/>
      <c r="T27" s="519"/>
      <c r="U27" s="519"/>
      <c r="V27" s="561"/>
      <c r="W27" s="620"/>
      <c r="X27" s="608"/>
      <c r="Y27" s="609"/>
      <c r="Z27" s="517" t="s">
        <v>
179</v>
      </c>
      <c r="AA27" s="497"/>
      <c r="AB27" s="497"/>
      <c r="AC27" s="497"/>
      <c r="AD27" s="497"/>
      <c r="AE27" s="497"/>
      <c r="AF27" s="497"/>
      <c r="AG27" s="498"/>
      <c r="AH27" s="518">
        <v>
3</v>
      </c>
      <c r="AI27" s="519"/>
      <c r="AJ27" s="519"/>
      <c r="AK27" s="519"/>
      <c r="AL27" s="561"/>
      <c r="AM27" s="518">
        <v>
12279</v>
      </c>
      <c r="AN27" s="519"/>
      <c r="AO27" s="519"/>
      <c r="AP27" s="519"/>
      <c r="AQ27" s="519"/>
      <c r="AR27" s="561"/>
      <c r="AS27" s="518">
        <v>
4093</v>
      </c>
      <c r="AT27" s="519"/>
      <c r="AU27" s="519"/>
      <c r="AV27" s="519"/>
      <c r="AW27" s="519"/>
      <c r="AX27" s="520"/>
      <c r="AY27" s="562" t="s">
        <v>
180</v>
      </c>
      <c r="AZ27" s="563"/>
      <c r="BA27" s="563"/>
      <c r="BB27" s="563"/>
      <c r="BC27" s="563"/>
      <c r="BD27" s="563"/>
      <c r="BE27" s="563"/>
      <c r="BF27" s="563"/>
      <c r="BG27" s="563"/>
      <c r="BH27" s="563"/>
      <c r="BI27" s="563"/>
      <c r="BJ27" s="563"/>
      <c r="BK27" s="563"/>
      <c r="BL27" s="563"/>
      <c r="BM27" s="564"/>
      <c r="BN27" s="643">
        <v>
100000</v>
      </c>
      <c r="BO27" s="644"/>
      <c r="BP27" s="644"/>
      <c r="BQ27" s="644"/>
      <c r="BR27" s="644"/>
      <c r="BS27" s="644"/>
      <c r="BT27" s="644"/>
      <c r="BU27" s="645"/>
      <c r="BV27" s="643">
        <v>
100000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
181</v>
      </c>
      <c r="F28" s="497"/>
      <c r="G28" s="497"/>
      <c r="H28" s="497"/>
      <c r="I28" s="497"/>
      <c r="J28" s="497"/>
      <c r="K28" s="498"/>
      <c r="L28" s="518">
        <v>
1</v>
      </c>
      <c r="M28" s="519"/>
      <c r="N28" s="519"/>
      <c r="O28" s="519"/>
      <c r="P28" s="561"/>
      <c r="Q28" s="518">
        <v>
5800</v>
      </c>
      <c r="R28" s="519"/>
      <c r="S28" s="519"/>
      <c r="T28" s="519"/>
      <c r="U28" s="519"/>
      <c r="V28" s="561"/>
      <c r="W28" s="620"/>
      <c r="X28" s="608"/>
      <c r="Y28" s="609"/>
      <c r="Z28" s="517" t="s">
        <v>
182</v>
      </c>
      <c r="AA28" s="497"/>
      <c r="AB28" s="497"/>
      <c r="AC28" s="497"/>
      <c r="AD28" s="497"/>
      <c r="AE28" s="497"/>
      <c r="AF28" s="497"/>
      <c r="AG28" s="498"/>
      <c r="AH28" s="518" t="s">
        <v>
136</v>
      </c>
      <c r="AI28" s="519"/>
      <c r="AJ28" s="519"/>
      <c r="AK28" s="519"/>
      <c r="AL28" s="561"/>
      <c r="AM28" s="518" t="s">
        <v>
127</v>
      </c>
      <c r="AN28" s="519"/>
      <c r="AO28" s="519"/>
      <c r="AP28" s="519"/>
      <c r="AQ28" s="519"/>
      <c r="AR28" s="561"/>
      <c r="AS28" s="518" t="s">
        <v>
127</v>
      </c>
      <c r="AT28" s="519"/>
      <c r="AU28" s="519"/>
      <c r="AV28" s="519"/>
      <c r="AW28" s="519"/>
      <c r="AX28" s="520"/>
      <c r="AY28" s="646" t="s">
        <v>
183</v>
      </c>
      <c r="AZ28" s="647"/>
      <c r="BA28" s="647"/>
      <c r="BB28" s="648"/>
      <c r="BC28" s="427" t="s">
        <v>
48</v>
      </c>
      <c r="BD28" s="428"/>
      <c r="BE28" s="428"/>
      <c r="BF28" s="428"/>
      <c r="BG28" s="428"/>
      <c r="BH28" s="428"/>
      <c r="BI28" s="428"/>
      <c r="BJ28" s="428"/>
      <c r="BK28" s="428"/>
      <c r="BL28" s="428"/>
      <c r="BM28" s="429"/>
      <c r="BN28" s="430">
        <v>
2901410</v>
      </c>
      <c r="BO28" s="431"/>
      <c r="BP28" s="431"/>
      <c r="BQ28" s="431"/>
      <c r="BR28" s="431"/>
      <c r="BS28" s="431"/>
      <c r="BT28" s="431"/>
      <c r="BU28" s="432"/>
      <c r="BV28" s="430">
        <v>
3017362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
184</v>
      </c>
      <c r="F29" s="497"/>
      <c r="G29" s="497"/>
      <c r="H29" s="497"/>
      <c r="I29" s="497"/>
      <c r="J29" s="497"/>
      <c r="K29" s="498"/>
      <c r="L29" s="518">
        <v>
26</v>
      </c>
      <c r="M29" s="519"/>
      <c r="N29" s="519"/>
      <c r="O29" s="519"/>
      <c r="P29" s="561"/>
      <c r="Q29" s="518">
        <v>
5500</v>
      </c>
      <c r="R29" s="519"/>
      <c r="S29" s="519"/>
      <c r="T29" s="519"/>
      <c r="U29" s="519"/>
      <c r="V29" s="561"/>
      <c r="W29" s="621"/>
      <c r="X29" s="622"/>
      <c r="Y29" s="623"/>
      <c r="Z29" s="517" t="s">
        <v>
185</v>
      </c>
      <c r="AA29" s="497"/>
      <c r="AB29" s="497"/>
      <c r="AC29" s="497"/>
      <c r="AD29" s="497"/>
      <c r="AE29" s="497"/>
      <c r="AF29" s="497"/>
      <c r="AG29" s="498"/>
      <c r="AH29" s="518">
        <v>
894</v>
      </c>
      <c r="AI29" s="519"/>
      <c r="AJ29" s="519"/>
      <c r="AK29" s="519"/>
      <c r="AL29" s="561"/>
      <c r="AM29" s="518">
        <v>
2772597</v>
      </c>
      <c r="AN29" s="519"/>
      <c r="AO29" s="519"/>
      <c r="AP29" s="519"/>
      <c r="AQ29" s="519"/>
      <c r="AR29" s="561"/>
      <c r="AS29" s="518">
        <v>
3101</v>
      </c>
      <c r="AT29" s="519"/>
      <c r="AU29" s="519"/>
      <c r="AV29" s="519"/>
      <c r="AW29" s="519"/>
      <c r="AX29" s="520"/>
      <c r="AY29" s="649"/>
      <c r="AZ29" s="650"/>
      <c r="BA29" s="650"/>
      <c r="BB29" s="651"/>
      <c r="BC29" s="501" t="s">
        <v>
186</v>
      </c>
      <c r="BD29" s="502"/>
      <c r="BE29" s="502"/>
      <c r="BF29" s="502"/>
      <c r="BG29" s="502"/>
      <c r="BH29" s="502"/>
      <c r="BI29" s="502"/>
      <c r="BJ29" s="502"/>
      <c r="BK29" s="502"/>
      <c r="BL29" s="502"/>
      <c r="BM29" s="503"/>
      <c r="BN29" s="467">
        <v>
4801</v>
      </c>
      <c r="BO29" s="468"/>
      <c r="BP29" s="468"/>
      <c r="BQ29" s="468"/>
      <c r="BR29" s="468"/>
      <c r="BS29" s="468"/>
      <c r="BT29" s="468"/>
      <c r="BU29" s="469"/>
      <c r="BV29" s="467">
        <v>
4800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187</v>
      </c>
      <c r="X30" s="628"/>
      <c r="Y30" s="628"/>
      <c r="Z30" s="628"/>
      <c r="AA30" s="628"/>
      <c r="AB30" s="628"/>
      <c r="AC30" s="628"/>
      <c r="AD30" s="628"/>
      <c r="AE30" s="628"/>
      <c r="AF30" s="628"/>
      <c r="AG30" s="629"/>
      <c r="AH30" s="586">
        <v>
99.7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8158938</v>
      </c>
      <c r="BO30" s="644"/>
      <c r="BP30" s="644"/>
      <c r="BQ30" s="644"/>
      <c r="BR30" s="644"/>
      <c r="BS30" s="644"/>
      <c r="BT30" s="644"/>
      <c r="BU30" s="645"/>
      <c r="BV30" s="643">
        <v>
7665296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188</v>
      </c>
      <c r="D32" s="214"/>
      <c r="E32" s="214"/>
      <c r="F32" s="211"/>
      <c r="G32" s="211"/>
      <c r="H32" s="211"/>
      <c r="I32" s="211"/>
      <c r="J32" s="211"/>
      <c r="K32" s="211"/>
      <c r="L32" s="211"/>
      <c r="M32" s="211"/>
      <c r="N32" s="211"/>
      <c r="O32" s="211"/>
      <c r="P32" s="211"/>
      <c r="Q32" s="211"/>
      <c r="R32" s="211"/>
      <c r="S32" s="211"/>
      <c r="T32" s="211"/>
      <c r="U32" s="211" t="s">
        <v>
189</v>
      </c>
      <c r="V32" s="211"/>
      <c r="W32" s="211"/>
      <c r="X32" s="211"/>
      <c r="Y32" s="211"/>
      <c r="Z32" s="211"/>
      <c r="AA32" s="211"/>
      <c r="AB32" s="211"/>
      <c r="AC32" s="211"/>
      <c r="AD32" s="211"/>
      <c r="AE32" s="211"/>
      <c r="AF32" s="211"/>
      <c r="AG32" s="211"/>
      <c r="AH32" s="211"/>
      <c r="AI32" s="211"/>
      <c r="AJ32" s="211"/>
      <c r="AK32" s="211"/>
      <c r="AL32" s="211"/>
      <c r="AM32" s="215" t="s">
        <v>
190</v>
      </c>
      <c r="AN32" s="211"/>
      <c r="AO32" s="211"/>
      <c r="AP32" s="211"/>
      <c r="AQ32" s="211"/>
      <c r="AR32" s="211"/>
      <c r="AS32" s="215"/>
      <c r="AT32" s="215"/>
      <c r="AU32" s="215"/>
      <c r="AV32" s="215"/>
      <c r="AW32" s="215"/>
      <c r="AX32" s="215"/>
      <c r="AY32" s="215"/>
      <c r="AZ32" s="215"/>
      <c r="BA32" s="215"/>
      <c r="BB32" s="211"/>
      <c r="BC32" s="215"/>
      <c r="BD32" s="211"/>
      <c r="BE32" s="215" t="s">
        <v>
191</v>
      </c>
      <c r="BF32" s="211"/>
      <c r="BG32" s="211"/>
      <c r="BH32" s="211"/>
      <c r="BI32" s="211"/>
      <c r="BJ32" s="215"/>
      <c r="BK32" s="215"/>
      <c r="BL32" s="215"/>
      <c r="BM32" s="215"/>
      <c r="BN32" s="215"/>
      <c r="BO32" s="215"/>
      <c r="BP32" s="215"/>
      <c r="BQ32" s="215"/>
      <c r="BR32" s="211"/>
      <c r="BS32" s="211"/>
      <c r="BT32" s="211"/>
      <c r="BU32" s="211"/>
      <c r="BV32" s="211"/>
      <c r="BW32" s="211" t="s">
        <v>
192</v>
      </c>
      <c r="BX32" s="211"/>
      <c r="BY32" s="211"/>
      <c r="BZ32" s="211"/>
      <c r="CA32" s="211"/>
      <c r="CB32" s="215"/>
      <c r="CC32" s="215"/>
      <c r="CD32" s="215"/>
      <c r="CE32" s="215"/>
      <c r="CF32" s="215"/>
      <c r="CG32" s="215"/>
      <c r="CH32" s="215"/>
      <c r="CI32" s="215"/>
      <c r="CJ32" s="215"/>
      <c r="CK32" s="215"/>
      <c r="CL32" s="215"/>
      <c r="CM32" s="215"/>
      <c r="CN32" s="215"/>
      <c r="CO32" s="215" t="s">
        <v>
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
194</v>
      </c>
      <c r="D33" s="491"/>
      <c r="E33" s="456" t="s">
        <v>
195</v>
      </c>
      <c r="F33" s="456"/>
      <c r="G33" s="456"/>
      <c r="H33" s="456"/>
      <c r="I33" s="456"/>
      <c r="J33" s="456"/>
      <c r="K33" s="456"/>
      <c r="L33" s="456"/>
      <c r="M33" s="456"/>
      <c r="N33" s="456"/>
      <c r="O33" s="456"/>
      <c r="P33" s="456"/>
      <c r="Q33" s="456"/>
      <c r="R33" s="456"/>
      <c r="S33" s="456"/>
      <c r="T33" s="216"/>
      <c r="U33" s="491" t="s">
        <v>
194</v>
      </c>
      <c r="V33" s="491"/>
      <c r="W33" s="456" t="s">
        <v>
196</v>
      </c>
      <c r="X33" s="456"/>
      <c r="Y33" s="456"/>
      <c r="Z33" s="456"/>
      <c r="AA33" s="456"/>
      <c r="AB33" s="456"/>
      <c r="AC33" s="456"/>
      <c r="AD33" s="456"/>
      <c r="AE33" s="456"/>
      <c r="AF33" s="456"/>
      <c r="AG33" s="456"/>
      <c r="AH33" s="456"/>
      <c r="AI33" s="456"/>
      <c r="AJ33" s="456"/>
      <c r="AK33" s="456"/>
      <c r="AL33" s="216"/>
      <c r="AM33" s="491" t="s">
        <v>
197</v>
      </c>
      <c r="AN33" s="491"/>
      <c r="AO33" s="456" t="s">
        <v>
198</v>
      </c>
      <c r="AP33" s="456"/>
      <c r="AQ33" s="456"/>
      <c r="AR33" s="456"/>
      <c r="AS33" s="456"/>
      <c r="AT33" s="456"/>
      <c r="AU33" s="456"/>
      <c r="AV33" s="456"/>
      <c r="AW33" s="456"/>
      <c r="AX33" s="456"/>
      <c r="AY33" s="456"/>
      <c r="AZ33" s="456"/>
      <c r="BA33" s="456"/>
      <c r="BB33" s="456"/>
      <c r="BC33" s="456"/>
      <c r="BD33" s="217"/>
      <c r="BE33" s="456" t="s">
        <v>
199</v>
      </c>
      <c r="BF33" s="456"/>
      <c r="BG33" s="456" t="s">
        <v>
200</v>
      </c>
      <c r="BH33" s="456"/>
      <c r="BI33" s="456"/>
      <c r="BJ33" s="456"/>
      <c r="BK33" s="456"/>
      <c r="BL33" s="456"/>
      <c r="BM33" s="456"/>
      <c r="BN33" s="456"/>
      <c r="BO33" s="456"/>
      <c r="BP33" s="456"/>
      <c r="BQ33" s="456"/>
      <c r="BR33" s="456"/>
      <c r="BS33" s="456"/>
      <c r="BT33" s="456"/>
      <c r="BU33" s="456"/>
      <c r="BV33" s="217"/>
      <c r="BW33" s="491" t="s">
        <v>
199</v>
      </c>
      <c r="BX33" s="491"/>
      <c r="BY33" s="456" t="s">
        <v>
201</v>
      </c>
      <c r="BZ33" s="456"/>
      <c r="CA33" s="456"/>
      <c r="CB33" s="456"/>
      <c r="CC33" s="456"/>
      <c r="CD33" s="456"/>
      <c r="CE33" s="456"/>
      <c r="CF33" s="456"/>
      <c r="CG33" s="456"/>
      <c r="CH33" s="456"/>
      <c r="CI33" s="456"/>
      <c r="CJ33" s="456"/>
      <c r="CK33" s="456"/>
      <c r="CL33" s="456"/>
      <c r="CM33" s="456"/>
      <c r="CN33" s="216"/>
      <c r="CO33" s="491" t="s">
        <v>
194</v>
      </c>
      <c r="CP33" s="491"/>
      <c r="CQ33" s="456" t="s">
        <v>
202</v>
      </c>
      <c r="CR33" s="456"/>
      <c r="CS33" s="456"/>
      <c r="CT33" s="456"/>
      <c r="CU33" s="456"/>
      <c r="CV33" s="456"/>
      <c r="CW33" s="456"/>
      <c r="CX33" s="456"/>
      <c r="CY33" s="456"/>
      <c r="CZ33" s="456"/>
      <c r="DA33" s="456"/>
      <c r="DB33" s="456"/>
      <c r="DC33" s="456"/>
      <c r="DD33" s="456"/>
      <c r="DE33" s="456"/>
      <c r="DF33" s="216"/>
      <c r="DG33" s="655" t="s">
        <v>
203</v>
      </c>
      <c r="DH33" s="655"/>
      <c r="DI33" s="218"/>
      <c r="DJ33" s="186"/>
      <c r="DK33" s="186"/>
      <c r="DL33" s="186"/>
      <c r="DM33" s="186"/>
      <c r="DN33" s="186"/>
      <c r="DO33" s="186"/>
    </row>
    <row r="34" spans="1:119" ht="32.25" customHeight="1" x14ac:dyDescent="0.2">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2</v>
      </c>
      <c r="V34" s="656"/>
      <c r="W34" s="657" t="str">
        <f>
IF('各会計、関係団体の財政状況及び健全化判断比率'!B28="","",'各会計、関係団体の財政状況及び健全化判断比率'!B28)</f>
        <v>
国民健康保険事業特別会計</v>
      </c>
      <c r="X34" s="657"/>
      <c r="Y34" s="657"/>
      <c r="Z34" s="657"/>
      <c r="AA34" s="657"/>
      <c r="AB34" s="657"/>
      <c r="AC34" s="657"/>
      <c r="AD34" s="657"/>
      <c r="AE34" s="657"/>
      <c r="AF34" s="657"/>
      <c r="AG34" s="657"/>
      <c r="AH34" s="657"/>
      <c r="AI34" s="657"/>
      <c r="AJ34" s="657"/>
      <c r="AK34" s="657"/>
      <c r="AL34" s="214"/>
      <c r="AM34" s="656">
        <f>
IF(AO34="","",MAX(C34:D43,U34:V43)+1)</f>
        <v>
5</v>
      </c>
      <c r="AN34" s="656"/>
      <c r="AO34" s="657" t="str">
        <f>
IF('各会計、関係団体の財政状況及び健全化判断比率'!B31="","",'各会計、関係団体の財政状況及び健全化判断比率'!B31)</f>
        <v>
小平市下水道事業会計</v>
      </c>
      <c r="AP34" s="657"/>
      <c r="AQ34" s="657"/>
      <c r="AR34" s="657"/>
      <c r="AS34" s="657"/>
      <c r="AT34" s="657"/>
      <c r="AU34" s="657"/>
      <c r="AV34" s="657"/>
      <c r="AW34" s="657"/>
      <c r="AX34" s="657"/>
      <c r="AY34" s="657"/>
      <c r="AZ34" s="657"/>
      <c r="BA34" s="657"/>
      <c r="BB34" s="657"/>
      <c r="BC34" s="657"/>
      <c r="BD34" s="214"/>
      <c r="BE34" s="656" t="str">
        <f>
IF(BG34="","",MAX(C34:D43,U34:V43,AM34:AN43)+1)</f>
        <v/>
      </c>
      <c r="BF34" s="656"/>
      <c r="BG34" s="657"/>
      <c r="BH34" s="657"/>
      <c r="BI34" s="657"/>
      <c r="BJ34" s="657"/>
      <c r="BK34" s="657"/>
      <c r="BL34" s="657"/>
      <c r="BM34" s="657"/>
      <c r="BN34" s="657"/>
      <c r="BO34" s="657"/>
      <c r="BP34" s="657"/>
      <c r="BQ34" s="657"/>
      <c r="BR34" s="657"/>
      <c r="BS34" s="657"/>
      <c r="BT34" s="657"/>
      <c r="BU34" s="657"/>
      <c r="BV34" s="214"/>
      <c r="BW34" s="656">
        <f>
IF(BY34="","",MAX(C34:D43,U34:V43,AM34:AN43,BE34:BF43)+1)</f>
        <v>
6</v>
      </c>
      <c r="BX34" s="656"/>
      <c r="BY34" s="657" t="str">
        <f>
IF('各会計、関係団体の財政状況及び健全化判断比率'!B68="","",'各会計、関係団体の財政状況及び健全化判断比率'!B68)</f>
        <v>
東京たま広域資源循環組合（一般会計）</v>
      </c>
      <c r="BZ34" s="657"/>
      <c r="CA34" s="657"/>
      <c r="CB34" s="657"/>
      <c r="CC34" s="657"/>
      <c r="CD34" s="657"/>
      <c r="CE34" s="657"/>
      <c r="CF34" s="657"/>
      <c r="CG34" s="657"/>
      <c r="CH34" s="657"/>
      <c r="CI34" s="657"/>
      <c r="CJ34" s="657"/>
      <c r="CK34" s="657"/>
      <c r="CL34" s="657"/>
      <c r="CM34" s="657"/>
      <c r="CN34" s="214"/>
      <c r="CO34" s="656">
        <f>
IF(CQ34="","",MAX(C34:D43,U34:V43,AM34:AN43,BE34:BF43,BW34:BX43)+1)</f>
        <v>
16</v>
      </c>
      <c r="CP34" s="656"/>
      <c r="CQ34" s="657" t="str">
        <f>
IF('各会計、関係団体の財政状況及び健全化判断比率'!BS7="","",'各会計、関係団体の財政状況及び健全化判断比率'!BS7)</f>
        <v>
小平市文化振興財団</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
IF(E35="","",C34+1)</f>
        <v/>
      </c>
      <c r="D35" s="656"/>
      <c r="E35" s="657" t="str">
        <f>
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
IF(W35="","",U34+1)</f>
        <v>
3</v>
      </c>
      <c r="V35" s="656"/>
      <c r="W35" s="657" t="str">
        <f>
IF('各会計、関係団体の財政状況及び健全化判断比率'!B29="","",'各会計、関係団体の財政状況及び健全化判断比率'!B29)</f>
        <v>
介護保険事業特別会計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
IF(BG35="","",BE34+1)</f>
        <v/>
      </c>
      <c r="BF35" s="656"/>
      <c r="BG35" s="657"/>
      <c r="BH35" s="657"/>
      <c r="BI35" s="657"/>
      <c r="BJ35" s="657"/>
      <c r="BK35" s="657"/>
      <c r="BL35" s="657"/>
      <c r="BM35" s="657"/>
      <c r="BN35" s="657"/>
      <c r="BO35" s="657"/>
      <c r="BP35" s="657"/>
      <c r="BQ35" s="657"/>
      <c r="BR35" s="657"/>
      <c r="BS35" s="657"/>
      <c r="BT35" s="657"/>
      <c r="BU35" s="657"/>
      <c r="BV35" s="214"/>
      <c r="BW35" s="656">
        <f t="shared" ref="BW35:BW43" si="2">
IF(BY35="","",BW34+1)</f>
        <v>
7</v>
      </c>
      <c r="BX35" s="656"/>
      <c r="BY35" s="657" t="str">
        <f>
IF('各会計、関係団体の財政状況及び健全化判断比率'!B69="","",'各会計、関係団体の財政状況及び健全化判断比率'!B69)</f>
        <v>
小平・村山・大和衛生組合（一般会計）</v>
      </c>
      <c r="BZ35" s="657"/>
      <c r="CA35" s="657"/>
      <c r="CB35" s="657"/>
      <c r="CC35" s="657"/>
      <c r="CD35" s="657"/>
      <c r="CE35" s="657"/>
      <c r="CF35" s="657"/>
      <c r="CG35" s="657"/>
      <c r="CH35" s="657"/>
      <c r="CI35" s="657"/>
      <c r="CJ35" s="657"/>
      <c r="CK35" s="657"/>
      <c r="CL35" s="657"/>
      <c r="CM35" s="657"/>
      <c r="CN35" s="214"/>
      <c r="CO35" s="656">
        <f t="shared" ref="CO35:CO43" si="3">
IF(CQ35="","",CO34+1)</f>
        <v>
17</v>
      </c>
      <c r="CP35" s="656"/>
      <c r="CQ35" s="657" t="str">
        <f>
IF('各会計、関係団体の財政状況及び健全化判断比率'!BS8="","",'各会計、関係団体の財政状況及び健全化判断比率'!BS8)</f>
        <v>
小平市土地開発公社</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〇</v>
      </c>
      <c r="DH35" s="658"/>
      <c r="DI35" s="218"/>
      <c r="DJ35" s="186"/>
      <c r="DK35" s="186"/>
      <c r="DL35" s="186"/>
      <c r="DM35" s="186"/>
      <c r="DN35" s="186"/>
      <c r="DO35" s="186"/>
    </row>
    <row r="36" spans="1:119" ht="32.25" customHeight="1" x14ac:dyDescent="0.2">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4</v>
      </c>
      <c r="V36" s="656"/>
      <c r="W36" s="657" t="str">
        <f>
IF('各会計、関係団体の財政状況及び健全化判断比率'!B30="","",'各会計、関係団体の財政状況及び健全化判断比率'!B30)</f>
        <v>
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8</v>
      </c>
      <c r="BX36" s="656"/>
      <c r="BY36" s="657" t="str">
        <f>
IF('各会計、関係団体の財政状況及び健全化判断比率'!B70="","",'各会計、関係団体の財政状況及び健全化判断比率'!B70)</f>
        <v>
多摩六都科学館組合（一般会計）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9</v>
      </c>
      <c r="BX37" s="656"/>
      <c r="BY37" s="657" t="str">
        <f>
IF('各会計、関係団体の財政状況及び健全化判断比率'!B71="","",'各会計、関係団体の財政状況及び健全化判断比率'!B71)</f>
        <v>
昭和病院企業団(病院事業会計)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10</v>
      </c>
      <c r="BX38" s="656"/>
      <c r="BY38" s="657" t="str">
        <f>
IF('各会計、関係団体の財政状況及び健全化判断比率'!B72="","",'各会計、関係団体の財政状況及び健全化判断比率'!B72)</f>
        <v>
東京都四市競艇事業組合（一般会計）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11</v>
      </c>
      <c r="BX39" s="656"/>
      <c r="BY39" s="657" t="str">
        <f>
IF('各会計、関係団体の財政状況及び健全化判断比率'!B73="","",'各会計、関係団体の財政状況及び健全化判断比率'!B73)</f>
        <v>
東京都十一市競輪事業組合（一般会計）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12</v>
      </c>
      <c r="BX40" s="656"/>
      <c r="BY40" s="657" t="str">
        <f>
IF('各会計、関係団体の財政状況及び健全化判断比率'!B74="","",'各会計、関係団体の財政状況及び健全化判断比率'!B74)</f>
        <v>
東京市町村総合事務組合（一般会計）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
13</v>
      </c>
      <c r="BX41" s="656"/>
      <c r="BY41" s="657" t="str">
        <f>
IF('各会計、関係団体の財政状況及び健全化判断比率'!B75="","",'各会計、関係団体の財政状況及び健全化判断比率'!B75)</f>
        <v>
東京市町村総合事務組合（交通災害共済事務特別会計）</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
14</v>
      </c>
      <c r="BX42" s="656"/>
      <c r="BY42" s="657" t="str">
        <f>
IF('各会計、関係団体の財政状況及び健全化判断比率'!B76="","",'各会計、関係団体の財政状況及び健全化判断比率'!B76)</f>
        <v>
湖南衛生組合（一般会計）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
15</v>
      </c>
      <c r="BX43" s="656"/>
      <c r="BY43" s="657" t="str">
        <f>
IF('各会計、関係団体の財政状況及び健全化判断比率'!B77="","",'各会計、関係団体の財政状況及び健全化判断比率'!B77)</f>
        <v>
東京都後期高齢者医療広域連合（一般会計）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208</v>
      </c>
    </row>
    <row r="50" spans="5:5" x14ac:dyDescent="0.2">
      <c r="E50" s="188" t="s">
        <v>
209</v>
      </c>
    </row>
    <row r="51" spans="5:5" x14ac:dyDescent="0.2">
      <c r="E51" s="188" t="s">
        <v>
210</v>
      </c>
    </row>
    <row r="52" spans="5:5" x14ac:dyDescent="0.2">
      <c r="E52" s="188" t="s">
        <v>
211</v>
      </c>
    </row>
    <row r="53" spans="5:5" x14ac:dyDescent="0.2"/>
    <row r="54" spans="5:5" x14ac:dyDescent="0.2"/>
    <row r="55" spans="5:5" x14ac:dyDescent="0.2"/>
    <row r="56" spans="5:5" x14ac:dyDescent="0.2"/>
  </sheetData>
  <sheetProtection algorithmName="SHA-512" hashValue="J9ckE/vXkDXE9UkO975Om+yfEEyU2SHgBR/1uXm0p2PsFu3sgFHlNxRV375ARETdRQlyeglIkuGL/GHaoTElew==" saltValue="Kpn1E7ZGLjTUZone0qPY9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561</v>
      </c>
      <c r="G33" s="29" t="s">
        <v>
562</v>
      </c>
      <c r="H33" s="29" t="s">
        <v>
563</v>
      </c>
      <c r="I33" s="29" t="s">
        <v>
564</v>
      </c>
      <c r="J33" s="30" t="s">
        <v>
565</v>
      </c>
      <c r="K33" s="22"/>
      <c r="L33" s="22"/>
      <c r="M33" s="22"/>
      <c r="N33" s="22"/>
      <c r="O33" s="22"/>
      <c r="P33" s="22"/>
    </row>
    <row r="34" spans="1:16" ht="39" customHeight="1" x14ac:dyDescent="0.2">
      <c r="A34" s="22"/>
      <c r="B34" s="31"/>
      <c r="C34" s="1248" t="s">
        <v>
567</v>
      </c>
      <c r="D34" s="1248"/>
      <c r="E34" s="1249"/>
      <c r="F34" s="32">
        <v>
3.41</v>
      </c>
      <c r="G34" s="33">
        <v>
4.75</v>
      </c>
      <c r="H34" s="33">
        <v>
4.46</v>
      </c>
      <c r="I34" s="33">
        <v>
5.63</v>
      </c>
      <c r="J34" s="34">
        <v>
6.04</v>
      </c>
      <c r="K34" s="22"/>
      <c r="L34" s="22"/>
      <c r="M34" s="22"/>
      <c r="N34" s="22"/>
      <c r="O34" s="22"/>
      <c r="P34" s="22"/>
    </row>
    <row r="35" spans="1:16" ht="39" customHeight="1" x14ac:dyDescent="0.2">
      <c r="A35" s="22"/>
      <c r="B35" s="35"/>
      <c r="C35" s="1242" t="s">
        <v>
568</v>
      </c>
      <c r="D35" s="1243"/>
      <c r="E35" s="1244"/>
      <c r="F35" s="36" t="s">
        <v>
520</v>
      </c>
      <c r="G35" s="37" t="s">
        <v>
520</v>
      </c>
      <c r="H35" s="37" t="s">
        <v>
520</v>
      </c>
      <c r="I35" s="37" t="s">
        <v>
520</v>
      </c>
      <c r="J35" s="38">
        <v>
1.87</v>
      </c>
      <c r="K35" s="22"/>
      <c r="L35" s="22"/>
      <c r="M35" s="22"/>
      <c r="N35" s="22"/>
      <c r="O35" s="22"/>
      <c r="P35" s="22"/>
    </row>
    <row r="36" spans="1:16" ht="39" customHeight="1" x14ac:dyDescent="0.2">
      <c r="A36" s="22"/>
      <c r="B36" s="35"/>
      <c r="C36" s="1242" t="s">
        <v>
569</v>
      </c>
      <c r="D36" s="1243"/>
      <c r="E36" s="1244"/>
      <c r="F36" s="36">
        <v>
0.5</v>
      </c>
      <c r="G36" s="37">
        <v>
0.79</v>
      </c>
      <c r="H36" s="37">
        <v>
0.39</v>
      </c>
      <c r="I36" s="37">
        <v>
0.68</v>
      </c>
      <c r="J36" s="38">
        <v>
0.62</v>
      </c>
      <c r="K36" s="22"/>
      <c r="L36" s="22"/>
      <c r="M36" s="22"/>
      <c r="N36" s="22"/>
      <c r="O36" s="22"/>
      <c r="P36" s="22"/>
    </row>
    <row r="37" spans="1:16" ht="39" customHeight="1" x14ac:dyDescent="0.2">
      <c r="A37" s="22"/>
      <c r="B37" s="35"/>
      <c r="C37" s="1242" t="s">
        <v>
570</v>
      </c>
      <c r="D37" s="1243"/>
      <c r="E37" s="1244"/>
      <c r="F37" s="36">
        <v>
0.77</v>
      </c>
      <c r="G37" s="37">
        <v>
0.68</v>
      </c>
      <c r="H37" s="37">
        <v>
1.04</v>
      </c>
      <c r="I37" s="37">
        <v>
0.45</v>
      </c>
      <c r="J37" s="38">
        <v>
0.31</v>
      </c>
      <c r="K37" s="22"/>
      <c r="L37" s="22"/>
      <c r="M37" s="22"/>
      <c r="N37" s="22"/>
      <c r="O37" s="22"/>
      <c r="P37" s="22"/>
    </row>
    <row r="38" spans="1:16" ht="39" customHeight="1" x14ac:dyDescent="0.2">
      <c r="A38" s="22"/>
      <c r="B38" s="35"/>
      <c r="C38" s="1242" t="s">
        <v>
571</v>
      </c>
      <c r="D38" s="1243"/>
      <c r="E38" s="1244"/>
      <c r="F38" s="36">
        <v>
0.11</v>
      </c>
      <c r="G38" s="37">
        <v>
0.14000000000000001</v>
      </c>
      <c r="H38" s="37">
        <v>
0.09</v>
      </c>
      <c r="I38" s="37">
        <v>
7.0000000000000007E-2</v>
      </c>
      <c r="J38" s="38">
        <v>
0.06</v>
      </c>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572</v>
      </c>
      <c r="D42" s="1243"/>
      <c r="E42" s="1244"/>
      <c r="F42" s="36" t="s">
        <v>
520</v>
      </c>
      <c r="G42" s="37" t="s">
        <v>
520</v>
      </c>
      <c r="H42" s="37" t="s">
        <v>
520</v>
      </c>
      <c r="I42" s="37" t="s">
        <v>
520</v>
      </c>
      <c r="J42" s="38" t="s">
        <v>
520</v>
      </c>
      <c r="K42" s="22"/>
      <c r="L42" s="22"/>
      <c r="M42" s="22"/>
      <c r="N42" s="22"/>
      <c r="O42" s="22"/>
      <c r="P42" s="22"/>
    </row>
    <row r="43" spans="1:16" ht="39" customHeight="1" thickBot="1" x14ac:dyDescent="0.25">
      <c r="A43" s="22"/>
      <c r="B43" s="40"/>
      <c r="C43" s="1245" t="s">
        <v>
573</v>
      </c>
      <c r="D43" s="1246"/>
      <c r="E43" s="1247"/>
      <c r="F43" s="41">
        <v>
0.82</v>
      </c>
      <c r="G43" s="42">
        <v>
0.73</v>
      </c>
      <c r="H43" s="42">
        <v>
0.52</v>
      </c>
      <c r="I43" s="42">
        <v>
1.0900000000000001</v>
      </c>
      <c r="J43" s="43" t="s">
        <v>
520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CQt88twolQRRl1aJ2THl+SouBjfgveP5PoJLu8OFDSU6TABF1/bhUgikq78W3+s4Pozli3JLZEtEcN9KuorNw==" saltValue="g4gZPL9QyJ/G3XK+ZzQz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sqref="A1:A104857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561</v>
      </c>
      <c r="L44" s="56" t="s">
        <v>
562</v>
      </c>
      <c r="M44" s="56" t="s">
        <v>
563</v>
      </c>
      <c r="N44" s="56" t="s">
        <v>
564</v>
      </c>
      <c r="O44" s="57" t="s">
        <v>
565</v>
      </c>
      <c r="P44" s="48"/>
      <c r="Q44" s="48"/>
      <c r="R44" s="48"/>
      <c r="S44" s="48"/>
      <c r="T44" s="48"/>
      <c r="U44" s="48"/>
    </row>
    <row r="45" spans="1:21" ht="30.75" customHeight="1" x14ac:dyDescent="0.2">
      <c r="A45" s="48"/>
      <c r="B45" s="1250" t="s">
        <v>
11</v>
      </c>
      <c r="C45" s="1251"/>
      <c r="D45" s="58"/>
      <c r="E45" s="1256" t="s">
        <v>
12</v>
      </c>
      <c r="F45" s="1256"/>
      <c r="G45" s="1256"/>
      <c r="H45" s="1256"/>
      <c r="I45" s="1256"/>
      <c r="J45" s="1257"/>
      <c r="K45" s="59">
        <v>
3429</v>
      </c>
      <c r="L45" s="60">
        <v>
3399</v>
      </c>
      <c r="M45" s="60">
        <v>
3517</v>
      </c>
      <c r="N45" s="60">
        <v>
3566</v>
      </c>
      <c r="O45" s="61">
        <v>
3493</v>
      </c>
      <c r="P45" s="48"/>
      <c r="Q45" s="48"/>
      <c r="R45" s="48"/>
      <c r="S45" s="48"/>
      <c r="T45" s="48"/>
      <c r="U45" s="48"/>
    </row>
    <row r="46" spans="1:21" ht="30.75" customHeight="1" x14ac:dyDescent="0.2">
      <c r="A46" s="48"/>
      <c r="B46" s="1252"/>
      <c r="C46" s="1253"/>
      <c r="D46" s="62"/>
      <c r="E46" s="1258" t="s">
        <v>
13</v>
      </c>
      <c r="F46" s="1258"/>
      <c r="G46" s="1258"/>
      <c r="H46" s="1258"/>
      <c r="I46" s="1258"/>
      <c r="J46" s="1259"/>
      <c r="K46" s="63" t="s">
        <v>
520</v>
      </c>
      <c r="L46" s="64" t="s">
        <v>
520</v>
      </c>
      <c r="M46" s="64" t="s">
        <v>
520</v>
      </c>
      <c r="N46" s="64" t="s">
        <v>
520</v>
      </c>
      <c r="O46" s="65" t="s">
        <v>
520</v>
      </c>
      <c r="P46" s="48"/>
      <c r="Q46" s="48"/>
      <c r="R46" s="48"/>
      <c r="S46" s="48"/>
      <c r="T46" s="48"/>
      <c r="U46" s="48"/>
    </row>
    <row r="47" spans="1:21" ht="30.75" customHeight="1" x14ac:dyDescent="0.2">
      <c r="A47" s="48"/>
      <c r="B47" s="1252"/>
      <c r="C47" s="1253"/>
      <c r="D47" s="62"/>
      <c r="E47" s="1258" t="s">
        <v>
14</v>
      </c>
      <c r="F47" s="1258"/>
      <c r="G47" s="1258"/>
      <c r="H47" s="1258"/>
      <c r="I47" s="1258"/>
      <c r="J47" s="1259"/>
      <c r="K47" s="63" t="s">
        <v>
520</v>
      </c>
      <c r="L47" s="64" t="s">
        <v>
520</v>
      </c>
      <c r="M47" s="64" t="s">
        <v>
520</v>
      </c>
      <c r="N47" s="64" t="s">
        <v>
520</v>
      </c>
      <c r="O47" s="65" t="s">
        <v>
520</v>
      </c>
      <c r="P47" s="48"/>
      <c r="Q47" s="48"/>
      <c r="R47" s="48"/>
      <c r="S47" s="48"/>
      <c r="T47" s="48"/>
      <c r="U47" s="48"/>
    </row>
    <row r="48" spans="1:21" ht="30.75" customHeight="1" x14ac:dyDescent="0.2">
      <c r="A48" s="48"/>
      <c r="B48" s="1252"/>
      <c r="C48" s="1253"/>
      <c r="D48" s="62"/>
      <c r="E48" s="1258" t="s">
        <v>
15</v>
      </c>
      <c r="F48" s="1258"/>
      <c r="G48" s="1258"/>
      <c r="H48" s="1258"/>
      <c r="I48" s="1258"/>
      <c r="J48" s="1259"/>
      <c r="K48" s="63">
        <v>
983</v>
      </c>
      <c r="L48" s="64">
        <v>
1019</v>
      </c>
      <c r="M48" s="64">
        <v>
798</v>
      </c>
      <c r="N48" s="64">
        <v>
626</v>
      </c>
      <c r="O48" s="65">
        <v>
623</v>
      </c>
      <c r="P48" s="48"/>
      <c r="Q48" s="48"/>
      <c r="R48" s="48"/>
      <c r="S48" s="48"/>
      <c r="T48" s="48"/>
      <c r="U48" s="48"/>
    </row>
    <row r="49" spans="1:21" ht="30.75" customHeight="1" x14ac:dyDescent="0.2">
      <c r="A49" s="48"/>
      <c r="B49" s="1252"/>
      <c r="C49" s="1253"/>
      <c r="D49" s="62"/>
      <c r="E49" s="1258" t="s">
        <v>
16</v>
      </c>
      <c r="F49" s="1258"/>
      <c r="G49" s="1258"/>
      <c r="H49" s="1258"/>
      <c r="I49" s="1258"/>
      <c r="J49" s="1259"/>
      <c r="K49" s="63">
        <v>
168</v>
      </c>
      <c r="L49" s="64">
        <v>
149</v>
      </c>
      <c r="M49" s="64">
        <v>
137</v>
      </c>
      <c r="N49" s="64">
        <v>
123</v>
      </c>
      <c r="O49" s="65">
        <v>
115</v>
      </c>
      <c r="P49" s="48"/>
      <c r="Q49" s="48"/>
      <c r="R49" s="48"/>
      <c r="S49" s="48"/>
      <c r="T49" s="48"/>
      <c r="U49" s="48"/>
    </row>
    <row r="50" spans="1:21" ht="30.75" customHeight="1" x14ac:dyDescent="0.2">
      <c r="A50" s="48"/>
      <c r="B50" s="1252"/>
      <c r="C50" s="1253"/>
      <c r="D50" s="62"/>
      <c r="E50" s="1258" t="s">
        <v>
17</v>
      </c>
      <c r="F50" s="1258"/>
      <c r="G50" s="1258"/>
      <c r="H50" s="1258"/>
      <c r="I50" s="1258"/>
      <c r="J50" s="1259"/>
      <c r="K50" s="63">
        <v>
112</v>
      </c>
      <c r="L50" s="64">
        <v>
71</v>
      </c>
      <c r="M50" s="64">
        <v>
71</v>
      </c>
      <c r="N50" s="64">
        <v>
71</v>
      </c>
      <c r="O50" s="65">
        <v>
75</v>
      </c>
      <c r="P50" s="48"/>
      <c r="Q50" s="48"/>
      <c r="R50" s="48"/>
      <c r="S50" s="48"/>
      <c r="T50" s="48"/>
      <c r="U50" s="48"/>
    </row>
    <row r="51" spans="1:21" ht="30.75" customHeight="1" x14ac:dyDescent="0.2">
      <c r="A51" s="48"/>
      <c r="B51" s="1254"/>
      <c r="C51" s="1255"/>
      <c r="D51" s="66"/>
      <c r="E51" s="1258" t="s">
        <v>
18</v>
      </c>
      <c r="F51" s="1258"/>
      <c r="G51" s="1258"/>
      <c r="H51" s="1258"/>
      <c r="I51" s="1258"/>
      <c r="J51" s="1259"/>
      <c r="K51" s="63" t="s">
        <v>
520</v>
      </c>
      <c r="L51" s="64" t="s">
        <v>
520</v>
      </c>
      <c r="M51" s="64" t="s">
        <v>
520</v>
      </c>
      <c r="N51" s="64" t="s">
        <v>
520</v>
      </c>
      <c r="O51" s="65" t="s">
        <v>
520</v>
      </c>
      <c r="P51" s="48"/>
      <c r="Q51" s="48"/>
      <c r="R51" s="48"/>
      <c r="S51" s="48"/>
      <c r="T51" s="48"/>
      <c r="U51" s="48"/>
    </row>
    <row r="52" spans="1:21" ht="30.75" customHeight="1" x14ac:dyDescent="0.2">
      <c r="A52" s="48"/>
      <c r="B52" s="1260" t="s">
        <v>
19</v>
      </c>
      <c r="C52" s="1261"/>
      <c r="D52" s="66"/>
      <c r="E52" s="1258" t="s">
        <v>
20</v>
      </c>
      <c r="F52" s="1258"/>
      <c r="G52" s="1258"/>
      <c r="H52" s="1258"/>
      <c r="I52" s="1258"/>
      <c r="J52" s="1259"/>
      <c r="K52" s="63">
        <v>
4550</v>
      </c>
      <c r="L52" s="64">
        <v>
4443</v>
      </c>
      <c r="M52" s="64">
        <v>
4120</v>
      </c>
      <c r="N52" s="64">
        <v>
3817</v>
      </c>
      <c r="O52" s="65">
        <v>
3580</v>
      </c>
      <c r="P52" s="48"/>
      <c r="Q52" s="48"/>
      <c r="R52" s="48"/>
      <c r="S52" s="48"/>
      <c r="T52" s="48"/>
      <c r="U52" s="48"/>
    </row>
    <row r="53" spans="1:21" ht="30.75" customHeight="1" thickBot="1" x14ac:dyDescent="0.25">
      <c r="A53" s="48"/>
      <c r="B53" s="1262" t="s">
        <v>
21</v>
      </c>
      <c r="C53" s="1263"/>
      <c r="D53" s="67"/>
      <c r="E53" s="1264" t="s">
        <v>
22</v>
      </c>
      <c r="F53" s="1264"/>
      <c r="G53" s="1264"/>
      <c r="H53" s="1264"/>
      <c r="I53" s="1264"/>
      <c r="J53" s="1265"/>
      <c r="K53" s="68">
        <v>
142</v>
      </c>
      <c r="L53" s="69">
        <v>
195</v>
      </c>
      <c r="M53" s="69">
        <v>
403</v>
      </c>
      <c r="N53" s="69">
        <v>
569</v>
      </c>
      <c r="O53" s="70">
        <v>
726</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574</v>
      </c>
      <c r="P55" s="48"/>
      <c r="Q55" s="48"/>
      <c r="R55" s="48"/>
      <c r="S55" s="48"/>
      <c r="T55" s="48"/>
      <c r="U55" s="48"/>
    </row>
    <row r="56" spans="1:21" ht="31.5" customHeight="1" thickBot="1" x14ac:dyDescent="0.25">
      <c r="A56" s="48"/>
      <c r="B56" s="76"/>
      <c r="C56" s="77"/>
      <c r="D56" s="77"/>
      <c r="E56" s="78"/>
      <c r="F56" s="78"/>
      <c r="G56" s="78"/>
      <c r="H56" s="78"/>
      <c r="I56" s="78"/>
      <c r="J56" s="79" t="s">
        <v>
2</v>
      </c>
      <c r="K56" s="80" t="s">
        <v>
575</v>
      </c>
      <c r="L56" s="81" t="s">
        <v>
576</v>
      </c>
      <c r="M56" s="81" t="s">
        <v>
577</v>
      </c>
      <c r="N56" s="81" t="s">
        <v>
578</v>
      </c>
      <c r="O56" s="82" t="s">
        <v>
579</v>
      </c>
      <c r="P56" s="48"/>
      <c r="Q56" s="48"/>
      <c r="R56" s="48"/>
      <c r="S56" s="48"/>
      <c r="T56" s="48"/>
      <c r="U56" s="48"/>
    </row>
    <row r="57" spans="1:21" ht="31.5" customHeight="1" x14ac:dyDescent="0.2">
      <c r="B57" s="1266" t="s">
        <v>
25</v>
      </c>
      <c r="C57" s="1267"/>
      <c r="D57" s="1270" t="s">
        <v>
26</v>
      </c>
      <c r="E57" s="1271"/>
      <c r="F57" s="1271"/>
      <c r="G57" s="1271"/>
      <c r="H57" s="1271"/>
      <c r="I57" s="1271"/>
      <c r="J57" s="1272"/>
      <c r="K57" s="83"/>
      <c r="L57" s="84"/>
      <c r="M57" s="84"/>
      <c r="N57" s="84"/>
      <c r="O57" s="85"/>
    </row>
    <row r="58" spans="1:21" ht="31.5" customHeight="1" thickBot="1" x14ac:dyDescent="0.25">
      <c r="B58" s="1268"/>
      <c r="C58" s="1269"/>
      <c r="D58" s="1273" t="s">
        <v>
27</v>
      </c>
      <c r="E58" s="1274"/>
      <c r="F58" s="1274"/>
      <c r="G58" s="1274"/>
      <c r="H58" s="1274"/>
      <c r="I58" s="1274"/>
      <c r="J58" s="1275"/>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D78MWTSazObBb1A5t+Qmk/UaXV/iUR6UHhDRxXYDz068Ca2FumDqD5ejbcpbgrrIU6IIGZR+sk1M7ayZ5Pbw==" saltValue="NBaMfnuQ6bp1TTWP3YgR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561</v>
      </c>
      <c r="J40" s="100" t="s">
        <v>
562</v>
      </c>
      <c r="K40" s="100" t="s">
        <v>
563</v>
      </c>
      <c r="L40" s="100" t="s">
        <v>
564</v>
      </c>
      <c r="M40" s="101" t="s">
        <v>
565</v>
      </c>
    </row>
    <row r="41" spans="2:13" ht="27.75" customHeight="1" x14ac:dyDescent="0.2">
      <c r="B41" s="1276" t="s">
        <v>
30</v>
      </c>
      <c r="C41" s="1277"/>
      <c r="D41" s="102"/>
      <c r="E41" s="1282" t="s">
        <v>
31</v>
      </c>
      <c r="F41" s="1282"/>
      <c r="G41" s="1282"/>
      <c r="H41" s="1283"/>
      <c r="I41" s="103">
        <v>
29087</v>
      </c>
      <c r="J41" s="104">
        <v>
27550</v>
      </c>
      <c r="K41" s="104">
        <v>
26523</v>
      </c>
      <c r="L41" s="104">
        <v>
26449</v>
      </c>
      <c r="M41" s="105">
        <v>
25562</v>
      </c>
    </row>
    <row r="42" spans="2:13" ht="27.75" customHeight="1" x14ac:dyDescent="0.2">
      <c r="B42" s="1278"/>
      <c r="C42" s="1279"/>
      <c r="D42" s="106"/>
      <c r="E42" s="1284" t="s">
        <v>
32</v>
      </c>
      <c r="F42" s="1284"/>
      <c r="G42" s="1284"/>
      <c r="H42" s="1285"/>
      <c r="I42" s="107">
        <v>
743</v>
      </c>
      <c r="J42" s="108">
        <v>
626</v>
      </c>
      <c r="K42" s="108">
        <v>
555</v>
      </c>
      <c r="L42" s="108">
        <v>
854</v>
      </c>
      <c r="M42" s="109">
        <v>
2963</v>
      </c>
    </row>
    <row r="43" spans="2:13" ht="27.75" customHeight="1" x14ac:dyDescent="0.2">
      <c r="B43" s="1278"/>
      <c r="C43" s="1279"/>
      <c r="D43" s="106"/>
      <c r="E43" s="1284" t="s">
        <v>
33</v>
      </c>
      <c r="F43" s="1284"/>
      <c r="G43" s="1284"/>
      <c r="H43" s="1285"/>
      <c r="I43" s="107">
        <v>
4935</v>
      </c>
      <c r="J43" s="108">
        <v>
5155</v>
      </c>
      <c r="K43" s="108">
        <v>
5414</v>
      </c>
      <c r="L43" s="108">
        <v>
5159</v>
      </c>
      <c r="M43" s="109">
        <v>
5489</v>
      </c>
    </row>
    <row r="44" spans="2:13" ht="27.75" customHeight="1" x14ac:dyDescent="0.2">
      <c r="B44" s="1278"/>
      <c r="C44" s="1279"/>
      <c r="D44" s="106"/>
      <c r="E44" s="1284" t="s">
        <v>
34</v>
      </c>
      <c r="F44" s="1284"/>
      <c r="G44" s="1284"/>
      <c r="H44" s="1285"/>
      <c r="I44" s="107">
        <v>
1197</v>
      </c>
      <c r="J44" s="108">
        <v>
1067</v>
      </c>
      <c r="K44" s="108">
        <v>
1260</v>
      </c>
      <c r="L44" s="108">
        <v>
1678</v>
      </c>
      <c r="M44" s="109">
        <v>
2235</v>
      </c>
    </row>
    <row r="45" spans="2:13" ht="27.75" customHeight="1" x14ac:dyDescent="0.2">
      <c r="B45" s="1278"/>
      <c r="C45" s="1279"/>
      <c r="D45" s="106"/>
      <c r="E45" s="1284" t="s">
        <v>
35</v>
      </c>
      <c r="F45" s="1284"/>
      <c r="G45" s="1284"/>
      <c r="H45" s="1285"/>
      <c r="I45" s="107">
        <v>
5684</v>
      </c>
      <c r="J45" s="108">
        <v>
5674</v>
      </c>
      <c r="K45" s="108">
        <v>
5542</v>
      </c>
      <c r="L45" s="108">
        <v>
5382</v>
      </c>
      <c r="M45" s="109">
        <v>
5448</v>
      </c>
    </row>
    <row r="46" spans="2:13" ht="27.75" customHeight="1" x14ac:dyDescent="0.2">
      <c r="B46" s="1278"/>
      <c r="C46" s="1279"/>
      <c r="D46" s="110"/>
      <c r="E46" s="1284" t="s">
        <v>
36</v>
      </c>
      <c r="F46" s="1284"/>
      <c r="G46" s="1284"/>
      <c r="H46" s="1285"/>
      <c r="I46" s="107" t="s">
        <v>
520</v>
      </c>
      <c r="J46" s="108" t="s">
        <v>
520</v>
      </c>
      <c r="K46" s="108" t="s">
        <v>
520</v>
      </c>
      <c r="L46" s="108" t="s">
        <v>
520</v>
      </c>
      <c r="M46" s="109" t="s">
        <v>
520</v>
      </c>
    </row>
    <row r="47" spans="2:13" ht="27.75" customHeight="1" x14ac:dyDescent="0.2">
      <c r="B47" s="1278"/>
      <c r="C47" s="1279"/>
      <c r="D47" s="111"/>
      <c r="E47" s="1286" t="s">
        <v>
37</v>
      </c>
      <c r="F47" s="1287"/>
      <c r="G47" s="1287"/>
      <c r="H47" s="1288"/>
      <c r="I47" s="107" t="s">
        <v>
520</v>
      </c>
      <c r="J47" s="108" t="s">
        <v>
520</v>
      </c>
      <c r="K47" s="108" t="s">
        <v>
520</v>
      </c>
      <c r="L47" s="108" t="s">
        <v>
520</v>
      </c>
      <c r="M47" s="109" t="s">
        <v>
520</v>
      </c>
    </row>
    <row r="48" spans="2:13" ht="27.75" customHeight="1" x14ac:dyDescent="0.2">
      <c r="B48" s="1278"/>
      <c r="C48" s="1279"/>
      <c r="D48" s="106"/>
      <c r="E48" s="1284" t="s">
        <v>
38</v>
      </c>
      <c r="F48" s="1284"/>
      <c r="G48" s="1284"/>
      <c r="H48" s="1285"/>
      <c r="I48" s="107" t="s">
        <v>
520</v>
      </c>
      <c r="J48" s="108" t="s">
        <v>
520</v>
      </c>
      <c r="K48" s="108" t="s">
        <v>
520</v>
      </c>
      <c r="L48" s="108" t="s">
        <v>
520</v>
      </c>
      <c r="M48" s="109" t="s">
        <v>
520</v>
      </c>
    </row>
    <row r="49" spans="2:13" ht="27.75" customHeight="1" x14ac:dyDescent="0.2">
      <c r="B49" s="1280"/>
      <c r="C49" s="1281"/>
      <c r="D49" s="106"/>
      <c r="E49" s="1284" t="s">
        <v>
39</v>
      </c>
      <c r="F49" s="1284"/>
      <c r="G49" s="1284"/>
      <c r="H49" s="1285"/>
      <c r="I49" s="107" t="s">
        <v>
520</v>
      </c>
      <c r="J49" s="108" t="s">
        <v>
520</v>
      </c>
      <c r="K49" s="108" t="s">
        <v>
520</v>
      </c>
      <c r="L49" s="108" t="s">
        <v>
520</v>
      </c>
      <c r="M49" s="109" t="s">
        <v>
520</v>
      </c>
    </row>
    <row r="50" spans="2:13" ht="27.75" customHeight="1" x14ac:dyDescent="0.2">
      <c r="B50" s="1289" t="s">
        <v>
40</v>
      </c>
      <c r="C50" s="1290"/>
      <c r="D50" s="112"/>
      <c r="E50" s="1284" t="s">
        <v>
41</v>
      </c>
      <c r="F50" s="1284"/>
      <c r="G50" s="1284"/>
      <c r="H50" s="1285"/>
      <c r="I50" s="107">
        <v>
11179</v>
      </c>
      <c r="J50" s="108">
        <v>
10394</v>
      </c>
      <c r="K50" s="108">
        <v>
11279</v>
      </c>
      <c r="L50" s="108">
        <v>
12277</v>
      </c>
      <c r="M50" s="109">
        <v>
12702</v>
      </c>
    </row>
    <row r="51" spans="2:13" ht="27.75" customHeight="1" x14ac:dyDescent="0.2">
      <c r="B51" s="1278"/>
      <c r="C51" s="1279"/>
      <c r="D51" s="106"/>
      <c r="E51" s="1284" t="s">
        <v>
42</v>
      </c>
      <c r="F51" s="1284"/>
      <c r="G51" s="1284"/>
      <c r="H51" s="1285"/>
      <c r="I51" s="107">
        <v>
7952</v>
      </c>
      <c r="J51" s="108">
        <v>
7897</v>
      </c>
      <c r="K51" s="108">
        <v>
7591</v>
      </c>
      <c r="L51" s="108">
        <v>
7770</v>
      </c>
      <c r="M51" s="109">
        <v>
8614</v>
      </c>
    </row>
    <row r="52" spans="2:13" ht="27.75" customHeight="1" x14ac:dyDescent="0.2">
      <c r="B52" s="1280"/>
      <c r="C52" s="1281"/>
      <c r="D52" s="106"/>
      <c r="E52" s="1284" t="s">
        <v>
43</v>
      </c>
      <c r="F52" s="1284"/>
      <c r="G52" s="1284"/>
      <c r="H52" s="1285"/>
      <c r="I52" s="107">
        <v>
29460</v>
      </c>
      <c r="J52" s="108">
        <v>
27893</v>
      </c>
      <c r="K52" s="108">
        <v>
27114</v>
      </c>
      <c r="L52" s="108">
        <v>
27026</v>
      </c>
      <c r="M52" s="109">
        <v>
26496</v>
      </c>
    </row>
    <row r="53" spans="2:13" ht="27.75" customHeight="1" thickBot="1" x14ac:dyDescent="0.25">
      <c r="B53" s="1291" t="s">
        <v>
44</v>
      </c>
      <c r="C53" s="1292"/>
      <c r="D53" s="113"/>
      <c r="E53" s="1293" t="s">
        <v>
45</v>
      </c>
      <c r="F53" s="1293"/>
      <c r="G53" s="1293"/>
      <c r="H53" s="1294"/>
      <c r="I53" s="114">
        <v>
-6945</v>
      </c>
      <c r="J53" s="115">
        <v>
-6111</v>
      </c>
      <c r="K53" s="115">
        <v>
-6690</v>
      </c>
      <c r="L53" s="115">
        <v>
-7551</v>
      </c>
      <c r="M53" s="116">
        <v>
-6115</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Nc9tUyEIx/JQZHK7/4MwG8Aoa77q0AnrsJynOyiIuPYNfDr1X0rq6QeAliQMdiJ9SIcVBp8crvBt4XT7vQRJw==" saltValue="1iwVSpDCJjHjUGdUvl77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563</v>
      </c>
      <c r="G54" s="125" t="s">
        <v>
564</v>
      </c>
      <c r="H54" s="126" t="s">
        <v>
565</v>
      </c>
    </row>
    <row r="55" spans="2:8" ht="52.5" customHeight="1" x14ac:dyDescent="0.2">
      <c r="B55" s="127"/>
      <c r="C55" s="1303" t="s">
        <v>
48</v>
      </c>
      <c r="D55" s="1303"/>
      <c r="E55" s="1304"/>
      <c r="F55" s="128">
        <v>
2864</v>
      </c>
      <c r="G55" s="128">
        <v>
3017</v>
      </c>
      <c r="H55" s="129">
        <v>
2901</v>
      </c>
    </row>
    <row r="56" spans="2:8" ht="52.5" customHeight="1" x14ac:dyDescent="0.2">
      <c r="B56" s="130"/>
      <c r="C56" s="1305" t="s">
        <v>
49</v>
      </c>
      <c r="D56" s="1305"/>
      <c r="E56" s="1306"/>
      <c r="F56" s="131">
        <v>
105</v>
      </c>
      <c r="G56" s="131">
        <v>
5</v>
      </c>
      <c r="H56" s="132">
        <v>
5</v>
      </c>
    </row>
    <row r="57" spans="2:8" ht="53.25" customHeight="1" x14ac:dyDescent="0.2">
      <c r="B57" s="130"/>
      <c r="C57" s="1307" t="s">
        <v>
50</v>
      </c>
      <c r="D57" s="1307"/>
      <c r="E57" s="1308"/>
      <c r="F57" s="133">
        <v>
6936</v>
      </c>
      <c r="G57" s="133">
        <v>
7665</v>
      </c>
      <c r="H57" s="134">
        <v>
8159</v>
      </c>
    </row>
    <row r="58" spans="2:8" ht="45.75" customHeight="1" x14ac:dyDescent="0.2">
      <c r="B58" s="135"/>
      <c r="C58" s="1295" t="s">
        <v>
595</v>
      </c>
      <c r="D58" s="1296"/>
      <c r="E58" s="1297"/>
      <c r="F58" s="136">
        <v>
3149</v>
      </c>
      <c r="G58" s="136">
        <v>
3921</v>
      </c>
      <c r="H58" s="137">
        <v>
4744</v>
      </c>
    </row>
    <row r="59" spans="2:8" ht="45.75" customHeight="1" x14ac:dyDescent="0.2">
      <c r="B59" s="135"/>
      <c r="C59" s="1295" t="s">
        <v>
596</v>
      </c>
      <c r="D59" s="1296"/>
      <c r="E59" s="1297"/>
      <c r="F59" s="136">
        <v>
2216</v>
      </c>
      <c r="G59" s="136">
        <v>
2219</v>
      </c>
      <c r="H59" s="137">
        <v>
2059</v>
      </c>
    </row>
    <row r="60" spans="2:8" ht="45.75" customHeight="1" x14ac:dyDescent="0.2">
      <c r="B60" s="135"/>
      <c r="C60" s="1295" t="s">
        <v>
597</v>
      </c>
      <c r="D60" s="1296"/>
      <c r="E60" s="1297"/>
      <c r="F60" s="136">
        <v>
693</v>
      </c>
      <c r="G60" s="136">
        <v>
718</v>
      </c>
      <c r="H60" s="137">
        <v>
611</v>
      </c>
    </row>
    <row r="61" spans="2:8" ht="45.75" customHeight="1" x14ac:dyDescent="0.2">
      <c r="B61" s="135"/>
      <c r="C61" s="1295" t="s">
        <v>
598</v>
      </c>
      <c r="D61" s="1296"/>
      <c r="E61" s="1297"/>
      <c r="F61" s="136">
        <v>
469</v>
      </c>
      <c r="G61" s="136">
        <v>
393</v>
      </c>
      <c r="H61" s="137">
        <v>
347</v>
      </c>
    </row>
    <row r="62" spans="2:8" ht="45.75" customHeight="1" thickBot="1" x14ac:dyDescent="0.25">
      <c r="B62" s="138"/>
      <c r="C62" s="1298" t="s">
        <v>
599</v>
      </c>
      <c r="D62" s="1299"/>
      <c r="E62" s="1300"/>
      <c r="F62" s="139">
        <v>
110</v>
      </c>
      <c r="G62" s="139">
        <v>
107</v>
      </c>
      <c r="H62" s="140">
        <v>
104</v>
      </c>
    </row>
    <row r="63" spans="2:8" ht="52.5" customHeight="1" thickBot="1" x14ac:dyDescent="0.25">
      <c r="B63" s="141"/>
      <c r="C63" s="1301" t="s">
        <v>
51</v>
      </c>
      <c r="D63" s="1301"/>
      <c r="E63" s="1302"/>
      <c r="F63" s="142">
        <v>
9904</v>
      </c>
      <c r="G63" s="142">
        <v>
10687</v>
      </c>
      <c r="H63" s="143">
        <v>
11065</v>
      </c>
    </row>
    <row r="64" spans="2:8" ht="15" customHeight="1" x14ac:dyDescent="0.2"/>
  </sheetData>
  <sheetProtection algorithmName="SHA-512" hashValue="qVg44Uaxi9Hu7vRfybhVNtl6NnUq16DpGACw2ePFqasjyQxk9NI/l71q/09Aapj9y3cfyHykOGccQ7A735MULA==" saltValue="sIYYMbjsjCN05TUAiXaZ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view="pageBreakPreview" zoomScale="85" zoomScaleNormal="70" zoomScaleSheetLayoutView="8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601</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601</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
612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604</v>
      </c>
    </row>
    <row r="50" spans="1:109" ht="13.2"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
561</v>
      </c>
      <c r="BQ50" s="1315"/>
      <c r="BR50" s="1315"/>
      <c r="BS50" s="1315"/>
      <c r="BT50" s="1315"/>
      <c r="BU50" s="1315"/>
      <c r="BV50" s="1315"/>
      <c r="BW50" s="1315"/>
      <c r="BX50" s="1315" t="s">
        <v>
562</v>
      </c>
      <c r="BY50" s="1315"/>
      <c r="BZ50" s="1315"/>
      <c r="CA50" s="1315"/>
      <c r="CB50" s="1315"/>
      <c r="CC50" s="1315"/>
      <c r="CD50" s="1315"/>
      <c r="CE50" s="1315"/>
      <c r="CF50" s="1315" t="s">
        <v>
563</v>
      </c>
      <c r="CG50" s="1315"/>
      <c r="CH50" s="1315"/>
      <c r="CI50" s="1315"/>
      <c r="CJ50" s="1315"/>
      <c r="CK50" s="1315"/>
      <c r="CL50" s="1315"/>
      <c r="CM50" s="1315"/>
      <c r="CN50" s="1315" t="s">
        <v>
564</v>
      </c>
      <c r="CO50" s="1315"/>
      <c r="CP50" s="1315"/>
      <c r="CQ50" s="1315"/>
      <c r="CR50" s="1315"/>
      <c r="CS50" s="1315"/>
      <c r="CT50" s="1315"/>
      <c r="CU50" s="1315"/>
      <c r="CV50" s="1315" t="s">
        <v>
565</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
605</v>
      </c>
      <c r="AO51" s="1314"/>
      <c r="AP51" s="1314"/>
      <c r="AQ51" s="1314"/>
      <c r="AR51" s="1314"/>
      <c r="AS51" s="1314"/>
      <c r="AT51" s="1314"/>
      <c r="AU51" s="1314"/>
      <c r="AV51" s="1314"/>
      <c r="AW51" s="1314"/>
      <c r="AX51" s="1314"/>
      <c r="AY51" s="1314"/>
      <c r="AZ51" s="1314"/>
      <c r="BA51" s="1314"/>
      <c r="BB51" s="1314" t="s">
        <v>
606</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26"/>
      <c r="CW51" s="1311"/>
      <c r="CX51" s="1311"/>
      <c r="CY51" s="1311"/>
      <c r="CZ51" s="1311"/>
      <c r="DA51" s="1311"/>
      <c r="DB51" s="1311"/>
      <c r="DC51" s="1311"/>
    </row>
    <row r="52" spans="1:109" ht="13.2"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
607</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11">
        <v>
63.6</v>
      </c>
      <c r="BY53" s="1311"/>
      <c r="BZ53" s="1311"/>
      <c r="CA53" s="1311"/>
      <c r="CB53" s="1311"/>
      <c r="CC53" s="1311"/>
      <c r="CD53" s="1311"/>
      <c r="CE53" s="1311"/>
      <c r="CF53" s="1311">
        <v>
65.8</v>
      </c>
      <c r="CG53" s="1311"/>
      <c r="CH53" s="1311"/>
      <c r="CI53" s="1311"/>
      <c r="CJ53" s="1311"/>
      <c r="CK53" s="1311"/>
      <c r="CL53" s="1311"/>
      <c r="CM53" s="1311"/>
      <c r="CN53" s="1311">
        <v>
65.599999999999994</v>
      </c>
      <c r="CO53" s="1311"/>
      <c r="CP53" s="1311"/>
      <c r="CQ53" s="1311"/>
      <c r="CR53" s="1311"/>
      <c r="CS53" s="1311"/>
      <c r="CT53" s="1311"/>
      <c r="CU53" s="1311"/>
      <c r="CV53" s="1326"/>
      <c r="CW53" s="1311"/>
      <c r="CX53" s="1311"/>
      <c r="CY53" s="1311"/>
      <c r="CZ53" s="1311"/>
      <c r="DA53" s="1311"/>
      <c r="DB53" s="1311"/>
      <c r="DC53" s="1311"/>
    </row>
    <row r="54" spans="1:109" ht="13.2"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
608</v>
      </c>
      <c r="AO55" s="1315"/>
      <c r="AP55" s="1315"/>
      <c r="AQ55" s="1315"/>
      <c r="AR55" s="1315"/>
      <c r="AS55" s="1315"/>
      <c r="AT55" s="1315"/>
      <c r="AU55" s="1315"/>
      <c r="AV55" s="1315"/>
      <c r="AW55" s="1315"/>
      <c r="AX55" s="1315"/>
      <c r="AY55" s="1315"/>
      <c r="AZ55" s="1315"/>
      <c r="BA55" s="1315"/>
      <c r="BB55" s="1314" t="s">
        <v>
606</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11">
        <v>
16.600000000000001</v>
      </c>
      <c r="BY55" s="1311"/>
      <c r="BZ55" s="1311"/>
      <c r="CA55" s="1311"/>
      <c r="CB55" s="1311"/>
      <c r="CC55" s="1311"/>
      <c r="CD55" s="1311"/>
      <c r="CE55" s="1311"/>
      <c r="CF55" s="1311">
        <v>
17.399999999999999</v>
      </c>
      <c r="CG55" s="1311"/>
      <c r="CH55" s="1311"/>
      <c r="CI55" s="1311"/>
      <c r="CJ55" s="1311"/>
      <c r="CK55" s="1311"/>
      <c r="CL55" s="1311"/>
      <c r="CM55" s="1311"/>
      <c r="CN55" s="1311">
        <v>
12.1</v>
      </c>
      <c r="CO55" s="1311"/>
      <c r="CP55" s="1311"/>
      <c r="CQ55" s="1311"/>
      <c r="CR55" s="1311"/>
      <c r="CS55" s="1311"/>
      <c r="CT55" s="1311"/>
      <c r="CU55" s="1311"/>
      <c r="CV55" s="1326"/>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
607</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11">
        <v>
58.6</v>
      </c>
      <c r="BY57" s="1311"/>
      <c r="BZ57" s="1311"/>
      <c r="CA57" s="1311"/>
      <c r="CB57" s="1311"/>
      <c r="CC57" s="1311"/>
      <c r="CD57" s="1311"/>
      <c r="CE57" s="1311"/>
      <c r="CF57" s="1311">
        <v>
58.9</v>
      </c>
      <c r="CG57" s="1311"/>
      <c r="CH57" s="1311"/>
      <c r="CI57" s="1311"/>
      <c r="CJ57" s="1311"/>
      <c r="CK57" s="1311"/>
      <c r="CL57" s="1311"/>
      <c r="CM57" s="1311"/>
      <c r="CN57" s="1311">
        <v>
59.4</v>
      </c>
      <c r="CO57" s="1311"/>
      <c r="CP57" s="1311"/>
      <c r="CQ57" s="1311"/>
      <c r="CR57" s="1311"/>
      <c r="CS57" s="1311"/>
      <c r="CT57" s="1311"/>
      <c r="CU57" s="1311"/>
      <c r="CV57" s="1326"/>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609</v>
      </c>
    </row>
    <row r="64" spans="1:109" ht="13.2" x14ac:dyDescent="0.2">
      <c r="B64" s="395"/>
      <c r="G64" s="402"/>
      <c r="I64" s="415"/>
      <c r="J64" s="415"/>
      <c r="K64" s="415"/>
      <c r="L64" s="415"/>
      <c r="M64" s="415"/>
      <c r="N64" s="416"/>
      <c r="AM64" s="402"/>
      <c r="AN64" s="402" t="s">
        <v>
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
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604</v>
      </c>
    </row>
    <row r="72" spans="2:107" ht="13.2"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
561</v>
      </c>
      <c r="BQ72" s="1315"/>
      <c r="BR72" s="1315"/>
      <c r="BS72" s="1315"/>
      <c r="BT72" s="1315"/>
      <c r="BU72" s="1315"/>
      <c r="BV72" s="1315"/>
      <c r="BW72" s="1315"/>
      <c r="BX72" s="1315" t="s">
        <v>
562</v>
      </c>
      <c r="BY72" s="1315"/>
      <c r="BZ72" s="1315"/>
      <c r="CA72" s="1315"/>
      <c r="CB72" s="1315"/>
      <c r="CC72" s="1315"/>
      <c r="CD72" s="1315"/>
      <c r="CE72" s="1315"/>
      <c r="CF72" s="1315" t="s">
        <v>
563</v>
      </c>
      <c r="CG72" s="1315"/>
      <c r="CH72" s="1315"/>
      <c r="CI72" s="1315"/>
      <c r="CJ72" s="1315"/>
      <c r="CK72" s="1315"/>
      <c r="CL72" s="1315"/>
      <c r="CM72" s="1315"/>
      <c r="CN72" s="1315" t="s">
        <v>
564</v>
      </c>
      <c r="CO72" s="1315"/>
      <c r="CP72" s="1315"/>
      <c r="CQ72" s="1315"/>
      <c r="CR72" s="1315"/>
      <c r="CS72" s="1315"/>
      <c r="CT72" s="1315"/>
      <c r="CU72" s="1315"/>
      <c r="CV72" s="1315" t="s">
        <v>
565</v>
      </c>
      <c r="CW72" s="1315"/>
      <c r="CX72" s="1315"/>
      <c r="CY72" s="1315"/>
      <c r="CZ72" s="1315"/>
      <c r="DA72" s="1315"/>
      <c r="DB72" s="1315"/>
      <c r="DC72" s="1315"/>
    </row>
    <row r="73" spans="2:107" ht="13.2" x14ac:dyDescent="0.2">
      <c r="B73" s="395"/>
      <c r="G73" s="1327"/>
      <c r="H73" s="1327"/>
      <c r="I73" s="1327"/>
      <c r="J73" s="1327"/>
      <c r="K73" s="1310"/>
      <c r="L73" s="1310"/>
      <c r="M73" s="1310"/>
      <c r="N73" s="1310"/>
      <c r="AM73" s="404"/>
      <c r="AN73" s="1314" t="s">
        <v>
605</v>
      </c>
      <c r="AO73" s="1314"/>
      <c r="AP73" s="1314"/>
      <c r="AQ73" s="1314"/>
      <c r="AR73" s="1314"/>
      <c r="AS73" s="1314"/>
      <c r="AT73" s="1314"/>
      <c r="AU73" s="1314"/>
      <c r="AV73" s="1314"/>
      <c r="AW73" s="1314"/>
      <c r="AX73" s="1314"/>
      <c r="AY73" s="1314"/>
      <c r="AZ73" s="1314"/>
      <c r="BA73" s="1314"/>
      <c r="BB73" s="1314" t="s">
        <v>
606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
611</v>
      </c>
      <c r="BC75" s="1314"/>
      <c r="BD75" s="1314"/>
      <c r="BE75" s="1314"/>
      <c r="BF75" s="1314"/>
      <c r="BG75" s="1314"/>
      <c r="BH75" s="1314"/>
      <c r="BI75" s="1314"/>
      <c r="BJ75" s="1314"/>
      <c r="BK75" s="1314"/>
      <c r="BL75" s="1314"/>
      <c r="BM75" s="1314"/>
      <c r="BN75" s="1314"/>
      <c r="BO75" s="1314"/>
      <c r="BP75" s="1311">
        <v>
1.1000000000000001</v>
      </c>
      <c r="BQ75" s="1311"/>
      <c r="BR75" s="1311"/>
      <c r="BS75" s="1311"/>
      <c r="BT75" s="1311"/>
      <c r="BU75" s="1311"/>
      <c r="BV75" s="1311"/>
      <c r="BW75" s="1311"/>
      <c r="BX75" s="1311">
        <v>
0.6</v>
      </c>
      <c r="BY75" s="1311"/>
      <c r="BZ75" s="1311"/>
      <c r="CA75" s="1311"/>
      <c r="CB75" s="1311"/>
      <c r="CC75" s="1311"/>
      <c r="CD75" s="1311"/>
      <c r="CE75" s="1311"/>
      <c r="CF75" s="1311">
        <v>
0.7</v>
      </c>
      <c r="CG75" s="1311"/>
      <c r="CH75" s="1311"/>
      <c r="CI75" s="1311"/>
      <c r="CJ75" s="1311"/>
      <c r="CK75" s="1311"/>
      <c r="CL75" s="1311"/>
      <c r="CM75" s="1311"/>
      <c r="CN75" s="1311">
        <v>
1.2</v>
      </c>
      <c r="CO75" s="1311"/>
      <c r="CP75" s="1311"/>
      <c r="CQ75" s="1311"/>
      <c r="CR75" s="1311"/>
      <c r="CS75" s="1311"/>
      <c r="CT75" s="1311"/>
      <c r="CU75" s="1311"/>
      <c r="CV75" s="1311">
        <v>
1.7</v>
      </c>
      <c r="CW75" s="1311"/>
      <c r="CX75" s="1311"/>
      <c r="CY75" s="1311"/>
      <c r="CZ75" s="1311"/>
      <c r="DA75" s="1311"/>
      <c r="DB75" s="1311"/>
      <c r="DC75" s="1311"/>
    </row>
    <row r="76" spans="2:107" ht="13.2"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
608</v>
      </c>
      <c r="AO77" s="1315"/>
      <c r="AP77" s="1315"/>
      <c r="AQ77" s="1315"/>
      <c r="AR77" s="1315"/>
      <c r="AS77" s="1315"/>
      <c r="AT77" s="1315"/>
      <c r="AU77" s="1315"/>
      <c r="AV77" s="1315"/>
      <c r="AW77" s="1315"/>
      <c r="AX77" s="1315"/>
      <c r="AY77" s="1315"/>
      <c r="AZ77" s="1315"/>
      <c r="BA77" s="1315"/>
      <c r="BB77" s="1314" t="s">
        <v>
606</v>
      </c>
      <c r="BC77" s="1314"/>
      <c r="BD77" s="1314"/>
      <c r="BE77" s="1314"/>
      <c r="BF77" s="1314"/>
      <c r="BG77" s="1314"/>
      <c r="BH77" s="1314"/>
      <c r="BI77" s="1314"/>
      <c r="BJ77" s="1314"/>
      <c r="BK77" s="1314"/>
      <c r="BL77" s="1314"/>
      <c r="BM77" s="1314"/>
      <c r="BN77" s="1314"/>
      <c r="BO77" s="1314"/>
      <c r="BP77" s="1311">
        <v>
21.2</v>
      </c>
      <c r="BQ77" s="1311"/>
      <c r="BR77" s="1311"/>
      <c r="BS77" s="1311"/>
      <c r="BT77" s="1311"/>
      <c r="BU77" s="1311"/>
      <c r="BV77" s="1311"/>
      <c r="BW77" s="1311"/>
      <c r="BX77" s="1311">
        <v>
16.600000000000001</v>
      </c>
      <c r="BY77" s="1311"/>
      <c r="BZ77" s="1311"/>
      <c r="CA77" s="1311"/>
      <c r="CB77" s="1311"/>
      <c r="CC77" s="1311"/>
      <c r="CD77" s="1311"/>
      <c r="CE77" s="1311"/>
      <c r="CF77" s="1311">
        <v>
17.399999999999999</v>
      </c>
      <c r="CG77" s="1311"/>
      <c r="CH77" s="1311"/>
      <c r="CI77" s="1311"/>
      <c r="CJ77" s="1311"/>
      <c r="CK77" s="1311"/>
      <c r="CL77" s="1311"/>
      <c r="CM77" s="1311"/>
      <c r="CN77" s="1311">
        <v>
12.1</v>
      </c>
      <c r="CO77" s="1311"/>
      <c r="CP77" s="1311"/>
      <c r="CQ77" s="1311"/>
      <c r="CR77" s="1311"/>
      <c r="CS77" s="1311"/>
      <c r="CT77" s="1311"/>
      <c r="CU77" s="1311"/>
      <c r="CV77" s="1311">
        <v>
11.2</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
611</v>
      </c>
      <c r="BC79" s="1314"/>
      <c r="BD79" s="1314"/>
      <c r="BE79" s="1314"/>
      <c r="BF79" s="1314"/>
      <c r="BG79" s="1314"/>
      <c r="BH79" s="1314"/>
      <c r="BI79" s="1314"/>
      <c r="BJ79" s="1314"/>
      <c r="BK79" s="1314"/>
      <c r="BL79" s="1314"/>
      <c r="BM79" s="1314"/>
      <c r="BN79" s="1314"/>
      <c r="BO79" s="1314"/>
      <c r="BP79" s="1311">
        <v>
4.0999999999999996</v>
      </c>
      <c r="BQ79" s="1311"/>
      <c r="BR79" s="1311"/>
      <c r="BS79" s="1311"/>
      <c r="BT79" s="1311"/>
      <c r="BU79" s="1311"/>
      <c r="BV79" s="1311"/>
      <c r="BW79" s="1311"/>
      <c r="BX79" s="1311">
        <v>
3.6</v>
      </c>
      <c r="BY79" s="1311"/>
      <c r="BZ79" s="1311"/>
      <c r="CA79" s="1311"/>
      <c r="CB79" s="1311"/>
      <c r="CC79" s="1311"/>
      <c r="CD79" s="1311"/>
      <c r="CE79" s="1311"/>
      <c r="CF79" s="1311">
        <v>
3.6</v>
      </c>
      <c r="CG79" s="1311"/>
      <c r="CH79" s="1311"/>
      <c r="CI79" s="1311"/>
      <c r="CJ79" s="1311"/>
      <c r="CK79" s="1311"/>
      <c r="CL79" s="1311"/>
      <c r="CM79" s="1311"/>
      <c r="CN79" s="1311">
        <v>
3.5</v>
      </c>
      <c r="CO79" s="1311"/>
      <c r="CP79" s="1311"/>
      <c r="CQ79" s="1311"/>
      <c r="CR79" s="1311"/>
      <c r="CS79" s="1311"/>
      <c r="CT79" s="1311"/>
      <c r="CU79" s="1311"/>
      <c r="CV79" s="1311">
        <v>
3.5</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 right="0" top="0.19685039370078741" bottom="0.31496062992125984" header="0.31496062992125984" footer="0.31496062992125984"/>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abSelected="1" view="pageBreakPreview" zoomScale="70" zoomScaleNormal="100" zoomScaleSheetLayoutView="70" workbookViewId="0">
      <selection activeCell="BI110" sqref="BI11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507</v>
      </c>
    </row>
  </sheetData>
  <phoneticPr fontId="2"/>
  <pageMargins left="0" right="0" top="0.19685039370078741" bottom="0.31496062992125984" header="0.31496062992125984" footer="0.31496062992125984"/>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09" zoomScaleNormal="10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507</v>
      </c>
    </row>
  </sheetData>
  <phoneticPr fontId="2"/>
  <pageMargins left="0" right="0" top="0.19685039370078741" bottom="0" header="0.31496062992125984" footer="0.31496062992125984"/>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558</v>
      </c>
      <c r="G2" s="157"/>
      <c r="H2" s="158"/>
    </row>
    <row r="3" spans="1:8" x14ac:dyDescent="0.2">
      <c r="A3" s="154" t="s">
        <v>
551</v>
      </c>
      <c r="B3" s="159"/>
      <c r="C3" s="160"/>
      <c r="D3" s="161">
        <v>
23639</v>
      </c>
      <c r="E3" s="162"/>
      <c r="F3" s="163">
        <v>
43532</v>
      </c>
      <c r="G3" s="164"/>
      <c r="H3" s="165"/>
    </row>
    <row r="4" spans="1:8" x14ac:dyDescent="0.2">
      <c r="A4" s="166"/>
      <c r="B4" s="167"/>
      <c r="C4" s="168"/>
      <c r="D4" s="169">
        <v>
19005</v>
      </c>
      <c r="E4" s="170"/>
      <c r="F4" s="171">
        <v>
25435</v>
      </c>
      <c r="G4" s="172"/>
      <c r="H4" s="173"/>
    </row>
    <row r="5" spans="1:8" x14ac:dyDescent="0.2">
      <c r="A5" s="154" t="s">
        <v>
553</v>
      </c>
      <c r="B5" s="159"/>
      <c r="C5" s="160"/>
      <c r="D5" s="161">
        <v>
20396</v>
      </c>
      <c r="E5" s="162"/>
      <c r="F5" s="163">
        <v>
39893</v>
      </c>
      <c r="G5" s="164"/>
      <c r="H5" s="165"/>
    </row>
    <row r="6" spans="1:8" x14ac:dyDescent="0.2">
      <c r="A6" s="166"/>
      <c r="B6" s="167"/>
      <c r="C6" s="168"/>
      <c r="D6" s="169">
        <v>
15070</v>
      </c>
      <c r="E6" s="170"/>
      <c r="F6" s="171">
        <v>
26170</v>
      </c>
      <c r="G6" s="172"/>
      <c r="H6" s="173"/>
    </row>
    <row r="7" spans="1:8" x14ac:dyDescent="0.2">
      <c r="A7" s="154" t="s">
        <v>
554</v>
      </c>
      <c r="B7" s="159"/>
      <c r="C7" s="160"/>
      <c r="D7" s="161">
        <v>
13585</v>
      </c>
      <c r="E7" s="162"/>
      <c r="F7" s="163">
        <v>
41080</v>
      </c>
      <c r="G7" s="164"/>
      <c r="H7" s="165"/>
    </row>
    <row r="8" spans="1:8" x14ac:dyDescent="0.2">
      <c r="A8" s="166"/>
      <c r="B8" s="167"/>
      <c r="C8" s="168"/>
      <c r="D8" s="169">
        <v>
11262</v>
      </c>
      <c r="E8" s="170"/>
      <c r="F8" s="171">
        <v>
27265</v>
      </c>
      <c r="G8" s="172"/>
      <c r="H8" s="173"/>
    </row>
    <row r="9" spans="1:8" x14ac:dyDescent="0.2">
      <c r="A9" s="154" t="s">
        <v>
555</v>
      </c>
      <c r="B9" s="159"/>
      <c r="C9" s="160"/>
      <c r="D9" s="161">
        <v>
22978</v>
      </c>
      <c r="E9" s="162"/>
      <c r="F9" s="163">
        <v>
33173</v>
      </c>
      <c r="G9" s="164"/>
      <c r="H9" s="165"/>
    </row>
    <row r="10" spans="1:8" x14ac:dyDescent="0.2">
      <c r="A10" s="166"/>
      <c r="B10" s="167"/>
      <c r="C10" s="168"/>
      <c r="D10" s="169">
        <v>
11607</v>
      </c>
      <c r="E10" s="170"/>
      <c r="F10" s="171">
        <v>
20353</v>
      </c>
      <c r="G10" s="172"/>
      <c r="H10" s="173"/>
    </row>
    <row r="11" spans="1:8" x14ac:dyDescent="0.2">
      <c r="A11" s="154" t="s">
        <v>
556</v>
      </c>
      <c r="B11" s="159"/>
      <c r="C11" s="160"/>
      <c r="D11" s="161">
        <v>
16413</v>
      </c>
      <c r="E11" s="162"/>
      <c r="F11" s="163">
        <v>
37644</v>
      </c>
      <c r="G11" s="164"/>
      <c r="H11" s="165"/>
    </row>
    <row r="12" spans="1:8" x14ac:dyDescent="0.2">
      <c r="A12" s="166"/>
      <c r="B12" s="167"/>
      <c r="C12" s="174"/>
      <c r="D12" s="169">
        <v>
13659</v>
      </c>
      <c r="E12" s="170"/>
      <c r="F12" s="171">
        <v>
24939</v>
      </c>
      <c r="G12" s="172"/>
      <c r="H12" s="173"/>
    </row>
    <row r="13" spans="1:8" x14ac:dyDescent="0.2">
      <c r="A13" s="154"/>
      <c r="B13" s="159"/>
      <c r="C13" s="175"/>
      <c r="D13" s="176">
        <v>
19402</v>
      </c>
      <c r="E13" s="177"/>
      <c r="F13" s="178">
        <v>
39064</v>
      </c>
      <c r="G13" s="179"/>
      <c r="H13" s="165"/>
    </row>
    <row r="14" spans="1:8" x14ac:dyDescent="0.2">
      <c r="A14" s="166"/>
      <c r="B14" s="167"/>
      <c r="C14" s="168"/>
      <c r="D14" s="169">
        <v>
14121</v>
      </c>
      <c r="E14" s="170"/>
      <c r="F14" s="171">
        <v>
24832</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3.42</v>
      </c>
      <c r="C19" s="180">
        <f>
ROUND(VALUE(SUBSTITUTE(実質収支比率等に係る経年分析!G$48,"▲","-")),2)</f>
        <v>
4.76</v>
      </c>
      <c r="D19" s="180">
        <f>
ROUND(VALUE(SUBSTITUTE(実質収支比率等に係る経年分析!H$48,"▲","-")),2)</f>
        <v>
4.46</v>
      </c>
      <c r="E19" s="180">
        <f>
ROUND(VALUE(SUBSTITUTE(実質収支比率等に係る経年分析!I$48,"▲","-")),2)</f>
        <v>
5.64</v>
      </c>
      <c r="F19" s="180">
        <f>
ROUND(VALUE(SUBSTITUTE(実質収支比率等に係る経年分析!J$48,"▲","-")),2)</f>
        <v>
6.05</v>
      </c>
    </row>
    <row r="20" spans="1:11" x14ac:dyDescent="0.2">
      <c r="A20" s="180" t="s">
        <v>
55</v>
      </c>
      <c r="B20" s="180">
        <f>
ROUND(VALUE(SUBSTITUTE(実質収支比率等に係る経年分析!F$47,"▲","-")),2)</f>
        <v>
11.17</v>
      </c>
      <c r="C20" s="180">
        <f>
ROUND(VALUE(SUBSTITUTE(実質収支比率等に係る経年分析!G$47,"▲","-")),2)</f>
        <v>
7.37</v>
      </c>
      <c r="D20" s="180">
        <f>
ROUND(VALUE(SUBSTITUTE(実質収支比率等に係る経年分析!H$47,"▲","-")),2)</f>
        <v>
8.26</v>
      </c>
      <c r="E20" s="180">
        <f>
ROUND(VALUE(SUBSTITUTE(実質収支比率等に係る経年分析!I$47,"▲","-")),2)</f>
        <v>
8.56</v>
      </c>
      <c r="F20" s="180">
        <f>
ROUND(VALUE(SUBSTITUTE(実質収支比率等に係る経年分析!J$47,"▲","-")),2)</f>
        <v>
8.2200000000000006</v>
      </c>
    </row>
    <row r="21" spans="1:11" x14ac:dyDescent="0.2">
      <c r="A21" s="180" t="s">
        <v>
56</v>
      </c>
      <c r="B21" s="180">
        <f>
IF(ISNUMBER(VALUE(SUBSTITUTE(実質収支比率等に係る経年分析!F$49,"▲","-"))),ROUND(VALUE(SUBSTITUTE(実質収支比率等に係る経年分析!F$49,"▲","-")),2),NA())</f>
        <v>
0.03</v>
      </c>
      <c r="C21" s="180">
        <f>
IF(ISNUMBER(VALUE(SUBSTITUTE(実質収支比率等に係る経年分析!G$49,"▲","-"))),ROUND(VALUE(SUBSTITUTE(実質収支比率等に係る経年分析!G$49,"▲","-")),2),NA())</f>
        <v>
-2.39</v>
      </c>
      <c r="D21" s="180">
        <f>
IF(ISNUMBER(VALUE(SUBSTITUTE(実質収支比率等に係る経年分析!H$49,"▲","-"))),ROUND(VALUE(SUBSTITUTE(実質収支比率等に係る経年分析!H$49,"▲","-")),2),NA())</f>
        <v>
0.65</v>
      </c>
      <c r="E21" s="180">
        <f>
IF(ISNUMBER(VALUE(SUBSTITUTE(実質収支比率等に係る経年分析!I$49,"▲","-"))),ROUND(VALUE(SUBSTITUTE(実質収支比率等に係る経年分析!I$49,"▲","-")),2),NA())</f>
        <v>
1.69</v>
      </c>
      <c r="F21" s="180">
        <f>
IF(ISNUMBER(VALUE(SUBSTITUTE(実質収支比率等に係る経年分析!J$49,"▲","-"))),ROUND(VALUE(SUBSTITUTE(実質収支比率等に係る経年分析!J$49,"▲","-")),2),NA())</f>
        <v>
0.08</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0.82</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0.73</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0.52</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1.0900000000000001</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0.11</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0.14000000000000001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0.09</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7.0000000000000007E-2</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0.06</v>
      </c>
    </row>
    <row r="33" spans="1:16" x14ac:dyDescent="0.2">
      <c r="A33" s="181" t="str">
        <f>
IF(連結実質赤字比率に係る赤字・黒字の構成分析!C$37="",NA(),連結実質赤字比率に係る赤字・黒字の構成分析!C$37)</f>
        <v>
国民健康保険事業特別会計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0.77</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0.68</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1.04</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0.45</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0.31</v>
      </c>
    </row>
    <row r="34" spans="1:16" x14ac:dyDescent="0.2">
      <c r="A34" s="181" t="str">
        <f>
IF(連結実質赤字比率に係る赤字・黒字の構成分析!C$36="",NA(),連結実質赤字比率に係る赤字・黒字の構成分析!C$36)</f>
        <v>
介護保険事業特別会計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0.5</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0.79</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0.39</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0.68</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0.62</v>
      </c>
    </row>
    <row r="35" spans="1:16" x14ac:dyDescent="0.2">
      <c r="A35" s="181" t="str">
        <f>
IF(連結実質赤字比率に係る赤字・黒字の構成分析!C$35="",NA(),連結実質赤字比率に係る赤字・黒字の構成分析!C$35)</f>
        <v>
小平市下水道事業会計</v>
      </c>
      <c r="B35" s="181" t="e">
        <f>
IF(ROUND(VALUE(SUBSTITUTE(連結実質赤字比率に係る赤字・黒字の構成分析!F$35,"▲", "-")), 2) &lt; 0, ABS(ROUND(VALUE(SUBSTITUTE(連結実質赤字比率に係る赤字・黒字の構成分析!F$35,"▲", "-")), 2)), NA())</f>
        <v>
#VALUE!</v>
      </c>
      <c r="C35" s="181" t="e">
        <f>
IF(ROUND(VALUE(SUBSTITUTE(連結実質赤字比率に係る赤字・黒字の構成分析!F$35,"▲", "-")), 2) &gt;= 0, ABS(ROUND(VALUE(SUBSTITUTE(連結実質赤字比率に係る赤字・黒字の構成分析!F$35,"▲", "-")), 2)), NA())</f>
        <v>
#VALUE!</v>
      </c>
      <c r="D35" s="181" t="e">
        <f>
IF(ROUND(VALUE(SUBSTITUTE(連結実質赤字比率に係る赤字・黒字の構成分析!G$35,"▲", "-")), 2) &lt; 0, ABS(ROUND(VALUE(SUBSTITUTE(連結実質赤字比率に係る赤字・黒字の構成分析!G$35,"▲", "-")), 2)), NA())</f>
        <v>
#VALUE!</v>
      </c>
      <c r="E35" s="181" t="e">
        <f>
IF(ROUND(VALUE(SUBSTITUTE(連結実質赤字比率に係る赤字・黒字の構成分析!G$35,"▲", "-")), 2) &gt;= 0, ABS(ROUND(VALUE(SUBSTITUTE(連結実質赤字比率に係る赤字・黒字の構成分析!G$35,"▲", "-")), 2)), NA())</f>
        <v>
#VALUE!</v>
      </c>
      <c r="F35" s="181" t="e">
        <f>
IF(ROUND(VALUE(SUBSTITUTE(連結実質赤字比率に係る赤字・黒字の構成分析!H$35,"▲", "-")), 2) &lt; 0, ABS(ROUND(VALUE(SUBSTITUTE(連結実質赤字比率に係る赤字・黒字の構成分析!H$35,"▲", "-")), 2)), NA())</f>
        <v>
#VALUE!</v>
      </c>
      <c r="G35" s="181" t="e">
        <f>
IF(ROUND(VALUE(SUBSTITUTE(連結実質赤字比率に係る赤字・黒字の構成分析!H$35,"▲", "-")), 2) &gt;= 0, ABS(ROUND(VALUE(SUBSTITUTE(連結実質赤字比率に係る赤字・黒字の構成分析!H$35,"▲", "-")), 2)), NA())</f>
        <v>
#VALUE!</v>
      </c>
      <c r="H35" s="181" t="e">
        <f>
IF(ROUND(VALUE(SUBSTITUTE(連結実質赤字比率に係る赤字・黒字の構成分析!I$35,"▲", "-")), 2) &lt; 0, ABS(ROUND(VALUE(SUBSTITUTE(連結実質赤字比率に係る赤字・黒字の構成分析!I$35,"▲", "-")), 2)), NA())</f>
        <v>
#VALUE!</v>
      </c>
      <c r="I35" s="181" t="e">
        <f>
IF(ROUND(VALUE(SUBSTITUTE(連結実質赤字比率に係る赤字・黒字の構成分析!I$35,"▲", "-")), 2) &gt;= 0, ABS(ROUND(VALUE(SUBSTITUTE(連結実質赤字比率に係る赤字・黒字の構成分析!I$35,"▲", "-")), 2)), NA())</f>
        <v>
#VALUE!</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1.87</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3.41</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4.75</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4.46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5.63</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6.04</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4550</v>
      </c>
      <c r="E42" s="182"/>
      <c r="F42" s="182"/>
      <c r="G42" s="182">
        <f>
'実質公債費比率（分子）の構造'!L$52</f>
        <v>
4443</v>
      </c>
      <c r="H42" s="182"/>
      <c r="I42" s="182"/>
      <c r="J42" s="182">
        <f>
'実質公債費比率（分子）の構造'!M$52</f>
        <v>
4120</v>
      </c>
      <c r="K42" s="182"/>
      <c r="L42" s="182"/>
      <c r="M42" s="182">
        <f>
'実質公債費比率（分子）の構造'!N$52</f>
        <v>
3817</v>
      </c>
      <c r="N42" s="182"/>
      <c r="O42" s="182"/>
      <c r="P42" s="182">
        <f>
'実質公債費比率（分子）の構造'!O$52</f>
        <v>
3580</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112</v>
      </c>
      <c r="C44" s="182"/>
      <c r="D44" s="182"/>
      <c r="E44" s="182">
        <f>
'実質公債費比率（分子）の構造'!L$50</f>
        <v>
71</v>
      </c>
      <c r="F44" s="182"/>
      <c r="G44" s="182"/>
      <c r="H44" s="182">
        <f>
'実質公債費比率（分子）の構造'!M$50</f>
        <v>
71</v>
      </c>
      <c r="I44" s="182"/>
      <c r="J44" s="182"/>
      <c r="K44" s="182">
        <f>
'実質公債費比率（分子）の構造'!N$50</f>
        <v>
71</v>
      </c>
      <c r="L44" s="182"/>
      <c r="M44" s="182"/>
      <c r="N44" s="182">
        <f>
'実質公債費比率（分子）の構造'!O$50</f>
        <v>
75</v>
      </c>
      <c r="O44" s="182"/>
      <c r="P44" s="182"/>
    </row>
    <row r="45" spans="1:16" x14ac:dyDescent="0.2">
      <c r="A45" s="182" t="s">
        <v>
66</v>
      </c>
      <c r="B45" s="182">
        <f>
'実質公債費比率（分子）の構造'!K$49</f>
        <v>
168</v>
      </c>
      <c r="C45" s="182"/>
      <c r="D45" s="182"/>
      <c r="E45" s="182">
        <f>
'実質公債費比率（分子）の構造'!L$49</f>
        <v>
149</v>
      </c>
      <c r="F45" s="182"/>
      <c r="G45" s="182"/>
      <c r="H45" s="182">
        <f>
'実質公債費比率（分子）の構造'!M$49</f>
        <v>
137</v>
      </c>
      <c r="I45" s="182"/>
      <c r="J45" s="182"/>
      <c r="K45" s="182">
        <f>
'実質公債費比率（分子）の構造'!N$49</f>
        <v>
123</v>
      </c>
      <c r="L45" s="182"/>
      <c r="M45" s="182"/>
      <c r="N45" s="182">
        <f>
'実質公債費比率（分子）の構造'!O$49</f>
        <v>
115</v>
      </c>
      <c r="O45" s="182"/>
      <c r="P45" s="182"/>
    </row>
    <row r="46" spans="1:16" x14ac:dyDescent="0.2">
      <c r="A46" s="182" t="s">
        <v>
67</v>
      </c>
      <c r="B46" s="182">
        <f>
'実質公債費比率（分子）の構造'!K$48</f>
        <v>
983</v>
      </c>
      <c r="C46" s="182"/>
      <c r="D46" s="182"/>
      <c r="E46" s="182">
        <f>
'実質公債費比率（分子）の構造'!L$48</f>
        <v>
1019</v>
      </c>
      <c r="F46" s="182"/>
      <c r="G46" s="182"/>
      <c r="H46" s="182">
        <f>
'実質公債費比率（分子）の構造'!M$48</f>
        <v>
798</v>
      </c>
      <c r="I46" s="182"/>
      <c r="J46" s="182"/>
      <c r="K46" s="182">
        <f>
'実質公債費比率（分子）の構造'!N$48</f>
        <v>
626</v>
      </c>
      <c r="L46" s="182"/>
      <c r="M46" s="182"/>
      <c r="N46" s="182">
        <f>
'実質公債費比率（分子）の構造'!O$48</f>
        <v>
623</v>
      </c>
      <c r="O46" s="182"/>
      <c r="P46" s="182"/>
    </row>
    <row r="47" spans="1:16" x14ac:dyDescent="0.2">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3429</v>
      </c>
      <c r="C49" s="182"/>
      <c r="D49" s="182"/>
      <c r="E49" s="182">
        <f>
'実質公債費比率（分子）の構造'!L$45</f>
        <v>
3399</v>
      </c>
      <c r="F49" s="182"/>
      <c r="G49" s="182"/>
      <c r="H49" s="182">
        <f>
'実質公債費比率（分子）の構造'!M$45</f>
        <v>
3517</v>
      </c>
      <c r="I49" s="182"/>
      <c r="J49" s="182"/>
      <c r="K49" s="182">
        <f>
'実質公債費比率（分子）の構造'!N$45</f>
        <v>
3566</v>
      </c>
      <c r="L49" s="182"/>
      <c r="M49" s="182"/>
      <c r="N49" s="182">
        <f>
'実質公債費比率（分子）の構造'!O$45</f>
        <v>
3493</v>
      </c>
      <c r="O49" s="182"/>
      <c r="P49" s="182"/>
    </row>
    <row r="50" spans="1:16" x14ac:dyDescent="0.2">
      <c r="A50" s="182" t="s">
        <v>
71</v>
      </c>
      <c r="B50" s="182" t="e">
        <f>
NA()</f>
        <v>
#N/A</v>
      </c>
      <c r="C50" s="182">
        <f>
IF(ISNUMBER('実質公債費比率（分子）の構造'!K$53),'実質公債費比率（分子）の構造'!K$53,NA())</f>
        <v>
142</v>
      </c>
      <c r="D50" s="182" t="e">
        <f>
NA()</f>
        <v>
#N/A</v>
      </c>
      <c r="E50" s="182" t="e">
        <f>
NA()</f>
        <v>
#N/A</v>
      </c>
      <c r="F50" s="182">
        <f>
IF(ISNUMBER('実質公債費比率（分子）の構造'!L$53),'実質公債費比率（分子）の構造'!L$53,NA())</f>
        <v>
195</v>
      </c>
      <c r="G50" s="182" t="e">
        <f>
NA()</f>
        <v>
#N/A</v>
      </c>
      <c r="H50" s="182" t="e">
        <f>
NA()</f>
        <v>
#N/A</v>
      </c>
      <c r="I50" s="182">
        <f>
IF(ISNUMBER('実質公債費比率（分子）の構造'!M$53),'実質公債費比率（分子）の構造'!M$53,NA())</f>
        <v>
403</v>
      </c>
      <c r="J50" s="182" t="e">
        <f>
NA()</f>
        <v>
#N/A</v>
      </c>
      <c r="K50" s="182" t="e">
        <f>
NA()</f>
        <v>
#N/A</v>
      </c>
      <c r="L50" s="182">
        <f>
IF(ISNUMBER('実質公債費比率（分子）の構造'!N$53),'実質公債費比率（分子）の構造'!N$53,NA())</f>
        <v>
569</v>
      </c>
      <c r="M50" s="182" t="e">
        <f>
NA()</f>
        <v>
#N/A</v>
      </c>
      <c r="N50" s="182" t="e">
        <f>
NA()</f>
        <v>
#N/A</v>
      </c>
      <c r="O50" s="182">
        <f>
IF(ISNUMBER('実質公債費比率（分子）の構造'!O$53),'実質公債費比率（分子）の構造'!O$53,NA())</f>
        <v>
726</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29460</v>
      </c>
      <c r="E56" s="181"/>
      <c r="F56" s="181"/>
      <c r="G56" s="181">
        <f>
'将来負担比率（分子）の構造'!J$52</f>
        <v>
27893</v>
      </c>
      <c r="H56" s="181"/>
      <c r="I56" s="181"/>
      <c r="J56" s="181">
        <f>
'将来負担比率（分子）の構造'!K$52</f>
        <v>
27114</v>
      </c>
      <c r="K56" s="181"/>
      <c r="L56" s="181"/>
      <c r="M56" s="181">
        <f>
'将来負担比率（分子）の構造'!L$52</f>
        <v>
27026</v>
      </c>
      <c r="N56" s="181"/>
      <c r="O56" s="181"/>
      <c r="P56" s="181">
        <f>
'将来負担比率（分子）の構造'!M$52</f>
        <v>
26496</v>
      </c>
    </row>
    <row r="57" spans="1:16" x14ac:dyDescent="0.2">
      <c r="A57" s="181" t="s">
        <v>
42</v>
      </c>
      <c r="B57" s="181"/>
      <c r="C57" s="181"/>
      <c r="D57" s="181">
        <f>
'将来負担比率（分子）の構造'!I$51</f>
        <v>
7952</v>
      </c>
      <c r="E57" s="181"/>
      <c r="F57" s="181"/>
      <c r="G57" s="181">
        <f>
'将来負担比率（分子）の構造'!J$51</f>
        <v>
7897</v>
      </c>
      <c r="H57" s="181"/>
      <c r="I57" s="181"/>
      <c r="J57" s="181">
        <f>
'将来負担比率（分子）の構造'!K$51</f>
        <v>
7591</v>
      </c>
      <c r="K57" s="181"/>
      <c r="L57" s="181"/>
      <c r="M57" s="181">
        <f>
'将来負担比率（分子）の構造'!L$51</f>
        <v>
7770</v>
      </c>
      <c r="N57" s="181"/>
      <c r="O57" s="181"/>
      <c r="P57" s="181">
        <f>
'将来負担比率（分子）の構造'!M$51</f>
        <v>
8614</v>
      </c>
    </row>
    <row r="58" spans="1:16" x14ac:dyDescent="0.2">
      <c r="A58" s="181" t="s">
        <v>
41</v>
      </c>
      <c r="B58" s="181"/>
      <c r="C58" s="181"/>
      <c r="D58" s="181">
        <f>
'将来負担比率（分子）の構造'!I$50</f>
        <v>
11179</v>
      </c>
      <c r="E58" s="181"/>
      <c r="F58" s="181"/>
      <c r="G58" s="181">
        <f>
'将来負担比率（分子）の構造'!J$50</f>
        <v>
10394</v>
      </c>
      <c r="H58" s="181"/>
      <c r="I58" s="181"/>
      <c r="J58" s="181">
        <f>
'将来負担比率（分子）の構造'!K$50</f>
        <v>
11279</v>
      </c>
      <c r="K58" s="181"/>
      <c r="L58" s="181"/>
      <c r="M58" s="181">
        <f>
'将来負担比率（分子）の構造'!L$50</f>
        <v>
12277</v>
      </c>
      <c r="N58" s="181"/>
      <c r="O58" s="181"/>
      <c r="P58" s="181">
        <f>
'将来負担比率（分子）の構造'!M$50</f>
        <v>
12702</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5684</v>
      </c>
      <c r="C62" s="181"/>
      <c r="D62" s="181"/>
      <c r="E62" s="181">
        <f>
'将来負担比率（分子）の構造'!J$45</f>
        <v>
5674</v>
      </c>
      <c r="F62" s="181"/>
      <c r="G62" s="181"/>
      <c r="H62" s="181">
        <f>
'将来負担比率（分子）の構造'!K$45</f>
        <v>
5542</v>
      </c>
      <c r="I62" s="181"/>
      <c r="J62" s="181"/>
      <c r="K62" s="181">
        <f>
'将来負担比率（分子）の構造'!L$45</f>
        <v>
5382</v>
      </c>
      <c r="L62" s="181"/>
      <c r="M62" s="181"/>
      <c r="N62" s="181">
        <f>
'将来負担比率（分子）の構造'!M$45</f>
        <v>
5448</v>
      </c>
      <c r="O62" s="181"/>
      <c r="P62" s="181"/>
    </row>
    <row r="63" spans="1:16" x14ac:dyDescent="0.2">
      <c r="A63" s="181" t="s">
        <v>
34</v>
      </c>
      <c r="B63" s="181">
        <f>
'将来負担比率（分子）の構造'!I$44</f>
        <v>
1197</v>
      </c>
      <c r="C63" s="181"/>
      <c r="D63" s="181"/>
      <c r="E63" s="181">
        <f>
'将来負担比率（分子）の構造'!J$44</f>
        <v>
1067</v>
      </c>
      <c r="F63" s="181"/>
      <c r="G63" s="181"/>
      <c r="H63" s="181">
        <f>
'将来負担比率（分子）の構造'!K$44</f>
        <v>
1260</v>
      </c>
      <c r="I63" s="181"/>
      <c r="J63" s="181"/>
      <c r="K63" s="181">
        <f>
'将来負担比率（分子）の構造'!L$44</f>
        <v>
1678</v>
      </c>
      <c r="L63" s="181"/>
      <c r="M63" s="181"/>
      <c r="N63" s="181">
        <f>
'将来負担比率（分子）の構造'!M$44</f>
        <v>
2235</v>
      </c>
      <c r="O63" s="181"/>
      <c r="P63" s="181"/>
    </row>
    <row r="64" spans="1:16" x14ac:dyDescent="0.2">
      <c r="A64" s="181" t="s">
        <v>
33</v>
      </c>
      <c r="B64" s="181">
        <f>
'将来負担比率（分子）の構造'!I$43</f>
        <v>
4935</v>
      </c>
      <c r="C64" s="181"/>
      <c r="D64" s="181"/>
      <c r="E64" s="181">
        <f>
'将来負担比率（分子）の構造'!J$43</f>
        <v>
5155</v>
      </c>
      <c r="F64" s="181"/>
      <c r="G64" s="181"/>
      <c r="H64" s="181">
        <f>
'将来負担比率（分子）の構造'!K$43</f>
        <v>
5414</v>
      </c>
      <c r="I64" s="181"/>
      <c r="J64" s="181"/>
      <c r="K64" s="181">
        <f>
'将来負担比率（分子）の構造'!L$43</f>
        <v>
5159</v>
      </c>
      <c r="L64" s="181"/>
      <c r="M64" s="181"/>
      <c r="N64" s="181">
        <f>
'将来負担比率（分子）の構造'!M$43</f>
        <v>
5489</v>
      </c>
      <c r="O64" s="181"/>
      <c r="P64" s="181"/>
    </row>
    <row r="65" spans="1:16" x14ac:dyDescent="0.2">
      <c r="A65" s="181" t="s">
        <v>
32</v>
      </c>
      <c r="B65" s="181">
        <f>
'将来負担比率（分子）の構造'!I$42</f>
        <v>
743</v>
      </c>
      <c r="C65" s="181"/>
      <c r="D65" s="181"/>
      <c r="E65" s="181">
        <f>
'将来負担比率（分子）の構造'!J$42</f>
        <v>
626</v>
      </c>
      <c r="F65" s="181"/>
      <c r="G65" s="181"/>
      <c r="H65" s="181">
        <f>
'将来負担比率（分子）の構造'!K$42</f>
        <v>
555</v>
      </c>
      <c r="I65" s="181"/>
      <c r="J65" s="181"/>
      <c r="K65" s="181">
        <f>
'将来負担比率（分子）の構造'!L$42</f>
        <v>
854</v>
      </c>
      <c r="L65" s="181"/>
      <c r="M65" s="181"/>
      <c r="N65" s="181">
        <f>
'将来負担比率（分子）の構造'!M$42</f>
        <v>
2963</v>
      </c>
      <c r="O65" s="181"/>
      <c r="P65" s="181"/>
    </row>
    <row r="66" spans="1:16" x14ac:dyDescent="0.2">
      <c r="A66" s="181" t="s">
        <v>
31</v>
      </c>
      <c r="B66" s="181">
        <f>
'将来負担比率（分子）の構造'!I$41</f>
        <v>
29087</v>
      </c>
      <c r="C66" s="181"/>
      <c r="D66" s="181"/>
      <c r="E66" s="181">
        <f>
'将来負担比率（分子）の構造'!J$41</f>
        <v>
27550</v>
      </c>
      <c r="F66" s="181"/>
      <c r="G66" s="181"/>
      <c r="H66" s="181">
        <f>
'将来負担比率（分子）の構造'!K$41</f>
        <v>
26523</v>
      </c>
      <c r="I66" s="181"/>
      <c r="J66" s="181"/>
      <c r="K66" s="181">
        <f>
'将来負担比率（分子）の構造'!L$41</f>
        <v>
26449</v>
      </c>
      <c r="L66" s="181"/>
      <c r="M66" s="181"/>
      <c r="N66" s="181">
        <f>
'将来負担比率（分子）の構造'!M$41</f>
        <v>
25562</v>
      </c>
      <c r="O66" s="181"/>
      <c r="P66" s="181"/>
    </row>
    <row r="67" spans="1:16" x14ac:dyDescent="0.2">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2864</v>
      </c>
      <c r="C72" s="185">
        <f>
基金残高に係る経年分析!G55</f>
        <v>
3017</v>
      </c>
      <c r="D72" s="185">
        <f>
基金残高に係る経年分析!H55</f>
        <v>
2901</v>
      </c>
    </row>
    <row r="73" spans="1:16" x14ac:dyDescent="0.2">
      <c r="A73" s="184" t="s">
        <v>
78</v>
      </c>
      <c r="B73" s="185">
        <f>
基金残高に係る経年分析!F56</f>
        <v>
105</v>
      </c>
      <c r="C73" s="185">
        <f>
基金残高に係る経年分析!G56</f>
        <v>
5</v>
      </c>
      <c r="D73" s="185">
        <f>
基金残高に係る経年分析!H56</f>
        <v>
5</v>
      </c>
    </row>
    <row r="74" spans="1:16" x14ac:dyDescent="0.2">
      <c r="A74" s="184" t="s">
        <v>
79</v>
      </c>
      <c r="B74" s="185">
        <f>
基金残高に係る経年分析!F57</f>
        <v>
6936</v>
      </c>
      <c r="C74" s="185">
        <f>
基金残高に係る経年分析!G57</f>
        <v>
7665</v>
      </c>
      <c r="D74" s="185">
        <f>
基金残高に係る経年分析!H57</f>
        <v>
8159</v>
      </c>
    </row>
  </sheetData>
  <sheetProtection algorithmName="SHA-512" hashValue="i58++WuqyrED0wNacmV35XENZWCKwPEksyO181F+YJRGT2xZRmDKAJkDBSJBqNONxZIUFuzHb2v+UNUjgJ81/Q==" saltValue="VBtqgH/oG1Vt2rNwxArn9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212</v>
      </c>
      <c r="DI1" s="660"/>
      <c r="DJ1" s="660"/>
      <c r="DK1" s="660"/>
      <c r="DL1" s="660"/>
      <c r="DM1" s="660"/>
      <c r="DN1" s="661"/>
      <c r="DO1" s="226"/>
      <c r="DP1" s="659" t="s">
        <v>
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
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
1</v>
      </c>
      <c r="C4" s="663"/>
      <c r="D4" s="663"/>
      <c r="E4" s="663"/>
      <c r="F4" s="663"/>
      <c r="G4" s="663"/>
      <c r="H4" s="663"/>
      <c r="I4" s="663"/>
      <c r="J4" s="663"/>
      <c r="K4" s="663"/>
      <c r="L4" s="663"/>
      <c r="M4" s="663"/>
      <c r="N4" s="663"/>
      <c r="O4" s="663"/>
      <c r="P4" s="663"/>
      <c r="Q4" s="664"/>
      <c r="R4" s="662" t="s">
        <v>
218</v>
      </c>
      <c r="S4" s="663"/>
      <c r="T4" s="663"/>
      <c r="U4" s="663"/>
      <c r="V4" s="663"/>
      <c r="W4" s="663"/>
      <c r="X4" s="663"/>
      <c r="Y4" s="664"/>
      <c r="Z4" s="662" t="s">
        <v>
219</v>
      </c>
      <c r="AA4" s="663"/>
      <c r="AB4" s="663"/>
      <c r="AC4" s="664"/>
      <c r="AD4" s="662" t="s">
        <v>
220</v>
      </c>
      <c r="AE4" s="663"/>
      <c r="AF4" s="663"/>
      <c r="AG4" s="663"/>
      <c r="AH4" s="663"/>
      <c r="AI4" s="663"/>
      <c r="AJ4" s="663"/>
      <c r="AK4" s="664"/>
      <c r="AL4" s="662" t="s">
        <v>
219</v>
      </c>
      <c r="AM4" s="663"/>
      <c r="AN4" s="663"/>
      <c r="AO4" s="664"/>
      <c r="AP4" s="668" t="s">
        <v>
221</v>
      </c>
      <c r="AQ4" s="668"/>
      <c r="AR4" s="668"/>
      <c r="AS4" s="668"/>
      <c r="AT4" s="668"/>
      <c r="AU4" s="668"/>
      <c r="AV4" s="668"/>
      <c r="AW4" s="668"/>
      <c r="AX4" s="668"/>
      <c r="AY4" s="668"/>
      <c r="AZ4" s="668"/>
      <c r="BA4" s="668"/>
      <c r="BB4" s="668"/>
      <c r="BC4" s="668"/>
      <c r="BD4" s="668"/>
      <c r="BE4" s="668"/>
      <c r="BF4" s="668"/>
      <c r="BG4" s="668" t="s">
        <v>
222</v>
      </c>
      <c r="BH4" s="668"/>
      <c r="BI4" s="668"/>
      <c r="BJ4" s="668"/>
      <c r="BK4" s="668"/>
      <c r="BL4" s="668"/>
      <c r="BM4" s="668"/>
      <c r="BN4" s="668"/>
      <c r="BO4" s="668" t="s">
        <v>
219</v>
      </c>
      <c r="BP4" s="668"/>
      <c r="BQ4" s="668"/>
      <c r="BR4" s="668"/>
      <c r="BS4" s="668" t="s">
        <v>
223</v>
      </c>
      <c r="BT4" s="668"/>
      <c r="BU4" s="668"/>
      <c r="BV4" s="668"/>
      <c r="BW4" s="668"/>
      <c r="BX4" s="668"/>
      <c r="BY4" s="668"/>
      <c r="BZ4" s="668"/>
      <c r="CA4" s="668"/>
      <c r="CB4" s="668"/>
      <c r="CD4" s="665" t="s">
        <v>
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
225</v>
      </c>
      <c r="C5" s="670"/>
      <c r="D5" s="670"/>
      <c r="E5" s="670"/>
      <c r="F5" s="670"/>
      <c r="G5" s="670"/>
      <c r="H5" s="670"/>
      <c r="I5" s="670"/>
      <c r="J5" s="670"/>
      <c r="K5" s="670"/>
      <c r="L5" s="670"/>
      <c r="M5" s="670"/>
      <c r="N5" s="670"/>
      <c r="O5" s="670"/>
      <c r="P5" s="670"/>
      <c r="Q5" s="671"/>
      <c r="R5" s="672">
        <v>
31886129</v>
      </c>
      <c r="S5" s="673"/>
      <c r="T5" s="673"/>
      <c r="U5" s="673"/>
      <c r="V5" s="673"/>
      <c r="W5" s="673"/>
      <c r="X5" s="673"/>
      <c r="Y5" s="674"/>
      <c r="Z5" s="675">
        <v>
47.1</v>
      </c>
      <c r="AA5" s="675"/>
      <c r="AB5" s="675"/>
      <c r="AC5" s="675"/>
      <c r="AD5" s="676">
        <v>
29525413</v>
      </c>
      <c r="AE5" s="676"/>
      <c r="AF5" s="676"/>
      <c r="AG5" s="676"/>
      <c r="AH5" s="676"/>
      <c r="AI5" s="676"/>
      <c r="AJ5" s="676"/>
      <c r="AK5" s="676"/>
      <c r="AL5" s="677">
        <v>
84.5</v>
      </c>
      <c r="AM5" s="678"/>
      <c r="AN5" s="678"/>
      <c r="AO5" s="679"/>
      <c r="AP5" s="669" t="s">
        <v>
226</v>
      </c>
      <c r="AQ5" s="670"/>
      <c r="AR5" s="670"/>
      <c r="AS5" s="670"/>
      <c r="AT5" s="670"/>
      <c r="AU5" s="670"/>
      <c r="AV5" s="670"/>
      <c r="AW5" s="670"/>
      <c r="AX5" s="670"/>
      <c r="AY5" s="670"/>
      <c r="AZ5" s="670"/>
      <c r="BA5" s="670"/>
      <c r="BB5" s="670"/>
      <c r="BC5" s="670"/>
      <c r="BD5" s="670"/>
      <c r="BE5" s="670"/>
      <c r="BF5" s="671"/>
      <c r="BG5" s="683">
        <v>
29525414</v>
      </c>
      <c r="BH5" s="684"/>
      <c r="BI5" s="684"/>
      <c r="BJ5" s="684"/>
      <c r="BK5" s="684"/>
      <c r="BL5" s="684"/>
      <c r="BM5" s="684"/>
      <c r="BN5" s="685"/>
      <c r="BO5" s="686">
        <v>
92.6</v>
      </c>
      <c r="BP5" s="686"/>
      <c r="BQ5" s="686"/>
      <c r="BR5" s="686"/>
      <c r="BS5" s="687">
        <v>
344332</v>
      </c>
      <c r="BT5" s="687"/>
      <c r="BU5" s="687"/>
      <c r="BV5" s="687"/>
      <c r="BW5" s="687"/>
      <c r="BX5" s="687"/>
      <c r="BY5" s="687"/>
      <c r="BZ5" s="687"/>
      <c r="CA5" s="687"/>
      <c r="CB5" s="691"/>
      <c r="CD5" s="665" t="s">
        <v>
221</v>
      </c>
      <c r="CE5" s="666"/>
      <c r="CF5" s="666"/>
      <c r="CG5" s="666"/>
      <c r="CH5" s="666"/>
      <c r="CI5" s="666"/>
      <c r="CJ5" s="666"/>
      <c r="CK5" s="666"/>
      <c r="CL5" s="666"/>
      <c r="CM5" s="666"/>
      <c r="CN5" s="666"/>
      <c r="CO5" s="666"/>
      <c r="CP5" s="666"/>
      <c r="CQ5" s="667"/>
      <c r="CR5" s="665" t="s">
        <v>
227</v>
      </c>
      <c r="CS5" s="666"/>
      <c r="CT5" s="666"/>
      <c r="CU5" s="666"/>
      <c r="CV5" s="666"/>
      <c r="CW5" s="666"/>
      <c r="CX5" s="666"/>
      <c r="CY5" s="667"/>
      <c r="CZ5" s="665" t="s">
        <v>
219</v>
      </c>
      <c r="DA5" s="666"/>
      <c r="DB5" s="666"/>
      <c r="DC5" s="667"/>
      <c r="DD5" s="665" t="s">
        <v>
228</v>
      </c>
      <c r="DE5" s="666"/>
      <c r="DF5" s="666"/>
      <c r="DG5" s="666"/>
      <c r="DH5" s="666"/>
      <c r="DI5" s="666"/>
      <c r="DJ5" s="666"/>
      <c r="DK5" s="666"/>
      <c r="DL5" s="666"/>
      <c r="DM5" s="666"/>
      <c r="DN5" s="666"/>
      <c r="DO5" s="666"/>
      <c r="DP5" s="667"/>
      <c r="DQ5" s="665" t="s">
        <v>
229</v>
      </c>
      <c r="DR5" s="666"/>
      <c r="DS5" s="666"/>
      <c r="DT5" s="666"/>
      <c r="DU5" s="666"/>
      <c r="DV5" s="666"/>
      <c r="DW5" s="666"/>
      <c r="DX5" s="666"/>
      <c r="DY5" s="666"/>
      <c r="DZ5" s="666"/>
      <c r="EA5" s="666"/>
      <c r="EB5" s="666"/>
      <c r="EC5" s="667"/>
    </row>
    <row r="6" spans="2:143" ht="11.25" customHeight="1" x14ac:dyDescent="0.2">
      <c r="B6" s="680" t="s">
        <v>
230</v>
      </c>
      <c r="C6" s="681"/>
      <c r="D6" s="681"/>
      <c r="E6" s="681"/>
      <c r="F6" s="681"/>
      <c r="G6" s="681"/>
      <c r="H6" s="681"/>
      <c r="I6" s="681"/>
      <c r="J6" s="681"/>
      <c r="K6" s="681"/>
      <c r="L6" s="681"/>
      <c r="M6" s="681"/>
      <c r="N6" s="681"/>
      <c r="O6" s="681"/>
      <c r="P6" s="681"/>
      <c r="Q6" s="682"/>
      <c r="R6" s="683">
        <v>
269238</v>
      </c>
      <c r="S6" s="684"/>
      <c r="T6" s="684"/>
      <c r="U6" s="684"/>
      <c r="V6" s="684"/>
      <c r="W6" s="684"/>
      <c r="X6" s="684"/>
      <c r="Y6" s="685"/>
      <c r="Z6" s="686">
        <v>
0.4</v>
      </c>
      <c r="AA6" s="686"/>
      <c r="AB6" s="686"/>
      <c r="AC6" s="686"/>
      <c r="AD6" s="687">
        <v>
269238</v>
      </c>
      <c r="AE6" s="687"/>
      <c r="AF6" s="687"/>
      <c r="AG6" s="687"/>
      <c r="AH6" s="687"/>
      <c r="AI6" s="687"/>
      <c r="AJ6" s="687"/>
      <c r="AK6" s="687"/>
      <c r="AL6" s="688">
        <v>
0.8</v>
      </c>
      <c r="AM6" s="689"/>
      <c r="AN6" s="689"/>
      <c r="AO6" s="690"/>
      <c r="AP6" s="680" t="s">
        <v>
231</v>
      </c>
      <c r="AQ6" s="681"/>
      <c r="AR6" s="681"/>
      <c r="AS6" s="681"/>
      <c r="AT6" s="681"/>
      <c r="AU6" s="681"/>
      <c r="AV6" s="681"/>
      <c r="AW6" s="681"/>
      <c r="AX6" s="681"/>
      <c r="AY6" s="681"/>
      <c r="AZ6" s="681"/>
      <c r="BA6" s="681"/>
      <c r="BB6" s="681"/>
      <c r="BC6" s="681"/>
      <c r="BD6" s="681"/>
      <c r="BE6" s="681"/>
      <c r="BF6" s="682"/>
      <c r="BG6" s="683">
        <v>
29525414</v>
      </c>
      <c r="BH6" s="684"/>
      <c r="BI6" s="684"/>
      <c r="BJ6" s="684"/>
      <c r="BK6" s="684"/>
      <c r="BL6" s="684"/>
      <c r="BM6" s="684"/>
      <c r="BN6" s="685"/>
      <c r="BO6" s="686">
        <v>
92.6</v>
      </c>
      <c r="BP6" s="686"/>
      <c r="BQ6" s="686"/>
      <c r="BR6" s="686"/>
      <c r="BS6" s="687">
        <v>
344332</v>
      </c>
      <c r="BT6" s="687"/>
      <c r="BU6" s="687"/>
      <c r="BV6" s="687"/>
      <c r="BW6" s="687"/>
      <c r="BX6" s="687"/>
      <c r="BY6" s="687"/>
      <c r="BZ6" s="687"/>
      <c r="CA6" s="687"/>
      <c r="CB6" s="691"/>
      <c r="CD6" s="694" t="s">
        <v>
232</v>
      </c>
      <c r="CE6" s="695"/>
      <c r="CF6" s="695"/>
      <c r="CG6" s="695"/>
      <c r="CH6" s="695"/>
      <c r="CI6" s="695"/>
      <c r="CJ6" s="695"/>
      <c r="CK6" s="695"/>
      <c r="CL6" s="695"/>
      <c r="CM6" s="695"/>
      <c r="CN6" s="695"/>
      <c r="CO6" s="695"/>
      <c r="CP6" s="695"/>
      <c r="CQ6" s="696"/>
      <c r="CR6" s="683">
        <v>
451853</v>
      </c>
      <c r="CS6" s="684"/>
      <c r="CT6" s="684"/>
      <c r="CU6" s="684"/>
      <c r="CV6" s="684"/>
      <c r="CW6" s="684"/>
      <c r="CX6" s="684"/>
      <c r="CY6" s="685"/>
      <c r="CZ6" s="677">
        <v>
0.7</v>
      </c>
      <c r="DA6" s="678"/>
      <c r="DB6" s="678"/>
      <c r="DC6" s="697"/>
      <c r="DD6" s="692" t="s">
        <v>
127</v>
      </c>
      <c r="DE6" s="684"/>
      <c r="DF6" s="684"/>
      <c r="DG6" s="684"/>
      <c r="DH6" s="684"/>
      <c r="DI6" s="684"/>
      <c r="DJ6" s="684"/>
      <c r="DK6" s="684"/>
      <c r="DL6" s="684"/>
      <c r="DM6" s="684"/>
      <c r="DN6" s="684"/>
      <c r="DO6" s="684"/>
      <c r="DP6" s="685"/>
      <c r="DQ6" s="692">
        <v>
451747</v>
      </c>
      <c r="DR6" s="684"/>
      <c r="DS6" s="684"/>
      <c r="DT6" s="684"/>
      <c r="DU6" s="684"/>
      <c r="DV6" s="684"/>
      <c r="DW6" s="684"/>
      <c r="DX6" s="684"/>
      <c r="DY6" s="684"/>
      <c r="DZ6" s="684"/>
      <c r="EA6" s="684"/>
      <c r="EB6" s="684"/>
      <c r="EC6" s="693"/>
    </row>
    <row r="7" spans="2:143" ht="11.25" customHeight="1" x14ac:dyDescent="0.2">
      <c r="B7" s="680" t="s">
        <v>
233</v>
      </c>
      <c r="C7" s="681"/>
      <c r="D7" s="681"/>
      <c r="E7" s="681"/>
      <c r="F7" s="681"/>
      <c r="G7" s="681"/>
      <c r="H7" s="681"/>
      <c r="I7" s="681"/>
      <c r="J7" s="681"/>
      <c r="K7" s="681"/>
      <c r="L7" s="681"/>
      <c r="M7" s="681"/>
      <c r="N7" s="681"/>
      <c r="O7" s="681"/>
      <c r="P7" s="681"/>
      <c r="Q7" s="682"/>
      <c r="R7" s="683">
        <v>
45600</v>
      </c>
      <c r="S7" s="684"/>
      <c r="T7" s="684"/>
      <c r="U7" s="684"/>
      <c r="V7" s="684"/>
      <c r="W7" s="684"/>
      <c r="X7" s="684"/>
      <c r="Y7" s="685"/>
      <c r="Z7" s="686">
        <v>
0.1</v>
      </c>
      <c r="AA7" s="686"/>
      <c r="AB7" s="686"/>
      <c r="AC7" s="686"/>
      <c r="AD7" s="687">
        <v>
45600</v>
      </c>
      <c r="AE7" s="687"/>
      <c r="AF7" s="687"/>
      <c r="AG7" s="687"/>
      <c r="AH7" s="687"/>
      <c r="AI7" s="687"/>
      <c r="AJ7" s="687"/>
      <c r="AK7" s="687"/>
      <c r="AL7" s="688">
        <v>
0.1</v>
      </c>
      <c r="AM7" s="689"/>
      <c r="AN7" s="689"/>
      <c r="AO7" s="690"/>
      <c r="AP7" s="680" t="s">
        <v>
234</v>
      </c>
      <c r="AQ7" s="681"/>
      <c r="AR7" s="681"/>
      <c r="AS7" s="681"/>
      <c r="AT7" s="681"/>
      <c r="AU7" s="681"/>
      <c r="AV7" s="681"/>
      <c r="AW7" s="681"/>
      <c r="AX7" s="681"/>
      <c r="AY7" s="681"/>
      <c r="AZ7" s="681"/>
      <c r="BA7" s="681"/>
      <c r="BB7" s="681"/>
      <c r="BC7" s="681"/>
      <c r="BD7" s="681"/>
      <c r="BE7" s="681"/>
      <c r="BF7" s="682"/>
      <c r="BG7" s="683">
        <v>
16541973</v>
      </c>
      <c r="BH7" s="684"/>
      <c r="BI7" s="684"/>
      <c r="BJ7" s="684"/>
      <c r="BK7" s="684"/>
      <c r="BL7" s="684"/>
      <c r="BM7" s="684"/>
      <c r="BN7" s="685"/>
      <c r="BO7" s="686">
        <v>
51.9</v>
      </c>
      <c r="BP7" s="686"/>
      <c r="BQ7" s="686"/>
      <c r="BR7" s="686"/>
      <c r="BS7" s="687">
        <v>
344332</v>
      </c>
      <c r="BT7" s="687"/>
      <c r="BU7" s="687"/>
      <c r="BV7" s="687"/>
      <c r="BW7" s="687"/>
      <c r="BX7" s="687"/>
      <c r="BY7" s="687"/>
      <c r="BZ7" s="687"/>
      <c r="CA7" s="687"/>
      <c r="CB7" s="691"/>
      <c r="CD7" s="698" t="s">
        <v>
235</v>
      </c>
      <c r="CE7" s="699"/>
      <c r="CF7" s="699"/>
      <c r="CG7" s="699"/>
      <c r="CH7" s="699"/>
      <c r="CI7" s="699"/>
      <c r="CJ7" s="699"/>
      <c r="CK7" s="699"/>
      <c r="CL7" s="699"/>
      <c r="CM7" s="699"/>
      <c r="CN7" s="699"/>
      <c r="CO7" s="699"/>
      <c r="CP7" s="699"/>
      <c r="CQ7" s="700"/>
      <c r="CR7" s="683">
        <v>
6585130</v>
      </c>
      <c r="CS7" s="684"/>
      <c r="CT7" s="684"/>
      <c r="CU7" s="684"/>
      <c r="CV7" s="684"/>
      <c r="CW7" s="684"/>
      <c r="CX7" s="684"/>
      <c r="CY7" s="685"/>
      <c r="CZ7" s="686">
        <v>
10</v>
      </c>
      <c r="DA7" s="686"/>
      <c r="DB7" s="686"/>
      <c r="DC7" s="686"/>
      <c r="DD7" s="692">
        <v>
98267</v>
      </c>
      <c r="DE7" s="684"/>
      <c r="DF7" s="684"/>
      <c r="DG7" s="684"/>
      <c r="DH7" s="684"/>
      <c r="DI7" s="684"/>
      <c r="DJ7" s="684"/>
      <c r="DK7" s="684"/>
      <c r="DL7" s="684"/>
      <c r="DM7" s="684"/>
      <c r="DN7" s="684"/>
      <c r="DO7" s="684"/>
      <c r="DP7" s="685"/>
      <c r="DQ7" s="692">
        <v>
5855168</v>
      </c>
      <c r="DR7" s="684"/>
      <c r="DS7" s="684"/>
      <c r="DT7" s="684"/>
      <c r="DU7" s="684"/>
      <c r="DV7" s="684"/>
      <c r="DW7" s="684"/>
      <c r="DX7" s="684"/>
      <c r="DY7" s="684"/>
      <c r="DZ7" s="684"/>
      <c r="EA7" s="684"/>
      <c r="EB7" s="684"/>
      <c r="EC7" s="693"/>
    </row>
    <row r="8" spans="2:143" ht="11.25" customHeight="1" x14ac:dyDescent="0.2">
      <c r="B8" s="680" t="s">
        <v>
236</v>
      </c>
      <c r="C8" s="681"/>
      <c r="D8" s="681"/>
      <c r="E8" s="681"/>
      <c r="F8" s="681"/>
      <c r="G8" s="681"/>
      <c r="H8" s="681"/>
      <c r="I8" s="681"/>
      <c r="J8" s="681"/>
      <c r="K8" s="681"/>
      <c r="L8" s="681"/>
      <c r="M8" s="681"/>
      <c r="N8" s="681"/>
      <c r="O8" s="681"/>
      <c r="P8" s="681"/>
      <c r="Q8" s="682"/>
      <c r="R8" s="683">
        <v>
226712</v>
      </c>
      <c r="S8" s="684"/>
      <c r="T8" s="684"/>
      <c r="U8" s="684"/>
      <c r="V8" s="684"/>
      <c r="W8" s="684"/>
      <c r="X8" s="684"/>
      <c r="Y8" s="685"/>
      <c r="Z8" s="686">
        <v>
0.3</v>
      </c>
      <c r="AA8" s="686"/>
      <c r="AB8" s="686"/>
      <c r="AC8" s="686"/>
      <c r="AD8" s="687">
        <v>
226712</v>
      </c>
      <c r="AE8" s="687"/>
      <c r="AF8" s="687"/>
      <c r="AG8" s="687"/>
      <c r="AH8" s="687"/>
      <c r="AI8" s="687"/>
      <c r="AJ8" s="687"/>
      <c r="AK8" s="687"/>
      <c r="AL8" s="688">
        <v>
0.6</v>
      </c>
      <c r="AM8" s="689"/>
      <c r="AN8" s="689"/>
      <c r="AO8" s="690"/>
      <c r="AP8" s="680" t="s">
        <v>
237</v>
      </c>
      <c r="AQ8" s="681"/>
      <c r="AR8" s="681"/>
      <c r="AS8" s="681"/>
      <c r="AT8" s="681"/>
      <c r="AU8" s="681"/>
      <c r="AV8" s="681"/>
      <c r="AW8" s="681"/>
      <c r="AX8" s="681"/>
      <c r="AY8" s="681"/>
      <c r="AZ8" s="681"/>
      <c r="BA8" s="681"/>
      <c r="BB8" s="681"/>
      <c r="BC8" s="681"/>
      <c r="BD8" s="681"/>
      <c r="BE8" s="681"/>
      <c r="BF8" s="682"/>
      <c r="BG8" s="683">
        <v>
339177</v>
      </c>
      <c r="BH8" s="684"/>
      <c r="BI8" s="684"/>
      <c r="BJ8" s="684"/>
      <c r="BK8" s="684"/>
      <c r="BL8" s="684"/>
      <c r="BM8" s="684"/>
      <c r="BN8" s="685"/>
      <c r="BO8" s="686">
        <v>
1.1000000000000001</v>
      </c>
      <c r="BP8" s="686"/>
      <c r="BQ8" s="686"/>
      <c r="BR8" s="686"/>
      <c r="BS8" s="692" t="s">
        <v>
238</v>
      </c>
      <c r="BT8" s="684"/>
      <c r="BU8" s="684"/>
      <c r="BV8" s="684"/>
      <c r="BW8" s="684"/>
      <c r="BX8" s="684"/>
      <c r="BY8" s="684"/>
      <c r="BZ8" s="684"/>
      <c r="CA8" s="684"/>
      <c r="CB8" s="693"/>
      <c r="CD8" s="698" t="s">
        <v>
239</v>
      </c>
      <c r="CE8" s="699"/>
      <c r="CF8" s="699"/>
      <c r="CG8" s="699"/>
      <c r="CH8" s="699"/>
      <c r="CI8" s="699"/>
      <c r="CJ8" s="699"/>
      <c r="CK8" s="699"/>
      <c r="CL8" s="699"/>
      <c r="CM8" s="699"/>
      <c r="CN8" s="699"/>
      <c r="CO8" s="699"/>
      <c r="CP8" s="699"/>
      <c r="CQ8" s="700"/>
      <c r="CR8" s="683">
        <v>
34572799</v>
      </c>
      <c r="CS8" s="684"/>
      <c r="CT8" s="684"/>
      <c r="CU8" s="684"/>
      <c r="CV8" s="684"/>
      <c r="CW8" s="684"/>
      <c r="CX8" s="684"/>
      <c r="CY8" s="685"/>
      <c r="CZ8" s="686">
        <v>
52.7</v>
      </c>
      <c r="DA8" s="686"/>
      <c r="DB8" s="686"/>
      <c r="DC8" s="686"/>
      <c r="DD8" s="692">
        <v>
336016</v>
      </c>
      <c r="DE8" s="684"/>
      <c r="DF8" s="684"/>
      <c r="DG8" s="684"/>
      <c r="DH8" s="684"/>
      <c r="DI8" s="684"/>
      <c r="DJ8" s="684"/>
      <c r="DK8" s="684"/>
      <c r="DL8" s="684"/>
      <c r="DM8" s="684"/>
      <c r="DN8" s="684"/>
      <c r="DO8" s="684"/>
      <c r="DP8" s="685"/>
      <c r="DQ8" s="692">
        <v>
15726169</v>
      </c>
      <c r="DR8" s="684"/>
      <c r="DS8" s="684"/>
      <c r="DT8" s="684"/>
      <c r="DU8" s="684"/>
      <c r="DV8" s="684"/>
      <c r="DW8" s="684"/>
      <c r="DX8" s="684"/>
      <c r="DY8" s="684"/>
      <c r="DZ8" s="684"/>
      <c r="EA8" s="684"/>
      <c r="EB8" s="684"/>
      <c r="EC8" s="693"/>
    </row>
    <row r="9" spans="2:143" ht="11.25" customHeight="1" x14ac:dyDescent="0.2">
      <c r="B9" s="680" t="s">
        <v>
240</v>
      </c>
      <c r="C9" s="681"/>
      <c r="D9" s="681"/>
      <c r="E9" s="681"/>
      <c r="F9" s="681"/>
      <c r="G9" s="681"/>
      <c r="H9" s="681"/>
      <c r="I9" s="681"/>
      <c r="J9" s="681"/>
      <c r="K9" s="681"/>
      <c r="L9" s="681"/>
      <c r="M9" s="681"/>
      <c r="N9" s="681"/>
      <c r="O9" s="681"/>
      <c r="P9" s="681"/>
      <c r="Q9" s="682"/>
      <c r="R9" s="683">
        <v>
139834</v>
      </c>
      <c r="S9" s="684"/>
      <c r="T9" s="684"/>
      <c r="U9" s="684"/>
      <c r="V9" s="684"/>
      <c r="W9" s="684"/>
      <c r="X9" s="684"/>
      <c r="Y9" s="685"/>
      <c r="Z9" s="686">
        <v>
0.2</v>
      </c>
      <c r="AA9" s="686"/>
      <c r="AB9" s="686"/>
      <c r="AC9" s="686"/>
      <c r="AD9" s="687">
        <v>
139834</v>
      </c>
      <c r="AE9" s="687"/>
      <c r="AF9" s="687"/>
      <c r="AG9" s="687"/>
      <c r="AH9" s="687"/>
      <c r="AI9" s="687"/>
      <c r="AJ9" s="687"/>
      <c r="AK9" s="687"/>
      <c r="AL9" s="688">
        <v>
0.4</v>
      </c>
      <c r="AM9" s="689"/>
      <c r="AN9" s="689"/>
      <c r="AO9" s="690"/>
      <c r="AP9" s="680" t="s">
        <v>
241</v>
      </c>
      <c r="AQ9" s="681"/>
      <c r="AR9" s="681"/>
      <c r="AS9" s="681"/>
      <c r="AT9" s="681"/>
      <c r="AU9" s="681"/>
      <c r="AV9" s="681"/>
      <c r="AW9" s="681"/>
      <c r="AX9" s="681"/>
      <c r="AY9" s="681"/>
      <c r="AZ9" s="681"/>
      <c r="BA9" s="681"/>
      <c r="BB9" s="681"/>
      <c r="BC9" s="681"/>
      <c r="BD9" s="681"/>
      <c r="BE9" s="681"/>
      <c r="BF9" s="682"/>
      <c r="BG9" s="683">
        <v>
13765372</v>
      </c>
      <c r="BH9" s="684"/>
      <c r="BI9" s="684"/>
      <c r="BJ9" s="684"/>
      <c r="BK9" s="684"/>
      <c r="BL9" s="684"/>
      <c r="BM9" s="684"/>
      <c r="BN9" s="685"/>
      <c r="BO9" s="686">
        <v>
43.2</v>
      </c>
      <c r="BP9" s="686"/>
      <c r="BQ9" s="686"/>
      <c r="BR9" s="686"/>
      <c r="BS9" s="692" t="s">
        <v>
127</v>
      </c>
      <c r="BT9" s="684"/>
      <c r="BU9" s="684"/>
      <c r="BV9" s="684"/>
      <c r="BW9" s="684"/>
      <c r="BX9" s="684"/>
      <c r="BY9" s="684"/>
      <c r="BZ9" s="684"/>
      <c r="CA9" s="684"/>
      <c r="CB9" s="693"/>
      <c r="CD9" s="698" t="s">
        <v>
242</v>
      </c>
      <c r="CE9" s="699"/>
      <c r="CF9" s="699"/>
      <c r="CG9" s="699"/>
      <c r="CH9" s="699"/>
      <c r="CI9" s="699"/>
      <c r="CJ9" s="699"/>
      <c r="CK9" s="699"/>
      <c r="CL9" s="699"/>
      <c r="CM9" s="699"/>
      <c r="CN9" s="699"/>
      <c r="CO9" s="699"/>
      <c r="CP9" s="699"/>
      <c r="CQ9" s="700"/>
      <c r="CR9" s="683">
        <v>
5570066</v>
      </c>
      <c r="CS9" s="684"/>
      <c r="CT9" s="684"/>
      <c r="CU9" s="684"/>
      <c r="CV9" s="684"/>
      <c r="CW9" s="684"/>
      <c r="CX9" s="684"/>
      <c r="CY9" s="685"/>
      <c r="CZ9" s="686">
        <v>
8.5</v>
      </c>
      <c r="DA9" s="686"/>
      <c r="DB9" s="686"/>
      <c r="DC9" s="686"/>
      <c r="DD9" s="692">
        <v>
188974</v>
      </c>
      <c r="DE9" s="684"/>
      <c r="DF9" s="684"/>
      <c r="DG9" s="684"/>
      <c r="DH9" s="684"/>
      <c r="DI9" s="684"/>
      <c r="DJ9" s="684"/>
      <c r="DK9" s="684"/>
      <c r="DL9" s="684"/>
      <c r="DM9" s="684"/>
      <c r="DN9" s="684"/>
      <c r="DO9" s="684"/>
      <c r="DP9" s="685"/>
      <c r="DQ9" s="692">
        <v>
3802557</v>
      </c>
      <c r="DR9" s="684"/>
      <c r="DS9" s="684"/>
      <c r="DT9" s="684"/>
      <c r="DU9" s="684"/>
      <c r="DV9" s="684"/>
      <c r="DW9" s="684"/>
      <c r="DX9" s="684"/>
      <c r="DY9" s="684"/>
      <c r="DZ9" s="684"/>
      <c r="EA9" s="684"/>
      <c r="EB9" s="684"/>
      <c r="EC9" s="693"/>
    </row>
    <row r="10" spans="2:143" ht="11.25" customHeight="1" x14ac:dyDescent="0.2">
      <c r="B10" s="680" t="s">
        <v>
243</v>
      </c>
      <c r="C10" s="681"/>
      <c r="D10" s="681"/>
      <c r="E10" s="681"/>
      <c r="F10" s="681"/>
      <c r="G10" s="681"/>
      <c r="H10" s="681"/>
      <c r="I10" s="681"/>
      <c r="J10" s="681"/>
      <c r="K10" s="681"/>
      <c r="L10" s="681"/>
      <c r="M10" s="681"/>
      <c r="N10" s="681"/>
      <c r="O10" s="681"/>
      <c r="P10" s="681"/>
      <c r="Q10" s="682"/>
      <c r="R10" s="683" t="s">
        <v>
238</v>
      </c>
      <c r="S10" s="684"/>
      <c r="T10" s="684"/>
      <c r="U10" s="684"/>
      <c r="V10" s="684"/>
      <c r="W10" s="684"/>
      <c r="X10" s="684"/>
      <c r="Y10" s="685"/>
      <c r="Z10" s="686" t="s">
        <v>
238</v>
      </c>
      <c r="AA10" s="686"/>
      <c r="AB10" s="686"/>
      <c r="AC10" s="686"/>
      <c r="AD10" s="687" t="s">
        <v>
238</v>
      </c>
      <c r="AE10" s="687"/>
      <c r="AF10" s="687"/>
      <c r="AG10" s="687"/>
      <c r="AH10" s="687"/>
      <c r="AI10" s="687"/>
      <c r="AJ10" s="687"/>
      <c r="AK10" s="687"/>
      <c r="AL10" s="688" t="s">
        <v>
238</v>
      </c>
      <c r="AM10" s="689"/>
      <c r="AN10" s="689"/>
      <c r="AO10" s="690"/>
      <c r="AP10" s="680" t="s">
        <v>
244</v>
      </c>
      <c r="AQ10" s="681"/>
      <c r="AR10" s="681"/>
      <c r="AS10" s="681"/>
      <c r="AT10" s="681"/>
      <c r="AU10" s="681"/>
      <c r="AV10" s="681"/>
      <c r="AW10" s="681"/>
      <c r="AX10" s="681"/>
      <c r="AY10" s="681"/>
      <c r="AZ10" s="681"/>
      <c r="BA10" s="681"/>
      <c r="BB10" s="681"/>
      <c r="BC10" s="681"/>
      <c r="BD10" s="681"/>
      <c r="BE10" s="681"/>
      <c r="BF10" s="682"/>
      <c r="BG10" s="683">
        <v>
363275</v>
      </c>
      <c r="BH10" s="684"/>
      <c r="BI10" s="684"/>
      <c r="BJ10" s="684"/>
      <c r="BK10" s="684"/>
      <c r="BL10" s="684"/>
      <c r="BM10" s="684"/>
      <c r="BN10" s="685"/>
      <c r="BO10" s="686">
        <v>
1.1000000000000001</v>
      </c>
      <c r="BP10" s="686"/>
      <c r="BQ10" s="686"/>
      <c r="BR10" s="686"/>
      <c r="BS10" s="692" t="s">
        <v>
238</v>
      </c>
      <c r="BT10" s="684"/>
      <c r="BU10" s="684"/>
      <c r="BV10" s="684"/>
      <c r="BW10" s="684"/>
      <c r="BX10" s="684"/>
      <c r="BY10" s="684"/>
      <c r="BZ10" s="684"/>
      <c r="CA10" s="684"/>
      <c r="CB10" s="693"/>
      <c r="CD10" s="698" t="s">
        <v>
245</v>
      </c>
      <c r="CE10" s="699"/>
      <c r="CF10" s="699"/>
      <c r="CG10" s="699"/>
      <c r="CH10" s="699"/>
      <c r="CI10" s="699"/>
      <c r="CJ10" s="699"/>
      <c r="CK10" s="699"/>
      <c r="CL10" s="699"/>
      <c r="CM10" s="699"/>
      <c r="CN10" s="699"/>
      <c r="CO10" s="699"/>
      <c r="CP10" s="699"/>
      <c r="CQ10" s="700"/>
      <c r="CR10" s="683">
        <v>
209834</v>
      </c>
      <c r="CS10" s="684"/>
      <c r="CT10" s="684"/>
      <c r="CU10" s="684"/>
      <c r="CV10" s="684"/>
      <c r="CW10" s="684"/>
      <c r="CX10" s="684"/>
      <c r="CY10" s="685"/>
      <c r="CZ10" s="686">
        <v>
0.3</v>
      </c>
      <c r="DA10" s="686"/>
      <c r="DB10" s="686"/>
      <c r="DC10" s="686"/>
      <c r="DD10" s="692" t="s">
        <v>
238</v>
      </c>
      <c r="DE10" s="684"/>
      <c r="DF10" s="684"/>
      <c r="DG10" s="684"/>
      <c r="DH10" s="684"/>
      <c r="DI10" s="684"/>
      <c r="DJ10" s="684"/>
      <c r="DK10" s="684"/>
      <c r="DL10" s="684"/>
      <c r="DM10" s="684"/>
      <c r="DN10" s="684"/>
      <c r="DO10" s="684"/>
      <c r="DP10" s="685"/>
      <c r="DQ10" s="692">
        <v>
165861</v>
      </c>
      <c r="DR10" s="684"/>
      <c r="DS10" s="684"/>
      <c r="DT10" s="684"/>
      <c r="DU10" s="684"/>
      <c r="DV10" s="684"/>
      <c r="DW10" s="684"/>
      <c r="DX10" s="684"/>
      <c r="DY10" s="684"/>
      <c r="DZ10" s="684"/>
      <c r="EA10" s="684"/>
      <c r="EB10" s="684"/>
      <c r="EC10" s="693"/>
    </row>
    <row r="11" spans="2:143" ht="11.25" customHeight="1" x14ac:dyDescent="0.2">
      <c r="B11" s="680" t="s">
        <v>
246</v>
      </c>
      <c r="C11" s="681"/>
      <c r="D11" s="681"/>
      <c r="E11" s="681"/>
      <c r="F11" s="681"/>
      <c r="G11" s="681"/>
      <c r="H11" s="681"/>
      <c r="I11" s="681"/>
      <c r="J11" s="681"/>
      <c r="K11" s="681"/>
      <c r="L11" s="681"/>
      <c r="M11" s="681"/>
      <c r="N11" s="681"/>
      <c r="O11" s="681"/>
      <c r="P11" s="681"/>
      <c r="Q11" s="682"/>
      <c r="R11" s="683">
        <v>
3124037</v>
      </c>
      <c r="S11" s="684"/>
      <c r="T11" s="684"/>
      <c r="U11" s="684"/>
      <c r="V11" s="684"/>
      <c r="W11" s="684"/>
      <c r="X11" s="684"/>
      <c r="Y11" s="685"/>
      <c r="Z11" s="688">
        <v>
4.5999999999999996</v>
      </c>
      <c r="AA11" s="689"/>
      <c r="AB11" s="689"/>
      <c r="AC11" s="701"/>
      <c r="AD11" s="692">
        <v>
3124037</v>
      </c>
      <c r="AE11" s="684"/>
      <c r="AF11" s="684"/>
      <c r="AG11" s="684"/>
      <c r="AH11" s="684"/>
      <c r="AI11" s="684"/>
      <c r="AJ11" s="684"/>
      <c r="AK11" s="685"/>
      <c r="AL11" s="688">
        <v>
8.9</v>
      </c>
      <c r="AM11" s="689"/>
      <c r="AN11" s="689"/>
      <c r="AO11" s="690"/>
      <c r="AP11" s="680" t="s">
        <v>
247</v>
      </c>
      <c r="AQ11" s="681"/>
      <c r="AR11" s="681"/>
      <c r="AS11" s="681"/>
      <c r="AT11" s="681"/>
      <c r="AU11" s="681"/>
      <c r="AV11" s="681"/>
      <c r="AW11" s="681"/>
      <c r="AX11" s="681"/>
      <c r="AY11" s="681"/>
      <c r="AZ11" s="681"/>
      <c r="BA11" s="681"/>
      <c r="BB11" s="681"/>
      <c r="BC11" s="681"/>
      <c r="BD11" s="681"/>
      <c r="BE11" s="681"/>
      <c r="BF11" s="682"/>
      <c r="BG11" s="683">
        <v>
2074149</v>
      </c>
      <c r="BH11" s="684"/>
      <c r="BI11" s="684"/>
      <c r="BJ11" s="684"/>
      <c r="BK11" s="684"/>
      <c r="BL11" s="684"/>
      <c r="BM11" s="684"/>
      <c r="BN11" s="685"/>
      <c r="BO11" s="686">
        <v>
6.5</v>
      </c>
      <c r="BP11" s="686"/>
      <c r="BQ11" s="686"/>
      <c r="BR11" s="686"/>
      <c r="BS11" s="692">
        <v>
344332</v>
      </c>
      <c r="BT11" s="684"/>
      <c r="BU11" s="684"/>
      <c r="BV11" s="684"/>
      <c r="BW11" s="684"/>
      <c r="BX11" s="684"/>
      <c r="BY11" s="684"/>
      <c r="BZ11" s="684"/>
      <c r="CA11" s="684"/>
      <c r="CB11" s="693"/>
      <c r="CD11" s="698" t="s">
        <v>
248</v>
      </c>
      <c r="CE11" s="699"/>
      <c r="CF11" s="699"/>
      <c r="CG11" s="699"/>
      <c r="CH11" s="699"/>
      <c r="CI11" s="699"/>
      <c r="CJ11" s="699"/>
      <c r="CK11" s="699"/>
      <c r="CL11" s="699"/>
      <c r="CM11" s="699"/>
      <c r="CN11" s="699"/>
      <c r="CO11" s="699"/>
      <c r="CP11" s="699"/>
      <c r="CQ11" s="700"/>
      <c r="CR11" s="683">
        <v>
203371</v>
      </c>
      <c r="CS11" s="684"/>
      <c r="CT11" s="684"/>
      <c r="CU11" s="684"/>
      <c r="CV11" s="684"/>
      <c r="CW11" s="684"/>
      <c r="CX11" s="684"/>
      <c r="CY11" s="685"/>
      <c r="CZ11" s="686">
        <v>
0.3</v>
      </c>
      <c r="DA11" s="686"/>
      <c r="DB11" s="686"/>
      <c r="DC11" s="686"/>
      <c r="DD11" s="692">
        <v>
128582</v>
      </c>
      <c r="DE11" s="684"/>
      <c r="DF11" s="684"/>
      <c r="DG11" s="684"/>
      <c r="DH11" s="684"/>
      <c r="DI11" s="684"/>
      <c r="DJ11" s="684"/>
      <c r="DK11" s="684"/>
      <c r="DL11" s="684"/>
      <c r="DM11" s="684"/>
      <c r="DN11" s="684"/>
      <c r="DO11" s="684"/>
      <c r="DP11" s="685"/>
      <c r="DQ11" s="692">
        <v>
104504</v>
      </c>
      <c r="DR11" s="684"/>
      <c r="DS11" s="684"/>
      <c r="DT11" s="684"/>
      <c r="DU11" s="684"/>
      <c r="DV11" s="684"/>
      <c r="DW11" s="684"/>
      <c r="DX11" s="684"/>
      <c r="DY11" s="684"/>
      <c r="DZ11" s="684"/>
      <c r="EA11" s="684"/>
      <c r="EB11" s="684"/>
      <c r="EC11" s="693"/>
    </row>
    <row r="12" spans="2:143" ht="11.25" customHeight="1" x14ac:dyDescent="0.2">
      <c r="B12" s="680" t="s">
        <v>
249</v>
      </c>
      <c r="C12" s="681"/>
      <c r="D12" s="681"/>
      <c r="E12" s="681"/>
      <c r="F12" s="681"/>
      <c r="G12" s="681"/>
      <c r="H12" s="681"/>
      <c r="I12" s="681"/>
      <c r="J12" s="681"/>
      <c r="K12" s="681"/>
      <c r="L12" s="681"/>
      <c r="M12" s="681"/>
      <c r="N12" s="681"/>
      <c r="O12" s="681"/>
      <c r="P12" s="681"/>
      <c r="Q12" s="682"/>
      <c r="R12" s="683">
        <v>
14255</v>
      </c>
      <c r="S12" s="684"/>
      <c r="T12" s="684"/>
      <c r="U12" s="684"/>
      <c r="V12" s="684"/>
      <c r="W12" s="684"/>
      <c r="X12" s="684"/>
      <c r="Y12" s="685"/>
      <c r="Z12" s="686">
        <v>
0</v>
      </c>
      <c r="AA12" s="686"/>
      <c r="AB12" s="686"/>
      <c r="AC12" s="686"/>
      <c r="AD12" s="687">
        <v>
14255</v>
      </c>
      <c r="AE12" s="687"/>
      <c r="AF12" s="687"/>
      <c r="AG12" s="687"/>
      <c r="AH12" s="687"/>
      <c r="AI12" s="687"/>
      <c r="AJ12" s="687"/>
      <c r="AK12" s="687"/>
      <c r="AL12" s="688">
        <v>
0</v>
      </c>
      <c r="AM12" s="689"/>
      <c r="AN12" s="689"/>
      <c r="AO12" s="690"/>
      <c r="AP12" s="680" t="s">
        <v>
250</v>
      </c>
      <c r="AQ12" s="681"/>
      <c r="AR12" s="681"/>
      <c r="AS12" s="681"/>
      <c r="AT12" s="681"/>
      <c r="AU12" s="681"/>
      <c r="AV12" s="681"/>
      <c r="AW12" s="681"/>
      <c r="AX12" s="681"/>
      <c r="AY12" s="681"/>
      <c r="AZ12" s="681"/>
      <c r="BA12" s="681"/>
      <c r="BB12" s="681"/>
      <c r="BC12" s="681"/>
      <c r="BD12" s="681"/>
      <c r="BE12" s="681"/>
      <c r="BF12" s="682"/>
      <c r="BG12" s="683">
        <v>
12046204</v>
      </c>
      <c r="BH12" s="684"/>
      <c r="BI12" s="684"/>
      <c r="BJ12" s="684"/>
      <c r="BK12" s="684"/>
      <c r="BL12" s="684"/>
      <c r="BM12" s="684"/>
      <c r="BN12" s="685"/>
      <c r="BO12" s="686">
        <v>
37.799999999999997</v>
      </c>
      <c r="BP12" s="686"/>
      <c r="BQ12" s="686"/>
      <c r="BR12" s="686"/>
      <c r="BS12" s="692" t="s">
        <v>
127</v>
      </c>
      <c r="BT12" s="684"/>
      <c r="BU12" s="684"/>
      <c r="BV12" s="684"/>
      <c r="BW12" s="684"/>
      <c r="BX12" s="684"/>
      <c r="BY12" s="684"/>
      <c r="BZ12" s="684"/>
      <c r="CA12" s="684"/>
      <c r="CB12" s="693"/>
      <c r="CD12" s="698" t="s">
        <v>
251</v>
      </c>
      <c r="CE12" s="699"/>
      <c r="CF12" s="699"/>
      <c r="CG12" s="699"/>
      <c r="CH12" s="699"/>
      <c r="CI12" s="699"/>
      <c r="CJ12" s="699"/>
      <c r="CK12" s="699"/>
      <c r="CL12" s="699"/>
      <c r="CM12" s="699"/>
      <c r="CN12" s="699"/>
      <c r="CO12" s="699"/>
      <c r="CP12" s="699"/>
      <c r="CQ12" s="700"/>
      <c r="CR12" s="683">
        <v>
259785</v>
      </c>
      <c r="CS12" s="684"/>
      <c r="CT12" s="684"/>
      <c r="CU12" s="684"/>
      <c r="CV12" s="684"/>
      <c r="CW12" s="684"/>
      <c r="CX12" s="684"/>
      <c r="CY12" s="685"/>
      <c r="CZ12" s="686">
        <v>
0.4</v>
      </c>
      <c r="DA12" s="686"/>
      <c r="DB12" s="686"/>
      <c r="DC12" s="686"/>
      <c r="DD12" s="692">
        <v>
8287</v>
      </c>
      <c r="DE12" s="684"/>
      <c r="DF12" s="684"/>
      <c r="DG12" s="684"/>
      <c r="DH12" s="684"/>
      <c r="DI12" s="684"/>
      <c r="DJ12" s="684"/>
      <c r="DK12" s="684"/>
      <c r="DL12" s="684"/>
      <c r="DM12" s="684"/>
      <c r="DN12" s="684"/>
      <c r="DO12" s="684"/>
      <c r="DP12" s="685"/>
      <c r="DQ12" s="692">
        <v>
131311</v>
      </c>
      <c r="DR12" s="684"/>
      <c r="DS12" s="684"/>
      <c r="DT12" s="684"/>
      <c r="DU12" s="684"/>
      <c r="DV12" s="684"/>
      <c r="DW12" s="684"/>
      <c r="DX12" s="684"/>
      <c r="DY12" s="684"/>
      <c r="DZ12" s="684"/>
      <c r="EA12" s="684"/>
      <c r="EB12" s="684"/>
      <c r="EC12" s="693"/>
    </row>
    <row r="13" spans="2:143" ht="11.25" customHeight="1" x14ac:dyDescent="0.2">
      <c r="B13" s="680" t="s">
        <v>
252</v>
      </c>
      <c r="C13" s="681"/>
      <c r="D13" s="681"/>
      <c r="E13" s="681"/>
      <c r="F13" s="681"/>
      <c r="G13" s="681"/>
      <c r="H13" s="681"/>
      <c r="I13" s="681"/>
      <c r="J13" s="681"/>
      <c r="K13" s="681"/>
      <c r="L13" s="681"/>
      <c r="M13" s="681"/>
      <c r="N13" s="681"/>
      <c r="O13" s="681"/>
      <c r="P13" s="681"/>
      <c r="Q13" s="682"/>
      <c r="R13" s="683" t="s">
        <v>
127</v>
      </c>
      <c r="S13" s="684"/>
      <c r="T13" s="684"/>
      <c r="U13" s="684"/>
      <c r="V13" s="684"/>
      <c r="W13" s="684"/>
      <c r="X13" s="684"/>
      <c r="Y13" s="685"/>
      <c r="Z13" s="686" t="s">
        <v>
127</v>
      </c>
      <c r="AA13" s="686"/>
      <c r="AB13" s="686"/>
      <c r="AC13" s="686"/>
      <c r="AD13" s="687" t="s">
        <v>
127</v>
      </c>
      <c r="AE13" s="687"/>
      <c r="AF13" s="687"/>
      <c r="AG13" s="687"/>
      <c r="AH13" s="687"/>
      <c r="AI13" s="687"/>
      <c r="AJ13" s="687"/>
      <c r="AK13" s="687"/>
      <c r="AL13" s="688" t="s">
        <v>
238</v>
      </c>
      <c r="AM13" s="689"/>
      <c r="AN13" s="689"/>
      <c r="AO13" s="690"/>
      <c r="AP13" s="680" t="s">
        <v>
253</v>
      </c>
      <c r="AQ13" s="681"/>
      <c r="AR13" s="681"/>
      <c r="AS13" s="681"/>
      <c r="AT13" s="681"/>
      <c r="AU13" s="681"/>
      <c r="AV13" s="681"/>
      <c r="AW13" s="681"/>
      <c r="AX13" s="681"/>
      <c r="AY13" s="681"/>
      <c r="AZ13" s="681"/>
      <c r="BA13" s="681"/>
      <c r="BB13" s="681"/>
      <c r="BC13" s="681"/>
      <c r="BD13" s="681"/>
      <c r="BE13" s="681"/>
      <c r="BF13" s="682"/>
      <c r="BG13" s="683">
        <v>
11575297</v>
      </c>
      <c r="BH13" s="684"/>
      <c r="BI13" s="684"/>
      <c r="BJ13" s="684"/>
      <c r="BK13" s="684"/>
      <c r="BL13" s="684"/>
      <c r="BM13" s="684"/>
      <c r="BN13" s="685"/>
      <c r="BO13" s="686">
        <v>
36.299999999999997</v>
      </c>
      <c r="BP13" s="686"/>
      <c r="BQ13" s="686"/>
      <c r="BR13" s="686"/>
      <c r="BS13" s="692" t="s">
        <v>
238</v>
      </c>
      <c r="BT13" s="684"/>
      <c r="BU13" s="684"/>
      <c r="BV13" s="684"/>
      <c r="BW13" s="684"/>
      <c r="BX13" s="684"/>
      <c r="BY13" s="684"/>
      <c r="BZ13" s="684"/>
      <c r="CA13" s="684"/>
      <c r="CB13" s="693"/>
      <c r="CD13" s="698" t="s">
        <v>
254</v>
      </c>
      <c r="CE13" s="699"/>
      <c r="CF13" s="699"/>
      <c r="CG13" s="699"/>
      <c r="CH13" s="699"/>
      <c r="CI13" s="699"/>
      <c r="CJ13" s="699"/>
      <c r="CK13" s="699"/>
      <c r="CL13" s="699"/>
      <c r="CM13" s="699"/>
      <c r="CN13" s="699"/>
      <c r="CO13" s="699"/>
      <c r="CP13" s="699"/>
      <c r="CQ13" s="700"/>
      <c r="CR13" s="683">
        <v>
4533385</v>
      </c>
      <c r="CS13" s="684"/>
      <c r="CT13" s="684"/>
      <c r="CU13" s="684"/>
      <c r="CV13" s="684"/>
      <c r="CW13" s="684"/>
      <c r="CX13" s="684"/>
      <c r="CY13" s="685"/>
      <c r="CZ13" s="686">
        <v>
6.9</v>
      </c>
      <c r="DA13" s="686"/>
      <c r="DB13" s="686"/>
      <c r="DC13" s="686"/>
      <c r="DD13" s="692">
        <v>
1222795</v>
      </c>
      <c r="DE13" s="684"/>
      <c r="DF13" s="684"/>
      <c r="DG13" s="684"/>
      <c r="DH13" s="684"/>
      <c r="DI13" s="684"/>
      <c r="DJ13" s="684"/>
      <c r="DK13" s="684"/>
      <c r="DL13" s="684"/>
      <c r="DM13" s="684"/>
      <c r="DN13" s="684"/>
      <c r="DO13" s="684"/>
      <c r="DP13" s="685"/>
      <c r="DQ13" s="692">
        <v>
3325403</v>
      </c>
      <c r="DR13" s="684"/>
      <c r="DS13" s="684"/>
      <c r="DT13" s="684"/>
      <c r="DU13" s="684"/>
      <c r="DV13" s="684"/>
      <c r="DW13" s="684"/>
      <c r="DX13" s="684"/>
      <c r="DY13" s="684"/>
      <c r="DZ13" s="684"/>
      <c r="EA13" s="684"/>
      <c r="EB13" s="684"/>
      <c r="EC13" s="693"/>
    </row>
    <row r="14" spans="2:143" ht="11.25" customHeight="1" x14ac:dyDescent="0.2">
      <c r="B14" s="680" t="s">
        <v>
255</v>
      </c>
      <c r="C14" s="681"/>
      <c r="D14" s="681"/>
      <c r="E14" s="681"/>
      <c r="F14" s="681"/>
      <c r="G14" s="681"/>
      <c r="H14" s="681"/>
      <c r="I14" s="681"/>
      <c r="J14" s="681"/>
      <c r="K14" s="681"/>
      <c r="L14" s="681"/>
      <c r="M14" s="681"/>
      <c r="N14" s="681"/>
      <c r="O14" s="681"/>
      <c r="P14" s="681"/>
      <c r="Q14" s="682"/>
      <c r="R14" s="683">
        <v>
79034</v>
      </c>
      <c r="S14" s="684"/>
      <c r="T14" s="684"/>
      <c r="U14" s="684"/>
      <c r="V14" s="684"/>
      <c r="W14" s="684"/>
      <c r="X14" s="684"/>
      <c r="Y14" s="685"/>
      <c r="Z14" s="686">
        <v>
0.1</v>
      </c>
      <c r="AA14" s="686"/>
      <c r="AB14" s="686"/>
      <c r="AC14" s="686"/>
      <c r="AD14" s="687">
        <v>
79034</v>
      </c>
      <c r="AE14" s="687"/>
      <c r="AF14" s="687"/>
      <c r="AG14" s="687"/>
      <c r="AH14" s="687"/>
      <c r="AI14" s="687"/>
      <c r="AJ14" s="687"/>
      <c r="AK14" s="687"/>
      <c r="AL14" s="688">
        <v>
0.2</v>
      </c>
      <c r="AM14" s="689"/>
      <c r="AN14" s="689"/>
      <c r="AO14" s="690"/>
      <c r="AP14" s="680" t="s">
        <v>
256</v>
      </c>
      <c r="AQ14" s="681"/>
      <c r="AR14" s="681"/>
      <c r="AS14" s="681"/>
      <c r="AT14" s="681"/>
      <c r="AU14" s="681"/>
      <c r="AV14" s="681"/>
      <c r="AW14" s="681"/>
      <c r="AX14" s="681"/>
      <c r="AY14" s="681"/>
      <c r="AZ14" s="681"/>
      <c r="BA14" s="681"/>
      <c r="BB14" s="681"/>
      <c r="BC14" s="681"/>
      <c r="BD14" s="681"/>
      <c r="BE14" s="681"/>
      <c r="BF14" s="682"/>
      <c r="BG14" s="683">
        <v>
143149</v>
      </c>
      <c r="BH14" s="684"/>
      <c r="BI14" s="684"/>
      <c r="BJ14" s="684"/>
      <c r="BK14" s="684"/>
      <c r="BL14" s="684"/>
      <c r="BM14" s="684"/>
      <c r="BN14" s="685"/>
      <c r="BO14" s="686">
        <v>
0.4</v>
      </c>
      <c r="BP14" s="686"/>
      <c r="BQ14" s="686"/>
      <c r="BR14" s="686"/>
      <c r="BS14" s="692" t="s">
        <v>
238</v>
      </c>
      <c r="BT14" s="684"/>
      <c r="BU14" s="684"/>
      <c r="BV14" s="684"/>
      <c r="BW14" s="684"/>
      <c r="BX14" s="684"/>
      <c r="BY14" s="684"/>
      <c r="BZ14" s="684"/>
      <c r="CA14" s="684"/>
      <c r="CB14" s="693"/>
      <c r="CD14" s="698" t="s">
        <v>
257</v>
      </c>
      <c r="CE14" s="699"/>
      <c r="CF14" s="699"/>
      <c r="CG14" s="699"/>
      <c r="CH14" s="699"/>
      <c r="CI14" s="699"/>
      <c r="CJ14" s="699"/>
      <c r="CK14" s="699"/>
      <c r="CL14" s="699"/>
      <c r="CM14" s="699"/>
      <c r="CN14" s="699"/>
      <c r="CO14" s="699"/>
      <c r="CP14" s="699"/>
      <c r="CQ14" s="700"/>
      <c r="CR14" s="683">
        <v>
2280848</v>
      </c>
      <c r="CS14" s="684"/>
      <c r="CT14" s="684"/>
      <c r="CU14" s="684"/>
      <c r="CV14" s="684"/>
      <c r="CW14" s="684"/>
      <c r="CX14" s="684"/>
      <c r="CY14" s="685"/>
      <c r="CZ14" s="686">
        <v>
3.5</v>
      </c>
      <c r="DA14" s="686"/>
      <c r="DB14" s="686"/>
      <c r="DC14" s="686"/>
      <c r="DD14" s="692">
        <v>
164527</v>
      </c>
      <c r="DE14" s="684"/>
      <c r="DF14" s="684"/>
      <c r="DG14" s="684"/>
      <c r="DH14" s="684"/>
      <c r="DI14" s="684"/>
      <c r="DJ14" s="684"/>
      <c r="DK14" s="684"/>
      <c r="DL14" s="684"/>
      <c r="DM14" s="684"/>
      <c r="DN14" s="684"/>
      <c r="DO14" s="684"/>
      <c r="DP14" s="685"/>
      <c r="DQ14" s="692">
        <v>
1584003</v>
      </c>
      <c r="DR14" s="684"/>
      <c r="DS14" s="684"/>
      <c r="DT14" s="684"/>
      <c r="DU14" s="684"/>
      <c r="DV14" s="684"/>
      <c r="DW14" s="684"/>
      <c r="DX14" s="684"/>
      <c r="DY14" s="684"/>
      <c r="DZ14" s="684"/>
      <c r="EA14" s="684"/>
      <c r="EB14" s="684"/>
      <c r="EC14" s="693"/>
    </row>
    <row r="15" spans="2:143" ht="11.25" customHeight="1" x14ac:dyDescent="0.2">
      <c r="B15" s="680" t="s">
        <v>
258</v>
      </c>
      <c r="C15" s="681"/>
      <c r="D15" s="681"/>
      <c r="E15" s="681"/>
      <c r="F15" s="681"/>
      <c r="G15" s="681"/>
      <c r="H15" s="681"/>
      <c r="I15" s="681"/>
      <c r="J15" s="681"/>
      <c r="K15" s="681"/>
      <c r="L15" s="681"/>
      <c r="M15" s="681"/>
      <c r="N15" s="681"/>
      <c r="O15" s="681"/>
      <c r="P15" s="681"/>
      <c r="Q15" s="682"/>
      <c r="R15" s="683" t="s">
        <v>
238</v>
      </c>
      <c r="S15" s="684"/>
      <c r="T15" s="684"/>
      <c r="U15" s="684"/>
      <c r="V15" s="684"/>
      <c r="W15" s="684"/>
      <c r="X15" s="684"/>
      <c r="Y15" s="685"/>
      <c r="Z15" s="686" t="s">
        <v>
127</v>
      </c>
      <c r="AA15" s="686"/>
      <c r="AB15" s="686"/>
      <c r="AC15" s="686"/>
      <c r="AD15" s="687" t="s">
        <v>
238</v>
      </c>
      <c r="AE15" s="687"/>
      <c r="AF15" s="687"/>
      <c r="AG15" s="687"/>
      <c r="AH15" s="687"/>
      <c r="AI15" s="687"/>
      <c r="AJ15" s="687"/>
      <c r="AK15" s="687"/>
      <c r="AL15" s="688" t="s">
        <v>
238</v>
      </c>
      <c r="AM15" s="689"/>
      <c r="AN15" s="689"/>
      <c r="AO15" s="690"/>
      <c r="AP15" s="680" t="s">
        <v>
259</v>
      </c>
      <c r="AQ15" s="681"/>
      <c r="AR15" s="681"/>
      <c r="AS15" s="681"/>
      <c r="AT15" s="681"/>
      <c r="AU15" s="681"/>
      <c r="AV15" s="681"/>
      <c r="AW15" s="681"/>
      <c r="AX15" s="681"/>
      <c r="AY15" s="681"/>
      <c r="AZ15" s="681"/>
      <c r="BA15" s="681"/>
      <c r="BB15" s="681"/>
      <c r="BC15" s="681"/>
      <c r="BD15" s="681"/>
      <c r="BE15" s="681"/>
      <c r="BF15" s="682"/>
      <c r="BG15" s="683">
        <v>
794088</v>
      </c>
      <c r="BH15" s="684"/>
      <c r="BI15" s="684"/>
      <c r="BJ15" s="684"/>
      <c r="BK15" s="684"/>
      <c r="BL15" s="684"/>
      <c r="BM15" s="684"/>
      <c r="BN15" s="685"/>
      <c r="BO15" s="686">
        <v>
2.5</v>
      </c>
      <c r="BP15" s="686"/>
      <c r="BQ15" s="686"/>
      <c r="BR15" s="686"/>
      <c r="BS15" s="692" t="s">
        <v>
238</v>
      </c>
      <c r="BT15" s="684"/>
      <c r="BU15" s="684"/>
      <c r="BV15" s="684"/>
      <c r="BW15" s="684"/>
      <c r="BX15" s="684"/>
      <c r="BY15" s="684"/>
      <c r="BZ15" s="684"/>
      <c r="CA15" s="684"/>
      <c r="CB15" s="693"/>
      <c r="CD15" s="698" t="s">
        <v>
260</v>
      </c>
      <c r="CE15" s="699"/>
      <c r="CF15" s="699"/>
      <c r="CG15" s="699"/>
      <c r="CH15" s="699"/>
      <c r="CI15" s="699"/>
      <c r="CJ15" s="699"/>
      <c r="CK15" s="699"/>
      <c r="CL15" s="699"/>
      <c r="CM15" s="699"/>
      <c r="CN15" s="699"/>
      <c r="CO15" s="699"/>
      <c r="CP15" s="699"/>
      <c r="CQ15" s="700"/>
      <c r="CR15" s="683">
        <v>
7400895</v>
      </c>
      <c r="CS15" s="684"/>
      <c r="CT15" s="684"/>
      <c r="CU15" s="684"/>
      <c r="CV15" s="684"/>
      <c r="CW15" s="684"/>
      <c r="CX15" s="684"/>
      <c r="CY15" s="685"/>
      <c r="CZ15" s="686">
        <v>
11.3</v>
      </c>
      <c r="DA15" s="686"/>
      <c r="DB15" s="686"/>
      <c r="DC15" s="686"/>
      <c r="DD15" s="692">
        <v>
1050976</v>
      </c>
      <c r="DE15" s="684"/>
      <c r="DF15" s="684"/>
      <c r="DG15" s="684"/>
      <c r="DH15" s="684"/>
      <c r="DI15" s="684"/>
      <c r="DJ15" s="684"/>
      <c r="DK15" s="684"/>
      <c r="DL15" s="684"/>
      <c r="DM15" s="684"/>
      <c r="DN15" s="684"/>
      <c r="DO15" s="684"/>
      <c r="DP15" s="685"/>
      <c r="DQ15" s="692">
        <v>
5634266</v>
      </c>
      <c r="DR15" s="684"/>
      <c r="DS15" s="684"/>
      <c r="DT15" s="684"/>
      <c r="DU15" s="684"/>
      <c r="DV15" s="684"/>
      <c r="DW15" s="684"/>
      <c r="DX15" s="684"/>
      <c r="DY15" s="684"/>
      <c r="DZ15" s="684"/>
      <c r="EA15" s="684"/>
      <c r="EB15" s="684"/>
      <c r="EC15" s="693"/>
    </row>
    <row r="16" spans="2:143" ht="11.25" customHeight="1" x14ac:dyDescent="0.2">
      <c r="B16" s="680" t="s">
        <v>
261</v>
      </c>
      <c r="C16" s="681"/>
      <c r="D16" s="681"/>
      <c r="E16" s="681"/>
      <c r="F16" s="681"/>
      <c r="G16" s="681"/>
      <c r="H16" s="681"/>
      <c r="I16" s="681"/>
      <c r="J16" s="681"/>
      <c r="K16" s="681"/>
      <c r="L16" s="681"/>
      <c r="M16" s="681"/>
      <c r="N16" s="681"/>
      <c r="O16" s="681"/>
      <c r="P16" s="681"/>
      <c r="Q16" s="682"/>
      <c r="R16" s="683">
        <v>
27927</v>
      </c>
      <c r="S16" s="684"/>
      <c r="T16" s="684"/>
      <c r="U16" s="684"/>
      <c r="V16" s="684"/>
      <c r="W16" s="684"/>
      <c r="X16" s="684"/>
      <c r="Y16" s="685"/>
      <c r="Z16" s="686">
        <v>
0</v>
      </c>
      <c r="AA16" s="686"/>
      <c r="AB16" s="686"/>
      <c r="AC16" s="686"/>
      <c r="AD16" s="687">
        <v>
27927</v>
      </c>
      <c r="AE16" s="687"/>
      <c r="AF16" s="687"/>
      <c r="AG16" s="687"/>
      <c r="AH16" s="687"/>
      <c r="AI16" s="687"/>
      <c r="AJ16" s="687"/>
      <c r="AK16" s="687"/>
      <c r="AL16" s="688">
        <v>
0.1</v>
      </c>
      <c r="AM16" s="689"/>
      <c r="AN16" s="689"/>
      <c r="AO16" s="690"/>
      <c r="AP16" s="680" t="s">
        <v>
262</v>
      </c>
      <c r="AQ16" s="681"/>
      <c r="AR16" s="681"/>
      <c r="AS16" s="681"/>
      <c r="AT16" s="681"/>
      <c r="AU16" s="681"/>
      <c r="AV16" s="681"/>
      <c r="AW16" s="681"/>
      <c r="AX16" s="681"/>
      <c r="AY16" s="681"/>
      <c r="AZ16" s="681"/>
      <c r="BA16" s="681"/>
      <c r="BB16" s="681"/>
      <c r="BC16" s="681"/>
      <c r="BD16" s="681"/>
      <c r="BE16" s="681"/>
      <c r="BF16" s="682"/>
      <c r="BG16" s="683" t="s">
        <v>
127</v>
      </c>
      <c r="BH16" s="684"/>
      <c r="BI16" s="684"/>
      <c r="BJ16" s="684"/>
      <c r="BK16" s="684"/>
      <c r="BL16" s="684"/>
      <c r="BM16" s="684"/>
      <c r="BN16" s="685"/>
      <c r="BO16" s="686" t="s">
        <v>
127</v>
      </c>
      <c r="BP16" s="686"/>
      <c r="BQ16" s="686"/>
      <c r="BR16" s="686"/>
      <c r="BS16" s="692" t="s">
        <v>
127</v>
      </c>
      <c r="BT16" s="684"/>
      <c r="BU16" s="684"/>
      <c r="BV16" s="684"/>
      <c r="BW16" s="684"/>
      <c r="BX16" s="684"/>
      <c r="BY16" s="684"/>
      <c r="BZ16" s="684"/>
      <c r="CA16" s="684"/>
      <c r="CB16" s="693"/>
      <c r="CD16" s="698" t="s">
        <v>
263</v>
      </c>
      <c r="CE16" s="699"/>
      <c r="CF16" s="699"/>
      <c r="CG16" s="699"/>
      <c r="CH16" s="699"/>
      <c r="CI16" s="699"/>
      <c r="CJ16" s="699"/>
      <c r="CK16" s="699"/>
      <c r="CL16" s="699"/>
      <c r="CM16" s="699"/>
      <c r="CN16" s="699"/>
      <c r="CO16" s="699"/>
      <c r="CP16" s="699"/>
      <c r="CQ16" s="700"/>
      <c r="CR16" s="683">
        <v>
6253</v>
      </c>
      <c r="CS16" s="684"/>
      <c r="CT16" s="684"/>
      <c r="CU16" s="684"/>
      <c r="CV16" s="684"/>
      <c r="CW16" s="684"/>
      <c r="CX16" s="684"/>
      <c r="CY16" s="685"/>
      <c r="CZ16" s="686">
        <v>
0</v>
      </c>
      <c r="DA16" s="686"/>
      <c r="DB16" s="686"/>
      <c r="DC16" s="686"/>
      <c r="DD16" s="692" t="s">
        <v>
127</v>
      </c>
      <c r="DE16" s="684"/>
      <c r="DF16" s="684"/>
      <c r="DG16" s="684"/>
      <c r="DH16" s="684"/>
      <c r="DI16" s="684"/>
      <c r="DJ16" s="684"/>
      <c r="DK16" s="684"/>
      <c r="DL16" s="684"/>
      <c r="DM16" s="684"/>
      <c r="DN16" s="684"/>
      <c r="DO16" s="684"/>
      <c r="DP16" s="685"/>
      <c r="DQ16" s="692">
        <v>
6253</v>
      </c>
      <c r="DR16" s="684"/>
      <c r="DS16" s="684"/>
      <c r="DT16" s="684"/>
      <c r="DU16" s="684"/>
      <c r="DV16" s="684"/>
      <c r="DW16" s="684"/>
      <c r="DX16" s="684"/>
      <c r="DY16" s="684"/>
      <c r="DZ16" s="684"/>
      <c r="EA16" s="684"/>
      <c r="EB16" s="684"/>
      <c r="EC16" s="693"/>
    </row>
    <row r="17" spans="2:133" ht="11.25" customHeight="1" x14ac:dyDescent="0.2">
      <c r="B17" s="680" t="s">
        <v>
264</v>
      </c>
      <c r="C17" s="681"/>
      <c r="D17" s="681"/>
      <c r="E17" s="681"/>
      <c r="F17" s="681"/>
      <c r="G17" s="681"/>
      <c r="H17" s="681"/>
      <c r="I17" s="681"/>
      <c r="J17" s="681"/>
      <c r="K17" s="681"/>
      <c r="L17" s="681"/>
      <c r="M17" s="681"/>
      <c r="N17" s="681"/>
      <c r="O17" s="681"/>
      <c r="P17" s="681"/>
      <c r="Q17" s="682"/>
      <c r="R17" s="683">
        <v>
573381</v>
      </c>
      <c r="S17" s="684"/>
      <c r="T17" s="684"/>
      <c r="U17" s="684"/>
      <c r="V17" s="684"/>
      <c r="W17" s="684"/>
      <c r="X17" s="684"/>
      <c r="Y17" s="685"/>
      <c r="Z17" s="686">
        <v>
0.8</v>
      </c>
      <c r="AA17" s="686"/>
      <c r="AB17" s="686"/>
      <c r="AC17" s="686"/>
      <c r="AD17" s="687">
        <v>
573381</v>
      </c>
      <c r="AE17" s="687"/>
      <c r="AF17" s="687"/>
      <c r="AG17" s="687"/>
      <c r="AH17" s="687"/>
      <c r="AI17" s="687"/>
      <c r="AJ17" s="687"/>
      <c r="AK17" s="687"/>
      <c r="AL17" s="688">
        <v>
1.6</v>
      </c>
      <c r="AM17" s="689"/>
      <c r="AN17" s="689"/>
      <c r="AO17" s="690"/>
      <c r="AP17" s="680" t="s">
        <v>
265</v>
      </c>
      <c r="AQ17" s="681"/>
      <c r="AR17" s="681"/>
      <c r="AS17" s="681"/>
      <c r="AT17" s="681"/>
      <c r="AU17" s="681"/>
      <c r="AV17" s="681"/>
      <c r="AW17" s="681"/>
      <c r="AX17" s="681"/>
      <c r="AY17" s="681"/>
      <c r="AZ17" s="681"/>
      <c r="BA17" s="681"/>
      <c r="BB17" s="681"/>
      <c r="BC17" s="681"/>
      <c r="BD17" s="681"/>
      <c r="BE17" s="681"/>
      <c r="BF17" s="682"/>
      <c r="BG17" s="683" t="s">
        <v>
127</v>
      </c>
      <c r="BH17" s="684"/>
      <c r="BI17" s="684"/>
      <c r="BJ17" s="684"/>
      <c r="BK17" s="684"/>
      <c r="BL17" s="684"/>
      <c r="BM17" s="684"/>
      <c r="BN17" s="685"/>
      <c r="BO17" s="686" t="s">
        <v>
238</v>
      </c>
      <c r="BP17" s="686"/>
      <c r="BQ17" s="686"/>
      <c r="BR17" s="686"/>
      <c r="BS17" s="692" t="s">
        <v>
238</v>
      </c>
      <c r="BT17" s="684"/>
      <c r="BU17" s="684"/>
      <c r="BV17" s="684"/>
      <c r="BW17" s="684"/>
      <c r="BX17" s="684"/>
      <c r="BY17" s="684"/>
      <c r="BZ17" s="684"/>
      <c r="CA17" s="684"/>
      <c r="CB17" s="693"/>
      <c r="CD17" s="698" t="s">
        <v>
266</v>
      </c>
      <c r="CE17" s="699"/>
      <c r="CF17" s="699"/>
      <c r="CG17" s="699"/>
      <c r="CH17" s="699"/>
      <c r="CI17" s="699"/>
      <c r="CJ17" s="699"/>
      <c r="CK17" s="699"/>
      <c r="CL17" s="699"/>
      <c r="CM17" s="699"/>
      <c r="CN17" s="699"/>
      <c r="CO17" s="699"/>
      <c r="CP17" s="699"/>
      <c r="CQ17" s="700"/>
      <c r="CR17" s="683">
        <v>
3493439</v>
      </c>
      <c r="CS17" s="684"/>
      <c r="CT17" s="684"/>
      <c r="CU17" s="684"/>
      <c r="CV17" s="684"/>
      <c r="CW17" s="684"/>
      <c r="CX17" s="684"/>
      <c r="CY17" s="685"/>
      <c r="CZ17" s="686">
        <v>
5.3</v>
      </c>
      <c r="DA17" s="686"/>
      <c r="DB17" s="686"/>
      <c r="DC17" s="686"/>
      <c r="DD17" s="692" t="s">
        <v>
238</v>
      </c>
      <c r="DE17" s="684"/>
      <c r="DF17" s="684"/>
      <c r="DG17" s="684"/>
      <c r="DH17" s="684"/>
      <c r="DI17" s="684"/>
      <c r="DJ17" s="684"/>
      <c r="DK17" s="684"/>
      <c r="DL17" s="684"/>
      <c r="DM17" s="684"/>
      <c r="DN17" s="684"/>
      <c r="DO17" s="684"/>
      <c r="DP17" s="685"/>
      <c r="DQ17" s="692">
        <v>
3493439</v>
      </c>
      <c r="DR17" s="684"/>
      <c r="DS17" s="684"/>
      <c r="DT17" s="684"/>
      <c r="DU17" s="684"/>
      <c r="DV17" s="684"/>
      <c r="DW17" s="684"/>
      <c r="DX17" s="684"/>
      <c r="DY17" s="684"/>
      <c r="DZ17" s="684"/>
      <c r="EA17" s="684"/>
      <c r="EB17" s="684"/>
      <c r="EC17" s="693"/>
    </row>
    <row r="18" spans="2:133" ht="11.25" customHeight="1" x14ac:dyDescent="0.2">
      <c r="B18" s="680" t="s">
        <v>
267</v>
      </c>
      <c r="C18" s="681"/>
      <c r="D18" s="681"/>
      <c r="E18" s="681"/>
      <c r="F18" s="681"/>
      <c r="G18" s="681"/>
      <c r="H18" s="681"/>
      <c r="I18" s="681"/>
      <c r="J18" s="681"/>
      <c r="K18" s="681"/>
      <c r="L18" s="681"/>
      <c r="M18" s="681"/>
      <c r="N18" s="681"/>
      <c r="O18" s="681"/>
      <c r="P18" s="681"/>
      <c r="Q18" s="682"/>
      <c r="R18" s="683">
        <v>
238868</v>
      </c>
      <c r="S18" s="684"/>
      <c r="T18" s="684"/>
      <c r="U18" s="684"/>
      <c r="V18" s="684"/>
      <c r="W18" s="684"/>
      <c r="X18" s="684"/>
      <c r="Y18" s="685"/>
      <c r="Z18" s="686">
        <v>
0.4</v>
      </c>
      <c r="AA18" s="686"/>
      <c r="AB18" s="686"/>
      <c r="AC18" s="686"/>
      <c r="AD18" s="687">
        <v>
238868</v>
      </c>
      <c r="AE18" s="687"/>
      <c r="AF18" s="687"/>
      <c r="AG18" s="687"/>
      <c r="AH18" s="687"/>
      <c r="AI18" s="687"/>
      <c r="AJ18" s="687"/>
      <c r="AK18" s="687"/>
      <c r="AL18" s="688">
        <v>
0.7</v>
      </c>
      <c r="AM18" s="689"/>
      <c r="AN18" s="689"/>
      <c r="AO18" s="690"/>
      <c r="AP18" s="680" t="s">
        <v>
268</v>
      </c>
      <c r="AQ18" s="681"/>
      <c r="AR18" s="681"/>
      <c r="AS18" s="681"/>
      <c r="AT18" s="681"/>
      <c r="AU18" s="681"/>
      <c r="AV18" s="681"/>
      <c r="AW18" s="681"/>
      <c r="AX18" s="681"/>
      <c r="AY18" s="681"/>
      <c r="AZ18" s="681"/>
      <c r="BA18" s="681"/>
      <c r="BB18" s="681"/>
      <c r="BC18" s="681"/>
      <c r="BD18" s="681"/>
      <c r="BE18" s="681"/>
      <c r="BF18" s="682"/>
      <c r="BG18" s="683" t="s">
        <v>
127</v>
      </c>
      <c r="BH18" s="684"/>
      <c r="BI18" s="684"/>
      <c r="BJ18" s="684"/>
      <c r="BK18" s="684"/>
      <c r="BL18" s="684"/>
      <c r="BM18" s="684"/>
      <c r="BN18" s="685"/>
      <c r="BO18" s="686" t="s">
        <v>
127</v>
      </c>
      <c r="BP18" s="686"/>
      <c r="BQ18" s="686"/>
      <c r="BR18" s="686"/>
      <c r="BS18" s="692" t="s">
        <v>
127</v>
      </c>
      <c r="BT18" s="684"/>
      <c r="BU18" s="684"/>
      <c r="BV18" s="684"/>
      <c r="BW18" s="684"/>
      <c r="BX18" s="684"/>
      <c r="BY18" s="684"/>
      <c r="BZ18" s="684"/>
      <c r="CA18" s="684"/>
      <c r="CB18" s="693"/>
      <c r="CD18" s="698" t="s">
        <v>
269</v>
      </c>
      <c r="CE18" s="699"/>
      <c r="CF18" s="699"/>
      <c r="CG18" s="699"/>
      <c r="CH18" s="699"/>
      <c r="CI18" s="699"/>
      <c r="CJ18" s="699"/>
      <c r="CK18" s="699"/>
      <c r="CL18" s="699"/>
      <c r="CM18" s="699"/>
      <c r="CN18" s="699"/>
      <c r="CO18" s="699"/>
      <c r="CP18" s="699"/>
      <c r="CQ18" s="700"/>
      <c r="CR18" s="683" t="s">
        <v>
238</v>
      </c>
      <c r="CS18" s="684"/>
      <c r="CT18" s="684"/>
      <c r="CU18" s="684"/>
      <c r="CV18" s="684"/>
      <c r="CW18" s="684"/>
      <c r="CX18" s="684"/>
      <c r="CY18" s="685"/>
      <c r="CZ18" s="686" t="s">
        <v>
127</v>
      </c>
      <c r="DA18" s="686"/>
      <c r="DB18" s="686"/>
      <c r="DC18" s="686"/>
      <c r="DD18" s="692" t="s">
        <v>
127</v>
      </c>
      <c r="DE18" s="684"/>
      <c r="DF18" s="684"/>
      <c r="DG18" s="684"/>
      <c r="DH18" s="684"/>
      <c r="DI18" s="684"/>
      <c r="DJ18" s="684"/>
      <c r="DK18" s="684"/>
      <c r="DL18" s="684"/>
      <c r="DM18" s="684"/>
      <c r="DN18" s="684"/>
      <c r="DO18" s="684"/>
      <c r="DP18" s="685"/>
      <c r="DQ18" s="692" t="s">
        <v>
127</v>
      </c>
      <c r="DR18" s="684"/>
      <c r="DS18" s="684"/>
      <c r="DT18" s="684"/>
      <c r="DU18" s="684"/>
      <c r="DV18" s="684"/>
      <c r="DW18" s="684"/>
      <c r="DX18" s="684"/>
      <c r="DY18" s="684"/>
      <c r="DZ18" s="684"/>
      <c r="EA18" s="684"/>
      <c r="EB18" s="684"/>
      <c r="EC18" s="693"/>
    </row>
    <row r="19" spans="2:133" ht="11.25" customHeight="1" x14ac:dyDescent="0.2">
      <c r="B19" s="680" t="s">
        <v>
270</v>
      </c>
      <c r="C19" s="681"/>
      <c r="D19" s="681"/>
      <c r="E19" s="681"/>
      <c r="F19" s="681"/>
      <c r="G19" s="681"/>
      <c r="H19" s="681"/>
      <c r="I19" s="681"/>
      <c r="J19" s="681"/>
      <c r="K19" s="681"/>
      <c r="L19" s="681"/>
      <c r="M19" s="681"/>
      <c r="N19" s="681"/>
      <c r="O19" s="681"/>
      <c r="P19" s="681"/>
      <c r="Q19" s="682"/>
      <c r="R19" s="683">
        <v>
13431</v>
      </c>
      <c r="S19" s="684"/>
      <c r="T19" s="684"/>
      <c r="U19" s="684"/>
      <c r="V19" s="684"/>
      <c r="W19" s="684"/>
      <c r="X19" s="684"/>
      <c r="Y19" s="685"/>
      <c r="Z19" s="686">
        <v>
0</v>
      </c>
      <c r="AA19" s="686"/>
      <c r="AB19" s="686"/>
      <c r="AC19" s="686"/>
      <c r="AD19" s="687">
        <v>
13431</v>
      </c>
      <c r="AE19" s="687"/>
      <c r="AF19" s="687"/>
      <c r="AG19" s="687"/>
      <c r="AH19" s="687"/>
      <c r="AI19" s="687"/>
      <c r="AJ19" s="687"/>
      <c r="AK19" s="687"/>
      <c r="AL19" s="688">
        <v>
0</v>
      </c>
      <c r="AM19" s="689"/>
      <c r="AN19" s="689"/>
      <c r="AO19" s="690"/>
      <c r="AP19" s="680" t="s">
        <v>
271</v>
      </c>
      <c r="AQ19" s="681"/>
      <c r="AR19" s="681"/>
      <c r="AS19" s="681"/>
      <c r="AT19" s="681"/>
      <c r="AU19" s="681"/>
      <c r="AV19" s="681"/>
      <c r="AW19" s="681"/>
      <c r="AX19" s="681"/>
      <c r="AY19" s="681"/>
      <c r="AZ19" s="681"/>
      <c r="BA19" s="681"/>
      <c r="BB19" s="681"/>
      <c r="BC19" s="681"/>
      <c r="BD19" s="681"/>
      <c r="BE19" s="681"/>
      <c r="BF19" s="682"/>
      <c r="BG19" s="683">
        <v>
2360715</v>
      </c>
      <c r="BH19" s="684"/>
      <c r="BI19" s="684"/>
      <c r="BJ19" s="684"/>
      <c r="BK19" s="684"/>
      <c r="BL19" s="684"/>
      <c r="BM19" s="684"/>
      <c r="BN19" s="685"/>
      <c r="BO19" s="686">
        <v>
7.4</v>
      </c>
      <c r="BP19" s="686"/>
      <c r="BQ19" s="686"/>
      <c r="BR19" s="686"/>
      <c r="BS19" s="692" t="s">
        <v>
127</v>
      </c>
      <c r="BT19" s="684"/>
      <c r="BU19" s="684"/>
      <c r="BV19" s="684"/>
      <c r="BW19" s="684"/>
      <c r="BX19" s="684"/>
      <c r="BY19" s="684"/>
      <c r="BZ19" s="684"/>
      <c r="CA19" s="684"/>
      <c r="CB19" s="693"/>
      <c r="CD19" s="698" t="s">
        <v>
272</v>
      </c>
      <c r="CE19" s="699"/>
      <c r="CF19" s="699"/>
      <c r="CG19" s="699"/>
      <c r="CH19" s="699"/>
      <c r="CI19" s="699"/>
      <c r="CJ19" s="699"/>
      <c r="CK19" s="699"/>
      <c r="CL19" s="699"/>
      <c r="CM19" s="699"/>
      <c r="CN19" s="699"/>
      <c r="CO19" s="699"/>
      <c r="CP19" s="699"/>
      <c r="CQ19" s="700"/>
      <c r="CR19" s="683" t="s">
        <v>
127</v>
      </c>
      <c r="CS19" s="684"/>
      <c r="CT19" s="684"/>
      <c r="CU19" s="684"/>
      <c r="CV19" s="684"/>
      <c r="CW19" s="684"/>
      <c r="CX19" s="684"/>
      <c r="CY19" s="685"/>
      <c r="CZ19" s="686" t="s">
        <v>
238</v>
      </c>
      <c r="DA19" s="686"/>
      <c r="DB19" s="686"/>
      <c r="DC19" s="686"/>
      <c r="DD19" s="692" t="s">
        <v>
127</v>
      </c>
      <c r="DE19" s="684"/>
      <c r="DF19" s="684"/>
      <c r="DG19" s="684"/>
      <c r="DH19" s="684"/>
      <c r="DI19" s="684"/>
      <c r="DJ19" s="684"/>
      <c r="DK19" s="684"/>
      <c r="DL19" s="684"/>
      <c r="DM19" s="684"/>
      <c r="DN19" s="684"/>
      <c r="DO19" s="684"/>
      <c r="DP19" s="685"/>
      <c r="DQ19" s="692" t="s">
        <v>
238</v>
      </c>
      <c r="DR19" s="684"/>
      <c r="DS19" s="684"/>
      <c r="DT19" s="684"/>
      <c r="DU19" s="684"/>
      <c r="DV19" s="684"/>
      <c r="DW19" s="684"/>
      <c r="DX19" s="684"/>
      <c r="DY19" s="684"/>
      <c r="DZ19" s="684"/>
      <c r="EA19" s="684"/>
      <c r="EB19" s="684"/>
      <c r="EC19" s="693"/>
    </row>
    <row r="20" spans="2:133" ht="11.25" customHeight="1" x14ac:dyDescent="0.2">
      <c r="B20" s="680" t="s">
        <v>
273</v>
      </c>
      <c r="C20" s="681"/>
      <c r="D20" s="681"/>
      <c r="E20" s="681"/>
      <c r="F20" s="681"/>
      <c r="G20" s="681"/>
      <c r="H20" s="681"/>
      <c r="I20" s="681"/>
      <c r="J20" s="681"/>
      <c r="K20" s="681"/>
      <c r="L20" s="681"/>
      <c r="M20" s="681"/>
      <c r="N20" s="681"/>
      <c r="O20" s="681"/>
      <c r="P20" s="681"/>
      <c r="Q20" s="682"/>
      <c r="R20" s="683">
        <v>
2287</v>
      </c>
      <c r="S20" s="684"/>
      <c r="T20" s="684"/>
      <c r="U20" s="684"/>
      <c r="V20" s="684"/>
      <c r="W20" s="684"/>
      <c r="X20" s="684"/>
      <c r="Y20" s="685"/>
      <c r="Z20" s="686">
        <v>
0</v>
      </c>
      <c r="AA20" s="686"/>
      <c r="AB20" s="686"/>
      <c r="AC20" s="686"/>
      <c r="AD20" s="687">
        <v>
2287</v>
      </c>
      <c r="AE20" s="687"/>
      <c r="AF20" s="687"/>
      <c r="AG20" s="687"/>
      <c r="AH20" s="687"/>
      <c r="AI20" s="687"/>
      <c r="AJ20" s="687"/>
      <c r="AK20" s="687"/>
      <c r="AL20" s="688">
        <v>
0</v>
      </c>
      <c r="AM20" s="689"/>
      <c r="AN20" s="689"/>
      <c r="AO20" s="690"/>
      <c r="AP20" s="680" t="s">
        <v>
274</v>
      </c>
      <c r="AQ20" s="681"/>
      <c r="AR20" s="681"/>
      <c r="AS20" s="681"/>
      <c r="AT20" s="681"/>
      <c r="AU20" s="681"/>
      <c r="AV20" s="681"/>
      <c r="AW20" s="681"/>
      <c r="AX20" s="681"/>
      <c r="AY20" s="681"/>
      <c r="AZ20" s="681"/>
      <c r="BA20" s="681"/>
      <c r="BB20" s="681"/>
      <c r="BC20" s="681"/>
      <c r="BD20" s="681"/>
      <c r="BE20" s="681"/>
      <c r="BF20" s="682"/>
      <c r="BG20" s="683">
        <v>
2360715</v>
      </c>
      <c r="BH20" s="684"/>
      <c r="BI20" s="684"/>
      <c r="BJ20" s="684"/>
      <c r="BK20" s="684"/>
      <c r="BL20" s="684"/>
      <c r="BM20" s="684"/>
      <c r="BN20" s="685"/>
      <c r="BO20" s="686">
        <v>
7.4</v>
      </c>
      <c r="BP20" s="686"/>
      <c r="BQ20" s="686"/>
      <c r="BR20" s="686"/>
      <c r="BS20" s="692" t="s">
        <v>
127</v>
      </c>
      <c r="BT20" s="684"/>
      <c r="BU20" s="684"/>
      <c r="BV20" s="684"/>
      <c r="BW20" s="684"/>
      <c r="BX20" s="684"/>
      <c r="BY20" s="684"/>
      <c r="BZ20" s="684"/>
      <c r="CA20" s="684"/>
      <c r="CB20" s="693"/>
      <c r="CD20" s="698" t="s">
        <v>
275</v>
      </c>
      <c r="CE20" s="699"/>
      <c r="CF20" s="699"/>
      <c r="CG20" s="699"/>
      <c r="CH20" s="699"/>
      <c r="CI20" s="699"/>
      <c r="CJ20" s="699"/>
      <c r="CK20" s="699"/>
      <c r="CL20" s="699"/>
      <c r="CM20" s="699"/>
      <c r="CN20" s="699"/>
      <c r="CO20" s="699"/>
      <c r="CP20" s="699"/>
      <c r="CQ20" s="700"/>
      <c r="CR20" s="683">
        <v>
65567658</v>
      </c>
      <c r="CS20" s="684"/>
      <c r="CT20" s="684"/>
      <c r="CU20" s="684"/>
      <c r="CV20" s="684"/>
      <c r="CW20" s="684"/>
      <c r="CX20" s="684"/>
      <c r="CY20" s="685"/>
      <c r="CZ20" s="686">
        <v>
100</v>
      </c>
      <c r="DA20" s="686"/>
      <c r="DB20" s="686"/>
      <c r="DC20" s="686"/>
      <c r="DD20" s="692">
        <v>
3198424</v>
      </c>
      <c r="DE20" s="684"/>
      <c r="DF20" s="684"/>
      <c r="DG20" s="684"/>
      <c r="DH20" s="684"/>
      <c r="DI20" s="684"/>
      <c r="DJ20" s="684"/>
      <c r="DK20" s="684"/>
      <c r="DL20" s="684"/>
      <c r="DM20" s="684"/>
      <c r="DN20" s="684"/>
      <c r="DO20" s="684"/>
      <c r="DP20" s="685"/>
      <c r="DQ20" s="692">
        <v>
40280681</v>
      </c>
      <c r="DR20" s="684"/>
      <c r="DS20" s="684"/>
      <c r="DT20" s="684"/>
      <c r="DU20" s="684"/>
      <c r="DV20" s="684"/>
      <c r="DW20" s="684"/>
      <c r="DX20" s="684"/>
      <c r="DY20" s="684"/>
      <c r="DZ20" s="684"/>
      <c r="EA20" s="684"/>
      <c r="EB20" s="684"/>
      <c r="EC20" s="693"/>
    </row>
    <row r="21" spans="2:133" ht="11.25" customHeight="1" x14ac:dyDescent="0.2">
      <c r="B21" s="680" t="s">
        <v>
276</v>
      </c>
      <c r="C21" s="681"/>
      <c r="D21" s="681"/>
      <c r="E21" s="681"/>
      <c r="F21" s="681"/>
      <c r="G21" s="681"/>
      <c r="H21" s="681"/>
      <c r="I21" s="681"/>
      <c r="J21" s="681"/>
      <c r="K21" s="681"/>
      <c r="L21" s="681"/>
      <c r="M21" s="681"/>
      <c r="N21" s="681"/>
      <c r="O21" s="681"/>
      <c r="P21" s="681"/>
      <c r="Q21" s="682"/>
      <c r="R21" s="683">
        <v>
318795</v>
      </c>
      <c r="S21" s="684"/>
      <c r="T21" s="684"/>
      <c r="U21" s="684"/>
      <c r="V21" s="684"/>
      <c r="W21" s="684"/>
      <c r="X21" s="684"/>
      <c r="Y21" s="685"/>
      <c r="Z21" s="686">
        <v>
0.5</v>
      </c>
      <c r="AA21" s="686"/>
      <c r="AB21" s="686"/>
      <c r="AC21" s="686"/>
      <c r="AD21" s="687">
        <v>
318795</v>
      </c>
      <c r="AE21" s="687"/>
      <c r="AF21" s="687"/>
      <c r="AG21" s="687"/>
      <c r="AH21" s="687"/>
      <c r="AI21" s="687"/>
      <c r="AJ21" s="687"/>
      <c r="AK21" s="687"/>
      <c r="AL21" s="688">
        <v>
0.9</v>
      </c>
      <c r="AM21" s="689"/>
      <c r="AN21" s="689"/>
      <c r="AO21" s="690"/>
      <c r="AP21" s="702" t="s">
        <v>
277</v>
      </c>
      <c r="AQ21" s="703"/>
      <c r="AR21" s="703"/>
      <c r="AS21" s="703"/>
      <c r="AT21" s="703"/>
      <c r="AU21" s="703"/>
      <c r="AV21" s="703"/>
      <c r="AW21" s="703"/>
      <c r="AX21" s="703"/>
      <c r="AY21" s="703"/>
      <c r="AZ21" s="703"/>
      <c r="BA21" s="703"/>
      <c r="BB21" s="703"/>
      <c r="BC21" s="703"/>
      <c r="BD21" s="703"/>
      <c r="BE21" s="703"/>
      <c r="BF21" s="704"/>
      <c r="BG21" s="683" t="s">
        <v>
238</v>
      </c>
      <c r="BH21" s="684"/>
      <c r="BI21" s="684"/>
      <c r="BJ21" s="684"/>
      <c r="BK21" s="684"/>
      <c r="BL21" s="684"/>
      <c r="BM21" s="684"/>
      <c r="BN21" s="685"/>
      <c r="BO21" s="686" t="s">
        <v>
127</v>
      </c>
      <c r="BP21" s="686"/>
      <c r="BQ21" s="686"/>
      <c r="BR21" s="686"/>
      <c r="BS21" s="692" t="s">
        <v>
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
278</v>
      </c>
      <c r="C22" s="681"/>
      <c r="D22" s="681"/>
      <c r="E22" s="681"/>
      <c r="F22" s="681"/>
      <c r="G22" s="681"/>
      <c r="H22" s="681"/>
      <c r="I22" s="681"/>
      <c r="J22" s="681"/>
      <c r="K22" s="681"/>
      <c r="L22" s="681"/>
      <c r="M22" s="681"/>
      <c r="N22" s="681"/>
      <c r="O22" s="681"/>
      <c r="P22" s="681"/>
      <c r="Q22" s="682"/>
      <c r="R22" s="683">
        <v>
849542</v>
      </c>
      <c r="S22" s="684"/>
      <c r="T22" s="684"/>
      <c r="U22" s="684"/>
      <c r="V22" s="684"/>
      <c r="W22" s="684"/>
      <c r="X22" s="684"/>
      <c r="Y22" s="685"/>
      <c r="Z22" s="686">
        <v>
1.3</v>
      </c>
      <c r="AA22" s="686"/>
      <c r="AB22" s="686"/>
      <c r="AC22" s="686"/>
      <c r="AD22" s="687">
        <v>
721254</v>
      </c>
      <c r="AE22" s="687"/>
      <c r="AF22" s="687"/>
      <c r="AG22" s="687"/>
      <c r="AH22" s="687"/>
      <c r="AI22" s="687"/>
      <c r="AJ22" s="687"/>
      <c r="AK22" s="687"/>
      <c r="AL22" s="688">
        <v>
2.1</v>
      </c>
      <c r="AM22" s="689"/>
      <c r="AN22" s="689"/>
      <c r="AO22" s="690"/>
      <c r="AP22" s="702" t="s">
        <v>
279</v>
      </c>
      <c r="AQ22" s="703"/>
      <c r="AR22" s="703"/>
      <c r="AS22" s="703"/>
      <c r="AT22" s="703"/>
      <c r="AU22" s="703"/>
      <c r="AV22" s="703"/>
      <c r="AW22" s="703"/>
      <c r="AX22" s="703"/>
      <c r="AY22" s="703"/>
      <c r="AZ22" s="703"/>
      <c r="BA22" s="703"/>
      <c r="BB22" s="703"/>
      <c r="BC22" s="703"/>
      <c r="BD22" s="703"/>
      <c r="BE22" s="703"/>
      <c r="BF22" s="704"/>
      <c r="BG22" s="683" t="s">
        <v>
238</v>
      </c>
      <c r="BH22" s="684"/>
      <c r="BI22" s="684"/>
      <c r="BJ22" s="684"/>
      <c r="BK22" s="684"/>
      <c r="BL22" s="684"/>
      <c r="BM22" s="684"/>
      <c r="BN22" s="685"/>
      <c r="BO22" s="686" t="s">
        <v>
238</v>
      </c>
      <c r="BP22" s="686"/>
      <c r="BQ22" s="686"/>
      <c r="BR22" s="686"/>
      <c r="BS22" s="692" t="s">
        <v>
238</v>
      </c>
      <c r="BT22" s="684"/>
      <c r="BU22" s="684"/>
      <c r="BV22" s="684"/>
      <c r="BW22" s="684"/>
      <c r="BX22" s="684"/>
      <c r="BY22" s="684"/>
      <c r="BZ22" s="684"/>
      <c r="CA22" s="684"/>
      <c r="CB22" s="693"/>
      <c r="CD22" s="665" t="s">
        <v>
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
281</v>
      </c>
      <c r="C23" s="681"/>
      <c r="D23" s="681"/>
      <c r="E23" s="681"/>
      <c r="F23" s="681"/>
      <c r="G23" s="681"/>
      <c r="H23" s="681"/>
      <c r="I23" s="681"/>
      <c r="J23" s="681"/>
      <c r="K23" s="681"/>
      <c r="L23" s="681"/>
      <c r="M23" s="681"/>
      <c r="N23" s="681"/>
      <c r="O23" s="681"/>
      <c r="P23" s="681"/>
      <c r="Q23" s="682"/>
      <c r="R23" s="683">
        <v>
721254</v>
      </c>
      <c r="S23" s="684"/>
      <c r="T23" s="684"/>
      <c r="U23" s="684"/>
      <c r="V23" s="684"/>
      <c r="W23" s="684"/>
      <c r="X23" s="684"/>
      <c r="Y23" s="685"/>
      <c r="Z23" s="686">
        <v>
1.1000000000000001</v>
      </c>
      <c r="AA23" s="686"/>
      <c r="AB23" s="686"/>
      <c r="AC23" s="686"/>
      <c r="AD23" s="687">
        <v>
721254</v>
      </c>
      <c r="AE23" s="687"/>
      <c r="AF23" s="687"/>
      <c r="AG23" s="687"/>
      <c r="AH23" s="687"/>
      <c r="AI23" s="687"/>
      <c r="AJ23" s="687"/>
      <c r="AK23" s="687"/>
      <c r="AL23" s="688">
        <v>
2.1</v>
      </c>
      <c r="AM23" s="689"/>
      <c r="AN23" s="689"/>
      <c r="AO23" s="690"/>
      <c r="AP23" s="702" t="s">
        <v>
282</v>
      </c>
      <c r="AQ23" s="703"/>
      <c r="AR23" s="703"/>
      <c r="AS23" s="703"/>
      <c r="AT23" s="703"/>
      <c r="AU23" s="703"/>
      <c r="AV23" s="703"/>
      <c r="AW23" s="703"/>
      <c r="AX23" s="703"/>
      <c r="AY23" s="703"/>
      <c r="AZ23" s="703"/>
      <c r="BA23" s="703"/>
      <c r="BB23" s="703"/>
      <c r="BC23" s="703"/>
      <c r="BD23" s="703"/>
      <c r="BE23" s="703"/>
      <c r="BF23" s="704"/>
      <c r="BG23" s="683">
        <v>
2360715</v>
      </c>
      <c r="BH23" s="684"/>
      <c r="BI23" s="684"/>
      <c r="BJ23" s="684"/>
      <c r="BK23" s="684"/>
      <c r="BL23" s="684"/>
      <c r="BM23" s="684"/>
      <c r="BN23" s="685"/>
      <c r="BO23" s="686">
        <v>
7.4</v>
      </c>
      <c r="BP23" s="686"/>
      <c r="BQ23" s="686"/>
      <c r="BR23" s="686"/>
      <c r="BS23" s="692" t="s">
        <v>
127</v>
      </c>
      <c r="BT23" s="684"/>
      <c r="BU23" s="684"/>
      <c r="BV23" s="684"/>
      <c r="BW23" s="684"/>
      <c r="BX23" s="684"/>
      <c r="BY23" s="684"/>
      <c r="BZ23" s="684"/>
      <c r="CA23" s="684"/>
      <c r="CB23" s="693"/>
      <c r="CD23" s="665" t="s">
        <v>
221</v>
      </c>
      <c r="CE23" s="666"/>
      <c r="CF23" s="666"/>
      <c r="CG23" s="666"/>
      <c r="CH23" s="666"/>
      <c r="CI23" s="666"/>
      <c r="CJ23" s="666"/>
      <c r="CK23" s="666"/>
      <c r="CL23" s="666"/>
      <c r="CM23" s="666"/>
      <c r="CN23" s="666"/>
      <c r="CO23" s="666"/>
      <c r="CP23" s="666"/>
      <c r="CQ23" s="667"/>
      <c r="CR23" s="665" t="s">
        <v>
283</v>
      </c>
      <c r="CS23" s="666"/>
      <c r="CT23" s="666"/>
      <c r="CU23" s="666"/>
      <c r="CV23" s="666"/>
      <c r="CW23" s="666"/>
      <c r="CX23" s="666"/>
      <c r="CY23" s="667"/>
      <c r="CZ23" s="665" t="s">
        <v>
284</v>
      </c>
      <c r="DA23" s="666"/>
      <c r="DB23" s="666"/>
      <c r="DC23" s="667"/>
      <c r="DD23" s="665" t="s">
        <v>
285</v>
      </c>
      <c r="DE23" s="666"/>
      <c r="DF23" s="666"/>
      <c r="DG23" s="666"/>
      <c r="DH23" s="666"/>
      <c r="DI23" s="666"/>
      <c r="DJ23" s="666"/>
      <c r="DK23" s="667"/>
      <c r="DL23" s="714" t="s">
        <v>
286</v>
      </c>
      <c r="DM23" s="715"/>
      <c r="DN23" s="715"/>
      <c r="DO23" s="715"/>
      <c r="DP23" s="715"/>
      <c r="DQ23" s="715"/>
      <c r="DR23" s="715"/>
      <c r="DS23" s="715"/>
      <c r="DT23" s="715"/>
      <c r="DU23" s="715"/>
      <c r="DV23" s="716"/>
      <c r="DW23" s="665" t="s">
        <v>
287</v>
      </c>
      <c r="DX23" s="666"/>
      <c r="DY23" s="666"/>
      <c r="DZ23" s="666"/>
      <c r="EA23" s="666"/>
      <c r="EB23" s="666"/>
      <c r="EC23" s="667"/>
    </row>
    <row r="24" spans="2:133" ht="11.25" customHeight="1" x14ac:dyDescent="0.2">
      <c r="B24" s="680" t="s">
        <v>
288</v>
      </c>
      <c r="C24" s="681"/>
      <c r="D24" s="681"/>
      <c r="E24" s="681"/>
      <c r="F24" s="681"/>
      <c r="G24" s="681"/>
      <c r="H24" s="681"/>
      <c r="I24" s="681"/>
      <c r="J24" s="681"/>
      <c r="K24" s="681"/>
      <c r="L24" s="681"/>
      <c r="M24" s="681"/>
      <c r="N24" s="681"/>
      <c r="O24" s="681"/>
      <c r="P24" s="681"/>
      <c r="Q24" s="682"/>
      <c r="R24" s="683">
        <v>
127869</v>
      </c>
      <c r="S24" s="684"/>
      <c r="T24" s="684"/>
      <c r="U24" s="684"/>
      <c r="V24" s="684"/>
      <c r="W24" s="684"/>
      <c r="X24" s="684"/>
      <c r="Y24" s="685"/>
      <c r="Z24" s="686">
        <v>
0.2</v>
      </c>
      <c r="AA24" s="686"/>
      <c r="AB24" s="686"/>
      <c r="AC24" s="686"/>
      <c r="AD24" s="687" t="s">
        <v>
238</v>
      </c>
      <c r="AE24" s="687"/>
      <c r="AF24" s="687"/>
      <c r="AG24" s="687"/>
      <c r="AH24" s="687"/>
      <c r="AI24" s="687"/>
      <c r="AJ24" s="687"/>
      <c r="AK24" s="687"/>
      <c r="AL24" s="688" t="s">
        <v>
127</v>
      </c>
      <c r="AM24" s="689"/>
      <c r="AN24" s="689"/>
      <c r="AO24" s="690"/>
      <c r="AP24" s="702" t="s">
        <v>
289</v>
      </c>
      <c r="AQ24" s="703"/>
      <c r="AR24" s="703"/>
      <c r="AS24" s="703"/>
      <c r="AT24" s="703"/>
      <c r="AU24" s="703"/>
      <c r="AV24" s="703"/>
      <c r="AW24" s="703"/>
      <c r="AX24" s="703"/>
      <c r="AY24" s="703"/>
      <c r="AZ24" s="703"/>
      <c r="BA24" s="703"/>
      <c r="BB24" s="703"/>
      <c r="BC24" s="703"/>
      <c r="BD24" s="703"/>
      <c r="BE24" s="703"/>
      <c r="BF24" s="704"/>
      <c r="BG24" s="683" t="s">
        <v>
127</v>
      </c>
      <c r="BH24" s="684"/>
      <c r="BI24" s="684"/>
      <c r="BJ24" s="684"/>
      <c r="BK24" s="684"/>
      <c r="BL24" s="684"/>
      <c r="BM24" s="684"/>
      <c r="BN24" s="685"/>
      <c r="BO24" s="686" t="s">
        <v>
238</v>
      </c>
      <c r="BP24" s="686"/>
      <c r="BQ24" s="686"/>
      <c r="BR24" s="686"/>
      <c r="BS24" s="692" t="s">
        <v>
127</v>
      </c>
      <c r="BT24" s="684"/>
      <c r="BU24" s="684"/>
      <c r="BV24" s="684"/>
      <c r="BW24" s="684"/>
      <c r="BX24" s="684"/>
      <c r="BY24" s="684"/>
      <c r="BZ24" s="684"/>
      <c r="CA24" s="684"/>
      <c r="CB24" s="693"/>
      <c r="CD24" s="694" t="s">
        <v>
290</v>
      </c>
      <c r="CE24" s="695"/>
      <c r="CF24" s="695"/>
      <c r="CG24" s="695"/>
      <c r="CH24" s="695"/>
      <c r="CI24" s="695"/>
      <c r="CJ24" s="695"/>
      <c r="CK24" s="695"/>
      <c r="CL24" s="695"/>
      <c r="CM24" s="695"/>
      <c r="CN24" s="695"/>
      <c r="CO24" s="695"/>
      <c r="CP24" s="695"/>
      <c r="CQ24" s="696"/>
      <c r="CR24" s="672">
        <v>
34643283</v>
      </c>
      <c r="CS24" s="673"/>
      <c r="CT24" s="673"/>
      <c r="CU24" s="673"/>
      <c r="CV24" s="673"/>
      <c r="CW24" s="673"/>
      <c r="CX24" s="673"/>
      <c r="CY24" s="674"/>
      <c r="CZ24" s="677">
        <v>
52.8</v>
      </c>
      <c r="DA24" s="678"/>
      <c r="DB24" s="678"/>
      <c r="DC24" s="697"/>
      <c r="DD24" s="722">
        <v>
18172530</v>
      </c>
      <c r="DE24" s="673"/>
      <c r="DF24" s="673"/>
      <c r="DG24" s="673"/>
      <c r="DH24" s="673"/>
      <c r="DI24" s="673"/>
      <c r="DJ24" s="673"/>
      <c r="DK24" s="674"/>
      <c r="DL24" s="722">
        <v>
17881312</v>
      </c>
      <c r="DM24" s="673"/>
      <c r="DN24" s="673"/>
      <c r="DO24" s="673"/>
      <c r="DP24" s="673"/>
      <c r="DQ24" s="673"/>
      <c r="DR24" s="673"/>
      <c r="DS24" s="673"/>
      <c r="DT24" s="673"/>
      <c r="DU24" s="673"/>
      <c r="DV24" s="674"/>
      <c r="DW24" s="677">
        <v>
49.6</v>
      </c>
      <c r="DX24" s="678"/>
      <c r="DY24" s="678"/>
      <c r="DZ24" s="678"/>
      <c r="EA24" s="678"/>
      <c r="EB24" s="678"/>
      <c r="EC24" s="679"/>
    </row>
    <row r="25" spans="2:133" ht="11.25" customHeight="1" x14ac:dyDescent="0.2">
      <c r="B25" s="680" t="s">
        <v>
291</v>
      </c>
      <c r="C25" s="681"/>
      <c r="D25" s="681"/>
      <c r="E25" s="681"/>
      <c r="F25" s="681"/>
      <c r="G25" s="681"/>
      <c r="H25" s="681"/>
      <c r="I25" s="681"/>
      <c r="J25" s="681"/>
      <c r="K25" s="681"/>
      <c r="L25" s="681"/>
      <c r="M25" s="681"/>
      <c r="N25" s="681"/>
      <c r="O25" s="681"/>
      <c r="P25" s="681"/>
      <c r="Q25" s="682"/>
      <c r="R25" s="683">
        <v>
419</v>
      </c>
      <c r="S25" s="684"/>
      <c r="T25" s="684"/>
      <c r="U25" s="684"/>
      <c r="V25" s="684"/>
      <c r="W25" s="684"/>
      <c r="X25" s="684"/>
      <c r="Y25" s="685"/>
      <c r="Z25" s="686">
        <v>
0</v>
      </c>
      <c r="AA25" s="686"/>
      <c r="AB25" s="686"/>
      <c r="AC25" s="686"/>
      <c r="AD25" s="687" t="s">
        <v>
238</v>
      </c>
      <c r="AE25" s="687"/>
      <c r="AF25" s="687"/>
      <c r="AG25" s="687"/>
      <c r="AH25" s="687"/>
      <c r="AI25" s="687"/>
      <c r="AJ25" s="687"/>
      <c r="AK25" s="687"/>
      <c r="AL25" s="688" t="s">
        <v>
127</v>
      </c>
      <c r="AM25" s="689"/>
      <c r="AN25" s="689"/>
      <c r="AO25" s="690"/>
      <c r="AP25" s="702" t="s">
        <v>
292</v>
      </c>
      <c r="AQ25" s="703"/>
      <c r="AR25" s="703"/>
      <c r="AS25" s="703"/>
      <c r="AT25" s="703"/>
      <c r="AU25" s="703"/>
      <c r="AV25" s="703"/>
      <c r="AW25" s="703"/>
      <c r="AX25" s="703"/>
      <c r="AY25" s="703"/>
      <c r="AZ25" s="703"/>
      <c r="BA25" s="703"/>
      <c r="BB25" s="703"/>
      <c r="BC25" s="703"/>
      <c r="BD25" s="703"/>
      <c r="BE25" s="703"/>
      <c r="BF25" s="704"/>
      <c r="BG25" s="683" t="s">
        <v>
238</v>
      </c>
      <c r="BH25" s="684"/>
      <c r="BI25" s="684"/>
      <c r="BJ25" s="684"/>
      <c r="BK25" s="684"/>
      <c r="BL25" s="684"/>
      <c r="BM25" s="684"/>
      <c r="BN25" s="685"/>
      <c r="BO25" s="686" t="s">
        <v>
127</v>
      </c>
      <c r="BP25" s="686"/>
      <c r="BQ25" s="686"/>
      <c r="BR25" s="686"/>
      <c r="BS25" s="692" t="s">
        <v>
238</v>
      </c>
      <c r="BT25" s="684"/>
      <c r="BU25" s="684"/>
      <c r="BV25" s="684"/>
      <c r="BW25" s="684"/>
      <c r="BX25" s="684"/>
      <c r="BY25" s="684"/>
      <c r="BZ25" s="684"/>
      <c r="CA25" s="684"/>
      <c r="CB25" s="693"/>
      <c r="CD25" s="698" t="s">
        <v>
293</v>
      </c>
      <c r="CE25" s="699"/>
      <c r="CF25" s="699"/>
      <c r="CG25" s="699"/>
      <c r="CH25" s="699"/>
      <c r="CI25" s="699"/>
      <c r="CJ25" s="699"/>
      <c r="CK25" s="699"/>
      <c r="CL25" s="699"/>
      <c r="CM25" s="699"/>
      <c r="CN25" s="699"/>
      <c r="CO25" s="699"/>
      <c r="CP25" s="699"/>
      <c r="CQ25" s="700"/>
      <c r="CR25" s="683">
        <v>
9279488</v>
      </c>
      <c r="CS25" s="719"/>
      <c r="CT25" s="719"/>
      <c r="CU25" s="719"/>
      <c r="CV25" s="719"/>
      <c r="CW25" s="719"/>
      <c r="CX25" s="719"/>
      <c r="CY25" s="720"/>
      <c r="CZ25" s="688">
        <v>
14.2</v>
      </c>
      <c r="DA25" s="717"/>
      <c r="DB25" s="717"/>
      <c r="DC25" s="721"/>
      <c r="DD25" s="692">
        <v>
8276282</v>
      </c>
      <c r="DE25" s="719"/>
      <c r="DF25" s="719"/>
      <c r="DG25" s="719"/>
      <c r="DH25" s="719"/>
      <c r="DI25" s="719"/>
      <c r="DJ25" s="719"/>
      <c r="DK25" s="720"/>
      <c r="DL25" s="692">
        <v>
8135620</v>
      </c>
      <c r="DM25" s="719"/>
      <c r="DN25" s="719"/>
      <c r="DO25" s="719"/>
      <c r="DP25" s="719"/>
      <c r="DQ25" s="719"/>
      <c r="DR25" s="719"/>
      <c r="DS25" s="719"/>
      <c r="DT25" s="719"/>
      <c r="DU25" s="719"/>
      <c r="DV25" s="720"/>
      <c r="DW25" s="688">
        <v>
22.6</v>
      </c>
      <c r="DX25" s="717"/>
      <c r="DY25" s="717"/>
      <c r="DZ25" s="717"/>
      <c r="EA25" s="717"/>
      <c r="EB25" s="717"/>
      <c r="EC25" s="718"/>
    </row>
    <row r="26" spans="2:133" ht="11.25" customHeight="1" x14ac:dyDescent="0.2">
      <c r="B26" s="680" t="s">
        <v>
294</v>
      </c>
      <c r="C26" s="681"/>
      <c r="D26" s="681"/>
      <c r="E26" s="681"/>
      <c r="F26" s="681"/>
      <c r="G26" s="681"/>
      <c r="H26" s="681"/>
      <c r="I26" s="681"/>
      <c r="J26" s="681"/>
      <c r="K26" s="681"/>
      <c r="L26" s="681"/>
      <c r="M26" s="681"/>
      <c r="N26" s="681"/>
      <c r="O26" s="681"/>
      <c r="P26" s="681"/>
      <c r="Q26" s="682"/>
      <c r="R26" s="683">
        <v>
37235689</v>
      </c>
      <c r="S26" s="684"/>
      <c r="T26" s="684"/>
      <c r="U26" s="684"/>
      <c r="V26" s="684"/>
      <c r="W26" s="684"/>
      <c r="X26" s="684"/>
      <c r="Y26" s="685"/>
      <c r="Z26" s="686">
        <v>
55</v>
      </c>
      <c r="AA26" s="686"/>
      <c r="AB26" s="686"/>
      <c r="AC26" s="686"/>
      <c r="AD26" s="687">
        <v>
34746685</v>
      </c>
      <c r="AE26" s="687"/>
      <c r="AF26" s="687"/>
      <c r="AG26" s="687"/>
      <c r="AH26" s="687"/>
      <c r="AI26" s="687"/>
      <c r="AJ26" s="687"/>
      <c r="AK26" s="687"/>
      <c r="AL26" s="688">
        <v>
99.4</v>
      </c>
      <c r="AM26" s="689"/>
      <c r="AN26" s="689"/>
      <c r="AO26" s="690"/>
      <c r="AP26" s="702" t="s">
        <v>
295</v>
      </c>
      <c r="AQ26" s="732"/>
      <c r="AR26" s="732"/>
      <c r="AS26" s="732"/>
      <c r="AT26" s="732"/>
      <c r="AU26" s="732"/>
      <c r="AV26" s="732"/>
      <c r="AW26" s="732"/>
      <c r="AX26" s="732"/>
      <c r="AY26" s="732"/>
      <c r="AZ26" s="732"/>
      <c r="BA26" s="732"/>
      <c r="BB26" s="732"/>
      <c r="BC26" s="732"/>
      <c r="BD26" s="732"/>
      <c r="BE26" s="732"/>
      <c r="BF26" s="704"/>
      <c r="BG26" s="683" t="s">
        <v>
238</v>
      </c>
      <c r="BH26" s="684"/>
      <c r="BI26" s="684"/>
      <c r="BJ26" s="684"/>
      <c r="BK26" s="684"/>
      <c r="BL26" s="684"/>
      <c r="BM26" s="684"/>
      <c r="BN26" s="685"/>
      <c r="BO26" s="686" t="s">
        <v>
238</v>
      </c>
      <c r="BP26" s="686"/>
      <c r="BQ26" s="686"/>
      <c r="BR26" s="686"/>
      <c r="BS26" s="692" t="s">
        <v>
127</v>
      </c>
      <c r="BT26" s="684"/>
      <c r="BU26" s="684"/>
      <c r="BV26" s="684"/>
      <c r="BW26" s="684"/>
      <c r="BX26" s="684"/>
      <c r="BY26" s="684"/>
      <c r="BZ26" s="684"/>
      <c r="CA26" s="684"/>
      <c r="CB26" s="693"/>
      <c r="CD26" s="698" t="s">
        <v>
296</v>
      </c>
      <c r="CE26" s="699"/>
      <c r="CF26" s="699"/>
      <c r="CG26" s="699"/>
      <c r="CH26" s="699"/>
      <c r="CI26" s="699"/>
      <c r="CJ26" s="699"/>
      <c r="CK26" s="699"/>
      <c r="CL26" s="699"/>
      <c r="CM26" s="699"/>
      <c r="CN26" s="699"/>
      <c r="CO26" s="699"/>
      <c r="CP26" s="699"/>
      <c r="CQ26" s="700"/>
      <c r="CR26" s="683">
        <v>
5886745</v>
      </c>
      <c r="CS26" s="684"/>
      <c r="CT26" s="684"/>
      <c r="CU26" s="684"/>
      <c r="CV26" s="684"/>
      <c r="CW26" s="684"/>
      <c r="CX26" s="684"/>
      <c r="CY26" s="685"/>
      <c r="CZ26" s="688">
        <v>
9</v>
      </c>
      <c r="DA26" s="717"/>
      <c r="DB26" s="717"/>
      <c r="DC26" s="721"/>
      <c r="DD26" s="692">
        <v>
5094043</v>
      </c>
      <c r="DE26" s="684"/>
      <c r="DF26" s="684"/>
      <c r="DG26" s="684"/>
      <c r="DH26" s="684"/>
      <c r="DI26" s="684"/>
      <c r="DJ26" s="684"/>
      <c r="DK26" s="685"/>
      <c r="DL26" s="692" t="s">
        <v>
238</v>
      </c>
      <c r="DM26" s="684"/>
      <c r="DN26" s="684"/>
      <c r="DO26" s="684"/>
      <c r="DP26" s="684"/>
      <c r="DQ26" s="684"/>
      <c r="DR26" s="684"/>
      <c r="DS26" s="684"/>
      <c r="DT26" s="684"/>
      <c r="DU26" s="684"/>
      <c r="DV26" s="685"/>
      <c r="DW26" s="688" t="s">
        <v>
127</v>
      </c>
      <c r="DX26" s="717"/>
      <c r="DY26" s="717"/>
      <c r="DZ26" s="717"/>
      <c r="EA26" s="717"/>
      <c r="EB26" s="717"/>
      <c r="EC26" s="718"/>
    </row>
    <row r="27" spans="2:133" ht="11.25" customHeight="1" x14ac:dyDescent="0.2">
      <c r="B27" s="680" t="s">
        <v>
297</v>
      </c>
      <c r="C27" s="681"/>
      <c r="D27" s="681"/>
      <c r="E27" s="681"/>
      <c r="F27" s="681"/>
      <c r="G27" s="681"/>
      <c r="H27" s="681"/>
      <c r="I27" s="681"/>
      <c r="J27" s="681"/>
      <c r="K27" s="681"/>
      <c r="L27" s="681"/>
      <c r="M27" s="681"/>
      <c r="N27" s="681"/>
      <c r="O27" s="681"/>
      <c r="P27" s="681"/>
      <c r="Q27" s="682"/>
      <c r="R27" s="683">
        <v>
17420</v>
      </c>
      <c r="S27" s="684"/>
      <c r="T27" s="684"/>
      <c r="U27" s="684"/>
      <c r="V27" s="684"/>
      <c r="W27" s="684"/>
      <c r="X27" s="684"/>
      <c r="Y27" s="685"/>
      <c r="Z27" s="686">
        <v>
0</v>
      </c>
      <c r="AA27" s="686"/>
      <c r="AB27" s="686"/>
      <c r="AC27" s="686"/>
      <c r="AD27" s="687">
        <v>
17420</v>
      </c>
      <c r="AE27" s="687"/>
      <c r="AF27" s="687"/>
      <c r="AG27" s="687"/>
      <c r="AH27" s="687"/>
      <c r="AI27" s="687"/>
      <c r="AJ27" s="687"/>
      <c r="AK27" s="687"/>
      <c r="AL27" s="688">
        <v>
0</v>
      </c>
      <c r="AM27" s="689"/>
      <c r="AN27" s="689"/>
      <c r="AO27" s="690"/>
      <c r="AP27" s="680" t="s">
        <v>
298</v>
      </c>
      <c r="AQ27" s="681"/>
      <c r="AR27" s="681"/>
      <c r="AS27" s="681"/>
      <c r="AT27" s="681"/>
      <c r="AU27" s="681"/>
      <c r="AV27" s="681"/>
      <c r="AW27" s="681"/>
      <c r="AX27" s="681"/>
      <c r="AY27" s="681"/>
      <c r="AZ27" s="681"/>
      <c r="BA27" s="681"/>
      <c r="BB27" s="681"/>
      <c r="BC27" s="681"/>
      <c r="BD27" s="681"/>
      <c r="BE27" s="681"/>
      <c r="BF27" s="682"/>
      <c r="BG27" s="683">
        <v>
31886129</v>
      </c>
      <c r="BH27" s="684"/>
      <c r="BI27" s="684"/>
      <c r="BJ27" s="684"/>
      <c r="BK27" s="684"/>
      <c r="BL27" s="684"/>
      <c r="BM27" s="684"/>
      <c r="BN27" s="685"/>
      <c r="BO27" s="686">
        <v>
100</v>
      </c>
      <c r="BP27" s="686"/>
      <c r="BQ27" s="686"/>
      <c r="BR27" s="686"/>
      <c r="BS27" s="692">
        <v>
344332</v>
      </c>
      <c r="BT27" s="684"/>
      <c r="BU27" s="684"/>
      <c r="BV27" s="684"/>
      <c r="BW27" s="684"/>
      <c r="BX27" s="684"/>
      <c r="BY27" s="684"/>
      <c r="BZ27" s="684"/>
      <c r="CA27" s="684"/>
      <c r="CB27" s="693"/>
      <c r="CD27" s="698" t="s">
        <v>
299</v>
      </c>
      <c r="CE27" s="699"/>
      <c r="CF27" s="699"/>
      <c r="CG27" s="699"/>
      <c r="CH27" s="699"/>
      <c r="CI27" s="699"/>
      <c r="CJ27" s="699"/>
      <c r="CK27" s="699"/>
      <c r="CL27" s="699"/>
      <c r="CM27" s="699"/>
      <c r="CN27" s="699"/>
      <c r="CO27" s="699"/>
      <c r="CP27" s="699"/>
      <c r="CQ27" s="700"/>
      <c r="CR27" s="683">
        <v>
21870356</v>
      </c>
      <c r="CS27" s="719"/>
      <c r="CT27" s="719"/>
      <c r="CU27" s="719"/>
      <c r="CV27" s="719"/>
      <c r="CW27" s="719"/>
      <c r="CX27" s="719"/>
      <c r="CY27" s="720"/>
      <c r="CZ27" s="688">
        <v>
33.4</v>
      </c>
      <c r="DA27" s="717"/>
      <c r="DB27" s="717"/>
      <c r="DC27" s="721"/>
      <c r="DD27" s="692">
        <v>
6402809</v>
      </c>
      <c r="DE27" s="719"/>
      <c r="DF27" s="719"/>
      <c r="DG27" s="719"/>
      <c r="DH27" s="719"/>
      <c r="DI27" s="719"/>
      <c r="DJ27" s="719"/>
      <c r="DK27" s="720"/>
      <c r="DL27" s="692">
        <v>
6252253</v>
      </c>
      <c r="DM27" s="719"/>
      <c r="DN27" s="719"/>
      <c r="DO27" s="719"/>
      <c r="DP27" s="719"/>
      <c r="DQ27" s="719"/>
      <c r="DR27" s="719"/>
      <c r="DS27" s="719"/>
      <c r="DT27" s="719"/>
      <c r="DU27" s="719"/>
      <c r="DV27" s="720"/>
      <c r="DW27" s="688">
        <v>
17.3</v>
      </c>
      <c r="DX27" s="717"/>
      <c r="DY27" s="717"/>
      <c r="DZ27" s="717"/>
      <c r="EA27" s="717"/>
      <c r="EB27" s="717"/>
      <c r="EC27" s="718"/>
    </row>
    <row r="28" spans="2:133" ht="11.25" customHeight="1" x14ac:dyDescent="0.2">
      <c r="B28" s="680" t="s">
        <v>
300</v>
      </c>
      <c r="C28" s="681"/>
      <c r="D28" s="681"/>
      <c r="E28" s="681"/>
      <c r="F28" s="681"/>
      <c r="G28" s="681"/>
      <c r="H28" s="681"/>
      <c r="I28" s="681"/>
      <c r="J28" s="681"/>
      <c r="K28" s="681"/>
      <c r="L28" s="681"/>
      <c r="M28" s="681"/>
      <c r="N28" s="681"/>
      <c r="O28" s="681"/>
      <c r="P28" s="681"/>
      <c r="Q28" s="682"/>
      <c r="R28" s="683">
        <v>
518237</v>
      </c>
      <c r="S28" s="684"/>
      <c r="T28" s="684"/>
      <c r="U28" s="684"/>
      <c r="V28" s="684"/>
      <c r="W28" s="684"/>
      <c r="X28" s="684"/>
      <c r="Y28" s="685"/>
      <c r="Z28" s="686">
        <v>
0.8</v>
      </c>
      <c r="AA28" s="686"/>
      <c r="AB28" s="686"/>
      <c r="AC28" s="686"/>
      <c r="AD28" s="687" t="s">
        <v>
127</v>
      </c>
      <c r="AE28" s="687"/>
      <c r="AF28" s="687"/>
      <c r="AG28" s="687"/>
      <c r="AH28" s="687"/>
      <c r="AI28" s="687"/>
      <c r="AJ28" s="687"/>
      <c r="AK28" s="687"/>
      <c r="AL28" s="688" t="s">
        <v>
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301</v>
      </c>
      <c r="CE28" s="699"/>
      <c r="CF28" s="699"/>
      <c r="CG28" s="699"/>
      <c r="CH28" s="699"/>
      <c r="CI28" s="699"/>
      <c r="CJ28" s="699"/>
      <c r="CK28" s="699"/>
      <c r="CL28" s="699"/>
      <c r="CM28" s="699"/>
      <c r="CN28" s="699"/>
      <c r="CO28" s="699"/>
      <c r="CP28" s="699"/>
      <c r="CQ28" s="700"/>
      <c r="CR28" s="683">
        <v>
3493439</v>
      </c>
      <c r="CS28" s="684"/>
      <c r="CT28" s="684"/>
      <c r="CU28" s="684"/>
      <c r="CV28" s="684"/>
      <c r="CW28" s="684"/>
      <c r="CX28" s="684"/>
      <c r="CY28" s="685"/>
      <c r="CZ28" s="688">
        <v>
5.3</v>
      </c>
      <c r="DA28" s="717"/>
      <c r="DB28" s="717"/>
      <c r="DC28" s="721"/>
      <c r="DD28" s="692">
        <v>
3493439</v>
      </c>
      <c r="DE28" s="684"/>
      <c r="DF28" s="684"/>
      <c r="DG28" s="684"/>
      <c r="DH28" s="684"/>
      <c r="DI28" s="684"/>
      <c r="DJ28" s="684"/>
      <c r="DK28" s="685"/>
      <c r="DL28" s="692">
        <v>
3493439</v>
      </c>
      <c r="DM28" s="684"/>
      <c r="DN28" s="684"/>
      <c r="DO28" s="684"/>
      <c r="DP28" s="684"/>
      <c r="DQ28" s="684"/>
      <c r="DR28" s="684"/>
      <c r="DS28" s="684"/>
      <c r="DT28" s="684"/>
      <c r="DU28" s="684"/>
      <c r="DV28" s="685"/>
      <c r="DW28" s="688">
        <v>
9.6999999999999993</v>
      </c>
      <c r="DX28" s="717"/>
      <c r="DY28" s="717"/>
      <c r="DZ28" s="717"/>
      <c r="EA28" s="717"/>
      <c r="EB28" s="717"/>
      <c r="EC28" s="718"/>
    </row>
    <row r="29" spans="2:133" ht="11.25" customHeight="1" x14ac:dyDescent="0.2">
      <c r="B29" s="680" t="s">
        <v>
302</v>
      </c>
      <c r="C29" s="681"/>
      <c r="D29" s="681"/>
      <c r="E29" s="681"/>
      <c r="F29" s="681"/>
      <c r="G29" s="681"/>
      <c r="H29" s="681"/>
      <c r="I29" s="681"/>
      <c r="J29" s="681"/>
      <c r="K29" s="681"/>
      <c r="L29" s="681"/>
      <c r="M29" s="681"/>
      <c r="N29" s="681"/>
      <c r="O29" s="681"/>
      <c r="P29" s="681"/>
      <c r="Q29" s="682"/>
      <c r="R29" s="683">
        <v>
689017</v>
      </c>
      <c r="S29" s="684"/>
      <c r="T29" s="684"/>
      <c r="U29" s="684"/>
      <c r="V29" s="684"/>
      <c r="W29" s="684"/>
      <c r="X29" s="684"/>
      <c r="Y29" s="685"/>
      <c r="Z29" s="686">
        <v>
1</v>
      </c>
      <c r="AA29" s="686"/>
      <c r="AB29" s="686"/>
      <c r="AC29" s="686"/>
      <c r="AD29" s="687">
        <v>
108553</v>
      </c>
      <c r="AE29" s="687"/>
      <c r="AF29" s="687"/>
      <c r="AG29" s="687"/>
      <c r="AH29" s="687"/>
      <c r="AI29" s="687"/>
      <c r="AJ29" s="687"/>
      <c r="AK29" s="687"/>
      <c r="AL29" s="688">
        <v>
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
303</v>
      </c>
      <c r="CE29" s="724"/>
      <c r="CF29" s="698" t="s">
        <v>
304</v>
      </c>
      <c r="CG29" s="699"/>
      <c r="CH29" s="699"/>
      <c r="CI29" s="699"/>
      <c r="CJ29" s="699"/>
      <c r="CK29" s="699"/>
      <c r="CL29" s="699"/>
      <c r="CM29" s="699"/>
      <c r="CN29" s="699"/>
      <c r="CO29" s="699"/>
      <c r="CP29" s="699"/>
      <c r="CQ29" s="700"/>
      <c r="CR29" s="683">
        <v>
3493439</v>
      </c>
      <c r="CS29" s="719"/>
      <c r="CT29" s="719"/>
      <c r="CU29" s="719"/>
      <c r="CV29" s="719"/>
      <c r="CW29" s="719"/>
      <c r="CX29" s="719"/>
      <c r="CY29" s="720"/>
      <c r="CZ29" s="688">
        <v>
5.3</v>
      </c>
      <c r="DA29" s="717"/>
      <c r="DB29" s="717"/>
      <c r="DC29" s="721"/>
      <c r="DD29" s="692">
        <v>
3493439</v>
      </c>
      <c r="DE29" s="719"/>
      <c r="DF29" s="719"/>
      <c r="DG29" s="719"/>
      <c r="DH29" s="719"/>
      <c r="DI29" s="719"/>
      <c r="DJ29" s="719"/>
      <c r="DK29" s="720"/>
      <c r="DL29" s="692">
        <v>
3493439</v>
      </c>
      <c r="DM29" s="719"/>
      <c r="DN29" s="719"/>
      <c r="DO29" s="719"/>
      <c r="DP29" s="719"/>
      <c r="DQ29" s="719"/>
      <c r="DR29" s="719"/>
      <c r="DS29" s="719"/>
      <c r="DT29" s="719"/>
      <c r="DU29" s="719"/>
      <c r="DV29" s="720"/>
      <c r="DW29" s="688">
        <v>
9.6999999999999993</v>
      </c>
      <c r="DX29" s="717"/>
      <c r="DY29" s="717"/>
      <c r="DZ29" s="717"/>
      <c r="EA29" s="717"/>
      <c r="EB29" s="717"/>
      <c r="EC29" s="718"/>
    </row>
    <row r="30" spans="2:133" ht="11.25" customHeight="1" x14ac:dyDescent="0.2">
      <c r="B30" s="680" t="s">
        <v>
305</v>
      </c>
      <c r="C30" s="681"/>
      <c r="D30" s="681"/>
      <c r="E30" s="681"/>
      <c r="F30" s="681"/>
      <c r="G30" s="681"/>
      <c r="H30" s="681"/>
      <c r="I30" s="681"/>
      <c r="J30" s="681"/>
      <c r="K30" s="681"/>
      <c r="L30" s="681"/>
      <c r="M30" s="681"/>
      <c r="N30" s="681"/>
      <c r="O30" s="681"/>
      <c r="P30" s="681"/>
      <c r="Q30" s="682"/>
      <c r="R30" s="683">
        <v>
834880</v>
      </c>
      <c r="S30" s="684"/>
      <c r="T30" s="684"/>
      <c r="U30" s="684"/>
      <c r="V30" s="684"/>
      <c r="W30" s="684"/>
      <c r="X30" s="684"/>
      <c r="Y30" s="685"/>
      <c r="Z30" s="686">
        <v>
1.2</v>
      </c>
      <c r="AA30" s="686"/>
      <c r="AB30" s="686"/>
      <c r="AC30" s="686"/>
      <c r="AD30" s="687" t="s">
        <v>
127</v>
      </c>
      <c r="AE30" s="687"/>
      <c r="AF30" s="687"/>
      <c r="AG30" s="687"/>
      <c r="AH30" s="687"/>
      <c r="AI30" s="687"/>
      <c r="AJ30" s="687"/>
      <c r="AK30" s="687"/>
      <c r="AL30" s="688" t="s">
        <v>
127</v>
      </c>
      <c r="AM30" s="689"/>
      <c r="AN30" s="689"/>
      <c r="AO30" s="690"/>
      <c r="AP30" s="662" t="s">
        <v>
221</v>
      </c>
      <c r="AQ30" s="663"/>
      <c r="AR30" s="663"/>
      <c r="AS30" s="663"/>
      <c r="AT30" s="663"/>
      <c r="AU30" s="663"/>
      <c r="AV30" s="663"/>
      <c r="AW30" s="663"/>
      <c r="AX30" s="663"/>
      <c r="AY30" s="663"/>
      <c r="AZ30" s="663"/>
      <c r="BA30" s="663"/>
      <c r="BB30" s="663"/>
      <c r="BC30" s="663"/>
      <c r="BD30" s="663"/>
      <c r="BE30" s="663"/>
      <c r="BF30" s="664"/>
      <c r="BG30" s="662" t="s">
        <v>
306</v>
      </c>
      <c r="BH30" s="736"/>
      <c r="BI30" s="736"/>
      <c r="BJ30" s="736"/>
      <c r="BK30" s="736"/>
      <c r="BL30" s="736"/>
      <c r="BM30" s="736"/>
      <c r="BN30" s="736"/>
      <c r="BO30" s="736"/>
      <c r="BP30" s="736"/>
      <c r="BQ30" s="737"/>
      <c r="BR30" s="662" t="s">
        <v>
307</v>
      </c>
      <c r="BS30" s="736"/>
      <c r="BT30" s="736"/>
      <c r="BU30" s="736"/>
      <c r="BV30" s="736"/>
      <c r="BW30" s="736"/>
      <c r="BX30" s="736"/>
      <c r="BY30" s="736"/>
      <c r="BZ30" s="736"/>
      <c r="CA30" s="736"/>
      <c r="CB30" s="737"/>
      <c r="CD30" s="725"/>
      <c r="CE30" s="726"/>
      <c r="CF30" s="698" t="s">
        <v>
308</v>
      </c>
      <c r="CG30" s="699"/>
      <c r="CH30" s="699"/>
      <c r="CI30" s="699"/>
      <c r="CJ30" s="699"/>
      <c r="CK30" s="699"/>
      <c r="CL30" s="699"/>
      <c r="CM30" s="699"/>
      <c r="CN30" s="699"/>
      <c r="CO30" s="699"/>
      <c r="CP30" s="699"/>
      <c r="CQ30" s="700"/>
      <c r="CR30" s="683">
        <v>
3365545</v>
      </c>
      <c r="CS30" s="684"/>
      <c r="CT30" s="684"/>
      <c r="CU30" s="684"/>
      <c r="CV30" s="684"/>
      <c r="CW30" s="684"/>
      <c r="CX30" s="684"/>
      <c r="CY30" s="685"/>
      <c r="CZ30" s="688">
        <v>
5.0999999999999996</v>
      </c>
      <c r="DA30" s="717"/>
      <c r="DB30" s="717"/>
      <c r="DC30" s="721"/>
      <c r="DD30" s="692">
        <v>
3365545</v>
      </c>
      <c r="DE30" s="684"/>
      <c r="DF30" s="684"/>
      <c r="DG30" s="684"/>
      <c r="DH30" s="684"/>
      <c r="DI30" s="684"/>
      <c r="DJ30" s="684"/>
      <c r="DK30" s="685"/>
      <c r="DL30" s="692">
        <v>
3365545</v>
      </c>
      <c r="DM30" s="684"/>
      <c r="DN30" s="684"/>
      <c r="DO30" s="684"/>
      <c r="DP30" s="684"/>
      <c r="DQ30" s="684"/>
      <c r="DR30" s="684"/>
      <c r="DS30" s="684"/>
      <c r="DT30" s="684"/>
      <c r="DU30" s="684"/>
      <c r="DV30" s="685"/>
      <c r="DW30" s="688">
        <v>
9.3000000000000007</v>
      </c>
      <c r="DX30" s="717"/>
      <c r="DY30" s="717"/>
      <c r="DZ30" s="717"/>
      <c r="EA30" s="717"/>
      <c r="EB30" s="717"/>
      <c r="EC30" s="718"/>
    </row>
    <row r="31" spans="2:133" ht="11.25" customHeight="1" x14ac:dyDescent="0.2">
      <c r="B31" s="680" t="s">
        <v>
309</v>
      </c>
      <c r="C31" s="681"/>
      <c r="D31" s="681"/>
      <c r="E31" s="681"/>
      <c r="F31" s="681"/>
      <c r="G31" s="681"/>
      <c r="H31" s="681"/>
      <c r="I31" s="681"/>
      <c r="J31" s="681"/>
      <c r="K31" s="681"/>
      <c r="L31" s="681"/>
      <c r="M31" s="681"/>
      <c r="N31" s="681"/>
      <c r="O31" s="681"/>
      <c r="P31" s="681"/>
      <c r="Q31" s="682"/>
      <c r="R31" s="683">
        <v>
11957516</v>
      </c>
      <c r="S31" s="684"/>
      <c r="T31" s="684"/>
      <c r="U31" s="684"/>
      <c r="V31" s="684"/>
      <c r="W31" s="684"/>
      <c r="X31" s="684"/>
      <c r="Y31" s="685"/>
      <c r="Z31" s="686">
        <v>
17.7</v>
      </c>
      <c r="AA31" s="686"/>
      <c r="AB31" s="686"/>
      <c r="AC31" s="686"/>
      <c r="AD31" s="687" t="s">
        <v>
127</v>
      </c>
      <c r="AE31" s="687"/>
      <c r="AF31" s="687"/>
      <c r="AG31" s="687"/>
      <c r="AH31" s="687"/>
      <c r="AI31" s="687"/>
      <c r="AJ31" s="687"/>
      <c r="AK31" s="687"/>
      <c r="AL31" s="688" t="s">
        <v>
238</v>
      </c>
      <c r="AM31" s="689"/>
      <c r="AN31" s="689"/>
      <c r="AO31" s="690"/>
      <c r="AP31" s="740" t="s">
        <v>
310</v>
      </c>
      <c r="AQ31" s="741"/>
      <c r="AR31" s="741"/>
      <c r="AS31" s="741"/>
      <c r="AT31" s="746" t="s">
        <v>
311</v>
      </c>
      <c r="AU31" s="231"/>
      <c r="AV31" s="231"/>
      <c r="AW31" s="231"/>
      <c r="AX31" s="669" t="s">
        <v>
185</v>
      </c>
      <c r="AY31" s="670"/>
      <c r="AZ31" s="670"/>
      <c r="BA31" s="670"/>
      <c r="BB31" s="670"/>
      <c r="BC31" s="670"/>
      <c r="BD31" s="670"/>
      <c r="BE31" s="670"/>
      <c r="BF31" s="671"/>
      <c r="BG31" s="751">
        <v>
99.4</v>
      </c>
      <c r="BH31" s="738"/>
      <c r="BI31" s="738"/>
      <c r="BJ31" s="738"/>
      <c r="BK31" s="738"/>
      <c r="BL31" s="738"/>
      <c r="BM31" s="678">
        <v>
98.5</v>
      </c>
      <c r="BN31" s="738"/>
      <c r="BO31" s="738"/>
      <c r="BP31" s="738"/>
      <c r="BQ31" s="739"/>
      <c r="BR31" s="751">
        <v>
99.4</v>
      </c>
      <c r="BS31" s="738"/>
      <c r="BT31" s="738"/>
      <c r="BU31" s="738"/>
      <c r="BV31" s="738"/>
      <c r="BW31" s="738"/>
      <c r="BX31" s="678">
        <v>
98.4</v>
      </c>
      <c r="BY31" s="738"/>
      <c r="BZ31" s="738"/>
      <c r="CA31" s="738"/>
      <c r="CB31" s="739"/>
      <c r="CD31" s="725"/>
      <c r="CE31" s="726"/>
      <c r="CF31" s="698" t="s">
        <v>
312</v>
      </c>
      <c r="CG31" s="699"/>
      <c r="CH31" s="699"/>
      <c r="CI31" s="699"/>
      <c r="CJ31" s="699"/>
      <c r="CK31" s="699"/>
      <c r="CL31" s="699"/>
      <c r="CM31" s="699"/>
      <c r="CN31" s="699"/>
      <c r="CO31" s="699"/>
      <c r="CP31" s="699"/>
      <c r="CQ31" s="700"/>
      <c r="CR31" s="683">
        <v>
127894</v>
      </c>
      <c r="CS31" s="719"/>
      <c r="CT31" s="719"/>
      <c r="CU31" s="719"/>
      <c r="CV31" s="719"/>
      <c r="CW31" s="719"/>
      <c r="CX31" s="719"/>
      <c r="CY31" s="720"/>
      <c r="CZ31" s="688">
        <v>
0.2</v>
      </c>
      <c r="DA31" s="717"/>
      <c r="DB31" s="717"/>
      <c r="DC31" s="721"/>
      <c r="DD31" s="692">
        <v>
127894</v>
      </c>
      <c r="DE31" s="719"/>
      <c r="DF31" s="719"/>
      <c r="DG31" s="719"/>
      <c r="DH31" s="719"/>
      <c r="DI31" s="719"/>
      <c r="DJ31" s="719"/>
      <c r="DK31" s="720"/>
      <c r="DL31" s="692">
        <v>
127894</v>
      </c>
      <c r="DM31" s="719"/>
      <c r="DN31" s="719"/>
      <c r="DO31" s="719"/>
      <c r="DP31" s="719"/>
      <c r="DQ31" s="719"/>
      <c r="DR31" s="719"/>
      <c r="DS31" s="719"/>
      <c r="DT31" s="719"/>
      <c r="DU31" s="719"/>
      <c r="DV31" s="720"/>
      <c r="DW31" s="688">
        <v>
0.4</v>
      </c>
      <c r="DX31" s="717"/>
      <c r="DY31" s="717"/>
      <c r="DZ31" s="717"/>
      <c r="EA31" s="717"/>
      <c r="EB31" s="717"/>
      <c r="EC31" s="718"/>
    </row>
    <row r="32" spans="2:133" ht="11.25" customHeight="1" x14ac:dyDescent="0.2">
      <c r="B32" s="729" t="s">
        <v>
313</v>
      </c>
      <c r="C32" s="730"/>
      <c r="D32" s="730"/>
      <c r="E32" s="730"/>
      <c r="F32" s="730"/>
      <c r="G32" s="730"/>
      <c r="H32" s="730"/>
      <c r="I32" s="730"/>
      <c r="J32" s="730"/>
      <c r="K32" s="730"/>
      <c r="L32" s="730"/>
      <c r="M32" s="730"/>
      <c r="N32" s="730"/>
      <c r="O32" s="730"/>
      <c r="P32" s="730"/>
      <c r="Q32" s="731"/>
      <c r="R32" s="683" t="s">
        <v>
238</v>
      </c>
      <c r="S32" s="684"/>
      <c r="T32" s="684"/>
      <c r="U32" s="684"/>
      <c r="V32" s="684"/>
      <c r="W32" s="684"/>
      <c r="X32" s="684"/>
      <c r="Y32" s="685"/>
      <c r="Z32" s="686" t="s">
        <v>
238</v>
      </c>
      <c r="AA32" s="686"/>
      <c r="AB32" s="686"/>
      <c r="AC32" s="686"/>
      <c r="AD32" s="687" t="s">
        <v>
127</v>
      </c>
      <c r="AE32" s="687"/>
      <c r="AF32" s="687"/>
      <c r="AG32" s="687"/>
      <c r="AH32" s="687"/>
      <c r="AI32" s="687"/>
      <c r="AJ32" s="687"/>
      <c r="AK32" s="687"/>
      <c r="AL32" s="688" t="s">
        <v>
127</v>
      </c>
      <c r="AM32" s="689"/>
      <c r="AN32" s="689"/>
      <c r="AO32" s="690"/>
      <c r="AP32" s="742"/>
      <c r="AQ32" s="743"/>
      <c r="AR32" s="743"/>
      <c r="AS32" s="743"/>
      <c r="AT32" s="747"/>
      <c r="AU32" s="230" t="s">
        <v>
314</v>
      </c>
      <c r="AV32" s="230"/>
      <c r="AW32" s="230"/>
      <c r="AX32" s="680" t="s">
        <v>
315</v>
      </c>
      <c r="AY32" s="681"/>
      <c r="AZ32" s="681"/>
      <c r="BA32" s="681"/>
      <c r="BB32" s="681"/>
      <c r="BC32" s="681"/>
      <c r="BD32" s="681"/>
      <c r="BE32" s="681"/>
      <c r="BF32" s="682"/>
      <c r="BG32" s="752">
        <v>
99.2</v>
      </c>
      <c r="BH32" s="719"/>
      <c r="BI32" s="719"/>
      <c r="BJ32" s="719"/>
      <c r="BK32" s="719"/>
      <c r="BL32" s="719"/>
      <c r="BM32" s="689">
        <v>
98.1</v>
      </c>
      <c r="BN32" s="749"/>
      <c r="BO32" s="749"/>
      <c r="BP32" s="749"/>
      <c r="BQ32" s="750"/>
      <c r="BR32" s="752">
        <v>
99.2</v>
      </c>
      <c r="BS32" s="719"/>
      <c r="BT32" s="719"/>
      <c r="BU32" s="719"/>
      <c r="BV32" s="719"/>
      <c r="BW32" s="719"/>
      <c r="BX32" s="689">
        <v>
98</v>
      </c>
      <c r="BY32" s="749"/>
      <c r="BZ32" s="749"/>
      <c r="CA32" s="749"/>
      <c r="CB32" s="750"/>
      <c r="CD32" s="727"/>
      <c r="CE32" s="728"/>
      <c r="CF32" s="698" t="s">
        <v>
316</v>
      </c>
      <c r="CG32" s="699"/>
      <c r="CH32" s="699"/>
      <c r="CI32" s="699"/>
      <c r="CJ32" s="699"/>
      <c r="CK32" s="699"/>
      <c r="CL32" s="699"/>
      <c r="CM32" s="699"/>
      <c r="CN32" s="699"/>
      <c r="CO32" s="699"/>
      <c r="CP32" s="699"/>
      <c r="CQ32" s="700"/>
      <c r="CR32" s="683" t="s">
        <v>
127</v>
      </c>
      <c r="CS32" s="684"/>
      <c r="CT32" s="684"/>
      <c r="CU32" s="684"/>
      <c r="CV32" s="684"/>
      <c r="CW32" s="684"/>
      <c r="CX32" s="684"/>
      <c r="CY32" s="685"/>
      <c r="CZ32" s="688" t="s">
        <v>
238</v>
      </c>
      <c r="DA32" s="717"/>
      <c r="DB32" s="717"/>
      <c r="DC32" s="721"/>
      <c r="DD32" s="692" t="s">
        <v>
238</v>
      </c>
      <c r="DE32" s="684"/>
      <c r="DF32" s="684"/>
      <c r="DG32" s="684"/>
      <c r="DH32" s="684"/>
      <c r="DI32" s="684"/>
      <c r="DJ32" s="684"/>
      <c r="DK32" s="685"/>
      <c r="DL32" s="692" t="s">
        <v>
127</v>
      </c>
      <c r="DM32" s="684"/>
      <c r="DN32" s="684"/>
      <c r="DO32" s="684"/>
      <c r="DP32" s="684"/>
      <c r="DQ32" s="684"/>
      <c r="DR32" s="684"/>
      <c r="DS32" s="684"/>
      <c r="DT32" s="684"/>
      <c r="DU32" s="684"/>
      <c r="DV32" s="685"/>
      <c r="DW32" s="688" t="s">
        <v>
238</v>
      </c>
      <c r="DX32" s="717"/>
      <c r="DY32" s="717"/>
      <c r="DZ32" s="717"/>
      <c r="EA32" s="717"/>
      <c r="EB32" s="717"/>
      <c r="EC32" s="718"/>
    </row>
    <row r="33" spans="2:133" ht="11.25" customHeight="1" x14ac:dyDescent="0.2">
      <c r="B33" s="680" t="s">
        <v>
317</v>
      </c>
      <c r="C33" s="681"/>
      <c r="D33" s="681"/>
      <c r="E33" s="681"/>
      <c r="F33" s="681"/>
      <c r="G33" s="681"/>
      <c r="H33" s="681"/>
      <c r="I33" s="681"/>
      <c r="J33" s="681"/>
      <c r="K33" s="681"/>
      <c r="L33" s="681"/>
      <c r="M33" s="681"/>
      <c r="N33" s="681"/>
      <c r="O33" s="681"/>
      <c r="P33" s="681"/>
      <c r="Q33" s="682"/>
      <c r="R33" s="683">
        <v>
9493480</v>
      </c>
      <c r="S33" s="684"/>
      <c r="T33" s="684"/>
      <c r="U33" s="684"/>
      <c r="V33" s="684"/>
      <c r="W33" s="684"/>
      <c r="X33" s="684"/>
      <c r="Y33" s="685"/>
      <c r="Z33" s="686">
        <v>
14</v>
      </c>
      <c r="AA33" s="686"/>
      <c r="AB33" s="686"/>
      <c r="AC33" s="686"/>
      <c r="AD33" s="687" t="s">
        <v>
127</v>
      </c>
      <c r="AE33" s="687"/>
      <c r="AF33" s="687"/>
      <c r="AG33" s="687"/>
      <c r="AH33" s="687"/>
      <c r="AI33" s="687"/>
      <c r="AJ33" s="687"/>
      <c r="AK33" s="687"/>
      <c r="AL33" s="688" t="s">
        <v>
238</v>
      </c>
      <c r="AM33" s="689"/>
      <c r="AN33" s="689"/>
      <c r="AO33" s="690"/>
      <c r="AP33" s="744"/>
      <c r="AQ33" s="745"/>
      <c r="AR33" s="745"/>
      <c r="AS33" s="745"/>
      <c r="AT33" s="748"/>
      <c r="AU33" s="232"/>
      <c r="AV33" s="232"/>
      <c r="AW33" s="232"/>
      <c r="AX33" s="733" t="s">
        <v>
318</v>
      </c>
      <c r="AY33" s="734"/>
      <c r="AZ33" s="734"/>
      <c r="BA33" s="734"/>
      <c r="BB33" s="734"/>
      <c r="BC33" s="734"/>
      <c r="BD33" s="734"/>
      <c r="BE33" s="734"/>
      <c r="BF33" s="735"/>
      <c r="BG33" s="753">
        <v>
99.5</v>
      </c>
      <c r="BH33" s="754"/>
      <c r="BI33" s="754"/>
      <c r="BJ33" s="754"/>
      <c r="BK33" s="754"/>
      <c r="BL33" s="754"/>
      <c r="BM33" s="755">
        <v>
99.1</v>
      </c>
      <c r="BN33" s="754"/>
      <c r="BO33" s="754"/>
      <c r="BP33" s="754"/>
      <c r="BQ33" s="756"/>
      <c r="BR33" s="753">
        <v>
99.5</v>
      </c>
      <c r="BS33" s="754"/>
      <c r="BT33" s="754"/>
      <c r="BU33" s="754"/>
      <c r="BV33" s="754"/>
      <c r="BW33" s="754"/>
      <c r="BX33" s="755">
        <v>
99</v>
      </c>
      <c r="BY33" s="754"/>
      <c r="BZ33" s="754"/>
      <c r="CA33" s="754"/>
      <c r="CB33" s="756"/>
      <c r="CD33" s="698" t="s">
        <v>
319</v>
      </c>
      <c r="CE33" s="699"/>
      <c r="CF33" s="699"/>
      <c r="CG33" s="699"/>
      <c r="CH33" s="699"/>
      <c r="CI33" s="699"/>
      <c r="CJ33" s="699"/>
      <c r="CK33" s="699"/>
      <c r="CL33" s="699"/>
      <c r="CM33" s="699"/>
      <c r="CN33" s="699"/>
      <c r="CO33" s="699"/>
      <c r="CP33" s="699"/>
      <c r="CQ33" s="700"/>
      <c r="CR33" s="683">
        <v>
27719698</v>
      </c>
      <c r="CS33" s="719"/>
      <c r="CT33" s="719"/>
      <c r="CU33" s="719"/>
      <c r="CV33" s="719"/>
      <c r="CW33" s="719"/>
      <c r="CX33" s="719"/>
      <c r="CY33" s="720"/>
      <c r="CZ33" s="688">
        <v>
42.3</v>
      </c>
      <c r="DA33" s="717"/>
      <c r="DB33" s="717"/>
      <c r="DC33" s="721"/>
      <c r="DD33" s="692">
        <v>
21553355</v>
      </c>
      <c r="DE33" s="719"/>
      <c r="DF33" s="719"/>
      <c r="DG33" s="719"/>
      <c r="DH33" s="719"/>
      <c r="DI33" s="719"/>
      <c r="DJ33" s="719"/>
      <c r="DK33" s="720"/>
      <c r="DL33" s="692">
        <v>
15901265</v>
      </c>
      <c r="DM33" s="719"/>
      <c r="DN33" s="719"/>
      <c r="DO33" s="719"/>
      <c r="DP33" s="719"/>
      <c r="DQ33" s="719"/>
      <c r="DR33" s="719"/>
      <c r="DS33" s="719"/>
      <c r="DT33" s="719"/>
      <c r="DU33" s="719"/>
      <c r="DV33" s="720"/>
      <c r="DW33" s="688">
        <v>
44.1</v>
      </c>
      <c r="DX33" s="717"/>
      <c r="DY33" s="717"/>
      <c r="DZ33" s="717"/>
      <c r="EA33" s="717"/>
      <c r="EB33" s="717"/>
      <c r="EC33" s="718"/>
    </row>
    <row r="34" spans="2:133" ht="11.25" customHeight="1" x14ac:dyDescent="0.2">
      <c r="B34" s="680" t="s">
        <v>
320</v>
      </c>
      <c r="C34" s="681"/>
      <c r="D34" s="681"/>
      <c r="E34" s="681"/>
      <c r="F34" s="681"/>
      <c r="G34" s="681"/>
      <c r="H34" s="681"/>
      <c r="I34" s="681"/>
      <c r="J34" s="681"/>
      <c r="K34" s="681"/>
      <c r="L34" s="681"/>
      <c r="M34" s="681"/>
      <c r="N34" s="681"/>
      <c r="O34" s="681"/>
      <c r="P34" s="681"/>
      <c r="Q34" s="682"/>
      <c r="R34" s="683">
        <v>
125469</v>
      </c>
      <c r="S34" s="684"/>
      <c r="T34" s="684"/>
      <c r="U34" s="684"/>
      <c r="V34" s="684"/>
      <c r="W34" s="684"/>
      <c r="X34" s="684"/>
      <c r="Y34" s="685"/>
      <c r="Z34" s="686">
        <v>
0.2</v>
      </c>
      <c r="AA34" s="686"/>
      <c r="AB34" s="686"/>
      <c r="AC34" s="686"/>
      <c r="AD34" s="687">
        <v>
60237</v>
      </c>
      <c r="AE34" s="687"/>
      <c r="AF34" s="687"/>
      <c r="AG34" s="687"/>
      <c r="AH34" s="687"/>
      <c r="AI34" s="687"/>
      <c r="AJ34" s="687"/>
      <c r="AK34" s="687"/>
      <c r="AL34" s="688">
        <v>
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321</v>
      </c>
      <c r="CE34" s="699"/>
      <c r="CF34" s="699"/>
      <c r="CG34" s="699"/>
      <c r="CH34" s="699"/>
      <c r="CI34" s="699"/>
      <c r="CJ34" s="699"/>
      <c r="CK34" s="699"/>
      <c r="CL34" s="699"/>
      <c r="CM34" s="699"/>
      <c r="CN34" s="699"/>
      <c r="CO34" s="699"/>
      <c r="CP34" s="699"/>
      <c r="CQ34" s="700"/>
      <c r="CR34" s="683">
        <v>
10378662</v>
      </c>
      <c r="CS34" s="684"/>
      <c r="CT34" s="684"/>
      <c r="CU34" s="684"/>
      <c r="CV34" s="684"/>
      <c r="CW34" s="684"/>
      <c r="CX34" s="684"/>
      <c r="CY34" s="685"/>
      <c r="CZ34" s="688">
        <v>
15.8</v>
      </c>
      <c r="DA34" s="717"/>
      <c r="DB34" s="717"/>
      <c r="DC34" s="721"/>
      <c r="DD34" s="692">
        <v>
7677488</v>
      </c>
      <c r="DE34" s="684"/>
      <c r="DF34" s="684"/>
      <c r="DG34" s="684"/>
      <c r="DH34" s="684"/>
      <c r="DI34" s="684"/>
      <c r="DJ34" s="684"/>
      <c r="DK34" s="685"/>
      <c r="DL34" s="692">
        <v>
6733786</v>
      </c>
      <c r="DM34" s="684"/>
      <c r="DN34" s="684"/>
      <c r="DO34" s="684"/>
      <c r="DP34" s="684"/>
      <c r="DQ34" s="684"/>
      <c r="DR34" s="684"/>
      <c r="DS34" s="684"/>
      <c r="DT34" s="684"/>
      <c r="DU34" s="684"/>
      <c r="DV34" s="685"/>
      <c r="DW34" s="688">
        <v>
18.7</v>
      </c>
      <c r="DX34" s="717"/>
      <c r="DY34" s="717"/>
      <c r="DZ34" s="717"/>
      <c r="EA34" s="717"/>
      <c r="EB34" s="717"/>
      <c r="EC34" s="718"/>
    </row>
    <row r="35" spans="2:133" ht="11.25" customHeight="1" x14ac:dyDescent="0.2">
      <c r="B35" s="680" t="s">
        <v>
322</v>
      </c>
      <c r="C35" s="681"/>
      <c r="D35" s="681"/>
      <c r="E35" s="681"/>
      <c r="F35" s="681"/>
      <c r="G35" s="681"/>
      <c r="H35" s="681"/>
      <c r="I35" s="681"/>
      <c r="J35" s="681"/>
      <c r="K35" s="681"/>
      <c r="L35" s="681"/>
      <c r="M35" s="681"/>
      <c r="N35" s="681"/>
      <c r="O35" s="681"/>
      <c r="P35" s="681"/>
      <c r="Q35" s="682"/>
      <c r="R35" s="683">
        <v>
4352</v>
      </c>
      <c r="S35" s="684"/>
      <c r="T35" s="684"/>
      <c r="U35" s="684"/>
      <c r="V35" s="684"/>
      <c r="W35" s="684"/>
      <c r="X35" s="684"/>
      <c r="Y35" s="685"/>
      <c r="Z35" s="686">
        <v>
0</v>
      </c>
      <c r="AA35" s="686"/>
      <c r="AB35" s="686"/>
      <c r="AC35" s="686"/>
      <c r="AD35" s="687" t="s">
        <v>
127</v>
      </c>
      <c r="AE35" s="687"/>
      <c r="AF35" s="687"/>
      <c r="AG35" s="687"/>
      <c r="AH35" s="687"/>
      <c r="AI35" s="687"/>
      <c r="AJ35" s="687"/>
      <c r="AK35" s="687"/>
      <c r="AL35" s="688" t="s">
        <v>
238</v>
      </c>
      <c r="AM35" s="689"/>
      <c r="AN35" s="689"/>
      <c r="AO35" s="690"/>
      <c r="AP35" s="235"/>
      <c r="AQ35" s="662" t="s">
        <v>
323</v>
      </c>
      <c r="AR35" s="663"/>
      <c r="AS35" s="663"/>
      <c r="AT35" s="663"/>
      <c r="AU35" s="663"/>
      <c r="AV35" s="663"/>
      <c r="AW35" s="663"/>
      <c r="AX35" s="663"/>
      <c r="AY35" s="663"/>
      <c r="AZ35" s="663"/>
      <c r="BA35" s="663"/>
      <c r="BB35" s="663"/>
      <c r="BC35" s="663"/>
      <c r="BD35" s="663"/>
      <c r="BE35" s="663"/>
      <c r="BF35" s="664"/>
      <c r="BG35" s="662" t="s">
        <v>
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325</v>
      </c>
      <c r="CE35" s="699"/>
      <c r="CF35" s="699"/>
      <c r="CG35" s="699"/>
      <c r="CH35" s="699"/>
      <c r="CI35" s="699"/>
      <c r="CJ35" s="699"/>
      <c r="CK35" s="699"/>
      <c r="CL35" s="699"/>
      <c r="CM35" s="699"/>
      <c r="CN35" s="699"/>
      <c r="CO35" s="699"/>
      <c r="CP35" s="699"/>
      <c r="CQ35" s="700"/>
      <c r="CR35" s="683">
        <v>
185768</v>
      </c>
      <c r="CS35" s="719"/>
      <c r="CT35" s="719"/>
      <c r="CU35" s="719"/>
      <c r="CV35" s="719"/>
      <c r="CW35" s="719"/>
      <c r="CX35" s="719"/>
      <c r="CY35" s="720"/>
      <c r="CZ35" s="688">
        <v>
0.3</v>
      </c>
      <c r="DA35" s="717"/>
      <c r="DB35" s="717"/>
      <c r="DC35" s="721"/>
      <c r="DD35" s="692">
        <v>
185185</v>
      </c>
      <c r="DE35" s="719"/>
      <c r="DF35" s="719"/>
      <c r="DG35" s="719"/>
      <c r="DH35" s="719"/>
      <c r="DI35" s="719"/>
      <c r="DJ35" s="719"/>
      <c r="DK35" s="720"/>
      <c r="DL35" s="692">
        <v>
185185</v>
      </c>
      <c r="DM35" s="719"/>
      <c r="DN35" s="719"/>
      <c r="DO35" s="719"/>
      <c r="DP35" s="719"/>
      <c r="DQ35" s="719"/>
      <c r="DR35" s="719"/>
      <c r="DS35" s="719"/>
      <c r="DT35" s="719"/>
      <c r="DU35" s="719"/>
      <c r="DV35" s="720"/>
      <c r="DW35" s="688">
        <v>
0.5</v>
      </c>
      <c r="DX35" s="717"/>
      <c r="DY35" s="717"/>
      <c r="DZ35" s="717"/>
      <c r="EA35" s="717"/>
      <c r="EB35" s="717"/>
      <c r="EC35" s="718"/>
    </row>
    <row r="36" spans="2:133" ht="11.25" customHeight="1" x14ac:dyDescent="0.2">
      <c r="B36" s="680" t="s">
        <v>
326</v>
      </c>
      <c r="C36" s="681"/>
      <c r="D36" s="681"/>
      <c r="E36" s="681"/>
      <c r="F36" s="681"/>
      <c r="G36" s="681"/>
      <c r="H36" s="681"/>
      <c r="I36" s="681"/>
      <c r="J36" s="681"/>
      <c r="K36" s="681"/>
      <c r="L36" s="681"/>
      <c r="M36" s="681"/>
      <c r="N36" s="681"/>
      <c r="O36" s="681"/>
      <c r="P36" s="681"/>
      <c r="Q36" s="682"/>
      <c r="R36" s="683">
        <v>
1896984</v>
      </c>
      <c r="S36" s="684"/>
      <c r="T36" s="684"/>
      <c r="U36" s="684"/>
      <c r="V36" s="684"/>
      <c r="W36" s="684"/>
      <c r="X36" s="684"/>
      <c r="Y36" s="685"/>
      <c r="Z36" s="686">
        <v>
2.8</v>
      </c>
      <c r="AA36" s="686"/>
      <c r="AB36" s="686"/>
      <c r="AC36" s="686"/>
      <c r="AD36" s="687" t="s">
        <v>
127</v>
      </c>
      <c r="AE36" s="687"/>
      <c r="AF36" s="687"/>
      <c r="AG36" s="687"/>
      <c r="AH36" s="687"/>
      <c r="AI36" s="687"/>
      <c r="AJ36" s="687"/>
      <c r="AK36" s="687"/>
      <c r="AL36" s="688" t="s">
        <v>
238</v>
      </c>
      <c r="AM36" s="689"/>
      <c r="AN36" s="689"/>
      <c r="AO36" s="690"/>
      <c r="AP36" s="235"/>
      <c r="AQ36" s="757" t="s">
        <v>
327</v>
      </c>
      <c r="AR36" s="758"/>
      <c r="AS36" s="758"/>
      <c r="AT36" s="758"/>
      <c r="AU36" s="758"/>
      <c r="AV36" s="758"/>
      <c r="AW36" s="758"/>
      <c r="AX36" s="758"/>
      <c r="AY36" s="759"/>
      <c r="AZ36" s="672">
        <v>
7679448</v>
      </c>
      <c r="BA36" s="673"/>
      <c r="BB36" s="673"/>
      <c r="BC36" s="673"/>
      <c r="BD36" s="673"/>
      <c r="BE36" s="673"/>
      <c r="BF36" s="760"/>
      <c r="BG36" s="694" t="s">
        <v>
328</v>
      </c>
      <c r="BH36" s="695"/>
      <c r="BI36" s="695"/>
      <c r="BJ36" s="695"/>
      <c r="BK36" s="695"/>
      <c r="BL36" s="695"/>
      <c r="BM36" s="695"/>
      <c r="BN36" s="695"/>
      <c r="BO36" s="695"/>
      <c r="BP36" s="695"/>
      <c r="BQ36" s="695"/>
      <c r="BR36" s="695"/>
      <c r="BS36" s="695"/>
      <c r="BT36" s="695"/>
      <c r="BU36" s="696"/>
      <c r="BV36" s="672">
        <v>
112600</v>
      </c>
      <c r="BW36" s="673"/>
      <c r="BX36" s="673"/>
      <c r="BY36" s="673"/>
      <c r="BZ36" s="673"/>
      <c r="CA36" s="673"/>
      <c r="CB36" s="760"/>
      <c r="CD36" s="698" t="s">
        <v>
329</v>
      </c>
      <c r="CE36" s="699"/>
      <c r="CF36" s="699"/>
      <c r="CG36" s="699"/>
      <c r="CH36" s="699"/>
      <c r="CI36" s="699"/>
      <c r="CJ36" s="699"/>
      <c r="CK36" s="699"/>
      <c r="CL36" s="699"/>
      <c r="CM36" s="699"/>
      <c r="CN36" s="699"/>
      <c r="CO36" s="699"/>
      <c r="CP36" s="699"/>
      <c r="CQ36" s="700"/>
      <c r="CR36" s="683">
        <v>
8844490</v>
      </c>
      <c r="CS36" s="684"/>
      <c r="CT36" s="684"/>
      <c r="CU36" s="684"/>
      <c r="CV36" s="684"/>
      <c r="CW36" s="684"/>
      <c r="CX36" s="684"/>
      <c r="CY36" s="685"/>
      <c r="CZ36" s="688">
        <v>
13.5</v>
      </c>
      <c r="DA36" s="717"/>
      <c r="DB36" s="717"/>
      <c r="DC36" s="721"/>
      <c r="DD36" s="692">
        <v>
6301518</v>
      </c>
      <c r="DE36" s="684"/>
      <c r="DF36" s="684"/>
      <c r="DG36" s="684"/>
      <c r="DH36" s="684"/>
      <c r="DI36" s="684"/>
      <c r="DJ36" s="684"/>
      <c r="DK36" s="685"/>
      <c r="DL36" s="692">
        <v>
5012532</v>
      </c>
      <c r="DM36" s="684"/>
      <c r="DN36" s="684"/>
      <c r="DO36" s="684"/>
      <c r="DP36" s="684"/>
      <c r="DQ36" s="684"/>
      <c r="DR36" s="684"/>
      <c r="DS36" s="684"/>
      <c r="DT36" s="684"/>
      <c r="DU36" s="684"/>
      <c r="DV36" s="685"/>
      <c r="DW36" s="688">
        <v>
13.9</v>
      </c>
      <c r="DX36" s="717"/>
      <c r="DY36" s="717"/>
      <c r="DZ36" s="717"/>
      <c r="EA36" s="717"/>
      <c r="EB36" s="717"/>
      <c r="EC36" s="718"/>
    </row>
    <row r="37" spans="2:133" ht="11.25" customHeight="1" x14ac:dyDescent="0.2">
      <c r="B37" s="680" t="s">
        <v>
330</v>
      </c>
      <c r="C37" s="681"/>
      <c r="D37" s="681"/>
      <c r="E37" s="681"/>
      <c r="F37" s="681"/>
      <c r="G37" s="681"/>
      <c r="H37" s="681"/>
      <c r="I37" s="681"/>
      <c r="J37" s="681"/>
      <c r="K37" s="681"/>
      <c r="L37" s="681"/>
      <c r="M37" s="681"/>
      <c r="N37" s="681"/>
      <c r="O37" s="681"/>
      <c r="P37" s="681"/>
      <c r="Q37" s="682"/>
      <c r="R37" s="683">
        <v>
1995307</v>
      </c>
      <c r="S37" s="684"/>
      <c r="T37" s="684"/>
      <c r="U37" s="684"/>
      <c r="V37" s="684"/>
      <c r="W37" s="684"/>
      <c r="X37" s="684"/>
      <c r="Y37" s="685"/>
      <c r="Z37" s="686">
        <v>
2.9</v>
      </c>
      <c r="AA37" s="686"/>
      <c r="AB37" s="686"/>
      <c r="AC37" s="686"/>
      <c r="AD37" s="687" t="s">
        <v>
127</v>
      </c>
      <c r="AE37" s="687"/>
      <c r="AF37" s="687"/>
      <c r="AG37" s="687"/>
      <c r="AH37" s="687"/>
      <c r="AI37" s="687"/>
      <c r="AJ37" s="687"/>
      <c r="AK37" s="687"/>
      <c r="AL37" s="688" t="s">
        <v>
127</v>
      </c>
      <c r="AM37" s="689"/>
      <c r="AN37" s="689"/>
      <c r="AO37" s="690"/>
      <c r="AQ37" s="761" t="s">
        <v>
331</v>
      </c>
      <c r="AR37" s="762"/>
      <c r="AS37" s="762"/>
      <c r="AT37" s="762"/>
      <c r="AU37" s="762"/>
      <c r="AV37" s="762"/>
      <c r="AW37" s="762"/>
      <c r="AX37" s="762"/>
      <c r="AY37" s="763"/>
      <c r="AZ37" s="683">
        <v>
1048458</v>
      </c>
      <c r="BA37" s="684"/>
      <c r="BB37" s="684"/>
      <c r="BC37" s="684"/>
      <c r="BD37" s="719"/>
      <c r="BE37" s="719"/>
      <c r="BF37" s="750"/>
      <c r="BG37" s="698" t="s">
        <v>
332</v>
      </c>
      <c r="BH37" s="699"/>
      <c r="BI37" s="699"/>
      <c r="BJ37" s="699"/>
      <c r="BK37" s="699"/>
      <c r="BL37" s="699"/>
      <c r="BM37" s="699"/>
      <c r="BN37" s="699"/>
      <c r="BO37" s="699"/>
      <c r="BP37" s="699"/>
      <c r="BQ37" s="699"/>
      <c r="BR37" s="699"/>
      <c r="BS37" s="699"/>
      <c r="BT37" s="699"/>
      <c r="BU37" s="700"/>
      <c r="BV37" s="683">
        <v>
-1042937</v>
      </c>
      <c r="BW37" s="684"/>
      <c r="BX37" s="684"/>
      <c r="BY37" s="684"/>
      <c r="BZ37" s="684"/>
      <c r="CA37" s="684"/>
      <c r="CB37" s="693"/>
      <c r="CD37" s="698" t="s">
        <v>
333</v>
      </c>
      <c r="CE37" s="699"/>
      <c r="CF37" s="699"/>
      <c r="CG37" s="699"/>
      <c r="CH37" s="699"/>
      <c r="CI37" s="699"/>
      <c r="CJ37" s="699"/>
      <c r="CK37" s="699"/>
      <c r="CL37" s="699"/>
      <c r="CM37" s="699"/>
      <c r="CN37" s="699"/>
      <c r="CO37" s="699"/>
      <c r="CP37" s="699"/>
      <c r="CQ37" s="700"/>
      <c r="CR37" s="683">
        <v>
1634873</v>
      </c>
      <c r="CS37" s="719"/>
      <c r="CT37" s="719"/>
      <c r="CU37" s="719"/>
      <c r="CV37" s="719"/>
      <c r="CW37" s="719"/>
      <c r="CX37" s="719"/>
      <c r="CY37" s="720"/>
      <c r="CZ37" s="688">
        <v>
2.5</v>
      </c>
      <c r="DA37" s="717"/>
      <c r="DB37" s="717"/>
      <c r="DC37" s="721"/>
      <c r="DD37" s="692">
        <v>
1459912</v>
      </c>
      <c r="DE37" s="719"/>
      <c r="DF37" s="719"/>
      <c r="DG37" s="719"/>
      <c r="DH37" s="719"/>
      <c r="DI37" s="719"/>
      <c r="DJ37" s="719"/>
      <c r="DK37" s="720"/>
      <c r="DL37" s="692">
        <v>
1225998</v>
      </c>
      <c r="DM37" s="719"/>
      <c r="DN37" s="719"/>
      <c r="DO37" s="719"/>
      <c r="DP37" s="719"/>
      <c r="DQ37" s="719"/>
      <c r="DR37" s="719"/>
      <c r="DS37" s="719"/>
      <c r="DT37" s="719"/>
      <c r="DU37" s="719"/>
      <c r="DV37" s="720"/>
      <c r="DW37" s="688">
        <v>
3.4</v>
      </c>
      <c r="DX37" s="717"/>
      <c r="DY37" s="717"/>
      <c r="DZ37" s="717"/>
      <c r="EA37" s="717"/>
      <c r="EB37" s="717"/>
      <c r="EC37" s="718"/>
    </row>
    <row r="38" spans="2:133" ht="11.25" customHeight="1" x14ac:dyDescent="0.2">
      <c r="B38" s="680" t="s">
        <v>
334</v>
      </c>
      <c r="C38" s="681"/>
      <c r="D38" s="681"/>
      <c r="E38" s="681"/>
      <c r="F38" s="681"/>
      <c r="G38" s="681"/>
      <c r="H38" s="681"/>
      <c r="I38" s="681"/>
      <c r="J38" s="681"/>
      <c r="K38" s="681"/>
      <c r="L38" s="681"/>
      <c r="M38" s="681"/>
      <c r="N38" s="681"/>
      <c r="O38" s="681"/>
      <c r="P38" s="681"/>
      <c r="Q38" s="682"/>
      <c r="R38" s="683">
        <v>
455190</v>
      </c>
      <c r="S38" s="684"/>
      <c r="T38" s="684"/>
      <c r="U38" s="684"/>
      <c r="V38" s="684"/>
      <c r="W38" s="684"/>
      <c r="X38" s="684"/>
      <c r="Y38" s="685"/>
      <c r="Z38" s="686">
        <v>
0.7</v>
      </c>
      <c r="AA38" s="686"/>
      <c r="AB38" s="686"/>
      <c r="AC38" s="686"/>
      <c r="AD38" s="687">
        <v>
7834</v>
      </c>
      <c r="AE38" s="687"/>
      <c r="AF38" s="687"/>
      <c r="AG38" s="687"/>
      <c r="AH38" s="687"/>
      <c r="AI38" s="687"/>
      <c r="AJ38" s="687"/>
      <c r="AK38" s="687"/>
      <c r="AL38" s="688">
        <v>
0</v>
      </c>
      <c r="AM38" s="689"/>
      <c r="AN38" s="689"/>
      <c r="AO38" s="690"/>
      <c r="AQ38" s="761" t="s">
        <v>
335</v>
      </c>
      <c r="AR38" s="762"/>
      <c r="AS38" s="762"/>
      <c r="AT38" s="762"/>
      <c r="AU38" s="762"/>
      <c r="AV38" s="762"/>
      <c r="AW38" s="762"/>
      <c r="AX38" s="762"/>
      <c r="AY38" s="763"/>
      <c r="AZ38" s="683">
        <v>
538635</v>
      </c>
      <c r="BA38" s="684"/>
      <c r="BB38" s="684"/>
      <c r="BC38" s="684"/>
      <c r="BD38" s="719"/>
      <c r="BE38" s="719"/>
      <c r="BF38" s="750"/>
      <c r="BG38" s="698" t="s">
        <v>
336</v>
      </c>
      <c r="BH38" s="699"/>
      <c r="BI38" s="699"/>
      <c r="BJ38" s="699"/>
      <c r="BK38" s="699"/>
      <c r="BL38" s="699"/>
      <c r="BM38" s="699"/>
      <c r="BN38" s="699"/>
      <c r="BO38" s="699"/>
      <c r="BP38" s="699"/>
      <c r="BQ38" s="699"/>
      <c r="BR38" s="699"/>
      <c r="BS38" s="699"/>
      <c r="BT38" s="699"/>
      <c r="BU38" s="700"/>
      <c r="BV38" s="683">
        <v>
25777</v>
      </c>
      <c r="BW38" s="684"/>
      <c r="BX38" s="684"/>
      <c r="BY38" s="684"/>
      <c r="BZ38" s="684"/>
      <c r="CA38" s="684"/>
      <c r="CB38" s="693"/>
      <c r="CD38" s="698" t="s">
        <v>
337</v>
      </c>
      <c r="CE38" s="699"/>
      <c r="CF38" s="699"/>
      <c r="CG38" s="699"/>
      <c r="CH38" s="699"/>
      <c r="CI38" s="699"/>
      <c r="CJ38" s="699"/>
      <c r="CK38" s="699"/>
      <c r="CL38" s="699"/>
      <c r="CM38" s="699"/>
      <c r="CN38" s="699"/>
      <c r="CO38" s="699"/>
      <c r="CP38" s="699"/>
      <c r="CQ38" s="700"/>
      <c r="CR38" s="683">
        <v>
6092355</v>
      </c>
      <c r="CS38" s="684"/>
      <c r="CT38" s="684"/>
      <c r="CU38" s="684"/>
      <c r="CV38" s="684"/>
      <c r="CW38" s="684"/>
      <c r="CX38" s="684"/>
      <c r="CY38" s="685"/>
      <c r="CZ38" s="688">
        <v>
9.3000000000000007</v>
      </c>
      <c r="DA38" s="717"/>
      <c r="DB38" s="717"/>
      <c r="DC38" s="721"/>
      <c r="DD38" s="692">
        <v>
5304339</v>
      </c>
      <c r="DE38" s="684"/>
      <c r="DF38" s="684"/>
      <c r="DG38" s="684"/>
      <c r="DH38" s="684"/>
      <c r="DI38" s="684"/>
      <c r="DJ38" s="684"/>
      <c r="DK38" s="685"/>
      <c r="DL38" s="692">
        <v>
3969762</v>
      </c>
      <c r="DM38" s="684"/>
      <c r="DN38" s="684"/>
      <c r="DO38" s="684"/>
      <c r="DP38" s="684"/>
      <c r="DQ38" s="684"/>
      <c r="DR38" s="684"/>
      <c r="DS38" s="684"/>
      <c r="DT38" s="684"/>
      <c r="DU38" s="684"/>
      <c r="DV38" s="685"/>
      <c r="DW38" s="688">
        <v>
11</v>
      </c>
      <c r="DX38" s="717"/>
      <c r="DY38" s="717"/>
      <c r="DZ38" s="717"/>
      <c r="EA38" s="717"/>
      <c r="EB38" s="717"/>
      <c r="EC38" s="718"/>
    </row>
    <row r="39" spans="2:133" ht="11.25" customHeight="1" x14ac:dyDescent="0.2">
      <c r="B39" s="680" t="s">
        <v>
338</v>
      </c>
      <c r="C39" s="681"/>
      <c r="D39" s="681"/>
      <c r="E39" s="681"/>
      <c r="F39" s="681"/>
      <c r="G39" s="681"/>
      <c r="H39" s="681"/>
      <c r="I39" s="681"/>
      <c r="J39" s="681"/>
      <c r="K39" s="681"/>
      <c r="L39" s="681"/>
      <c r="M39" s="681"/>
      <c r="N39" s="681"/>
      <c r="O39" s="681"/>
      <c r="P39" s="681"/>
      <c r="Q39" s="682"/>
      <c r="R39" s="683">
        <v>
2478062</v>
      </c>
      <c r="S39" s="684"/>
      <c r="T39" s="684"/>
      <c r="U39" s="684"/>
      <c r="V39" s="684"/>
      <c r="W39" s="684"/>
      <c r="X39" s="684"/>
      <c r="Y39" s="685"/>
      <c r="Z39" s="686">
        <v>
3.7</v>
      </c>
      <c r="AA39" s="686"/>
      <c r="AB39" s="686"/>
      <c r="AC39" s="686"/>
      <c r="AD39" s="687" t="s">
        <v>
238</v>
      </c>
      <c r="AE39" s="687"/>
      <c r="AF39" s="687"/>
      <c r="AG39" s="687"/>
      <c r="AH39" s="687"/>
      <c r="AI39" s="687"/>
      <c r="AJ39" s="687"/>
      <c r="AK39" s="687"/>
      <c r="AL39" s="688" t="s">
        <v>
127</v>
      </c>
      <c r="AM39" s="689"/>
      <c r="AN39" s="689"/>
      <c r="AO39" s="690"/>
      <c r="AQ39" s="761" t="s">
        <v>
339</v>
      </c>
      <c r="AR39" s="762"/>
      <c r="AS39" s="762"/>
      <c r="AT39" s="762"/>
      <c r="AU39" s="762"/>
      <c r="AV39" s="762"/>
      <c r="AW39" s="762"/>
      <c r="AX39" s="762"/>
      <c r="AY39" s="763"/>
      <c r="AZ39" s="683" t="s">
        <v>
238</v>
      </c>
      <c r="BA39" s="684"/>
      <c r="BB39" s="684"/>
      <c r="BC39" s="684"/>
      <c r="BD39" s="719"/>
      <c r="BE39" s="719"/>
      <c r="BF39" s="750"/>
      <c r="BG39" s="698" t="s">
        <v>
340</v>
      </c>
      <c r="BH39" s="699"/>
      <c r="BI39" s="699"/>
      <c r="BJ39" s="699"/>
      <c r="BK39" s="699"/>
      <c r="BL39" s="699"/>
      <c r="BM39" s="699"/>
      <c r="BN39" s="699"/>
      <c r="BO39" s="699"/>
      <c r="BP39" s="699"/>
      <c r="BQ39" s="699"/>
      <c r="BR39" s="699"/>
      <c r="BS39" s="699"/>
      <c r="BT39" s="699"/>
      <c r="BU39" s="700"/>
      <c r="BV39" s="683">
        <v>
38350</v>
      </c>
      <c r="BW39" s="684"/>
      <c r="BX39" s="684"/>
      <c r="BY39" s="684"/>
      <c r="BZ39" s="684"/>
      <c r="CA39" s="684"/>
      <c r="CB39" s="693"/>
      <c r="CD39" s="698" t="s">
        <v>
341</v>
      </c>
      <c r="CE39" s="699"/>
      <c r="CF39" s="699"/>
      <c r="CG39" s="699"/>
      <c r="CH39" s="699"/>
      <c r="CI39" s="699"/>
      <c r="CJ39" s="699"/>
      <c r="CK39" s="699"/>
      <c r="CL39" s="699"/>
      <c r="CM39" s="699"/>
      <c r="CN39" s="699"/>
      <c r="CO39" s="699"/>
      <c r="CP39" s="699"/>
      <c r="CQ39" s="700"/>
      <c r="CR39" s="683">
        <v>
2218423</v>
      </c>
      <c r="CS39" s="719"/>
      <c r="CT39" s="719"/>
      <c r="CU39" s="719"/>
      <c r="CV39" s="719"/>
      <c r="CW39" s="719"/>
      <c r="CX39" s="719"/>
      <c r="CY39" s="720"/>
      <c r="CZ39" s="688">
        <v>
3.4</v>
      </c>
      <c r="DA39" s="717"/>
      <c r="DB39" s="717"/>
      <c r="DC39" s="721"/>
      <c r="DD39" s="692">
        <v>
2084825</v>
      </c>
      <c r="DE39" s="719"/>
      <c r="DF39" s="719"/>
      <c r="DG39" s="719"/>
      <c r="DH39" s="719"/>
      <c r="DI39" s="719"/>
      <c r="DJ39" s="719"/>
      <c r="DK39" s="720"/>
      <c r="DL39" s="692" t="s">
        <v>
238</v>
      </c>
      <c r="DM39" s="719"/>
      <c r="DN39" s="719"/>
      <c r="DO39" s="719"/>
      <c r="DP39" s="719"/>
      <c r="DQ39" s="719"/>
      <c r="DR39" s="719"/>
      <c r="DS39" s="719"/>
      <c r="DT39" s="719"/>
      <c r="DU39" s="719"/>
      <c r="DV39" s="720"/>
      <c r="DW39" s="688" t="s">
        <v>
127</v>
      </c>
      <c r="DX39" s="717"/>
      <c r="DY39" s="717"/>
      <c r="DZ39" s="717"/>
      <c r="EA39" s="717"/>
      <c r="EB39" s="717"/>
      <c r="EC39" s="718"/>
    </row>
    <row r="40" spans="2:133" ht="11.25" customHeight="1" x14ac:dyDescent="0.2">
      <c r="B40" s="680" t="s">
        <v>
342</v>
      </c>
      <c r="C40" s="681"/>
      <c r="D40" s="681"/>
      <c r="E40" s="681"/>
      <c r="F40" s="681"/>
      <c r="G40" s="681"/>
      <c r="H40" s="681"/>
      <c r="I40" s="681"/>
      <c r="J40" s="681"/>
      <c r="K40" s="681"/>
      <c r="L40" s="681"/>
      <c r="M40" s="681"/>
      <c r="N40" s="681"/>
      <c r="O40" s="681"/>
      <c r="P40" s="681"/>
      <c r="Q40" s="682"/>
      <c r="R40" s="683" t="s">
        <v>
127</v>
      </c>
      <c r="S40" s="684"/>
      <c r="T40" s="684"/>
      <c r="U40" s="684"/>
      <c r="V40" s="684"/>
      <c r="W40" s="684"/>
      <c r="X40" s="684"/>
      <c r="Y40" s="685"/>
      <c r="Z40" s="686" t="s">
        <v>
238</v>
      </c>
      <c r="AA40" s="686"/>
      <c r="AB40" s="686"/>
      <c r="AC40" s="686"/>
      <c r="AD40" s="687" t="s">
        <v>
238</v>
      </c>
      <c r="AE40" s="687"/>
      <c r="AF40" s="687"/>
      <c r="AG40" s="687"/>
      <c r="AH40" s="687"/>
      <c r="AI40" s="687"/>
      <c r="AJ40" s="687"/>
      <c r="AK40" s="687"/>
      <c r="AL40" s="688" t="s">
        <v>
127</v>
      </c>
      <c r="AM40" s="689"/>
      <c r="AN40" s="689"/>
      <c r="AO40" s="690"/>
      <c r="AQ40" s="761" t="s">
        <v>
343</v>
      </c>
      <c r="AR40" s="762"/>
      <c r="AS40" s="762"/>
      <c r="AT40" s="762"/>
      <c r="AU40" s="762"/>
      <c r="AV40" s="762"/>
      <c r="AW40" s="762"/>
      <c r="AX40" s="762"/>
      <c r="AY40" s="763"/>
      <c r="AZ40" s="683" t="s">
        <v>
127</v>
      </c>
      <c r="BA40" s="684"/>
      <c r="BB40" s="684"/>
      <c r="BC40" s="684"/>
      <c r="BD40" s="719"/>
      <c r="BE40" s="719"/>
      <c r="BF40" s="750"/>
      <c r="BG40" s="764" t="s">
        <v>
344</v>
      </c>
      <c r="BH40" s="765"/>
      <c r="BI40" s="765"/>
      <c r="BJ40" s="765"/>
      <c r="BK40" s="765"/>
      <c r="BL40" s="236"/>
      <c r="BM40" s="699" t="s">
        <v>
345</v>
      </c>
      <c r="BN40" s="699"/>
      <c r="BO40" s="699"/>
      <c r="BP40" s="699"/>
      <c r="BQ40" s="699"/>
      <c r="BR40" s="699"/>
      <c r="BS40" s="699"/>
      <c r="BT40" s="699"/>
      <c r="BU40" s="700"/>
      <c r="BV40" s="683">
        <v>
92</v>
      </c>
      <c r="BW40" s="684"/>
      <c r="BX40" s="684"/>
      <c r="BY40" s="684"/>
      <c r="BZ40" s="684"/>
      <c r="CA40" s="684"/>
      <c r="CB40" s="693"/>
      <c r="CD40" s="698" t="s">
        <v>
346</v>
      </c>
      <c r="CE40" s="699"/>
      <c r="CF40" s="699"/>
      <c r="CG40" s="699"/>
      <c r="CH40" s="699"/>
      <c r="CI40" s="699"/>
      <c r="CJ40" s="699"/>
      <c r="CK40" s="699"/>
      <c r="CL40" s="699"/>
      <c r="CM40" s="699"/>
      <c r="CN40" s="699"/>
      <c r="CO40" s="699"/>
      <c r="CP40" s="699"/>
      <c r="CQ40" s="700"/>
      <c r="CR40" s="683" t="s">
        <v>
127</v>
      </c>
      <c r="CS40" s="684"/>
      <c r="CT40" s="684"/>
      <c r="CU40" s="684"/>
      <c r="CV40" s="684"/>
      <c r="CW40" s="684"/>
      <c r="CX40" s="684"/>
      <c r="CY40" s="685"/>
      <c r="CZ40" s="688" t="s">
        <v>
238</v>
      </c>
      <c r="DA40" s="717"/>
      <c r="DB40" s="717"/>
      <c r="DC40" s="721"/>
      <c r="DD40" s="692" t="s">
        <v>
127</v>
      </c>
      <c r="DE40" s="684"/>
      <c r="DF40" s="684"/>
      <c r="DG40" s="684"/>
      <c r="DH40" s="684"/>
      <c r="DI40" s="684"/>
      <c r="DJ40" s="684"/>
      <c r="DK40" s="685"/>
      <c r="DL40" s="692" t="s">
        <v>
238</v>
      </c>
      <c r="DM40" s="684"/>
      <c r="DN40" s="684"/>
      <c r="DO40" s="684"/>
      <c r="DP40" s="684"/>
      <c r="DQ40" s="684"/>
      <c r="DR40" s="684"/>
      <c r="DS40" s="684"/>
      <c r="DT40" s="684"/>
      <c r="DU40" s="684"/>
      <c r="DV40" s="685"/>
      <c r="DW40" s="688" t="s">
        <v>
238</v>
      </c>
      <c r="DX40" s="717"/>
      <c r="DY40" s="717"/>
      <c r="DZ40" s="717"/>
      <c r="EA40" s="717"/>
      <c r="EB40" s="717"/>
      <c r="EC40" s="718"/>
    </row>
    <row r="41" spans="2:133" ht="11.25" customHeight="1" x14ac:dyDescent="0.2">
      <c r="B41" s="680" t="s">
        <v>
347</v>
      </c>
      <c r="C41" s="681"/>
      <c r="D41" s="681"/>
      <c r="E41" s="681"/>
      <c r="F41" s="681"/>
      <c r="G41" s="681"/>
      <c r="H41" s="681"/>
      <c r="I41" s="681"/>
      <c r="J41" s="681"/>
      <c r="K41" s="681"/>
      <c r="L41" s="681"/>
      <c r="M41" s="681"/>
      <c r="N41" s="681"/>
      <c r="O41" s="681"/>
      <c r="P41" s="681"/>
      <c r="Q41" s="682"/>
      <c r="R41" s="683">
        <v>
1121562</v>
      </c>
      <c r="S41" s="684"/>
      <c r="T41" s="684"/>
      <c r="U41" s="684"/>
      <c r="V41" s="684"/>
      <c r="W41" s="684"/>
      <c r="X41" s="684"/>
      <c r="Y41" s="685"/>
      <c r="Z41" s="686">
        <v>
1.7</v>
      </c>
      <c r="AA41" s="686"/>
      <c r="AB41" s="686"/>
      <c r="AC41" s="686"/>
      <c r="AD41" s="687" t="s">
        <v>
238</v>
      </c>
      <c r="AE41" s="687"/>
      <c r="AF41" s="687"/>
      <c r="AG41" s="687"/>
      <c r="AH41" s="687"/>
      <c r="AI41" s="687"/>
      <c r="AJ41" s="687"/>
      <c r="AK41" s="687"/>
      <c r="AL41" s="688" t="s">
        <v>
238</v>
      </c>
      <c r="AM41" s="689"/>
      <c r="AN41" s="689"/>
      <c r="AO41" s="690"/>
      <c r="AQ41" s="761" t="s">
        <v>
348</v>
      </c>
      <c r="AR41" s="762"/>
      <c r="AS41" s="762"/>
      <c r="AT41" s="762"/>
      <c r="AU41" s="762"/>
      <c r="AV41" s="762"/>
      <c r="AW41" s="762"/>
      <c r="AX41" s="762"/>
      <c r="AY41" s="763"/>
      <c r="AZ41" s="683">
        <v>
2060000</v>
      </c>
      <c r="BA41" s="684"/>
      <c r="BB41" s="684"/>
      <c r="BC41" s="684"/>
      <c r="BD41" s="719"/>
      <c r="BE41" s="719"/>
      <c r="BF41" s="750"/>
      <c r="BG41" s="764"/>
      <c r="BH41" s="765"/>
      <c r="BI41" s="765"/>
      <c r="BJ41" s="765"/>
      <c r="BK41" s="765"/>
      <c r="BL41" s="236"/>
      <c r="BM41" s="699" t="s">
        <v>
349</v>
      </c>
      <c r="BN41" s="699"/>
      <c r="BO41" s="699"/>
      <c r="BP41" s="699"/>
      <c r="BQ41" s="699"/>
      <c r="BR41" s="699"/>
      <c r="BS41" s="699"/>
      <c r="BT41" s="699"/>
      <c r="BU41" s="700"/>
      <c r="BV41" s="683" t="s">
        <v>
127</v>
      </c>
      <c r="BW41" s="684"/>
      <c r="BX41" s="684"/>
      <c r="BY41" s="684"/>
      <c r="BZ41" s="684"/>
      <c r="CA41" s="684"/>
      <c r="CB41" s="693"/>
      <c r="CD41" s="698" t="s">
        <v>
350</v>
      </c>
      <c r="CE41" s="699"/>
      <c r="CF41" s="699"/>
      <c r="CG41" s="699"/>
      <c r="CH41" s="699"/>
      <c r="CI41" s="699"/>
      <c r="CJ41" s="699"/>
      <c r="CK41" s="699"/>
      <c r="CL41" s="699"/>
      <c r="CM41" s="699"/>
      <c r="CN41" s="699"/>
      <c r="CO41" s="699"/>
      <c r="CP41" s="699"/>
      <c r="CQ41" s="700"/>
      <c r="CR41" s="683" t="s">
        <v>
238</v>
      </c>
      <c r="CS41" s="719"/>
      <c r="CT41" s="719"/>
      <c r="CU41" s="719"/>
      <c r="CV41" s="719"/>
      <c r="CW41" s="719"/>
      <c r="CX41" s="719"/>
      <c r="CY41" s="720"/>
      <c r="CZ41" s="688" t="s">
        <v>
127</v>
      </c>
      <c r="DA41" s="717"/>
      <c r="DB41" s="717"/>
      <c r="DC41" s="721"/>
      <c r="DD41" s="692" t="s">
        <v>
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
351</v>
      </c>
      <c r="C42" s="734"/>
      <c r="D42" s="734"/>
      <c r="E42" s="734"/>
      <c r="F42" s="734"/>
      <c r="G42" s="734"/>
      <c r="H42" s="734"/>
      <c r="I42" s="734"/>
      <c r="J42" s="734"/>
      <c r="K42" s="734"/>
      <c r="L42" s="734"/>
      <c r="M42" s="734"/>
      <c r="N42" s="734"/>
      <c r="O42" s="734"/>
      <c r="P42" s="734"/>
      <c r="Q42" s="735"/>
      <c r="R42" s="768">
        <v>
67701603</v>
      </c>
      <c r="S42" s="769"/>
      <c r="T42" s="769"/>
      <c r="U42" s="769"/>
      <c r="V42" s="769"/>
      <c r="W42" s="769"/>
      <c r="X42" s="769"/>
      <c r="Y42" s="777"/>
      <c r="Z42" s="778">
        <v>
100</v>
      </c>
      <c r="AA42" s="778"/>
      <c r="AB42" s="778"/>
      <c r="AC42" s="778"/>
      <c r="AD42" s="779">
        <v>
34940729</v>
      </c>
      <c r="AE42" s="779"/>
      <c r="AF42" s="779"/>
      <c r="AG42" s="779"/>
      <c r="AH42" s="779"/>
      <c r="AI42" s="779"/>
      <c r="AJ42" s="779"/>
      <c r="AK42" s="779"/>
      <c r="AL42" s="780">
        <v>
100</v>
      </c>
      <c r="AM42" s="755"/>
      <c r="AN42" s="755"/>
      <c r="AO42" s="781"/>
      <c r="AQ42" s="782" t="s">
        <v>
352</v>
      </c>
      <c r="AR42" s="783"/>
      <c r="AS42" s="783"/>
      <c r="AT42" s="783"/>
      <c r="AU42" s="783"/>
      <c r="AV42" s="783"/>
      <c r="AW42" s="783"/>
      <c r="AX42" s="783"/>
      <c r="AY42" s="784"/>
      <c r="AZ42" s="768">
        <v>
4032355</v>
      </c>
      <c r="BA42" s="769"/>
      <c r="BB42" s="769"/>
      <c r="BC42" s="769"/>
      <c r="BD42" s="754"/>
      <c r="BE42" s="754"/>
      <c r="BF42" s="756"/>
      <c r="BG42" s="766"/>
      <c r="BH42" s="767"/>
      <c r="BI42" s="767"/>
      <c r="BJ42" s="767"/>
      <c r="BK42" s="767"/>
      <c r="BL42" s="237"/>
      <c r="BM42" s="709" t="s">
        <v>
353</v>
      </c>
      <c r="BN42" s="709"/>
      <c r="BO42" s="709"/>
      <c r="BP42" s="709"/>
      <c r="BQ42" s="709"/>
      <c r="BR42" s="709"/>
      <c r="BS42" s="709"/>
      <c r="BT42" s="709"/>
      <c r="BU42" s="710"/>
      <c r="BV42" s="768">
        <v>
287</v>
      </c>
      <c r="BW42" s="769"/>
      <c r="BX42" s="769"/>
      <c r="BY42" s="769"/>
      <c r="BZ42" s="769"/>
      <c r="CA42" s="769"/>
      <c r="CB42" s="776"/>
      <c r="CD42" s="680" t="s">
        <v>
354</v>
      </c>
      <c r="CE42" s="681"/>
      <c r="CF42" s="681"/>
      <c r="CG42" s="681"/>
      <c r="CH42" s="681"/>
      <c r="CI42" s="681"/>
      <c r="CJ42" s="681"/>
      <c r="CK42" s="681"/>
      <c r="CL42" s="681"/>
      <c r="CM42" s="681"/>
      <c r="CN42" s="681"/>
      <c r="CO42" s="681"/>
      <c r="CP42" s="681"/>
      <c r="CQ42" s="682"/>
      <c r="CR42" s="683">
        <v>
3204677</v>
      </c>
      <c r="CS42" s="684"/>
      <c r="CT42" s="684"/>
      <c r="CU42" s="684"/>
      <c r="CV42" s="684"/>
      <c r="CW42" s="684"/>
      <c r="CX42" s="684"/>
      <c r="CY42" s="685"/>
      <c r="CZ42" s="688">
        <v>
4.9000000000000004</v>
      </c>
      <c r="DA42" s="689"/>
      <c r="DB42" s="689"/>
      <c r="DC42" s="701"/>
      <c r="DD42" s="692">
        <v>
554796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
355</v>
      </c>
      <c r="CE43" s="681"/>
      <c r="CF43" s="681"/>
      <c r="CG43" s="681"/>
      <c r="CH43" s="681"/>
      <c r="CI43" s="681"/>
      <c r="CJ43" s="681"/>
      <c r="CK43" s="681"/>
      <c r="CL43" s="681"/>
      <c r="CM43" s="681"/>
      <c r="CN43" s="681"/>
      <c r="CO43" s="681"/>
      <c r="CP43" s="681"/>
      <c r="CQ43" s="682"/>
      <c r="CR43" s="683">
        <v>
92636</v>
      </c>
      <c r="CS43" s="719"/>
      <c r="CT43" s="719"/>
      <c r="CU43" s="719"/>
      <c r="CV43" s="719"/>
      <c r="CW43" s="719"/>
      <c r="CX43" s="719"/>
      <c r="CY43" s="720"/>
      <c r="CZ43" s="688">
        <v>
0.1</v>
      </c>
      <c r="DA43" s="717"/>
      <c r="DB43" s="717"/>
      <c r="DC43" s="721"/>
      <c r="DD43" s="692">
        <v>
92636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
303</v>
      </c>
      <c r="CE44" s="796"/>
      <c r="CF44" s="680" t="s">
        <v>
356</v>
      </c>
      <c r="CG44" s="681"/>
      <c r="CH44" s="681"/>
      <c r="CI44" s="681"/>
      <c r="CJ44" s="681"/>
      <c r="CK44" s="681"/>
      <c r="CL44" s="681"/>
      <c r="CM44" s="681"/>
      <c r="CN44" s="681"/>
      <c r="CO44" s="681"/>
      <c r="CP44" s="681"/>
      <c r="CQ44" s="682"/>
      <c r="CR44" s="683">
        <v>
3198424</v>
      </c>
      <c r="CS44" s="684"/>
      <c r="CT44" s="684"/>
      <c r="CU44" s="684"/>
      <c r="CV44" s="684"/>
      <c r="CW44" s="684"/>
      <c r="CX44" s="684"/>
      <c r="CY44" s="685"/>
      <c r="CZ44" s="688">
        <v>
4.9000000000000004</v>
      </c>
      <c r="DA44" s="689"/>
      <c r="DB44" s="689"/>
      <c r="DC44" s="701"/>
      <c r="DD44" s="692">
        <v>
548543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
357</v>
      </c>
      <c r="CG45" s="681"/>
      <c r="CH45" s="681"/>
      <c r="CI45" s="681"/>
      <c r="CJ45" s="681"/>
      <c r="CK45" s="681"/>
      <c r="CL45" s="681"/>
      <c r="CM45" s="681"/>
      <c r="CN45" s="681"/>
      <c r="CO45" s="681"/>
      <c r="CP45" s="681"/>
      <c r="CQ45" s="682"/>
      <c r="CR45" s="683">
        <v>
536706</v>
      </c>
      <c r="CS45" s="719"/>
      <c r="CT45" s="719"/>
      <c r="CU45" s="719"/>
      <c r="CV45" s="719"/>
      <c r="CW45" s="719"/>
      <c r="CX45" s="719"/>
      <c r="CY45" s="720"/>
      <c r="CZ45" s="688">
        <v>
0.8</v>
      </c>
      <c r="DA45" s="717"/>
      <c r="DB45" s="717"/>
      <c r="DC45" s="721"/>
      <c r="DD45" s="692">
        <v>
26991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359</v>
      </c>
      <c r="CG46" s="681"/>
      <c r="CH46" s="681"/>
      <c r="CI46" s="681"/>
      <c r="CJ46" s="681"/>
      <c r="CK46" s="681"/>
      <c r="CL46" s="681"/>
      <c r="CM46" s="681"/>
      <c r="CN46" s="681"/>
      <c r="CO46" s="681"/>
      <c r="CP46" s="681"/>
      <c r="CQ46" s="682"/>
      <c r="CR46" s="683">
        <v>
2661718</v>
      </c>
      <c r="CS46" s="684"/>
      <c r="CT46" s="684"/>
      <c r="CU46" s="684"/>
      <c r="CV46" s="684"/>
      <c r="CW46" s="684"/>
      <c r="CX46" s="684"/>
      <c r="CY46" s="685"/>
      <c r="CZ46" s="688">
        <v>
4.0999999999999996</v>
      </c>
      <c r="DA46" s="689"/>
      <c r="DB46" s="689"/>
      <c r="DC46" s="701"/>
      <c r="DD46" s="692">
        <v>
521552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361</v>
      </c>
      <c r="CG47" s="681"/>
      <c r="CH47" s="681"/>
      <c r="CI47" s="681"/>
      <c r="CJ47" s="681"/>
      <c r="CK47" s="681"/>
      <c r="CL47" s="681"/>
      <c r="CM47" s="681"/>
      <c r="CN47" s="681"/>
      <c r="CO47" s="681"/>
      <c r="CP47" s="681"/>
      <c r="CQ47" s="682"/>
      <c r="CR47" s="683">
        <v>
6253</v>
      </c>
      <c r="CS47" s="719"/>
      <c r="CT47" s="719"/>
      <c r="CU47" s="719"/>
      <c r="CV47" s="719"/>
      <c r="CW47" s="719"/>
      <c r="CX47" s="719"/>
      <c r="CY47" s="720"/>
      <c r="CZ47" s="688">
        <v>
0</v>
      </c>
      <c r="DA47" s="717"/>
      <c r="DB47" s="717"/>
      <c r="DC47" s="721"/>
      <c r="DD47" s="692">
        <v>
6253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
362</v>
      </c>
      <c r="CD48" s="799"/>
      <c r="CE48" s="800"/>
      <c r="CF48" s="680" t="s">
        <v>
363</v>
      </c>
      <c r="CG48" s="681"/>
      <c r="CH48" s="681"/>
      <c r="CI48" s="681"/>
      <c r="CJ48" s="681"/>
      <c r="CK48" s="681"/>
      <c r="CL48" s="681"/>
      <c r="CM48" s="681"/>
      <c r="CN48" s="681"/>
      <c r="CO48" s="681"/>
      <c r="CP48" s="681"/>
      <c r="CQ48" s="682"/>
      <c r="CR48" s="683" t="s">
        <v>
238</v>
      </c>
      <c r="CS48" s="684"/>
      <c r="CT48" s="684"/>
      <c r="CU48" s="684"/>
      <c r="CV48" s="684"/>
      <c r="CW48" s="684"/>
      <c r="CX48" s="684"/>
      <c r="CY48" s="685"/>
      <c r="CZ48" s="688" t="s">
        <v>
127</v>
      </c>
      <c r="DA48" s="689"/>
      <c r="DB48" s="689"/>
      <c r="DC48" s="701"/>
      <c r="DD48" s="692" t="s">
        <v>
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
364</v>
      </c>
      <c r="CE49" s="734"/>
      <c r="CF49" s="734"/>
      <c r="CG49" s="734"/>
      <c r="CH49" s="734"/>
      <c r="CI49" s="734"/>
      <c r="CJ49" s="734"/>
      <c r="CK49" s="734"/>
      <c r="CL49" s="734"/>
      <c r="CM49" s="734"/>
      <c r="CN49" s="734"/>
      <c r="CO49" s="734"/>
      <c r="CP49" s="734"/>
      <c r="CQ49" s="735"/>
      <c r="CR49" s="768">
        <v>
65567658</v>
      </c>
      <c r="CS49" s="754"/>
      <c r="CT49" s="754"/>
      <c r="CU49" s="754"/>
      <c r="CV49" s="754"/>
      <c r="CW49" s="754"/>
      <c r="CX49" s="754"/>
      <c r="CY49" s="785"/>
      <c r="CZ49" s="780">
        <v>
100</v>
      </c>
      <c r="DA49" s="786"/>
      <c r="DB49" s="786"/>
      <c r="DC49" s="787"/>
      <c r="DD49" s="788">
        <v>
40280681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0QBOW+ZhySfGR50Ce8cEjn3UfQdd7IPNrjrAXjZ837QEluiinXrk0ddr+dHoLxxUsWw2iLrnHC5HoK1nkhi4g==" saltValue="VKc4/QEpQXel2zrv89slu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366</v>
      </c>
      <c r="DK2" s="831"/>
      <c r="DL2" s="831"/>
      <c r="DM2" s="831"/>
      <c r="DN2" s="831"/>
      <c r="DO2" s="832"/>
      <c r="DP2" s="250"/>
      <c r="DQ2" s="830" t="s">
        <v>
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
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
370</v>
      </c>
      <c r="B5" s="825"/>
      <c r="C5" s="825"/>
      <c r="D5" s="825"/>
      <c r="E5" s="825"/>
      <c r="F5" s="825"/>
      <c r="G5" s="825"/>
      <c r="H5" s="825"/>
      <c r="I5" s="825"/>
      <c r="J5" s="825"/>
      <c r="K5" s="825"/>
      <c r="L5" s="825"/>
      <c r="M5" s="825"/>
      <c r="N5" s="825"/>
      <c r="O5" s="825"/>
      <c r="P5" s="826"/>
      <c r="Q5" s="801" t="s">
        <v>
371</v>
      </c>
      <c r="R5" s="802"/>
      <c r="S5" s="802"/>
      <c r="T5" s="802"/>
      <c r="U5" s="803"/>
      <c r="V5" s="801" t="s">
        <v>
372</v>
      </c>
      <c r="W5" s="802"/>
      <c r="X5" s="802"/>
      <c r="Y5" s="802"/>
      <c r="Z5" s="803"/>
      <c r="AA5" s="801" t="s">
        <v>
373</v>
      </c>
      <c r="AB5" s="802"/>
      <c r="AC5" s="802"/>
      <c r="AD5" s="802"/>
      <c r="AE5" s="802"/>
      <c r="AF5" s="834" t="s">
        <v>
374</v>
      </c>
      <c r="AG5" s="802"/>
      <c r="AH5" s="802"/>
      <c r="AI5" s="802"/>
      <c r="AJ5" s="813"/>
      <c r="AK5" s="802" t="s">
        <v>
375</v>
      </c>
      <c r="AL5" s="802"/>
      <c r="AM5" s="802"/>
      <c r="AN5" s="802"/>
      <c r="AO5" s="803"/>
      <c r="AP5" s="801" t="s">
        <v>
376</v>
      </c>
      <c r="AQ5" s="802"/>
      <c r="AR5" s="802"/>
      <c r="AS5" s="802"/>
      <c r="AT5" s="803"/>
      <c r="AU5" s="801" t="s">
        <v>
377</v>
      </c>
      <c r="AV5" s="802"/>
      <c r="AW5" s="802"/>
      <c r="AX5" s="802"/>
      <c r="AY5" s="813"/>
      <c r="AZ5" s="257"/>
      <c r="BA5" s="257"/>
      <c r="BB5" s="257"/>
      <c r="BC5" s="257"/>
      <c r="BD5" s="257"/>
      <c r="BE5" s="258"/>
      <c r="BF5" s="258"/>
      <c r="BG5" s="258"/>
      <c r="BH5" s="258"/>
      <c r="BI5" s="258"/>
      <c r="BJ5" s="258"/>
      <c r="BK5" s="258"/>
      <c r="BL5" s="258"/>
      <c r="BM5" s="258"/>
      <c r="BN5" s="258"/>
      <c r="BO5" s="258"/>
      <c r="BP5" s="258"/>
      <c r="BQ5" s="824" t="s">
        <v>
378</v>
      </c>
      <c r="BR5" s="825"/>
      <c r="BS5" s="825"/>
      <c r="BT5" s="825"/>
      <c r="BU5" s="825"/>
      <c r="BV5" s="825"/>
      <c r="BW5" s="825"/>
      <c r="BX5" s="825"/>
      <c r="BY5" s="825"/>
      <c r="BZ5" s="825"/>
      <c r="CA5" s="825"/>
      <c r="CB5" s="825"/>
      <c r="CC5" s="825"/>
      <c r="CD5" s="825"/>
      <c r="CE5" s="825"/>
      <c r="CF5" s="825"/>
      <c r="CG5" s="826"/>
      <c r="CH5" s="801" t="s">
        <v>
379</v>
      </c>
      <c r="CI5" s="802"/>
      <c r="CJ5" s="802"/>
      <c r="CK5" s="802"/>
      <c r="CL5" s="803"/>
      <c r="CM5" s="801" t="s">
        <v>
380</v>
      </c>
      <c r="CN5" s="802"/>
      <c r="CO5" s="802"/>
      <c r="CP5" s="802"/>
      <c r="CQ5" s="803"/>
      <c r="CR5" s="801" t="s">
        <v>
381</v>
      </c>
      <c r="CS5" s="802"/>
      <c r="CT5" s="802"/>
      <c r="CU5" s="802"/>
      <c r="CV5" s="803"/>
      <c r="CW5" s="801" t="s">
        <v>
382</v>
      </c>
      <c r="CX5" s="802"/>
      <c r="CY5" s="802"/>
      <c r="CZ5" s="802"/>
      <c r="DA5" s="803"/>
      <c r="DB5" s="801" t="s">
        <v>
383</v>
      </c>
      <c r="DC5" s="802"/>
      <c r="DD5" s="802"/>
      <c r="DE5" s="802"/>
      <c r="DF5" s="803"/>
      <c r="DG5" s="807" t="s">
        <v>
384</v>
      </c>
      <c r="DH5" s="808"/>
      <c r="DI5" s="808"/>
      <c r="DJ5" s="808"/>
      <c r="DK5" s="809"/>
      <c r="DL5" s="807" t="s">
        <v>
385</v>
      </c>
      <c r="DM5" s="808"/>
      <c r="DN5" s="808"/>
      <c r="DO5" s="808"/>
      <c r="DP5" s="809"/>
      <c r="DQ5" s="801" t="s">
        <v>
386</v>
      </c>
      <c r="DR5" s="802"/>
      <c r="DS5" s="802"/>
      <c r="DT5" s="802"/>
      <c r="DU5" s="803"/>
      <c r="DV5" s="801" t="s">
        <v>
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
1</v>
      </c>
      <c r="B7" s="815" t="s">
        <v>
387</v>
      </c>
      <c r="C7" s="816"/>
      <c r="D7" s="816"/>
      <c r="E7" s="816"/>
      <c r="F7" s="816"/>
      <c r="G7" s="816"/>
      <c r="H7" s="816"/>
      <c r="I7" s="816"/>
      <c r="J7" s="816"/>
      <c r="K7" s="816"/>
      <c r="L7" s="816"/>
      <c r="M7" s="816"/>
      <c r="N7" s="816"/>
      <c r="O7" s="816"/>
      <c r="P7" s="817"/>
      <c r="Q7" s="818">
        <v>
67702</v>
      </c>
      <c r="R7" s="819"/>
      <c r="S7" s="819"/>
      <c r="T7" s="819"/>
      <c r="U7" s="819"/>
      <c r="V7" s="819">
        <v>
65568</v>
      </c>
      <c r="W7" s="819"/>
      <c r="X7" s="819"/>
      <c r="Y7" s="819"/>
      <c r="Z7" s="819"/>
      <c r="AA7" s="819">
        <v>
2134</v>
      </c>
      <c r="AB7" s="819"/>
      <c r="AC7" s="819"/>
      <c r="AD7" s="819"/>
      <c r="AE7" s="820"/>
      <c r="AF7" s="821">
        <v>
2133</v>
      </c>
      <c r="AG7" s="822"/>
      <c r="AH7" s="822"/>
      <c r="AI7" s="822"/>
      <c r="AJ7" s="823"/>
      <c r="AK7" s="858">
        <v>
1897</v>
      </c>
      <c r="AL7" s="859"/>
      <c r="AM7" s="859"/>
      <c r="AN7" s="859"/>
      <c r="AO7" s="859"/>
      <c r="AP7" s="859">
        <v>
25562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c r="BS7" s="862" t="s">
        <v>
591</v>
      </c>
      <c r="BT7" s="863"/>
      <c r="BU7" s="863"/>
      <c r="BV7" s="863"/>
      <c r="BW7" s="863"/>
      <c r="BX7" s="863"/>
      <c r="BY7" s="863"/>
      <c r="BZ7" s="863"/>
      <c r="CA7" s="863"/>
      <c r="CB7" s="863"/>
      <c r="CC7" s="863"/>
      <c r="CD7" s="863"/>
      <c r="CE7" s="863"/>
      <c r="CF7" s="863"/>
      <c r="CG7" s="864"/>
      <c r="CH7" s="855">
        <v>
1</v>
      </c>
      <c r="CI7" s="856"/>
      <c r="CJ7" s="856"/>
      <c r="CK7" s="856"/>
      <c r="CL7" s="857"/>
      <c r="CM7" s="855">
        <v>
617</v>
      </c>
      <c r="CN7" s="856"/>
      <c r="CO7" s="856"/>
      <c r="CP7" s="856"/>
      <c r="CQ7" s="857"/>
      <c r="CR7" s="855">
        <v>
500</v>
      </c>
      <c r="CS7" s="856"/>
      <c r="CT7" s="856"/>
      <c r="CU7" s="856"/>
      <c r="CV7" s="857"/>
      <c r="CW7" s="855">
        <v>
2</v>
      </c>
      <c r="CX7" s="856"/>
      <c r="CY7" s="856"/>
      <c r="CZ7" s="856"/>
      <c r="DA7" s="857"/>
      <c r="DB7" s="855" t="s">
        <v>
580</v>
      </c>
      <c r="DC7" s="856"/>
      <c r="DD7" s="856"/>
      <c r="DE7" s="856"/>
      <c r="DF7" s="857"/>
      <c r="DG7" s="855" t="s">
        <v>
580</v>
      </c>
      <c r="DH7" s="856"/>
      <c r="DI7" s="856"/>
      <c r="DJ7" s="856"/>
      <c r="DK7" s="857"/>
      <c r="DL7" s="855" t="s">
        <v>
580</v>
      </c>
      <c r="DM7" s="856"/>
      <c r="DN7" s="856"/>
      <c r="DO7" s="856"/>
      <c r="DP7" s="857"/>
      <c r="DQ7" s="855" t="s">
        <v>
580</v>
      </c>
      <c r="DR7" s="856"/>
      <c r="DS7" s="856"/>
      <c r="DT7" s="856"/>
      <c r="DU7" s="857"/>
      <c r="DV7" s="836"/>
      <c r="DW7" s="837"/>
      <c r="DX7" s="837"/>
      <c r="DY7" s="837"/>
      <c r="DZ7" s="838"/>
      <c r="EA7" s="255"/>
    </row>
    <row r="8" spans="1:131" s="256" customFormat="1" ht="26.25" customHeight="1" x14ac:dyDescent="0.2">
      <c r="A8" s="262">
        <v>
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t="s">
        <v>
592</v>
      </c>
      <c r="BS8" s="852" t="s">
        <v>
593</v>
      </c>
      <c r="BT8" s="853"/>
      <c r="BU8" s="853"/>
      <c r="BV8" s="853"/>
      <c r="BW8" s="853"/>
      <c r="BX8" s="853"/>
      <c r="BY8" s="853"/>
      <c r="BZ8" s="853"/>
      <c r="CA8" s="853"/>
      <c r="CB8" s="853"/>
      <c r="CC8" s="853"/>
      <c r="CD8" s="853"/>
      <c r="CE8" s="853"/>
      <c r="CF8" s="853"/>
      <c r="CG8" s="854"/>
      <c r="CH8" s="865">
        <v>
4</v>
      </c>
      <c r="CI8" s="866"/>
      <c r="CJ8" s="866"/>
      <c r="CK8" s="866"/>
      <c r="CL8" s="867"/>
      <c r="CM8" s="865">
        <v>
68</v>
      </c>
      <c r="CN8" s="866"/>
      <c r="CO8" s="866"/>
      <c r="CP8" s="866"/>
      <c r="CQ8" s="867"/>
      <c r="CR8" s="865">
        <v>
5</v>
      </c>
      <c r="CS8" s="866"/>
      <c r="CT8" s="866"/>
      <c r="CU8" s="866"/>
      <c r="CV8" s="867"/>
      <c r="CW8" s="865" t="s">
        <v>
580</v>
      </c>
      <c r="CX8" s="866"/>
      <c r="CY8" s="866"/>
      <c r="CZ8" s="866"/>
      <c r="DA8" s="867"/>
      <c r="DB8" s="865" t="s">
        <v>
580</v>
      </c>
      <c r="DC8" s="866"/>
      <c r="DD8" s="866"/>
      <c r="DE8" s="866"/>
      <c r="DF8" s="867"/>
      <c r="DG8" s="865" t="s">
        <v>
580</v>
      </c>
      <c r="DH8" s="866"/>
      <c r="DI8" s="866"/>
      <c r="DJ8" s="866"/>
      <c r="DK8" s="867"/>
      <c r="DL8" s="865" t="s">
        <v>
580</v>
      </c>
      <c r="DM8" s="866"/>
      <c r="DN8" s="866"/>
      <c r="DO8" s="866"/>
      <c r="DP8" s="867"/>
      <c r="DQ8" s="865" t="s">
        <v>
580</v>
      </c>
      <c r="DR8" s="866"/>
      <c r="DS8" s="866"/>
      <c r="DT8" s="866"/>
      <c r="DU8" s="867"/>
      <c r="DV8" s="868"/>
      <c r="DW8" s="869"/>
      <c r="DX8" s="869"/>
      <c r="DY8" s="869"/>
      <c r="DZ8" s="870"/>
      <c r="EA8" s="255"/>
    </row>
    <row r="9" spans="1:131" s="256" customFormat="1" ht="26.25" customHeight="1" x14ac:dyDescent="0.2">
      <c r="A9" s="262">
        <v>
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
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388</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
389</v>
      </c>
      <c r="B23" s="874" t="s">
        <v>
390</v>
      </c>
      <c r="C23" s="875"/>
      <c r="D23" s="875"/>
      <c r="E23" s="875"/>
      <c r="F23" s="875"/>
      <c r="G23" s="875"/>
      <c r="H23" s="875"/>
      <c r="I23" s="875"/>
      <c r="J23" s="875"/>
      <c r="K23" s="875"/>
      <c r="L23" s="875"/>
      <c r="M23" s="875"/>
      <c r="N23" s="875"/>
      <c r="O23" s="875"/>
      <c r="P23" s="876"/>
      <c r="Q23" s="877">
        <v>
67702</v>
      </c>
      <c r="R23" s="878"/>
      <c r="S23" s="878"/>
      <c r="T23" s="878"/>
      <c r="U23" s="878"/>
      <c r="V23" s="878">
        <v>
65568</v>
      </c>
      <c r="W23" s="878"/>
      <c r="X23" s="878"/>
      <c r="Y23" s="878"/>
      <c r="Z23" s="878"/>
      <c r="AA23" s="878">
        <v>
2134</v>
      </c>
      <c r="AB23" s="878"/>
      <c r="AC23" s="878"/>
      <c r="AD23" s="878"/>
      <c r="AE23" s="879"/>
      <c r="AF23" s="880">
        <v>
2133</v>
      </c>
      <c r="AG23" s="878"/>
      <c r="AH23" s="878"/>
      <c r="AI23" s="878"/>
      <c r="AJ23" s="881"/>
      <c r="AK23" s="882"/>
      <c r="AL23" s="883"/>
      <c r="AM23" s="883"/>
      <c r="AN23" s="883"/>
      <c r="AO23" s="883"/>
      <c r="AP23" s="878">
        <v>
25562</v>
      </c>
      <c r="AQ23" s="878"/>
      <c r="AR23" s="878"/>
      <c r="AS23" s="878"/>
      <c r="AT23" s="878"/>
      <c r="AU23" s="884"/>
      <c r="AV23" s="884"/>
      <c r="AW23" s="884"/>
      <c r="AX23" s="884"/>
      <c r="AY23" s="885"/>
      <c r="AZ23" s="893" t="s">
        <v>
391</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
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
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
370</v>
      </c>
      <c r="B26" s="825"/>
      <c r="C26" s="825"/>
      <c r="D26" s="825"/>
      <c r="E26" s="825"/>
      <c r="F26" s="825"/>
      <c r="G26" s="825"/>
      <c r="H26" s="825"/>
      <c r="I26" s="825"/>
      <c r="J26" s="825"/>
      <c r="K26" s="825"/>
      <c r="L26" s="825"/>
      <c r="M26" s="825"/>
      <c r="N26" s="825"/>
      <c r="O26" s="825"/>
      <c r="P26" s="826"/>
      <c r="Q26" s="801" t="s">
        <v>
394</v>
      </c>
      <c r="R26" s="802"/>
      <c r="S26" s="802"/>
      <c r="T26" s="802"/>
      <c r="U26" s="803"/>
      <c r="V26" s="801" t="s">
        <v>
395</v>
      </c>
      <c r="W26" s="802"/>
      <c r="X26" s="802"/>
      <c r="Y26" s="802"/>
      <c r="Z26" s="803"/>
      <c r="AA26" s="801" t="s">
        <v>
396</v>
      </c>
      <c r="AB26" s="802"/>
      <c r="AC26" s="802"/>
      <c r="AD26" s="802"/>
      <c r="AE26" s="802"/>
      <c r="AF26" s="896" t="s">
        <v>
397</v>
      </c>
      <c r="AG26" s="897"/>
      <c r="AH26" s="897"/>
      <c r="AI26" s="897"/>
      <c r="AJ26" s="898"/>
      <c r="AK26" s="802" t="s">
        <v>
398</v>
      </c>
      <c r="AL26" s="802"/>
      <c r="AM26" s="802"/>
      <c r="AN26" s="802"/>
      <c r="AO26" s="803"/>
      <c r="AP26" s="801" t="s">
        <v>
399</v>
      </c>
      <c r="AQ26" s="802"/>
      <c r="AR26" s="802"/>
      <c r="AS26" s="802"/>
      <c r="AT26" s="803"/>
      <c r="AU26" s="801" t="s">
        <v>
400</v>
      </c>
      <c r="AV26" s="802"/>
      <c r="AW26" s="802"/>
      <c r="AX26" s="802"/>
      <c r="AY26" s="803"/>
      <c r="AZ26" s="801" t="s">
        <v>
401</v>
      </c>
      <c r="BA26" s="802"/>
      <c r="BB26" s="802"/>
      <c r="BC26" s="802"/>
      <c r="BD26" s="803"/>
      <c r="BE26" s="801" t="s">
        <v>
377</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
1</v>
      </c>
      <c r="B28" s="815" t="s">
        <v>
402</v>
      </c>
      <c r="C28" s="816"/>
      <c r="D28" s="816"/>
      <c r="E28" s="816"/>
      <c r="F28" s="816"/>
      <c r="G28" s="816"/>
      <c r="H28" s="816"/>
      <c r="I28" s="816"/>
      <c r="J28" s="816"/>
      <c r="K28" s="816"/>
      <c r="L28" s="816"/>
      <c r="M28" s="816"/>
      <c r="N28" s="816"/>
      <c r="O28" s="816"/>
      <c r="P28" s="817"/>
      <c r="Q28" s="906">
        <v>
17098</v>
      </c>
      <c r="R28" s="907"/>
      <c r="S28" s="907"/>
      <c r="T28" s="907"/>
      <c r="U28" s="907"/>
      <c r="V28" s="907">
        <v>
16986</v>
      </c>
      <c r="W28" s="907"/>
      <c r="X28" s="907"/>
      <c r="Y28" s="907"/>
      <c r="Z28" s="907"/>
      <c r="AA28" s="907">
        <v>
113</v>
      </c>
      <c r="AB28" s="907"/>
      <c r="AC28" s="907"/>
      <c r="AD28" s="907"/>
      <c r="AE28" s="908"/>
      <c r="AF28" s="909">
        <v>
113</v>
      </c>
      <c r="AG28" s="907"/>
      <c r="AH28" s="907"/>
      <c r="AI28" s="907"/>
      <c r="AJ28" s="910"/>
      <c r="AK28" s="911">
        <v>
2072</v>
      </c>
      <c r="AL28" s="902"/>
      <c r="AM28" s="902"/>
      <c r="AN28" s="902"/>
      <c r="AO28" s="902"/>
      <c r="AP28" s="902" t="s">
        <v>
580</v>
      </c>
      <c r="AQ28" s="902"/>
      <c r="AR28" s="902"/>
      <c r="AS28" s="902"/>
      <c r="AT28" s="902"/>
      <c r="AU28" s="902" t="s">
        <v>
580</v>
      </c>
      <c r="AV28" s="902"/>
      <c r="AW28" s="902"/>
      <c r="AX28" s="902"/>
      <c r="AY28" s="902"/>
      <c r="AZ28" s="903" t="s">
        <v>
580</v>
      </c>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
2</v>
      </c>
      <c r="B29" s="839" t="s">
        <v>
403</v>
      </c>
      <c r="C29" s="840"/>
      <c r="D29" s="840"/>
      <c r="E29" s="840"/>
      <c r="F29" s="840"/>
      <c r="G29" s="840"/>
      <c r="H29" s="840"/>
      <c r="I29" s="840"/>
      <c r="J29" s="840"/>
      <c r="K29" s="840"/>
      <c r="L29" s="840"/>
      <c r="M29" s="840"/>
      <c r="N29" s="840"/>
      <c r="O29" s="840"/>
      <c r="P29" s="841"/>
      <c r="Q29" s="842">
        <v>
13695</v>
      </c>
      <c r="R29" s="843"/>
      <c r="S29" s="843"/>
      <c r="T29" s="843"/>
      <c r="U29" s="843"/>
      <c r="V29" s="843">
        <v>
13474</v>
      </c>
      <c r="W29" s="843"/>
      <c r="X29" s="843"/>
      <c r="Y29" s="843"/>
      <c r="Z29" s="843"/>
      <c r="AA29" s="843">
        <v>
222</v>
      </c>
      <c r="AB29" s="843"/>
      <c r="AC29" s="843"/>
      <c r="AD29" s="843"/>
      <c r="AE29" s="844"/>
      <c r="AF29" s="845">
        <v>
222</v>
      </c>
      <c r="AG29" s="846"/>
      <c r="AH29" s="846"/>
      <c r="AI29" s="846"/>
      <c r="AJ29" s="847"/>
      <c r="AK29" s="914">
        <v>
2180</v>
      </c>
      <c r="AL29" s="915"/>
      <c r="AM29" s="915"/>
      <c r="AN29" s="915"/>
      <c r="AO29" s="915"/>
      <c r="AP29" s="915" t="s">
        <v>
580</v>
      </c>
      <c r="AQ29" s="915"/>
      <c r="AR29" s="915"/>
      <c r="AS29" s="915"/>
      <c r="AT29" s="915"/>
      <c r="AU29" s="915" t="s">
        <v>
580</v>
      </c>
      <c r="AV29" s="915"/>
      <c r="AW29" s="915"/>
      <c r="AX29" s="915"/>
      <c r="AY29" s="915"/>
      <c r="AZ29" s="916" t="s">
        <v>
580</v>
      </c>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
3</v>
      </c>
      <c r="B30" s="839" t="s">
        <v>
404</v>
      </c>
      <c r="C30" s="840"/>
      <c r="D30" s="840"/>
      <c r="E30" s="840"/>
      <c r="F30" s="840"/>
      <c r="G30" s="840"/>
      <c r="H30" s="840"/>
      <c r="I30" s="840"/>
      <c r="J30" s="840"/>
      <c r="K30" s="840"/>
      <c r="L30" s="840"/>
      <c r="M30" s="840"/>
      <c r="N30" s="840"/>
      <c r="O30" s="840"/>
      <c r="P30" s="841"/>
      <c r="Q30" s="842">
        <v>
2800</v>
      </c>
      <c r="R30" s="843"/>
      <c r="S30" s="843"/>
      <c r="T30" s="843"/>
      <c r="U30" s="843"/>
      <c r="V30" s="843">
        <v>
2779</v>
      </c>
      <c r="W30" s="843"/>
      <c r="X30" s="843"/>
      <c r="Y30" s="843"/>
      <c r="Z30" s="843"/>
      <c r="AA30" s="843">
        <v>
21</v>
      </c>
      <c r="AB30" s="843"/>
      <c r="AC30" s="843"/>
      <c r="AD30" s="843"/>
      <c r="AE30" s="844"/>
      <c r="AF30" s="845">
        <v>
21</v>
      </c>
      <c r="AG30" s="846"/>
      <c r="AH30" s="846"/>
      <c r="AI30" s="846"/>
      <c r="AJ30" s="847"/>
      <c r="AK30" s="914">
        <v>
1976</v>
      </c>
      <c r="AL30" s="915"/>
      <c r="AM30" s="915"/>
      <c r="AN30" s="915"/>
      <c r="AO30" s="915"/>
      <c r="AP30" s="915" t="s">
        <v>
580</v>
      </c>
      <c r="AQ30" s="915"/>
      <c r="AR30" s="915"/>
      <c r="AS30" s="915"/>
      <c r="AT30" s="915"/>
      <c r="AU30" s="915" t="s">
        <v>
580</v>
      </c>
      <c r="AV30" s="915"/>
      <c r="AW30" s="915"/>
      <c r="AX30" s="915"/>
      <c r="AY30" s="915"/>
      <c r="AZ30" s="916" t="s">
        <v>
580</v>
      </c>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
4</v>
      </c>
      <c r="B31" s="839" t="s">
        <v>
405</v>
      </c>
      <c r="C31" s="840"/>
      <c r="D31" s="840"/>
      <c r="E31" s="840"/>
      <c r="F31" s="840"/>
      <c r="G31" s="840"/>
      <c r="H31" s="840"/>
      <c r="I31" s="840"/>
      <c r="J31" s="840"/>
      <c r="K31" s="840"/>
      <c r="L31" s="840"/>
      <c r="M31" s="840"/>
      <c r="N31" s="840"/>
      <c r="O31" s="840"/>
      <c r="P31" s="841"/>
      <c r="Q31" s="842">
        <v>
4239</v>
      </c>
      <c r="R31" s="843"/>
      <c r="S31" s="843"/>
      <c r="T31" s="843"/>
      <c r="U31" s="843"/>
      <c r="V31" s="843">
        <v>
3790</v>
      </c>
      <c r="W31" s="843"/>
      <c r="X31" s="843"/>
      <c r="Y31" s="843"/>
      <c r="Z31" s="843"/>
      <c r="AA31" s="843">
        <v>
449</v>
      </c>
      <c r="AB31" s="843"/>
      <c r="AC31" s="843"/>
      <c r="AD31" s="843"/>
      <c r="AE31" s="844"/>
      <c r="AF31" s="845">
        <v>
663</v>
      </c>
      <c r="AG31" s="846"/>
      <c r="AH31" s="846"/>
      <c r="AI31" s="846"/>
      <c r="AJ31" s="847"/>
      <c r="AK31" s="914">
        <v>
1048</v>
      </c>
      <c r="AL31" s="915"/>
      <c r="AM31" s="915"/>
      <c r="AN31" s="915"/>
      <c r="AO31" s="915"/>
      <c r="AP31" s="915">
        <v>
7358</v>
      </c>
      <c r="AQ31" s="915"/>
      <c r="AR31" s="915"/>
      <c r="AS31" s="915"/>
      <c r="AT31" s="915"/>
      <c r="AU31" s="915">
        <v>
5489</v>
      </c>
      <c r="AV31" s="915"/>
      <c r="AW31" s="915"/>
      <c r="AX31" s="915"/>
      <c r="AY31" s="915"/>
      <c r="AZ31" s="916" t="s">
        <v>
594</v>
      </c>
      <c r="BA31" s="916"/>
      <c r="BB31" s="916"/>
      <c r="BC31" s="916"/>
      <c r="BD31" s="916"/>
      <c r="BE31" s="912" t="s">
        <v>
406</v>
      </c>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
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
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
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407</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
389</v>
      </c>
      <c r="B63" s="874" t="s">
        <v>
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1019</v>
      </c>
      <c r="AG63" s="926"/>
      <c r="AH63" s="926"/>
      <c r="AI63" s="926"/>
      <c r="AJ63" s="927"/>
      <c r="AK63" s="928"/>
      <c r="AL63" s="923"/>
      <c r="AM63" s="923"/>
      <c r="AN63" s="923"/>
      <c r="AO63" s="923"/>
      <c r="AP63" s="926">
        <v>
7358</v>
      </c>
      <c r="AQ63" s="926"/>
      <c r="AR63" s="926"/>
      <c r="AS63" s="926"/>
      <c r="AT63" s="926"/>
      <c r="AU63" s="926">
        <v>
5489</v>
      </c>
      <c r="AV63" s="926"/>
      <c r="AW63" s="926"/>
      <c r="AX63" s="926"/>
      <c r="AY63" s="926"/>
      <c r="AZ63" s="930"/>
      <c r="BA63" s="930"/>
      <c r="BB63" s="930"/>
      <c r="BC63" s="930"/>
      <c r="BD63" s="930"/>
      <c r="BE63" s="931"/>
      <c r="BF63" s="931"/>
      <c r="BG63" s="931"/>
      <c r="BH63" s="931"/>
      <c r="BI63" s="932"/>
      <c r="BJ63" s="933" t="s">
        <v>
409</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
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
411</v>
      </c>
      <c r="B66" s="825"/>
      <c r="C66" s="825"/>
      <c r="D66" s="825"/>
      <c r="E66" s="825"/>
      <c r="F66" s="825"/>
      <c r="G66" s="825"/>
      <c r="H66" s="825"/>
      <c r="I66" s="825"/>
      <c r="J66" s="825"/>
      <c r="K66" s="825"/>
      <c r="L66" s="825"/>
      <c r="M66" s="825"/>
      <c r="N66" s="825"/>
      <c r="O66" s="825"/>
      <c r="P66" s="826"/>
      <c r="Q66" s="801" t="s">
        <v>
412</v>
      </c>
      <c r="R66" s="802"/>
      <c r="S66" s="802"/>
      <c r="T66" s="802"/>
      <c r="U66" s="803"/>
      <c r="V66" s="801" t="s">
        <v>
413</v>
      </c>
      <c r="W66" s="802"/>
      <c r="X66" s="802"/>
      <c r="Y66" s="802"/>
      <c r="Z66" s="803"/>
      <c r="AA66" s="801" t="s">
        <v>
414</v>
      </c>
      <c r="AB66" s="802"/>
      <c r="AC66" s="802"/>
      <c r="AD66" s="802"/>
      <c r="AE66" s="803"/>
      <c r="AF66" s="936" t="s">
        <v>
415</v>
      </c>
      <c r="AG66" s="897"/>
      <c r="AH66" s="897"/>
      <c r="AI66" s="897"/>
      <c r="AJ66" s="937"/>
      <c r="AK66" s="801" t="s">
        <v>
416</v>
      </c>
      <c r="AL66" s="825"/>
      <c r="AM66" s="825"/>
      <c r="AN66" s="825"/>
      <c r="AO66" s="826"/>
      <c r="AP66" s="801" t="s">
        <v>
417</v>
      </c>
      <c r="AQ66" s="802"/>
      <c r="AR66" s="802"/>
      <c r="AS66" s="802"/>
      <c r="AT66" s="803"/>
      <c r="AU66" s="801" t="s">
        <v>
418</v>
      </c>
      <c r="AV66" s="802"/>
      <c r="AW66" s="802"/>
      <c r="AX66" s="802"/>
      <c r="AY66" s="803"/>
      <c r="AZ66" s="801" t="s">
        <v>
377</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
1</v>
      </c>
      <c r="B68" s="953" t="s">
        <v>
581</v>
      </c>
      <c r="C68" s="954"/>
      <c r="D68" s="954"/>
      <c r="E68" s="954"/>
      <c r="F68" s="954"/>
      <c r="G68" s="954"/>
      <c r="H68" s="954"/>
      <c r="I68" s="954"/>
      <c r="J68" s="954"/>
      <c r="K68" s="954"/>
      <c r="L68" s="954"/>
      <c r="M68" s="954"/>
      <c r="N68" s="954"/>
      <c r="O68" s="954"/>
      <c r="P68" s="955"/>
      <c r="Q68" s="956">
        <v>
10992</v>
      </c>
      <c r="R68" s="950"/>
      <c r="S68" s="950"/>
      <c r="T68" s="950"/>
      <c r="U68" s="950"/>
      <c r="V68" s="950">
        <v>
10500</v>
      </c>
      <c r="W68" s="950"/>
      <c r="X68" s="950"/>
      <c r="Y68" s="950"/>
      <c r="Z68" s="950"/>
      <c r="AA68" s="950">
        <v>
491</v>
      </c>
      <c r="AB68" s="950"/>
      <c r="AC68" s="950"/>
      <c r="AD68" s="950"/>
      <c r="AE68" s="950"/>
      <c r="AF68" s="950">
        <v>
491</v>
      </c>
      <c r="AG68" s="950"/>
      <c r="AH68" s="950"/>
      <c r="AI68" s="950"/>
      <c r="AJ68" s="950"/>
      <c r="AK68" s="950" t="s">
        <v>
580</v>
      </c>
      <c r="AL68" s="950"/>
      <c r="AM68" s="950"/>
      <c r="AN68" s="950"/>
      <c r="AO68" s="950"/>
      <c r="AP68" s="950">
        <v>
799</v>
      </c>
      <c r="AQ68" s="950"/>
      <c r="AR68" s="950"/>
      <c r="AS68" s="950"/>
      <c r="AT68" s="950"/>
      <c r="AU68" s="950">
        <v>
42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
2</v>
      </c>
      <c r="B69" s="957" t="s">
        <v>
582</v>
      </c>
      <c r="C69" s="958"/>
      <c r="D69" s="958"/>
      <c r="E69" s="958"/>
      <c r="F69" s="958"/>
      <c r="G69" s="958"/>
      <c r="H69" s="958"/>
      <c r="I69" s="958"/>
      <c r="J69" s="958"/>
      <c r="K69" s="958"/>
      <c r="L69" s="958"/>
      <c r="M69" s="958"/>
      <c r="N69" s="958"/>
      <c r="O69" s="958"/>
      <c r="P69" s="959"/>
      <c r="Q69" s="960">
        <v>
4484</v>
      </c>
      <c r="R69" s="915"/>
      <c r="S69" s="915"/>
      <c r="T69" s="915"/>
      <c r="U69" s="915"/>
      <c r="V69" s="915">
        <v>
4405</v>
      </c>
      <c r="W69" s="915"/>
      <c r="X69" s="915"/>
      <c r="Y69" s="915"/>
      <c r="Z69" s="915"/>
      <c r="AA69" s="915">
        <v>
79</v>
      </c>
      <c r="AB69" s="915"/>
      <c r="AC69" s="915"/>
      <c r="AD69" s="915"/>
      <c r="AE69" s="915"/>
      <c r="AF69" s="915">
        <v>
63</v>
      </c>
      <c r="AG69" s="915"/>
      <c r="AH69" s="915"/>
      <c r="AI69" s="915"/>
      <c r="AJ69" s="915"/>
      <c r="AK69" s="915">
        <v>
277</v>
      </c>
      <c r="AL69" s="915"/>
      <c r="AM69" s="915"/>
      <c r="AN69" s="915"/>
      <c r="AO69" s="915"/>
      <c r="AP69" s="915">
        <v>
3057</v>
      </c>
      <c r="AQ69" s="915"/>
      <c r="AR69" s="915"/>
      <c r="AS69" s="915"/>
      <c r="AT69" s="915"/>
      <c r="AU69" s="915">
        <v>
1620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
3</v>
      </c>
      <c r="B70" s="957" t="s">
        <v>
583</v>
      </c>
      <c r="C70" s="958"/>
      <c r="D70" s="958"/>
      <c r="E70" s="958"/>
      <c r="F70" s="958"/>
      <c r="G70" s="958"/>
      <c r="H70" s="958"/>
      <c r="I70" s="958"/>
      <c r="J70" s="958"/>
      <c r="K70" s="958"/>
      <c r="L70" s="958"/>
      <c r="M70" s="958"/>
      <c r="N70" s="958"/>
      <c r="O70" s="958"/>
      <c r="P70" s="959"/>
      <c r="Q70" s="960">
        <v>
466</v>
      </c>
      <c r="R70" s="915"/>
      <c r="S70" s="915"/>
      <c r="T70" s="915"/>
      <c r="U70" s="915"/>
      <c r="V70" s="915">
        <v>
460</v>
      </c>
      <c r="W70" s="915"/>
      <c r="X70" s="915"/>
      <c r="Y70" s="915"/>
      <c r="Z70" s="915"/>
      <c r="AA70" s="915">
        <v>
6</v>
      </c>
      <c r="AB70" s="915"/>
      <c r="AC70" s="915"/>
      <c r="AD70" s="915"/>
      <c r="AE70" s="915"/>
      <c r="AF70" s="915">
        <v>
6</v>
      </c>
      <c r="AG70" s="915"/>
      <c r="AH70" s="915"/>
      <c r="AI70" s="915"/>
      <c r="AJ70" s="915"/>
      <c r="AK70" s="915">
        <v>
29</v>
      </c>
      <c r="AL70" s="915"/>
      <c r="AM70" s="915"/>
      <c r="AN70" s="915"/>
      <c r="AO70" s="915"/>
      <c r="AP70" s="915">
        <v>
425</v>
      </c>
      <c r="AQ70" s="915"/>
      <c r="AR70" s="915"/>
      <c r="AS70" s="915"/>
      <c r="AT70" s="915"/>
      <c r="AU70" s="915">
        <v>
472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
4</v>
      </c>
      <c r="B71" s="957" t="s">
        <v>
600</v>
      </c>
      <c r="C71" s="958"/>
      <c r="D71" s="958"/>
      <c r="E71" s="958"/>
      <c r="F71" s="958"/>
      <c r="G71" s="958"/>
      <c r="H71" s="958"/>
      <c r="I71" s="958"/>
      <c r="J71" s="958"/>
      <c r="K71" s="958"/>
      <c r="L71" s="958"/>
      <c r="M71" s="958"/>
      <c r="N71" s="958"/>
      <c r="O71" s="958"/>
      <c r="P71" s="959"/>
      <c r="Q71" s="960">
        <v>
18602</v>
      </c>
      <c r="R71" s="915"/>
      <c r="S71" s="915"/>
      <c r="T71" s="915"/>
      <c r="U71" s="915"/>
      <c r="V71" s="915">
        <v>
18989</v>
      </c>
      <c r="W71" s="915"/>
      <c r="X71" s="915"/>
      <c r="Y71" s="915"/>
      <c r="Z71" s="915"/>
      <c r="AA71" s="915">
        <v>
-387</v>
      </c>
      <c r="AB71" s="915"/>
      <c r="AC71" s="915"/>
      <c r="AD71" s="915"/>
      <c r="AE71" s="915"/>
      <c r="AF71" s="915">
        <v>
5323</v>
      </c>
      <c r="AG71" s="915"/>
      <c r="AH71" s="915"/>
      <c r="AI71" s="915"/>
      <c r="AJ71" s="915"/>
      <c r="AK71" s="915" t="s">
        <v>
580</v>
      </c>
      <c r="AL71" s="915"/>
      <c r="AM71" s="915"/>
      <c r="AN71" s="915"/>
      <c r="AO71" s="915"/>
      <c r="AP71" s="915">
        <v>
8005</v>
      </c>
      <c r="AQ71" s="915"/>
      <c r="AR71" s="915"/>
      <c r="AS71" s="915"/>
      <c r="AT71" s="915"/>
      <c r="AU71" s="915">
        <v>
100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
5</v>
      </c>
      <c r="B72" s="957" t="s">
        <v>
584</v>
      </c>
      <c r="C72" s="958"/>
      <c r="D72" s="958"/>
      <c r="E72" s="958"/>
      <c r="F72" s="958"/>
      <c r="G72" s="958"/>
      <c r="H72" s="958"/>
      <c r="I72" s="958"/>
      <c r="J72" s="958"/>
      <c r="K72" s="958"/>
      <c r="L72" s="958"/>
      <c r="M72" s="958"/>
      <c r="N72" s="958"/>
      <c r="O72" s="958"/>
      <c r="P72" s="959"/>
      <c r="Q72" s="960">
        <v>
6786</v>
      </c>
      <c r="R72" s="915"/>
      <c r="S72" s="915"/>
      <c r="T72" s="915"/>
      <c r="U72" s="915"/>
      <c r="V72" s="915">
        <v>
6550</v>
      </c>
      <c r="W72" s="915"/>
      <c r="X72" s="915"/>
      <c r="Y72" s="915"/>
      <c r="Z72" s="915"/>
      <c r="AA72" s="915">
        <v>
236</v>
      </c>
      <c r="AB72" s="915"/>
      <c r="AC72" s="915"/>
      <c r="AD72" s="915"/>
      <c r="AE72" s="915"/>
      <c r="AF72" s="915">
        <v>
236</v>
      </c>
      <c r="AG72" s="915"/>
      <c r="AH72" s="915"/>
      <c r="AI72" s="915"/>
      <c r="AJ72" s="915"/>
      <c r="AK72" s="915">
        <v>
49</v>
      </c>
      <c r="AL72" s="915"/>
      <c r="AM72" s="915"/>
      <c r="AN72" s="915"/>
      <c r="AO72" s="915"/>
      <c r="AP72" s="915" t="s">
        <v>
580</v>
      </c>
      <c r="AQ72" s="915"/>
      <c r="AR72" s="915"/>
      <c r="AS72" s="915"/>
      <c r="AT72" s="915"/>
      <c r="AU72" s="915" t="s">
        <v>
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
6</v>
      </c>
      <c r="B73" s="957" t="s">
        <v>
585</v>
      </c>
      <c r="C73" s="958"/>
      <c r="D73" s="958"/>
      <c r="E73" s="958"/>
      <c r="F73" s="958"/>
      <c r="G73" s="958"/>
      <c r="H73" s="958"/>
      <c r="I73" s="958"/>
      <c r="J73" s="958"/>
      <c r="K73" s="958"/>
      <c r="L73" s="958"/>
      <c r="M73" s="958"/>
      <c r="N73" s="958"/>
      <c r="O73" s="958"/>
      <c r="P73" s="959"/>
      <c r="Q73" s="960">
        <v>
17015</v>
      </c>
      <c r="R73" s="915"/>
      <c r="S73" s="915"/>
      <c r="T73" s="915"/>
      <c r="U73" s="915"/>
      <c r="V73" s="915">
        <v>
16873</v>
      </c>
      <c r="W73" s="915"/>
      <c r="X73" s="915"/>
      <c r="Y73" s="915"/>
      <c r="Z73" s="915"/>
      <c r="AA73" s="915">
        <v>
142</v>
      </c>
      <c r="AB73" s="915"/>
      <c r="AC73" s="915"/>
      <c r="AD73" s="915"/>
      <c r="AE73" s="915"/>
      <c r="AF73" s="915">
        <v>
142</v>
      </c>
      <c r="AG73" s="915"/>
      <c r="AH73" s="915"/>
      <c r="AI73" s="915"/>
      <c r="AJ73" s="915"/>
      <c r="AK73" s="915">
        <v>
152</v>
      </c>
      <c r="AL73" s="915"/>
      <c r="AM73" s="915"/>
      <c r="AN73" s="915"/>
      <c r="AO73" s="915"/>
      <c r="AP73" s="915" t="s">
        <v>
580</v>
      </c>
      <c r="AQ73" s="915"/>
      <c r="AR73" s="915"/>
      <c r="AS73" s="915"/>
      <c r="AT73" s="915"/>
      <c r="AU73" s="915" t="s">
        <v>
580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
7</v>
      </c>
      <c r="B74" s="957" t="s">
        <v>
586</v>
      </c>
      <c r="C74" s="958"/>
      <c r="D74" s="958"/>
      <c r="E74" s="958"/>
      <c r="F74" s="958"/>
      <c r="G74" s="958"/>
      <c r="H74" s="958"/>
      <c r="I74" s="958"/>
      <c r="J74" s="958"/>
      <c r="K74" s="958"/>
      <c r="L74" s="958"/>
      <c r="M74" s="958"/>
      <c r="N74" s="958"/>
      <c r="O74" s="958"/>
      <c r="P74" s="959"/>
      <c r="Q74" s="960">
        <v>
986</v>
      </c>
      <c r="R74" s="915"/>
      <c r="S74" s="915"/>
      <c r="T74" s="915"/>
      <c r="U74" s="915"/>
      <c r="V74" s="915">
        <v>
974</v>
      </c>
      <c r="W74" s="915"/>
      <c r="X74" s="915"/>
      <c r="Y74" s="915"/>
      <c r="Z74" s="915"/>
      <c r="AA74" s="915">
        <v>
12</v>
      </c>
      <c r="AB74" s="915"/>
      <c r="AC74" s="915"/>
      <c r="AD74" s="915"/>
      <c r="AE74" s="915"/>
      <c r="AF74" s="915">
        <v>
12</v>
      </c>
      <c r="AG74" s="915"/>
      <c r="AH74" s="915"/>
      <c r="AI74" s="915"/>
      <c r="AJ74" s="915"/>
      <c r="AK74" s="915">
        <v>
47</v>
      </c>
      <c r="AL74" s="915"/>
      <c r="AM74" s="915"/>
      <c r="AN74" s="915"/>
      <c r="AO74" s="915"/>
      <c r="AP74" s="915" t="s">
        <v>
580</v>
      </c>
      <c r="AQ74" s="915"/>
      <c r="AR74" s="915"/>
      <c r="AS74" s="915"/>
      <c r="AT74" s="915"/>
      <c r="AU74" s="915" t="s">
        <v>
580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
8</v>
      </c>
      <c r="B75" s="957" t="s">
        <v>
587</v>
      </c>
      <c r="C75" s="958"/>
      <c r="D75" s="958"/>
      <c r="E75" s="958"/>
      <c r="F75" s="958"/>
      <c r="G75" s="958"/>
      <c r="H75" s="958"/>
      <c r="I75" s="958"/>
      <c r="J75" s="958"/>
      <c r="K75" s="958"/>
      <c r="L75" s="958"/>
      <c r="M75" s="958"/>
      <c r="N75" s="958"/>
      <c r="O75" s="958"/>
      <c r="P75" s="959"/>
      <c r="Q75" s="963">
        <v>
288</v>
      </c>
      <c r="R75" s="964"/>
      <c r="S75" s="964"/>
      <c r="T75" s="964"/>
      <c r="U75" s="914"/>
      <c r="V75" s="965">
        <v>
206</v>
      </c>
      <c r="W75" s="964"/>
      <c r="X75" s="964"/>
      <c r="Y75" s="964"/>
      <c r="Z75" s="914"/>
      <c r="AA75" s="965">
        <v>
82</v>
      </c>
      <c r="AB75" s="964"/>
      <c r="AC75" s="964"/>
      <c r="AD75" s="964"/>
      <c r="AE75" s="914"/>
      <c r="AF75" s="965">
        <v>
82</v>
      </c>
      <c r="AG75" s="964"/>
      <c r="AH75" s="964"/>
      <c r="AI75" s="964"/>
      <c r="AJ75" s="914"/>
      <c r="AK75" s="965" t="s">
        <v>
580</v>
      </c>
      <c r="AL75" s="964"/>
      <c r="AM75" s="964"/>
      <c r="AN75" s="964"/>
      <c r="AO75" s="914"/>
      <c r="AP75" s="965" t="s">
        <v>
580</v>
      </c>
      <c r="AQ75" s="964"/>
      <c r="AR75" s="964"/>
      <c r="AS75" s="964"/>
      <c r="AT75" s="914"/>
      <c r="AU75" s="965" t="s">
        <v>
580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
9</v>
      </c>
      <c r="B76" s="957" t="s">
        <v>
588</v>
      </c>
      <c r="C76" s="958"/>
      <c r="D76" s="958"/>
      <c r="E76" s="958"/>
      <c r="F76" s="958"/>
      <c r="G76" s="958"/>
      <c r="H76" s="958"/>
      <c r="I76" s="958"/>
      <c r="J76" s="958"/>
      <c r="K76" s="958"/>
      <c r="L76" s="958"/>
      <c r="M76" s="958"/>
      <c r="N76" s="958"/>
      <c r="O76" s="958"/>
      <c r="P76" s="959"/>
      <c r="Q76" s="963">
        <v>
147</v>
      </c>
      <c r="R76" s="964"/>
      <c r="S76" s="964"/>
      <c r="T76" s="964"/>
      <c r="U76" s="914"/>
      <c r="V76" s="965">
        <v>
133</v>
      </c>
      <c r="W76" s="964"/>
      <c r="X76" s="964"/>
      <c r="Y76" s="964"/>
      <c r="Z76" s="914"/>
      <c r="AA76" s="965">
        <v>
14</v>
      </c>
      <c r="AB76" s="964"/>
      <c r="AC76" s="964"/>
      <c r="AD76" s="964"/>
      <c r="AE76" s="914"/>
      <c r="AF76" s="965">
        <v>
14</v>
      </c>
      <c r="AG76" s="964"/>
      <c r="AH76" s="964"/>
      <c r="AI76" s="964"/>
      <c r="AJ76" s="914"/>
      <c r="AK76" s="965">
        <v>
16</v>
      </c>
      <c r="AL76" s="964"/>
      <c r="AM76" s="964"/>
      <c r="AN76" s="964"/>
      <c r="AO76" s="914"/>
      <c r="AP76" s="965" t="s">
        <v>
580</v>
      </c>
      <c r="AQ76" s="964"/>
      <c r="AR76" s="964"/>
      <c r="AS76" s="964"/>
      <c r="AT76" s="914"/>
      <c r="AU76" s="965" t="s">
        <v>
580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
10</v>
      </c>
      <c r="B77" s="957" t="s">
        <v>
589</v>
      </c>
      <c r="C77" s="958"/>
      <c r="D77" s="958"/>
      <c r="E77" s="958"/>
      <c r="F77" s="958"/>
      <c r="G77" s="958"/>
      <c r="H77" s="958"/>
      <c r="I77" s="958"/>
      <c r="J77" s="958"/>
      <c r="K77" s="958"/>
      <c r="L77" s="958"/>
      <c r="M77" s="958"/>
      <c r="N77" s="958"/>
      <c r="O77" s="958"/>
      <c r="P77" s="959"/>
      <c r="Q77" s="963">
        <v>
6529</v>
      </c>
      <c r="R77" s="964"/>
      <c r="S77" s="964"/>
      <c r="T77" s="964"/>
      <c r="U77" s="914"/>
      <c r="V77" s="965">
        <v>
6443</v>
      </c>
      <c r="W77" s="964"/>
      <c r="X77" s="964"/>
      <c r="Y77" s="964"/>
      <c r="Z77" s="914"/>
      <c r="AA77" s="965">
        <v>
86</v>
      </c>
      <c r="AB77" s="964"/>
      <c r="AC77" s="964"/>
      <c r="AD77" s="964"/>
      <c r="AE77" s="914"/>
      <c r="AF77" s="965">
        <v>
86</v>
      </c>
      <c r="AG77" s="964"/>
      <c r="AH77" s="964"/>
      <c r="AI77" s="964"/>
      <c r="AJ77" s="914"/>
      <c r="AK77" s="965">
        <v>
1926</v>
      </c>
      <c r="AL77" s="964"/>
      <c r="AM77" s="964"/>
      <c r="AN77" s="964"/>
      <c r="AO77" s="914"/>
      <c r="AP77" s="965" t="s">
        <v>
580</v>
      </c>
      <c r="AQ77" s="964"/>
      <c r="AR77" s="964"/>
      <c r="AS77" s="964"/>
      <c r="AT77" s="914"/>
      <c r="AU77" s="965" t="s">
        <v>
580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
11</v>
      </c>
      <c r="B78" s="957" t="s">
        <v>
590</v>
      </c>
      <c r="C78" s="958"/>
      <c r="D78" s="958"/>
      <c r="E78" s="958"/>
      <c r="F78" s="958"/>
      <c r="G78" s="958"/>
      <c r="H78" s="958"/>
      <c r="I78" s="958"/>
      <c r="J78" s="958"/>
      <c r="K78" s="958"/>
      <c r="L78" s="958"/>
      <c r="M78" s="958"/>
      <c r="N78" s="958"/>
      <c r="O78" s="958"/>
      <c r="P78" s="959"/>
      <c r="Q78" s="960">
        <v>
1444184</v>
      </c>
      <c r="R78" s="915"/>
      <c r="S78" s="915"/>
      <c r="T78" s="915"/>
      <c r="U78" s="915"/>
      <c r="V78" s="915">
        <v>
1404896</v>
      </c>
      <c r="W78" s="915"/>
      <c r="X78" s="915"/>
      <c r="Y78" s="915"/>
      <c r="Z78" s="915"/>
      <c r="AA78" s="915">
        <v>
39288</v>
      </c>
      <c r="AB78" s="915"/>
      <c r="AC78" s="915"/>
      <c r="AD78" s="915"/>
      <c r="AE78" s="915"/>
      <c r="AF78" s="915">
        <v>
39288</v>
      </c>
      <c r="AG78" s="915"/>
      <c r="AH78" s="915"/>
      <c r="AI78" s="915"/>
      <c r="AJ78" s="915"/>
      <c r="AK78" s="915">
        <v>
16623</v>
      </c>
      <c r="AL78" s="915"/>
      <c r="AM78" s="915"/>
      <c r="AN78" s="915"/>
      <c r="AO78" s="915"/>
      <c r="AP78" s="915" t="s">
        <v>
580</v>
      </c>
      <c r="AQ78" s="915"/>
      <c r="AR78" s="915"/>
      <c r="AS78" s="915"/>
      <c r="AT78" s="915"/>
      <c r="AU78" s="915" t="s">
        <v>
580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
389</v>
      </c>
      <c r="B88" s="874" t="s">
        <v>
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
45743</v>
      </c>
      <c r="AG88" s="926"/>
      <c r="AH88" s="926"/>
      <c r="AI88" s="926"/>
      <c r="AJ88" s="926"/>
      <c r="AK88" s="923"/>
      <c r="AL88" s="923"/>
      <c r="AM88" s="923"/>
      <c r="AN88" s="923"/>
      <c r="AO88" s="923"/>
      <c r="AP88" s="926">
        <v>
12286</v>
      </c>
      <c r="AQ88" s="926"/>
      <c r="AR88" s="926"/>
      <c r="AS88" s="926"/>
      <c r="AT88" s="926"/>
      <c r="AU88" s="926">
        <v>
2234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389</v>
      </c>
      <c r="BR102" s="874" t="s">
        <v>
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
505</v>
      </c>
      <c r="CS102" s="934"/>
      <c r="CT102" s="934"/>
      <c r="CU102" s="934"/>
      <c r="CV102" s="977"/>
      <c r="CW102" s="976">
        <v>
2</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
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
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428</v>
      </c>
      <c r="AB109" s="979"/>
      <c r="AC109" s="979"/>
      <c r="AD109" s="979"/>
      <c r="AE109" s="980"/>
      <c r="AF109" s="978" t="s">
        <v>
307</v>
      </c>
      <c r="AG109" s="979"/>
      <c r="AH109" s="979"/>
      <c r="AI109" s="979"/>
      <c r="AJ109" s="980"/>
      <c r="AK109" s="978" t="s">
        <v>
306</v>
      </c>
      <c r="AL109" s="979"/>
      <c r="AM109" s="979"/>
      <c r="AN109" s="979"/>
      <c r="AO109" s="980"/>
      <c r="AP109" s="978" t="s">
        <v>
429</v>
      </c>
      <c r="AQ109" s="979"/>
      <c r="AR109" s="979"/>
      <c r="AS109" s="979"/>
      <c r="AT109" s="981"/>
      <c r="AU109" s="998" t="s">
        <v>
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428</v>
      </c>
      <c r="BR109" s="979"/>
      <c r="BS109" s="979"/>
      <c r="BT109" s="979"/>
      <c r="BU109" s="980"/>
      <c r="BV109" s="978" t="s">
        <v>
307</v>
      </c>
      <c r="BW109" s="979"/>
      <c r="BX109" s="979"/>
      <c r="BY109" s="979"/>
      <c r="BZ109" s="980"/>
      <c r="CA109" s="978" t="s">
        <v>
306</v>
      </c>
      <c r="CB109" s="979"/>
      <c r="CC109" s="979"/>
      <c r="CD109" s="979"/>
      <c r="CE109" s="980"/>
      <c r="CF109" s="999" t="s">
        <v>
429</v>
      </c>
      <c r="CG109" s="999"/>
      <c r="CH109" s="999"/>
      <c r="CI109" s="999"/>
      <c r="CJ109" s="999"/>
      <c r="CK109" s="978" t="s">
        <v>
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428</v>
      </c>
      <c r="DH109" s="979"/>
      <c r="DI109" s="979"/>
      <c r="DJ109" s="979"/>
      <c r="DK109" s="980"/>
      <c r="DL109" s="978" t="s">
        <v>
307</v>
      </c>
      <c r="DM109" s="979"/>
      <c r="DN109" s="979"/>
      <c r="DO109" s="979"/>
      <c r="DP109" s="980"/>
      <c r="DQ109" s="978" t="s">
        <v>
306</v>
      </c>
      <c r="DR109" s="979"/>
      <c r="DS109" s="979"/>
      <c r="DT109" s="979"/>
      <c r="DU109" s="980"/>
      <c r="DV109" s="978" t="s">
        <v>
429</v>
      </c>
      <c r="DW109" s="979"/>
      <c r="DX109" s="979"/>
      <c r="DY109" s="979"/>
      <c r="DZ109" s="981"/>
    </row>
    <row r="110" spans="1:131" s="247" customFormat="1" ht="26.25" customHeight="1" x14ac:dyDescent="0.2">
      <c r="A110" s="982" t="s">
        <v>
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3516766</v>
      </c>
      <c r="AB110" s="986"/>
      <c r="AC110" s="986"/>
      <c r="AD110" s="986"/>
      <c r="AE110" s="987"/>
      <c r="AF110" s="988">
        <v>
3565877</v>
      </c>
      <c r="AG110" s="986"/>
      <c r="AH110" s="986"/>
      <c r="AI110" s="986"/>
      <c r="AJ110" s="987"/>
      <c r="AK110" s="988">
        <v>
3493439</v>
      </c>
      <c r="AL110" s="986"/>
      <c r="AM110" s="986"/>
      <c r="AN110" s="986"/>
      <c r="AO110" s="987"/>
      <c r="AP110" s="989">
        <v>
10.7</v>
      </c>
      <c r="AQ110" s="990"/>
      <c r="AR110" s="990"/>
      <c r="AS110" s="990"/>
      <c r="AT110" s="991"/>
      <c r="AU110" s="992" t="s">
        <v>
73</v>
      </c>
      <c r="AV110" s="993"/>
      <c r="AW110" s="993"/>
      <c r="AX110" s="993"/>
      <c r="AY110" s="993"/>
      <c r="AZ110" s="1034" t="s">
        <v>
432</v>
      </c>
      <c r="BA110" s="983"/>
      <c r="BB110" s="983"/>
      <c r="BC110" s="983"/>
      <c r="BD110" s="983"/>
      <c r="BE110" s="983"/>
      <c r="BF110" s="983"/>
      <c r="BG110" s="983"/>
      <c r="BH110" s="983"/>
      <c r="BI110" s="983"/>
      <c r="BJ110" s="983"/>
      <c r="BK110" s="983"/>
      <c r="BL110" s="983"/>
      <c r="BM110" s="983"/>
      <c r="BN110" s="983"/>
      <c r="BO110" s="983"/>
      <c r="BP110" s="984"/>
      <c r="BQ110" s="1020">
        <v>
26523298</v>
      </c>
      <c r="BR110" s="1021"/>
      <c r="BS110" s="1021"/>
      <c r="BT110" s="1021"/>
      <c r="BU110" s="1021"/>
      <c r="BV110" s="1021">
        <v>
26449459</v>
      </c>
      <c r="BW110" s="1021"/>
      <c r="BX110" s="1021"/>
      <c r="BY110" s="1021"/>
      <c r="BZ110" s="1021"/>
      <c r="CA110" s="1021">
        <v>
25561976</v>
      </c>
      <c r="CB110" s="1021"/>
      <c r="CC110" s="1021"/>
      <c r="CD110" s="1021"/>
      <c r="CE110" s="1021"/>
      <c r="CF110" s="1035">
        <v>
78.099999999999994</v>
      </c>
      <c r="CG110" s="1036"/>
      <c r="CH110" s="1036"/>
      <c r="CI110" s="1036"/>
      <c r="CJ110" s="1036"/>
      <c r="CK110" s="1037" t="s">
        <v>
433</v>
      </c>
      <c r="CL110" s="1038"/>
      <c r="CM110" s="1017" t="s">
        <v>
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
435</v>
      </c>
      <c r="DH110" s="1021"/>
      <c r="DI110" s="1021"/>
      <c r="DJ110" s="1021"/>
      <c r="DK110" s="1021"/>
      <c r="DL110" s="1021" t="s">
        <v>
435</v>
      </c>
      <c r="DM110" s="1021"/>
      <c r="DN110" s="1021"/>
      <c r="DO110" s="1021"/>
      <c r="DP110" s="1021"/>
      <c r="DQ110" s="1021" t="s">
        <v>
435</v>
      </c>
      <c r="DR110" s="1021"/>
      <c r="DS110" s="1021"/>
      <c r="DT110" s="1021"/>
      <c r="DU110" s="1021"/>
      <c r="DV110" s="1022" t="s">
        <v>
435</v>
      </c>
      <c r="DW110" s="1022"/>
      <c r="DX110" s="1022"/>
      <c r="DY110" s="1022"/>
      <c r="DZ110" s="1023"/>
    </row>
    <row r="111" spans="1:131" s="247" customFormat="1" ht="26.25" customHeight="1" x14ac:dyDescent="0.2">
      <c r="A111" s="1024" t="s">
        <v>
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437</v>
      </c>
      <c r="AB111" s="1028"/>
      <c r="AC111" s="1028"/>
      <c r="AD111" s="1028"/>
      <c r="AE111" s="1029"/>
      <c r="AF111" s="1030" t="s">
        <v>
438</v>
      </c>
      <c r="AG111" s="1028"/>
      <c r="AH111" s="1028"/>
      <c r="AI111" s="1028"/>
      <c r="AJ111" s="1029"/>
      <c r="AK111" s="1030" t="s">
        <v>
409</v>
      </c>
      <c r="AL111" s="1028"/>
      <c r="AM111" s="1028"/>
      <c r="AN111" s="1028"/>
      <c r="AO111" s="1029"/>
      <c r="AP111" s="1031" t="s">
        <v>
439</v>
      </c>
      <c r="AQ111" s="1032"/>
      <c r="AR111" s="1032"/>
      <c r="AS111" s="1032"/>
      <c r="AT111" s="1033"/>
      <c r="AU111" s="994"/>
      <c r="AV111" s="995"/>
      <c r="AW111" s="995"/>
      <c r="AX111" s="995"/>
      <c r="AY111" s="995"/>
      <c r="AZ111" s="1043" t="s">
        <v>
440</v>
      </c>
      <c r="BA111" s="1044"/>
      <c r="BB111" s="1044"/>
      <c r="BC111" s="1044"/>
      <c r="BD111" s="1044"/>
      <c r="BE111" s="1044"/>
      <c r="BF111" s="1044"/>
      <c r="BG111" s="1044"/>
      <c r="BH111" s="1044"/>
      <c r="BI111" s="1044"/>
      <c r="BJ111" s="1044"/>
      <c r="BK111" s="1044"/>
      <c r="BL111" s="1044"/>
      <c r="BM111" s="1044"/>
      <c r="BN111" s="1044"/>
      <c r="BO111" s="1044"/>
      <c r="BP111" s="1045"/>
      <c r="BQ111" s="1013">
        <v>
554852</v>
      </c>
      <c r="BR111" s="1014"/>
      <c r="BS111" s="1014"/>
      <c r="BT111" s="1014"/>
      <c r="BU111" s="1014"/>
      <c r="BV111" s="1014">
        <v>
854423</v>
      </c>
      <c r="BW111" s="1014"/>
      <c r="BX111" s="1014"/>
      <c r="BY111" s="1014"/>
      <c r="BZ111" s="1014"/>
      <c r="CA111" s="1014">
        <v>
2962962</v>
      </c>
      <c r="CB111" s="1014"/>
      <c r="CC111" s="1014"/>
      <c r="CD111" s="1014"/>
      <c r="CE111" s="1014"/>
      <c r="CF111" s="1008">
        <v>
9</v>
      </c>
      <c r="CG111" s="1009"/>
      <c r="CH111" s="1009"/>
      <c r="CI111" s="1009"/>
      <c r="CJ111" s="1009"/>
      <c r="CK111" s="1039"/>
      <c r="CL111" s="1040"/>
      <c r="CM111" s="1010" t="s">
        <v>
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
437</v>
      </c>
      <c r="DH111" s="1014"/>
      <c r="DI111" s="1014"/>
      <c r="DJ111" s="1014"/>
      <c r="DK111" s="1014"/>
      <c r="DL111" s="1014" t="s">
        <v>
437</v>
      </c>
      <c r="DM111" s="1014"/>
      <c r="DN111" s="1014"/>
      <c r="DO111" s="1014"/>
      <c r="DP111" s="1014"/>
      <c r="DQ111" s="1014" t="s">
        <v>
442</v>
      </c>
      <c r="DR111" s="1014"/>
      <c r="DS111" s="1014"/>
      <c r="DT111" s="1014"/>
      <c r="DU111" s="1014"/>
      <c r="DV111" s="1015" t="s">
        <v>
437</v>
      </c>
      <c r="DW111" s="1015"/>
      <c r="DX111" s="1015"/>
      <c r="DY111" s="1015"/>
      <c r="DZ111" s="1016"/>
    </row>
    <row r="112" spans="1:131" s="247" customFormat="1" ht="26.25" customHeight="1" x14ac:dyDescent="0.2">
      <c r="A112" s="1046" t="s">
        <v>
443</v>
      </c>
      <c r="B112" s="1047"/>
      <c r="C112" s="1044" t="s">
        <v>
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445</v>
      </c>
      <c r="AB112" s="1053"/>
      <c r="AC112" s="1053"/>
      <c r="AD112" s="1053"/>
      <c r="AE112" s="1054"/>
      <c r="AF112" s="1055" t="s">
        <v>
438</v>
      </c>
      <c r="AG112" s="1053"/>
      <c r="AH112" s="1053"/>
      <c r="AI112" s="1053"/>
      <c r="AJ112" s="1054"/>
      <c r="AK112" s="1055" t="s">
        <v>
446</v>
      </c>
      <c r="AL112" s="1053"/>
      <c r="AM112" s="1053"/>
      <c r="AN112" s="1053"/>
      <c r="AO112" s="1054"/>
      <c r="AP112" s="1056" t="s">
        <v>
438</v>
      </c>
      <c r="AQ112" s="1057"/>
      <c r="AR112" s="1057"/>
      <c r="AS112" s="1057"/>
      <c r="AT112" s="1058"/>
      <c r="AU112" s="994"/>
      <c r="AV112" s="995"/>
      <c r="AW112" s="995"/>
      <c r="AX112" s="995"/>
      <c r="AY112" s="995"/>
      <c r="AZ112" s="1043" t="s">
        <v>
447</v>
      </c>
      <c r="BA112" s="1044"/>
      <c r="BB112" s="1044"/>
      <c r="BC112" s="1044"/>
      <c r="BD112" s="1044"/>
      <c r="BE112" s="1044"/>
      <c r="BF112" s="1044"/>
      <c r="BG112" s="1044"/>
      <c r="BH112" s="1044"/>
      <c r="BI112" s="1044"/>
      <c r="BJ112" s="1044"/>
      <c r="BK112" s="1044"/>
      <c r="BL112" s="1044"/>
      <c r="BM112" s="1044"/>
      <c r="BN112" s="1044"/>
      <c r="BO112" s="1044"/>
      <c r="BP112" s="1045"/>
      <c r="BQ112" s="1013">
        <v>
5413631</v>
      </c>
      <c r="BR112" s="1014"/>
      <c r="BS112" s="1014"/>
      <c r="BT112" s="1014"/>
      <c r="BU112" s="1014"/>
      <c r="BV112" s="1014">
        <v>
5158960</v>
      </c>
      <c r="BW112" s="1014"/>
      <c r="BX112" s="1014"/>
      <c r="BY112" s="1014"/>
      <c r="BZ112" s="1014"/>
      <c r="CA112" s="1014">
        <v>
5488941</v>
      </c>
      <c r="CB112" s="1014"/>
      <c r="CC112" s="1014"/>
      <c r="CD112" s="1014"/>
      <c r="CE112" s="1014"/>
      <c r="CF112" s="1008">
        <v>
16.8</v>
      </c>
      <c r="CG112" s="1009"/>
      <c r="CH112" s="1009"/>
      <c r="CI112" s="1009"/>
      <c r="CJ112" s="1009"/>
      <c r="CK112" s="1039"/>
      <c r="CL112" s="1040"/>
      <c r="CM112" s="1010" t="s">
        <v>
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409</v>
      </c>
      <c r="DH112" s="1014"/>
      <c r="DI112" s="1014"/>
      <c r="DJ112" s="1014"/>
      <c r="DK112" s="1014"/>
      <c r="DL112" s="1014" t="s">
        <v>
438</v>
      </c>
      <c r="DM112" s="1014"/>
      <c r="DN112" s="1014"/>
      <c r="DO112" s="1014"/>
      <c r="DP112" s="1014"/>
      <c r="DQ112" s="1014" t="s">
        <v>
127</v>
      </c>
      <c r="DR112" s="1014"/>
      <c r="DS112" s="1014"/>
      <c r="DT112" s="1014"/>
      <c r="DU112" s="1014"/>
      <c r="DV112" s="1015" t="s">
        <v>
409</v>
      </c>
      <c r="DW112" s="1015"/>
      <c r="DX112" s="1015"/>
      <c r="DY112" s="1015"/>
      <c r="DZ112" s="1016"/>
    </row>
    <row r="113" spans="1:130" s="247" customFormat="1" ht="26.25" customHeight="1" x14ac:dyDescent="0.2">
      <c r="A113" s="1048"/>
      <c r="B113" s="1049"/>
      <c r="C113" s="1044" t="s">
        <v>
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
798168</v>
      </c>
      <c r="AB113" s="1028"/>
      <c r="AC113" s="1028"/>
      <c r="AD113" s="1028"/>
      <c r="AE113" s="1029"/>
      <c r="AF113" s="1030">
        <v>
625841</v>
      </c>
      <c r="AG113" s="1028"/>
      <c r="AH113" s="1028"/>
      <c r="AI113" s="1028"/>
      <c r="AJ113" s="1029"/>
      <c r="AK113" s="1030">
        <v>
622807</v>
      </c>
      <c r="AL113" s="1028"/>
      <c r="AM113" s="1028"/>
      <c r="AN113" s="1028"/>
      <c r="AO113" s="1029"/>
      <c r="AP113" s="1031">
        <v>
1.9</v>
      </c>
      <c r="AQ113" s="1032"/>
      <c r="AR113" s="1032"/>
      <c r="AS113" s="1032"/>
      <c r="AT113" s="1033"/>
      <c r="AU113" s="994"/>
      <c r="AV113" s="995"/>
      <c r="AW113" s="995"/>
      <c r="AX113" s="995"/>
      <c r="AY113" s="995"/>
      <c r="AZ113" s="1043" t="s">
        <v>
450</v>
      </c>
      <c r="BA113" s="1044"/>
      <c r="BB113" s="1044"/>
      <c r="BC113" s="1044"/>
      <c r="BD113" s="1044"/>
      <c r="BE113" s="1044"/>
      <c r="BF113" s="1044"/>
      <c r="BG113" s="1044"/>
      <c r="BH113" s="1044"/>
      <c r="BI113" s="1044"/>
      <c r="BJ113" s="1044"/>
      <c r="BK113" s="1044"/>
      <c r="BL113" s="1044"/>
      <c r="BM113" s="1044"/>
      <c r="BN113" s="1044"/>
      <c r="BO113" s="1044"/>
      <c r="BP113" s="1045"/>
      <c r="BQ113" s="1013">
        <v>
1260282</v>
      </c>
      <c r="BR113" s="1014"/>
      <c r="BS113" s="1014"/>
      <c r="BT113" s="1014"/>
      <c r="BU113" s="1014"/>
      <c r="BV113" s="1014">
        <v>
1678190</v>
      </c>
      <c r="BW113" s="1014"/>
      <c r="BX113" s="1014"/>
      <c r="BY113" s="1014"/>
      <c r="BZ113" s="1014"/>
      <c r="CA113" s="1014">
        <v>
2234911</v>
      </c>
      <c r="CB113" s="1014"/>
      <c r="CC113" s="1014"/>
      <c r="CD113" s="1014"/>
      <c r="CE113" s="1014"/>
      <c r="CF113" s="1008">
        <v>
6.8</v>
      </c>
      <c r="CG113" s="1009"/>
      <c r="CH113" s="1009"/>
      <c r="CI113" s="1009"/>
      <c r="CJ113" s="1009"/>
      <c r="CK113" s="1039"/>
      <c r="CL113" s="1040"/>
      <c r="CM113" s="1010" t="s">
        <v>
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437</v>
      </c>
      <c r="DH113" s="1053"/>
      <c r="DI113" s="1053"/>
      <c r="DJ113" s="1053"/>
      <c r="DK113" s="1054"/>
      <c r="DL113" s="1055" t="s">
        <v>
442</v>
      </c>
      <c r="DM113" s="1053"/>
      <c r="DN113" s="1053"/>
      <c r="DO113" s="1053"/>
      <c r="DP113" s="1054"/>
      <c r="DQ113" s="1055" t="s">
        <v>
437</v>
      </c>
      <c r="DR113" s="1053"/>
      <c r="DS113" s="1053"/>
      <c r="DT113" s="1053"/>
      <c r="DU113" s="1054"/>
      <c r="DV113" s="1056" t="s">
        <v>
409</v>
      </c>
      <c r="DW113" s="1057"/>
      <c r="DX113" s="1057"/>
      <c r="DY113" s="1057"/>
      <c r="DZ113" s="1058"/>
    </row>
    <row r="114" spans="1:130" s="247" customFormat="1" ht="26.25" customHeight="1" x14ac:dyDescent="0.2">
      <c r="A114" s="1048"/>
      <c r="B114" s="1049"/>
      <c r="C114" s="1044" t="s">
        <v>
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137010</v>
      </c>
      <c r="AB114" s="1053"/>
      <c r="AC114" s="1053"/>
      <c r="AD114" s="1053"/>
      <c r="AE114" s="1054"/>
      <c r="AF114" s="1055">
        <v>
123222</v>
      </c>
      <c r="AG114" s="1053"/>
      <c r="AH114" s="1053"/>
      <c r="AI114" s="1053"/>
      <c r="AJ114" s="1054"/>
      <c r="AK114" s="1055">
        <v>
114575</v>
      </c>
      <c r="AL114" s="1053"/>
      <c r="AM114" s="1053"/>
      <c r="AN114" s="1053"/>
      <c r="AO114" s="1054"/>
      <c r="AP114" s="1056">
        <v>
0.3</v>
      </c>
      <c r="AQ114" s="1057"/>
      <c r="AR114" s="1057"/>
      <c r="AS114" s="1057"/>
      <c r="AT114" s="1058"/>
      <c r="AU114" s="994"/>
      <c r="AV114" s="995"/>
      <c r="AW114" s="995"/>
      <c r="AX114" s="995"/>
      <c r="AY114" s="995"/>
      <c r="AZ114" s="1043" t="s">
        <v>
453</v>
      </c>
      <c r="BA114" s="1044"/>
      <c r="BB114" s="1044"/>
      <c r="BC114" s="1044"/>
      <c r="BD114" s="1044"/>
      <c r="BE114" s="1044"/>
      <c r="BF114" s="1044"/>
      <c r="BG114" s="1044"/>
      <c r="BH114" s="1044"/>
      <c r="BI114" s="1044"/>
      <c r="BJ114" s="1044"/>
      <c r="BK114" s="1044"/>
      <c r="BL114" s="1044"/>
      <c r="BM114" s="1044"/>
      <c r="BN114" s="1044"/>
      <c r="BO114" s="1044"/>
      <c r="BP114" s="1045"/>
      <c r="BQ114" s="1013">
        <v>
5542275</v>
      </c>
      <c r="BR114" s="1014"/>
      <c r="BS114" s="1014"/>
      <c r="BT114" s="1014"/>
      <c r="BU114" s="1014"/>
      <c r="BV114" s="1014">
        <v>
5381658</v>
      </c>
      <c r="BW114" s="1014"/>
      <c r="BX114" s="1014"/>
      <c r="BY114" s="1014"/>
      <c r="BZ114" s="1014"/>
      <c r="CA114" s="1014">
        <v>
5448052</v>
      </c>
      <c r="CB114" s="1014"/>
      <c r="CC114" s="1014"/>
      <c r="CD114" s="1014"/>
      <c r="CE114" s="1014"/>
      <c r="CF114" s="1008">
        <v>
16.600000000000001</v>
      </c>
      <c r="CG114" s="1009"/>
      <c r="CH114" s="1009"/>
      <c r="CI114" s="1009"/>
      <c r="CJ114" s="1009"/>
      <c r="CK114" s="1039"/>
      <c r="CL114" s="1040"/>
      <c r="CM114" s="1010" t="s">
        <v>
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409</v>
      </c>
      <c r="DH114" s="1053"/>
      <c r="DI114" s="1053"/>
      <c r="DJ114" s="1053"/>
      <c r="DK114" s="1054"/>
      <c r="DL114" s="1055" t="s">
        <v>
127</v>
      </c>
      <c r="DM114" s="1053"/>
      <c r="DN114" s="1053"/>
      <c r="DO114" s="1053"/>
      <c r="DP114" s="1054"/>
      <c r="DQ114" s="1055" t="s">
        <v>
437</v>
      </c>
      <c r="DR114" s="1053"/>
      <c r="DS114" s="1053"/>
      <c r="DT114" s="1053"/>
      <c r="DU114" s="1054"/>
      <c r="DV114" s="1056" t="s">
        <v>
437</v>
      </c>
      <c r="DW114" s="1057"/>
      <c r="DX114" s="1057"/>
      <c r="DY114" s="1057"/>
      <c r="DZ114" s="1058"/>
    </row>
    <row r="115" spans="1:130" s="247" customFormat="1" ht="26.25" customHeight="1" x14ac:dyDescent="0.2">
      <c r="A115" s="1048"/>
      <c r="B115" s="1049"/>
      <c r="C115" s="1044" t="s">
        <v>
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
70843</v>
      </c>
      <c r="AB115" s="1028"/>
      <c r="AC115" s="1028"/>
      <c r="AD115" s="1028"/>
      <c r="AE115" s="1029"/>
      <c r="AF115" s="1030">
        <v>
70844</v>
      </c>
      <c r="AG115" s="1028"/>
      <c r="AH115" s="1028"/>
      <c r="AI115" s="1028"/>
      <c r="AJ115" s="1029"/>
      <c r="AK115" s="1030">
        <v>
74522</v>
      </c>
      <c r="AL115" s="1028"/>
      <c r="AM115" s="1028"/>
      <c r="AN115" s="1028"/>
      <c r="AO115" s="1029"/>
      <c r="AP115" s="1031">
        <v>
0.2</v>
      </c>
      <c r="AQ115" s="1032"/>
      <c r="AR115" s="1032"/>
      <c r="AS115" s="1032"/>
      <c r="AT115" s="1033"/>
      <c r="AU115" s="994"/>
      <c r="AV115" s="995"/>
      <c r="AW115" s="995"/>
      <c r="AX115" s="995"/>
      <c r="AY115" s="995"/>
      <c r="AZ115" s="1043" t="s">
        <v>
456</v>
      </c>
      <c r="BA115" s="1044"/>
      <c r="BB115" s="1044"/>
      <c r="BC115" s="1044"/>
      <c r="BD115" s="1044"/>
      <c r="BE115" s="1044"/>
      <c r="BF115" s="1044"/>
      <c r="BG115" s="1044"/>
      <c r="BH115" s="1044"/>
      <c r="BI115" s="1044"/>
      <c r="BJ115" s="1044"/>
      <c r="BK115" s="1044"/>
      <c r="BL115" s="1044"/>
      <c r="BM115" s="1044"/>
      <c r="BN115" s="1044"/>
      <c r="BO115" s="1044"/>
      <c r="BP115" s="1045"/>
      <c r="BQ115" s="1013" t="s">
        <v>
409</v>
      </c>
      <c r="BR115" s="1014"/>
      <c r="BS115" s="1014"/>
      <c r="BT115" s="1014"/>
      <c r="BU115" s="1014"/>
      <c r="BV115" s="1014" t="s">
        <v>
409</v>
      </c>
      <c r="BW115" s="1014"/>
      <c r="BX115" s="1014"/>
      <c r="BY115" s="1014"/>
      <c r="BZ115" s="1014"/>
      <c r="CA115" s="1014" t="s">
        <v>
446</v>
      </c>
      <c r="CB115" s="1014"/>
      <c r="CC115" s="1014"/>
      <c r="CD115" s="1014"/>
      <c r="CE115" s="1014"/>
      <c r="CF115" s="1008" t="s">
        <v>
409</v>
      </c>
      <c r="CG115" s="1009"/>
      <c r="CH115" s="1009"/>
      <c r="CI115" s="1009"/>
      <c r="CJ115" s="1009"/>
      <c r="CK115" s="1039"/>
      <c r="CL115" s="1040"/>
      <c r="CM115" s="1043" t="s">
        <v>
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
437</v>
      </c>
      <c r="DH115" s="1053"/>
      <c r="DI115" s="1053"/>
      <c r="DJ115" s="1053"/>
      <c r="DK115" s="1054"/>
      <c r="DL115" s="1055">
        <v>
370415</v>
      </c>
      <c r="DM115" s="1053"/>
      <c r="DN115" s="1053"/>
      <c r="DO115" s="1053"/>
      <c r="DP115" s="1054"/>
      <c r="DQ115" s="1055">
        <v>
2549800</v>
      </c>
      <c r="DR115" s="1053"/>
      <c r="DS115" s="1053"/>
      <c r="DT115" s="1053"/>
      <c r="DU115" s="1054"/>
      <c r="DV115" s="1056">
        <v>
7.8</v>
      </c>
      <c r="DW115" s="1057"/>
      <c r="DX115" s="1057"/>
      <c r="DY115" s="1057"/>
      <c r="DZ115" s="1058"/>
    </row>
    <row r="116" spans="1:130" s="247" customFormat="1" ht="26.25" customHeight="1" x14ac:dyDescent="0.2">
      <c r="A116" s="1050"/>
      <c r="B116" s="1051"/>
      <c r="C116" s="1059" t="s">
        <v>
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
459</v>
      </c>
      <c r="AB116" s="1053"/>
      <c r="AC116" s="1053"/>
      <c r="AD116" s="1053"/>
      <c r="AE116" s="1054"/>
      <c r="AF116" s="1055" t="s">
        <v>
446</v>
      </c>
      <c r="AG116" s="1053"/>
      <c r="AH116" s="1053"/>
      <c r="AI116" s="1053"/>
      <c r="AJ116" s="1054"/>
      <c r="AK116" s="1055" t="s">
        <v>
445</v>
      </c>
      <c r="AL116" s="1053"/>
      <c r="AM116" s="1053"/>
      <c r="AN116" s="1053"/>
      <c r="AO116" s="1054"/>
      <c r="AP116" s="1056" t="s">
        <v>
127</v>
      </c>
      <c r="AQ116" s="1057"/>
      <c r="AR116" s="1057"/>
      <c r="AS116" s="1057"/>
      <c r="AT116" s="1058"/>
      <c r="AU116" s="994"/>
      <c r="AV116" s="995"/>
      <c r="AW116" s="995"/>
      <c r="AX116" s="995"/>
      <c r="AY116" s="995"/>
      <c r="AZ116" s="1061" t="s">
        <v>
460</v>
      </c>
      <c r="BA116" s="1062"/>
      <c r="BB116" s="1062"/>
      <c r="BC116" s="1062"/>
      <c r="BD116" s="1062"/>
      <c r="BE116" s="1062"/>
      <c r="BF116" s="1062"/>
      <c r="BG116" s="1062"/>
      <c r="BH116" s="1062"/>
      <c r="BI116" s="1062"/>
      <c r="BJ116" s="1062"/>
      <c r="BK116" s="1062"/>
      <c r="BL116" s="1062"/>
      <c r="BM116" s="1062"/>
      <c r="BN116" s="1062"/>
      <c r="BO116" s="1062"/>
      <c r="BP116" s="1063"/>
      <c r="BQ116" s="1013" t="s">
        <v>
437</v>
      </c>
      <c r="BR116" s="1014"/>
      <c r="BS116" s="1014"/>
      <c r="BT116" s="1014"/>
      <c r="BU116" s="1014"/>
      <c r="BV116" s="1014" t="s">
        <v>
437</v>
      </c>
      <c r="BW116" s="1014"/>
      <c r="BX116" s="1014"/>
      <c r="BY116" s="1014"/>
      <c r="BZ116" s="1014"/>
      <c r="CA116" s="1014" t="s">
        <v>
437</v>
      </c>
      <c r="CB116" s="1014"/>
      <c r="CC116" s="1014"/>
      <c r="CD116" s="1014"/>
      <c r="CE116" s="1014"/>
      <c r="CF116" s="1008" t="s">
        <v>
437</v>
      </c>
      <c r="CG116" s="1009"/>
      <c r="CH116" s="1009"/>
      <c r="CI116" s="1009"/>
      <c r="CJ116" s="1009"/>
      <c r="CK116" s="1039"/>
      <c r="CL116" s="1040"/>
      <c r="CM116" s="1010" t="s">
        <v>
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
462</v>
      </c>
      <c r="DH116" s="1053"/>
      <c r="DI116" s="1053"/>
      <c r="DJ116" s="1053"/>
      <c r="DK116" s="1054"/>
      <c r="DL116" s="1055" t="s">
        <v>
437</v>
      </c>
      <c r="DM116" s="1053"/>
      <c r="DN116" s="1053"/>
      <c r="DO116" s="1053"/>
      <c r="DP116" s="1054"/>
      <c r="DQ116" s="1055" t="s">
        <v>
442</v>
      </c>
      <c r="DR116" s="1053"/>
      <c r="DS116" s="1053"/>
      <c r="DT116" s="1053"/>
      <c r="DU116" s="1054"/>
      <c r="DV116" s="1056" t="s">
        <v>
409</v>
      </c>
      <c r="DW116" s="1057"/>
      <c r="DX116" s="1057"/>
      <c r="DY116" s="1057"/>
      <c r="DZ116" s="1058"/>
    </row>
    <row r="117" spans="1:130" s="247" customFormat="1" ht="26.25" customHeight="1" x14ac:dyDescent="0.2">
      <c r="A117" s="998" t="s">
        <v>
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463</v>
      </c>
      <c r="Z117" s="980"/>
      <c r="AA117" s="1070">
        <v>
4522787</v>
      </c>
      <c r="AB117" s="1071"/>
      <c r="AC117" s="1071"/>
      <c r="AD117" s="1071"/>
      <c r="AE117" s="1072"/>
      <c r="AF117" s="1073">
        <v>
4385784</v>
      </c>
      <c r="AG117" s="1071"/>
      <c r="AH117" s="1071"/>
      <c r="AI117" s="1071"/>
      <c r="AJ117" s="1072"/>
      <c r="AK117" s="1073">
        <v>
4305343</v>
      </c>
      <c r="AL117" s="1071"/>
      <c r="AM117" s="1071"/>
      <c r="AN117" s="1071"/>
      <c r="AO117" s="1072"/>
      <c r="AP117" s="1074"/>
      <c r="AQ117" s="1075"/>
      <c r="AR117" s="1075"/>
      <c r="AS117" s="1075"/>
      <c r="AT117" s="1076"/>
      <c r="AU117" s="994"/>
      <c r="AV117" s="995"/>
      <c r="AW117" s="995"/>
      <c r="AX117" s="995"/>
      <c r="AY117" s="995"/>
      <c r="AZ117" s="1061" t="s">
        <v>
464</v>
      </c>
      <c r="BA117" s="1062"/>
      <c r="BB117" s="1062"/>
      <c r="BC117" s="1062"/>
      <c r="BD117" s="1062"/>
      <c r="BE117" s="1062"/>
      <c r="BF117" s="1062"/>
      <c r="BG117" s="1062"/>
      <c r="BH117" s="1062"/>
      <c r="BI117" s="1062"/>
      <c r="BJ117" s="1062"/>
      <c r="BK117" s="1062"/>
      <c r="BL117" s="1062"/>
      <c r="BM117" s="1062"/>
      <c r="BN117" s="1062"/>
      <c r="BO117" s="1062"/>
      <c r="BP117" s="1063"/>
      <c r="BQ117" s="1013" t="s">
        <v>
437</v>
      </c>
      <c r="BR117" s="1014"/>
      <c r="BS117" s="1014"/>
      <c r="BT117" s="1014"/>
      <c r="BU117" s="1014"/>
      <c r="BV117" s="1014" t="s">
        <v>
446</v>
      </c>
      <c r="BW117" s="1014"/>
      <c r="BX117" s="1014"/>
      <c r="BY117" s="1014"/>
      <c r="BZ117" s="1014"/>
      <c r="CA117" s="1014" t="s">
        <v>
437</v>
      </c>
      <c r="CB117" s="1014"/>
      <c r="CC117" s="1014"/>
      <c r="CD117" s="1014"/>
      <c r="CE117" s="1014"/>
      <c r="CF117" s="1008" t="s">
        <v>
437</v>
      </c>
      <c r="CG117" s="1009"/>
      <c r="CH117" s="1009"/>
      <c r="CI117" s="1009"/>
      <c r="CJ117" s="1009"/>
      <c r="CK117" s="1039"/>
      <c r="CL117" s="1040"/>
      <c r="CM117" s="1010" t="s">
        <v>
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446</v>
      </c>
      <c r="DH117" s="1053"/>
      <c r="DI117" s="1053"/>
      <c r="DJ117" s="1053"/>
      <c r="DK117" s="1054"/>
      <c r="DL117" s="1055" t="s">
        <v>
409</v>
      </c>
      <c r="DM117" s="1053"/>
      <c r="DN117" s="1053"/>
      <c r="DO117" s="1053"/>
      <c r="DP117" s="1054"/>
      <c r="DQ117" s="1055" t="s">
        <v>
437</v>
      </c>
      <c r="DR117" s="1053"/>
      <c r="DS117" s="1053"/>
      <c r="DT117" s="1053"/>
      <c r="DU117" s="1054"/>
      <c r="DV117" s="1056" t="s">
        <v>
442</v>
      </c>
      <c r="DW117" s="1057"/>
      <c r="DX117" s="1057"/>
      <c r="DY117" s="1057"/>
      <c r="DZ117" s="1058"/>
    </row>
    <row r="118" spans="1:130" s="247" customFormat="1" ht="26.25" customHeight="1" x14ac:dyDescent="0.2">
      <c r="A118" s="998" t="s">
        <v>
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428</v>
      </c>
      <c r="AB118" s="979"/>
      <c r="AC118" s="979"/>
      <c r="AD118" s="979"/>
      <c r="AE118" s="980"/>
      <c r="AF118" s="978" t="s">
        <v>
307</v>
      </c>
      <c r="AG118" s="979"/>
      <c r="AH118" s="979"/>
      <c r="AI118" s="979"/>
      <c r="AJ118" s="980"/>
      <c r="AK118" s="978" t="s">
        <v>
306</v>
      </c>
      <c r="AL118" s="979"/>
      <c r="AM118" s="979"/>
      <c r="AN118" s="979"/>
      <c r="AO118" s="980"/>
      <c r="AP118" s="1065" t="s">
        <v>
429</v>
      </c>
      <c r="AQ118" s="1066"/>
      <c r="AR118" s="1066"/>
      <c r="AS118" s="1066"/>
      <c r="AT118" s="1067"/>
      <c r="AU118" s="994"/>
      <c r="AV118" s="995"/>
      <c r="AW118" s="995"/>
      <c r="AX118" s="995"/>
      <c r="AY118" s="995"/>
      <c r="AZ118" s="1068" t="s">
        <v>
466</v>
      </c>
      <c r="BA118" s="1059"/>
      <c r="BB118" s="1059"/>
      <c r="BC118" s="1059"/>
      <c r="BD118" s="1059"/>
      <c r="BE118" s="1059"/>
      <c r="BF118" s="1059"/>
      <c r="BG118" s="1059"/>
      <c r="BH118" s="1059"/>
      <c r="BI118" s="1059"/>
      <c r="BJ118" s="1059"/>
      <c r="BK118" s="1059"/>
      <c r="BL118" s="1059"/>
      <c r="BM118" s="1059"/>
      <c r="BN118" s="1059"/>
      <c r="BO118" s="1059"/>
      <c r="BP118" s="1060"/>
      <c r="BQ118" s="1091" t="s">
        <v>
437</v>
      </c>
      <c r="BR118" s="1092"/>
      <c r="BS118" s="1092"/>
      <c r="BT118" s="1092"/>
      <c r="BU118" s="1092"/>
      <c r="BV118" s="1092" t="s">
        <v>
437</v>
      </c>
      <c r="BW118" s="1092"/>
      <c r="BX118" s="1092"/>
      <c r="BY118" s="1092"/>
      <c r="BZ118" s="1092"/>
      <c r="CA118" s="1092" t="s">
        <v>
445</v>
      </c>
      <c r="CB118" s="1092"/>
      <c r="CC118" s="1092"/>
      <c r="CD118" s="1092"/>
      <c r="CE118" s="1092"/>
      <c r="CF118" s="1008" t="s">
        <v>
437</v>
      </c>
      <c r="CG118" s="1009"/>
      <c r="CH118" s="1009"/>
      <c r="CI118" s="1009"/>
      <c r="CJ118" s="1009"/>
      <c r="CK118" s="1039"/>
      <c r="CL118" s="1040"/>
      <c r="CM118" s="1010" t="s">
        <v>
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409</v>
      </c>
      <c r="DH118" s="1053"/>
      <c r="DI118" s="1053"/>
      <c r="DJ118" s="1053"/>
      <c r="DK118" s="1054"/>
      <c r="DL118" s="1055" t="s">
        <v>
437</v>
      </c>
      <c r="DM118" s="1053"/>
      <c r="DN118" s="1053"/>
      <c r="DO118" s="1053"/>
      <c r="DP118" s="1054"/>
      <c r="DQ118" s="1055" t="s">
        <v>
409</v>
      </c>
      <c r="DR118" s="1053"/>
      <c r="DS118" s="1053"/>
      <c r="DT118" s="1053"/>
      <c r="DU118" s="1054"/>
      <c r="DV118" s="1056" t="s">
        <v>
409</v>
      </c>
      <c r="DW118" s="1057"/>
      <c r="DX118" s="1057"/>
      <c r="DY118" s="1057"/>
      <c r="DZ118" s="1058"/>
    </row>
    <row r="119" spans="1:130" s="247" customFormat="1" ht="26.25" customHeight="1" x14ac:dyDescent="0.2">
      <c r="A119" s="1152" t="s">
        <v>
433</v>
      </c>
      <c r="B119" s="1038"/>
      <c r="C119" s="1017" t="s">
        <v>
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
127</v>
      </c>
      <c r="AB119" s="986"/>
      <c r="AC119" s="986"/>
      <c r="AD119" s="986"/>
      <c r="AE119" s="987"/>
      <c r="AF119" s="988" t="s">
        <v>
459</v>
      </c>
      <c r="AG119" s="986"/>
      <c r="AH119" s="986"/>
      <c r="AI119" s="986"/>
      <c r="AJ119" s="987"/>
      <c r="AK119" s="988" t="s">
        <v>
446</v>
      </c>
      <c r="AL119" s="986"/>
      <c r="AM119" s="986"/>
      <c r="AN119" s="986"/>
      <c r="AO119" s="987"/>
      <c r="AP119" s="989" t="s">
        <v>
446</v>
      </c>
      <c r="AQ119" s="990"/>
      <c r="AR119" s="990"/>
      <c r="AS119" s="990"/>
      <c r="AT119" s="991"/>
      <c r="AU119" s="996"/>
      <c r="AV119" s="997"/>
      <c r="AW119" s="997"/>
      <c r="AX119" s="997"/>
      <c r="AY119" s="997"/>
      <c r="AZ119" s="278" t="s">
        <v>
185</v>
      </c>
      <c r="BA119" s="278"/>
      <c r="BB119" s="278"/>
      <c r="BC119" s="278"/>
      <c r="BD119" s="278"/>
      <c r="BE119" s="278"/>
      <c r="BF119" s="278"/>
      <c r="BG119" s="278"/>
      <c r="BH119" s="278"/>
      <c r="BI119" s="278"/>
      <c r="BJ119" s="278"/>
      <c r="BK119" s="278"/>
      <c r="BL119" s="278"/>
      <c r="BM119" s="278"/>
      <c r="BN119" s="278"/>
      <c r="BO119" s="1069" t="s">
        <v>
468</v>
      </c>
      <c r="BP119" s="1100"/>
      <c r="BQ119" s="1091">
        <v>
39294338</v>
      </c>
      <c r="BR119" s="1092"/>
      <c r="BS119" s="1092"/>
      <c r="BT119" s="1092"/>
      <c r="BU119" s="1092"/>
      <c r="BV119" s="1092">
        <v>
39522690</v>
      </c>
      <c r="BW119" s="1092"/>
      <c r="BX119" s="1092"/>
      <c r="BY119" s="1092"/>
      <c r="BZ119" s="1092"/>
      <c r="CA119" s="1092">
        <v>
41696842</v>
      </c>
      <c r="CB119" s="1092"/>
      <c r="CC119" s="1092"/>
      <c r="CD119" s="1092"/>
      <c r="CE119" s="1092"/>
      <c r="CF119" s="1093"/>
      <c r="CG119" s="1094"/>
      <c r="CH119" s="1094"/>
      <c r="CI119" s="1094"/>
      <c r="CJ119" s="1095"/>
      <c r="CK119" s="1041"/>
      <c r="CL119" s="1042"/>
      <c r="CM119" s="1096" t="s">
        <v>
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
554852</v>
      </c>
      <c r="DH119" s="1078"/>
      <c r="DI119" s="1078"/>
      <c r="DJ119" s="1078"/>
      <c r="DK119" s="1079"/>
      <c r="DL119" s="1077">
        <v>
484008</v>
      </c>
      <c r="DM119" s="1078"/>
      <c r="DN119" s="1078"/>
      <c r="DO119" s="1078"/>
      <c r="DP119" s="1079"/>
      <c r="DQ119" s="1077">
        <v>
413162</v>
      </c>
      <c r="DR119" s="1078"/>
      <c r="DS119" s="1078"/>
      <c r="DT119" s="1078"/>
      <c r="DU119" s="1079"/>
      <c r="DV119" s="1080">
        <v>
1.3</v>
      </c>
      <c r="DW119" s="1081"/>
      <c r="DX119" s="1081"/>
      <c r="DY119" s="1081"/>
      <c r="DZ119" s="1082"/>
    </row>
    <row r="120" spans="1:130" s="247" customFormat="1" ht="26.25" customHeight="1" x14ac:dyDescent="0.2">
      <c r="A120" s="1153"/>
      <c r="B120" s="1040"/>
      <c r="C120" s="1010" t="s">
        <v>
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
409</v>
      </c>
      <c r="AB120" s="1053"/>
      <c r="AC120" s="1053"/>
      <c r="AD120" s="1053"/>
      <c r="AE120" s="1054"/>
      <c r="AF120" s="1055" t="s">
        <v>
409</v>
      </c>
      <c r="AG120" s="1053"/>
      <c r="AH120" s="1053"/>
      <c r="AI120" s="1053"/>
      <c r="AJ120" s="1054"/>
      <c r="AK120" s="1055" t="s">
        <v>
409</v>
      </c>
      <c r="AL120" s="1053"/>
      <c r="AM120" s="1053"/>
      <c r="AN120" s="1053"/>
      <c r="AO120" s="1054"/>
      <c r="AP120" s="1056" t="s">
        <v>
437</v>
      </c>
      <c r="AQ120" s="1057"/>
      <c r="AR120" s="1057"/>
      <c r="AS120" s="1057"/>
      <c r="AT120" s="1058"/>
      <c r="AU120" s="1083" t="s">
        <v>
470</v>
      </c>
      <c r="AV120" s="1084"/>
      <c r="AW120" s="1084"/>
      <c r="AX120" s="1084"/>
      <c r="AY120" s="1085"/>
      <c r="AZ120" s="1034" t="s">
        <v>
471</v>
      </c>
      <c r="BA120" s="983"/>
      <c r="BB120" s="983"/>
      <c r="BC120" s="983"/>
      <c r="BD120" s="983"/>
      <c r="BE120" s="983"/>
      <c r="BF120" s="983"/>
      <c r="BG120" s="983"/>
      <c r="BH120" s="983"/>
      <c r="BI120" s="983"/>
      <c r="BJ120" s="983"/>
      <c r="BK120" s="983"/>
      <c r="BL120" s="983"/>
      <c r="BM120" s="983"/>
      <c r="BN120" s="983"/>
      <c r="BO120" s="983"/>
      <c r="BP120" s="984"/>
      <c r="BQ120" s="1020">
        <v>
11279461</v>
      </c>
      <c r="BR120" s="1021"/>
      <c r="BS120" s="1021"/>
      <c r="BT120" s="1021"/>
      <c r="BU120" s="1021"/>
      <c r="BV120" s="1021">
        <v>
12277224</v>
      </c>
      <c r="BW120" s="1021"/>
      <c r="BX120" s="1021"/>
      <c r="BY120" s="1021"/>
      <c r="BZ120" s="1021"/>
      <c r="CA120" s="1021">
        <v>
12702190</v>
      </c>
      <c r="CB120" s="1021"/>
      <c r="CC120" s="1021"/>
      <c r="CD120" s="1021"/>
      <c r="CE120" s="1021"/>
      <c r="CF120" s="1035">
        <v>
38.799999999999997</v>
      </c>
      <c r="CG120" s="1036"/>
      <c r="CH120" s="1036"/>
      <c r="CI120" s="1036"/>
      <c r="CJ120" s="1036"/>
      <c r="CK120" s="1101" t="s">
        <v>
472</v>
      </c>
      <c r="CL120" s="1102"/>
      <c r="CM120" s="1102"/>
      <c r="CN120" s="1102"/>
      <c r="CO120" s="1103"/>
      <c r="CP120" s="1109" t="s">
        <v>
473</v>
      </c>
      <c r="CQ120" s="1110"/>
      <c r="CR120" s="1110"/>
      <c r="CS120" s="1110"/>
      <c r="CT120" s="1110"/>
      <c r="CU120" s="1110"/>
      <c r="CV120" s="1110"/>
      <c r="CW120" s="1110"/>
      <c r="CX120" s="1110"/>
      <c r="CY120" s="1110"/>
      <c r="CZ120" s="1110"/>
      <c r="DA120" s="1110"/>
      <c r="DB120" s="1110"/>
      <c r="DC120" s="1110"/>
      <c r="DD120" s="1110"/>
      <c r="DE120" s="1110"/>
      <c r="DF120" s="1111"/>
      <c r="DG120" s="1020" t="s">
        <v>
446</v>
      </c>
      <c r="DH120" s="1021"/>
      <c r="DI120" s="1021"/>
      <c r="DJ120" s="1021"/>
      <c r="DK120" s="1021"/>
      <c r="DL120" s="1021" t="s">
        <v>
437</v>
      </c>
      <c r="DM120" s="1021"/>
      <c r="DN120" s="1021"/>
      <c r="DO120" s="1021"/>
      <c r="DP120" s="1021"/>
      <c r="DQ120" s="1021">
        <v>
5488941</v>
      </c>
      <c r="DR120" s="1021"/>
      <c r="DS120" s="1021"/>
      <c r="DT120" s="1021"/>
      <c r="DU120" s="1021"/>
      <c r="DV120" s="1022">
        <v>
16.8</v>
      </c>
      <c r="DW120" s="1022"/>
      <c r="DX120" s="1022"/>
      <c r="DY120" s="1022"/>
      <c r="DZ120" s="1023"/>
    </row>
    <row r="121" spans="1:130" s="247" customFormat="1" ht="26.25" customHeight="1" x14ac:dyDescent="0.2">
      <c r="A121" s="1153"/>
      <c r="B121" s="1040"/>
      <c r="C121" s="1061" t="s">
        <v>
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409</v>
      </c>
      <c r="AB121" s="1053"/>
      <c r="AC121" s="1053"/>
      <c r="AD121" s="1053"/>
      <c r="AE121" s="1054"/>
      <c r="AF121" s="1055" t="s">
        <v>
446</v>
      </c>
      <c r="AG121" s="1053"/>
      <c r="AH121" s="1053"/>
      <c r="AI121" s="1053"/>
      <c r="AJ121" s="1054"/>
      <c r="AK121" s="1055" t="s">
        <v>
437</v>
      </c>
      <c r="AL121" s="1053"/>
      <c r="AM121" s="1053"/>
      <c r="AN121" s="1053"/>
      <c r="AO121" s="1054"/>
      <c r="AP121" s="1056" t="s">
        <v>
459</v>
      </c>
      <c r="AQ121" s="1057"/>
      <c r="AR121" s="1057"/>
      <c r="AS121" s="1057"/>
      <c r="AT121" s="1058"/>
      <c r="AU121" s="1086"/>
      <c r="AV121" s="1087"/>
      <c r="AW121" s="1087"/>
      <c r="AX121" s="1087"/>
      <c r="AY121" s="1088"/>
      <c r="AZ121" s="1043" t="s">
        <v>
475</v>
      </c>
      <c r="BA121" s="1044"/>
      <c r="BB121" s="1044"/>
      <c r="BC121" s="1044"/>
      <c r="BD121" s="1044"/>
      <c r="BE121" s="1044"/>
      <c r="BF121" s="1044"/>
      <c r="BG121" s="1044"/>
      <c r="BH121" s="1044"/>
      <c r="BI121" s="1044"/>
      <c r="BJ121" s="1044"/>
      <c r="BK121" s="1044"/>
      <c r="BL121" s="1044"/>
      <c r="BM121" s="1044"/>
      <c r="BN121" s="1044"/>
      <c r="BO121" s="1044"/>
      <c r="BP121" s="1045"/>
      <c r="BQ121" s="1013">
        <v>
7591359</v>
      </c>
      <c r="BR121" s="1014"/>
      <c r="BS121" s="1014"/>
      <c r="BT121" s="1014"/>
      <c r="BU121" s="1014"/>
      <c r="BV121" s="1014">
        <v>
7770176</v>
      </c>
      <c r="BW121" s="1014"/>
      <c r="BX121" s="1014"/>
      <c r="BY121" s="1014"/>
      <c r="BZ121" s="1014"/>
      <c r="CA121" s="1014">
        <v>
8614212</v>
      </c>
      <c r="CB121" s="1014"/>
      <c r="CC121" s="1014"/>
      <c r="CD121" s="1014"/>
      <c r="CE121" s="1014"/>
      <c r="CF121" s="1008">
        <v>
26.3</v>
      </c>
      <c r="CG121" s="1009"/>
      <c r="CH121" s="1009"/>
      <c r="CI121" s="1009"/>
      <c r="CJ121" s="1009"/>
      <c r="CK121" s="1104"/>
      <c r="CL121" s="1105"/>
      <c r="CM121" s="1105"/>
      <c r="CN121" s="1105"/>
      <c r="CO121" s="1106"/>
      <c r="CP121" s="1114" t="s">
        <v>
476</v>
      </c>
      <c r="CQ121" s="1115"/>
      <c r="CR121" s="1115"/>
      <c r="CS121" s="1115"/>
      <c r="CT121" s="1115"/>
      <c r="CU121" s="1115"/>
      <c r="CV121" s="1115"/>
      <c r="CW121" s="1115"/>
      <c r="CX121" s="1115"/>
      <c r="CY121" s="1115"/>
      <c r="CZ121" s="1115"/>
      <c r="DA121" s="1115"/>
      <c r="DB121" s="1115"/>
      <c r="DC121" s="1115"/>
      <c r="DD121" s="1115"/>
      <c r="DE121" s="1115"/>
      <c r="DF121" s="1116"/>
      <c r="DG121" s="1013" t="s">
        <v>
459</v>
      </c>
      <c r="DH121" s="1014"/>
      <c r="DI121" s="1014"/>
      <c r="DJ121" s="1014"/>
      <c r="DK121" s="1014"/>
      <c r="DL121" s="1014" t="s">
        <v>
459</v>
      </c>
      <c r="DM121" s="1014"/>
      <c r="DN121" s="1014"/>
      <c r="DO121" s="1014"/>
      <c r="DP121" s="1014"/>
      <c r="DQ121" s="1014" t="s">
        <v>
127</v>
      </c>
      <c r="DR121" s="1014"/>
      <c r="DS121" s="1014"/>
      <c r="DT121" s="1014"/>
      <c r="DU121" s="1014"/>
      <c r="DV121" s="1015" t="s">
        <v>
459</v>
      </c>
      <c r="DW121" s="1015"/>
      <c r="DX121" s="1015"/>
      <c r="DY121" s="1015"/>
      <c r="DZ121" s="1016"/>
    </row>
    <row r="122" spans="1:130" s="247" customFormat="1" ht="26.25" customHeight="1" x14ac:dyDescent="0.2">
      <c r="A122" s="1153"/>
      <c r="B122" s="1040"/>
      <c r="C122" s="1010" t="s">
        <v>
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409</v>
      </c>
      <c r="AB122" s="1053"/>
      <c r="AC122" s="1053"/>
      <c r="AD122" s="1053"/>
      <c r="AE122" s="1054"/>
      <c r="AF122" s="1055" t="s">
        <v>
446</v>
      </c>
      <c r="AG122" s="1053"/>
      <c r="AH122" s="1053"/>
      <c r="AI122" s="1053"/>
      <c r="AJ122" s="1054"/>
      <c r="AK122" s="1055" t="s">
        <v>
409</v>
      </c>
      <c r="AL122" s="1053"/>
      <c r="AM122" s="1053"/>
      <c r="AN122" s="1053"/>
      <c r="AO122" s="1054"/>
      <c r="AP122" s="1056" t="s">
        <v>
437</v>
      </c>
      <c r="AQ122" s="1057"/>
      <c r="AR122" s="1057"/>
      <c r="AS122" s="1057"/>
      <c r="AT122" s="1058"/>
      <c r="AU122" s="1086"/>
      <c r="AV122" s="1087"/>
      <c r="AW122" s="1087"/>
      <c r="AX122" s="1087"/>
      <c r="AY122" s="1088"/>
      <c r="AZ122" s="1068" t="s">
        <v>
477</v>
      </c>
      <c r="BA122" s="1059"/>
      <c r="BB122" s="1059"/>
      <c r="BC122" s="1059"/>
      <c r="BD122" s="1059"/>
      <c r="BE122" s="1059"/>
      <c r="BF122" s="1059"/>
      <c r="BG122" s="1059"/>
      <c r="BH122" s="1059"/>
      <c r="BI122" s="1059"/>
      <c r="BJ122" s="1059"/>
      <c r="BK122" s="1059"/>
      <c r="BL122" s="1059"/>
      <c r="BM122" s="1059"/>
      <c r="BN122" s="1059"/>
      <c r="BO122" s="1059"/>
      <c r="BP122" s="1060"/>
      <c r="BQ122" s="1091">
        <v>
27114007</v>
      </c>
      <c r="BR122" s="1092"/>
      <c r="BS122" s="1092"/>
      <c r="BT122" s="1092"/>
      <c r="BU122" s="1092"/>
      <c r="BV122" s="1092">
        <v>
27026276</v>
      </c>
      <c r="BW122" s="1092"/>
      <c r="BX122" s="1092"/>
      <c r="BY122" s="1092"/>
      <c r="BZ122" s="1092"/>
      <c r="CA122" s="1092">
        <v>
26495559</v>
      </c>
      <c r="CB122" s="1092"/>
      <c r="CC122" s="1092"/>
      <c r="CD122" s="1092"/>
      <c r="CE122" s="1092"/>
      <c r="CF122" s="1112">
        <v>
80.900000000000006</v>
      </c>
      <c r="CG122" s="1113"/>
      <c r="CH122" s="1113"/>
      <c r="CI122" s="1113"/>
      <c r="CJ122" s="1113"/>
      <c r="CK122" s="1104"/>
      <c r="CL122" s="1105"/>
      <c r="CM122" s="1105"/>
      <c r="CN122" s="1105"/>
      <c r="CO122" s="1106"/>
      <c r="CP122" s="1114" t="s">
        <v>
478</v>
      </c>
      <c r="CQ122" s="1115"/>
      <c r="CR122" s="1115"/>
      <c r="CS122" s="1115"/>
      <c r="CT122" s="1115"/>
      <c r="CU122" s="1115"/>
      <c r="CV122" s="1115"/>
      <c r="CW122" s="1115"/>
      <c r="CX122" s="1115"/>
      <c r="CY122" s="1115"/>
      <c r="CZ122" s="1115"/>
      <c r="DA122" s="1115"/>
      <c r="DB122" s="1115"/>
      <c r="DC122" s="1115"/>
      <c r="DD122" s="1115"/>
      <c r="DE122" s="1115"/>
      <c r="DF122" s="1116"/>
      <c r="DG122" s="1013" t="s">
        <v>
409</v>
      </c>
      <c r="DH122" s="1014"/>
      <c r="DI122" s="1014"/>
      <c r="DJ122" s="1014"/>
      <c r="DK122" s="1014"/>
      <c r="DL122" s="1014" t="s">
        <v>
446</v>
      </c>
      <c r="DM122" s="1014"/>
      <c r="DN122" s="1014"/>
      <c r="DO122" s="1014"/>
      <c r="DP122" s="1014"/>
      <c r="DQ122" s="1014" t="s">
        <v>
437</v>
      </c>
      <c r="DR122" s="1014"/>
      <c r="DS122" s="1014"/>
      <c r="DT122" s="1014"/>
      <c r="DU122" s="1014"/>
      <c r="DV122" s="1015" t="s">
        <v>
446</v>
      </c>
      <c r="DW122" s="1015"/>
      <c r="DX122" s="1015"/>
      <c r="DY122" s="1015"/>
      <c r="DZ122" s="1016"/>
    </row>
    <row r="123" spans="1:130" s="247" customFormat="1" ht="26.25" customHeight="1" x14ac:dyDescent="0.2">
      <c r="A123" s="1153"/>
      <c r="B123" s="1040"/>
      <c r="C123" s="1010" t="s">
        <v>
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
459</v>
      </c>
      <c r="AB123" s="1053"/>
      <c r="AC123" s="1053"/>
      <c r="AD123" s="1053"/>
      <c r="AE123" s="1054"/>
      <c r="AF123" s="1055" t="s">
        <v>
437</v>
      </c>
      <c r="AG123" s="1053"/>
      <c r="AH123" s="1053"/>
      <c r="AI123" s="1053"/>
      <c r="AJ123" s="1054"/>
      <c r="AK123" s="1055" t="s">
        <v>
409</v>
      </c>
      <c r="AL123" s="1053"/>
      <c r="AM123" s="1053"/>
      <c r="AN123" s="1053"/>
      <c r="AO123" s="1054"/>
      <c r="AP123" s="1056" t="s">
        <v>
442</v>
      </c>
      <c r="AQ123" s="1057"/>
      <c r="AR123" s="1057"/>
      <c r="AS123" s="1057"/>
      <c r="AT123" s="1058"/>
      <c r="AU123" s="1089"/>
      <c r="AV123" s="1090"/>
      <c r="AW123" s="1090"/>
      <c r="AX123" s="1090"/>
      <c r="AY123" s="1090"/>
      <c r="AZ123" s="278" t="s">
        <v>
185</v>
      </c>
      <c r="BA123" s="278"/>
      <c r="BB123" s="278"/>
      <c r="BC123" s="278"/>
      <c r="BD123" s="278"/>
      <c r="BE123" s="278"/>
      <c r="BF123" s="278"/>
      <c r="BG123" s="278"/>
      <c r="BH123" s="278"/>
      <c r="BI123" s="278"/>
      <c r="BJ123" s="278"/>
      <c r="BK123" s="278"/>
      <c r="BL123" s="278"/>
      <c r="BM123" s="278"/>
      <c r="BN123" s="278"/>
      <c r="BO123" s="1069" t="s">
        <v>
479</v>
      </c>
      <c r="BP123" s="1100"/>
      <c r="BQ123" s="1159">
        <v>
45984827</v>
      </c>
      <c r="BR123" s="1160"/>
      <c r="BS123" s="1160"/>
      <c r="BT123" s="1160"/>
      <c r="BU123" s="1160"/>
      <c r="BV123" s="1160">
        <v>
47073676</v>
      </c>
      <c r="BW123" s="1160"/>
      <c r="BX123" s="1160"/>
      <c r="BY123" s="1160"/>
      <c r="BZ123" s="1160"/>
      <c r="CA123" s="1160">
        <v>
47811961</v>
      </c>
      <c r="CB123" s="1160"/>
      <c r="CC123" s="1160"/>
      <c r="CD123" s="1160"/>
      <c r="CE123" s="1160"/>
      <c r="CF123" s="1093"/>
      <c r="CG123" s="1094"/>
      <c r="CH123" s="1094"/>
      <c r="CI123" s="1094"/>
      <c r="CJ123" s="1095"/>
      <c r="CK123" s="1104"/>
      <c r="CL123" s="1105"/>
      <c r="CM123" s="1105"/>
      <c r="CN123" s="1105"/>
      <c r="CO123" s="1106"/>
      <c r="CP123" s="1114" t="s">
        <v>
480</v>
      </c>
      <c r="CQ123" s="1115"/>
      <c r="CR123" s="1115"/>
      <c r="CS123" s="1115"/>
      <c r="CT123" s="1115"/>
      <c r="CU123" s="1115"/>
      <c r="CV123" s="1115"/>
      <c r="CW123" s="1115"/>
      <c r="CX123" s="1115"/>
      <c r="CY123" s="1115"/>
      <c r="CZ123" s="1115"/>
      <c r="DA123" s="1115"/>
      <c r="DB123" s="1115"/>
      <c r="DC123" s="1115"/>
      <c r="DD123" s="1115"/>
      <c r="DE123" s="1115"/>
      <c r="DF123" s="1116"/>
      <c r="DG123" s="1052" t="s">
        <v>
437</v>
      </c>
      <c r="DH123" s="1053"/>
      <c r="DI123" s="1053"/>
      <c r="DJ123" s="1053"/>
      <c r="DK123" s="1054"/>
      <c r="DL123" s="1055" t="s">
        <v>
462</v>
      </c>
      <c r="DM123" s="1053"/>
      <c r="DN123" s="1053"/>
      <c r="DO123" s="1053"/>
      <c r="DP123" s="1054"/>
      <c r="DQ123" s="1055" t="s">
        <v>
442</v>
      </c>
      <c r="DR123" s="1053"/>
      <c r="DS123" s="1053"/>
      <c r="DT123" s="1053"/>
      <c r="DU123" s="1054"/>
      <c r="DV123" s="1056" t="s">
        <v>
409</v>
      </c>
      <c r="DW123" s="1057"/>
      <c r="DX123" s="1057"/>
      <c r="DY123" s="1057"/>
      <c r="DZ123" s="1058"/>
    </row>
    <row r="124" spans="1:130" s="247" customFormat="1" ht="26.25" customHeight="1" thickBot="1" x14ac:dyDescent="0.25">
      <c r="A124" s="1153"/>
      <c r="B124" s="1040"/>
      <c r="C124" s="1010" t="s">
        <v>
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437</v>
      </c>
      <c r="AB124" s="1053"/>
      <c r="AC124" s="1053"/>
      <c r="AD124" s="1053"/>
      <c r="AE124" s="1054"/>
      <c r="AF124" s="1055" t="s">
        <v>
437</v>
      </c>
      <c r="AG124" s="1053"/>
      <c r="AH124" s="1053"/>
      <c r="AI124" s="1053"/>
      <c r="AJ124" s="1054"/>
      <c r="AK124" s="1055" t="s">
        <v>
127</v>
      </c>
      <c r="AL124" s="1053"/>
      <c r="AM124" s="1053"/>
      <c r="AN124" s="1053"/>
      <c r="AO124" s="1054"/>
      <c r="AP124" s="1056" t="s">
        <v>
459</v>
      </c>
      <c r="AQ124" s="1057"/>
      <c r="AR124" s="1057"/>
      <c r="AS124" s="1057"/>
      <c r="AT124" s="1058"/>
      <c r="AU124" s="1155" t="s">
        <v>
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
462</v>
      </c>
      <c r="BR124" s="1122"/>
      <c r="BS124" s="1122"/>
      <c r="BT124" s="1122"/>
      <c r="BU124" s="1122"/>
      <c r="BV124" s="1122" t="s">
        <v>
459</v>
      </c>
      <c r="BW124" s="1122"/>
      <c r="BX124" s="1122"/>
      <c r="BY124" s="1122"/>
      <c r="BZ124" s="1122"/>
      <c r="CA124" s="1122" t="s">
        <v>
437</v>
      </c>
      <c r="CB124" s="1122"/>
      <c r="CC124" s="1122"/>
      <c r="CD124" s="1122"/>
      <c r="CE124" s="1122"/>
      <c r="CF124" s="1123"/>
      <c r="CG124" s="1124"/>
      <c r="CH124" s="1124"/>
      <c r="CI124" s="1124"/>
      <c r="CJ124" s="1125"/>
      <c r="CK124" s="1107"/>
      <c r="CL124" s="1107"/>
      <c r="CM124" s="1107"/>
      <c r="CN124" s="1107"/>
      <c r="CO124" s="1108"/>
      <c r="CP124" s="1114" t="s">
        <v>
482</v>
      </c>
      <c r="CQ124" s="1115"/>
      <c r="CR124" s="1115"/>
      <c r="CS124" s="1115"/>
      <c r="CT124" s="1115"/>
      <c r="CU124" s="1115"/>
      <c r="CV124" s="1115"/>
      <c r="CW124" s="1115"/>
      <c r="CX124" s="1115"/>
      <c r="CY124" s="1115"/>
      <c r="CZ124" s="1115"/>
      <c r="DA124" s="1115"/>
      <c r="DB124" s="1115"/>
      <c r="DC124" s="1115"/>
      <c r="DD124" s="1115"/>
      <c r="DE124" s="1115"/>
      <c r="DF124" s="1116"/>
      <c r="DG124" s="1099">
        <v>
5413631</v>
      </c>
      <c r="DH124" s="1078"/>
      <c r="DI124" s="1078"/>
      <c r="DJ124" s="1078"/>
      <c r="DK124" s="1079"/>
      <c r="DL124" s="1077">
        <v>
5158960</v>
      </c>
      <c r="DM124" s="1078"/>
      <c r="DN124" s="1078"/>
      <c r="DO124" s="1078"/>
      <c r="DP124" s="1079"/>
      <c r="DQ124" s="1077" t="s">
        <v>
437</v>
      </c>
      <c r="DR124" s="1078"/>
      <c r="DS124" s="1078"/>
      <c r="DT124" s="1078"/>
      <c r="DU124" s="1079"/>
      <c r="DV124" s="1080" t="s">
        <v>
409</v>
      </c>
      <c r="DW124" s="1081"/>
      <c r="DX124" s="1081"/>
      <c r="DY124" s="1081"/>
      <c r="DZ124" s="1082"/>
    </row>
    <row r="125" spans="1:130" s="247" customFormat="1" ht="26.25" customHeight="1" x14ac:dyDescent="0.2">
      <c r="A125" s="1153"/>
      <c r="B125" s="1040"/>
      <c r="C125" s="1010" t="s">
        <v>
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437</v>
      </c>
      <c r="AB125" s="1053"/>
      <c r="AC125" s="1053"/>
      <c r="AD125" s="1053"/>
      <c r="AE125" s="1054"/>
      <c r="AF125" s="1055" t="s">
        <v>
409</v>
      </c>
      <c r="AG125" s="1053"/>
      <c r="AH125" s="1053"/>
      <c r="AI125" s="1053"/>
      <c r="AJ125" s="1054"/>
      <c r="AK125" s="1055" t="s">
        <v>
445</v>
      </c>
      <c r="AL125" s="1053"/>
      <c r="AM125" s="1053"/>
      <c r="AN125" s="1053"/>
      <c r="AO125" s="1054"/>
      <c r="AP125" s="1056" t="s">
        <v>
445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483</v>
      </c>
      <c r="CL125" s="1102"/>
      <c r="CM125" s="1102"/>
      <c r="CN125" s="1102"/>
      <c r="CO125" s="1103"/>
      <c r="CP125" s="1034" t="s">
        <v>
484</v>
      </c>
      <c r="CQ125" s="983"/>
      <c r="CR125" s="983"/>
      <c r="CS125" s="983"/>
      <c r="CT125" s="983"/>
      <c r="CU125" s="983"/>
      <c r="CV125" s="983"/>
      <c r="CW125" s="983"/>
      <c r="CX125" s="983"/>
      <c r="CY125" s="983"/>
      <c r="CZ125" s="983"/>
      <c r="DA125" s="983"/>
      <c r="DB125" s="983"/>
      <c r="DC125" s="983"/>
      <c r="DD125" s="983"/>
      <c r="DE125" s="983"/>
      <c r="DF125" s="984"/>
      <c r="DG125" s="1020" t="s">
        <v>
445</v>
      </c>
      <c r="DH125" s="1021"/>
      <c r="DI125" s="1021"/>
      <c r="DJ125" s="1021"/>
      <c r="DK125" s="1021"/>
      <c r="DL125" s="1021" t="s">
        <v>
409</v>
      </c>
      <c r="DM125" s="1021"/>
      <c r="DN125" s="1021"/>
      <c r="DO125" s="1021"/>
      <c r="DP125" s="1021"/>
      <c r="DQ125" s="1021" t="s">
        <v>
445</v>
      </c>
      <c r="DR125" s="1021"/>
      <c r="DS125" s="1021"/>
      <c r="DT125" s="1021"/>
      <c r="DU125" s="1021"/>
      <c r="DV125" s="1022" t="s">
        <v>
127</v>
      </c>
      <c r="DW125" s="1022"/>
      <c r="DX125" s="1022"/>
      <c r="DY125" s="1022"/>
      <c r="DZ125" s="1023"/>
    </row>
    <row r="126" spans="1:130" s="247" customFormat="1" ht="26.25" customHeight="1" thickBot="1" x14ac:dyDescent="0.25">
      <c r="A126" s="1153"/>
      <c r="B126" s="1040"/>
      <c r="C126" s="1010" t="s">
        <v>
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
70843</v>
      </c>
      <c r="AB126" s="1053"/>
      <c r="AC126" s="1053"/>
      <c r="AD126" s="1053"/>
      <c r="AE126" s="1054"/>
      <c r="AF126" s="1055">
        <v>
70844</v>
      </c>
      <c r="AG126" s="1053"/>
      <c r="AH126" s="1053"/>
      <c r="AI126" s="1053"/>
      <c r="AJ126" s="1054"/>
      <c r="AK126" s="1055">
        <v>
74522</v>
      </c>
      <c r="AL126" s="1053"/>
      <c r="AM126" s="1053"/>
      <c r="AN126" s="1053"/>
      <c r="AO126" s="1054"/>
      <c r="AP126" s="1056">
        <v>
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485</v>
      </c>
      <c r="CQ126" s="1044"/>
      <c r="CR126" s="1044"/>
      <c r="CS126" s="1044"/>
      <c r="CT126" s="1044"/>
      <c r="CU126" s="1044"/>
      <c r="CV126" s="1044"/>
      <c r="CW126" s="1044"/>
      <c r="CX126" s="1044"/>
      <c r="CY126" s="1044"/>
      <c r="CZ126" s="1044"/>
      <c r="DA126" s="1044"/>
      <c r="DB126" s="1044"/>
      <c r="DC126" s="1044"/>
      <c r="DD126" s="1044"/>
      <c r="DE126" s="1044"/>
      <c r="DF126" s="1045"/>
      <c r="DG126" s="1013" t="s">
        <v>
409</v>
      </c>
      <c r="DH126" s="1014"/>
      <c r="DI126" s="1014"/>
      <c r="DJ126" s="1014"/>
      <c r="DK126" s="1014"/>
      <c r="DL126" s="1014" t="s">
        <v>
127</v>
      </c>
      <c r="DM126" s="1014"/>
      <c r="DN126" s="1014"/>
      <c r="DO126" s="1014"/>
      <c r="DP126" s="1014"/>
      <c r="DQ126" s="1014" t="s">
        <v>
437</v>
      </c>
      <c r="DR126" s="1014"/>
      <c r="DS126" s="1014"/>
      <c r="DT126" s="1014"/>
      <c r="DU126" s="1014"/>
      <c r="DV126" s="1015" t="s">
        <v>
409</v>
      </c>
      <c r="DW126" s="1015"/>
      <c r="DX126" s="1015"/>
      <c r="DY126" s="1015"/>
      <c r="DZ126" s="1016"/>
    </row>
    <row r="127" spans="1:130" s="247" customFormat="1" ht="26.25" customHeight="1" x14ac:dyDescent="0.2">
      <c r="A127" s="1154"/>
      <c r="B127" s="1042"/>
      <c r="C127" s="1096" t="s">
        <v>
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
445</v>
      </c>
      <c r="AB127" s="1053"/>
      <c r="AC127" s="1053"/>
      <c r="AD127" s="1053"/>
      <c r="AE127" s="1054"/>
      <c r="AF127" s="1055" t="s">
        <v>
445</v>
      </c>
      <c r="AG127" s="1053"/>
      <c r="AH127" s="1053"/>
      <c r="AI127" s="1053"/>
      <c r="AJ127" s="1054"/>
      <c r="AK127" s="1055" t="s">
        <v>
409</v>
      </c>
      <c r="AL127" s="1053"/>
      <c r="AM127" s="1053"/>
      <c r="AN127" s="1053"/>
      <c r="AO127" s="1054"/>
      <c r="AP127" s="1056" t="s">
        <v>
409</v>
      </c>
      <c r="AQ127" s="1057"/>
      <c r="AR127" s="1057"/>
      <c r="AS127" s="1057"/>
      <c r="AT127" s="1058"/>
      <c r="AU127" s="283"/>
      <c r="AV127" s="283"/>
      <c r="AW127" s="283"/>
      <c r="AX127" s="1126" t="s">
        <v>
487</v>
      </c>
      <c r="AY127" s="1127"/>
      <c r="AZ127" s="1127"/>
      <c r="BA127" s="1127"/>
      <c r="BB127" s="1127"/>
      <c r="BC127" s="1127"/>
      <c r="BD127" s="1127"/>
      <c r="BE127" s="1128"/>
      <c r="BF127" s="1129" t="s">
        <v>
488</v>
      </c>
      <c r="BG127" s="1127"/>
      <c r="BH127" s="1127"/>
      <c r="BI127" s="1127"/>
      <c r="BJ127" s="1127"/>
      <c r="BK127" s="1127"/>
      <c r="BL127" s="1128"/>
      <c r="BM127" s="1129" t="s">
        <v>
489</v>
      </c>
      <c r="BN127" s="1127"/>
      <c r="BO127" s="1127"/>
      <c r="BP127" s="1127"/>
      <c r="BQ127" s="1127"/>
      <c r="BR127" s="1127"/>
      <c r="BS127" s="1128"/>
      <c r="BT127" s="1129" t="s">
        <v>
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491</v>
      </c>
      <c r="CQ127" s="1044"/>
      <c r="CR127" s="1044"/>
      <c r="CS127" s="1044"/>
      <c r="CT127" s="1044"/>
      <c r="CU127" s="1044"/>
      <c r="CV127" s="1044"/>
      <c r="CW127" s="1044"/>
      <c r="CX127" s="1044"/>
      <c r="CY127" s="1044"/>
      <c r="CZ127" s="1044"/>
      <c r="DA127" s="1044"/>
      <c r="DB127" s="1044"/>
      <c r="DC127" s="1044"/>
      <c r="DD127" s="1044"/>
      <c r="DE127" s="1044"/>
      <c r="DF127" s="1045"/>
      <c r="DG127" s="1013" t="s">
        <v>
409</v>
      </c>
      <c r="DH127" s="1014"/>
      <c r="DI127" s="1014"/>
      <c r="DJ127" s="1014"/>
      <c r="DK127" s="1014"/>
      <c r="DL127" s="1014" t="s">
        <v>
437</v>
      </c>
      <c r="DM127" s="1014"/>
      <c r="DN127" s="1014"/>
      <c r="DO127" s="1014"/>
      <c r="DP127" s="1014"/>
      <c r="DQ127" s="1014" t="s">
        <v>
459</v>
      </c>
      <c r="DR127" s="1014"/>
      <c r="DS127" s="1014"/>
      <c r="DT127" s="1014"/>
      <c r="DU127" s="1014"/>
      <c r="DV127" s="1015" t="s">
        <v>
445</v>
      </c>
      <c r="DW127" s="1015"/>
      <c r="DX127" s="1015"/>
      <c r="DY127" s="1015"/>
      <c r="DZ127" s="1016"/>
    </row>
    <row r="128" spans="1:130" s="247" customFormat="1" ht="26.25" customHeight="1" thickBot="1" x14ac:dyDescent="0.25">
      <c r="A128" s="1137" t="s">
        <v>
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493</v>
      </c>
      <c r="X128" s="1139"/>
      <c r="Y128" s="1139"/>
      <c r="Z128" s="1140"/>
      <c r="AA128" s="1141">
        <v>
1261369</v>
      </c>
      <c r="AB128" s="1142"/>
      <c r="AC128" s="1142"/>
      <c r="AD128" s="1142"/>
      <c r="AE128" s="1143"/>
      <c r="AF128" s="1144">
        <v>
1074923</v>
      </c>
      <c r="AG128" s="1142"/>
      <c r="AH128" s="1142"/>
      <c r="AI128" s="1142"/>
      <c r="AJ128" s="1143"/>
      <c r="AK128" s="1144">
        <v>
1045713</v>
      </c>
      <c r="AL128" s="1142"/>
      <c r="AM128" s="1142"/>
      <c r="AN128" s="1142"/>
      <c r="AO128" s="1143"/>
      <c r="AP128" s="1145"/>
      <c r="AQ128" s="1146"/>
      <c r="AR128" s="1146"/>
      <c r="AS128" s="1146"/>
      <c r="AT128" s="1147"/>
      <c r="AU128" s="283"/>
      <c r="AV128" s="283"/>
      <c r="AW128" s="283"/>
      <c r="AX128" s="982" t="s">
        <v>
494</v>
      </c>
      <c r="AY128" s="983"/>
      <c r="AZ128" s="983"/>
      <c r="BA128" s="983"/>
      <c r="BB128" s="983"/>
      <c r="BC128" s="983"/>
      <c r="BD128" s="983"/>
      <c r="BE128" s="984"/>
      <c r="BF128" s="1148" t="s">
        <v>
437</v>
      </c>
      <c r="BG128" s="1149"/>
      <c r="BH128" s="1149"/>
      <c r="BI128" s="1149"/>
      <c r="BJ128" s="1149"/>
      <c r="BK128" s="1149"/>
      <c r="BL128" s="1150"/>
      <c r="BM128" s="1148">
        <v>
11.6</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495</v>
      </c>
      <c r="CQ128" s="1131"/>
      <c r="CR128" s="1131"/>
      <c r="CS128" s="1131"/>
      <c r="CT128" s="1131"/>
      <c r="CU128" s="1131"/>
      <c r="CV128" s="1131"/>
      <c r="CW128" s="1131"/>
      <c r="CX128" s="1131"/>
      <c r="CY128" s="1131"/>
      <c r="CZ128" s="1131"/>
      <c r="DA128" s="1131"/>
      <c r="DB128" s="1131"/>
      <c r="DC128" s="1131"/>
      <c r="DD128" s="1131"/>
      <c r="DE128" s="1131"/>
      <c r="DF128" s="1132"/>
      <c r="DG128" s="1133" t="s">
        <v>
127</v>
      </c>
      <c r="DH128" s="1134"/>
      <c r="DI128" s="1134"/>
      <c r="DJ128" s="1134"/>
      <c r="DK128" s="1134"/>
      <c r="DL128" s="1134" t="s">
        <v>
409</v>
      </c>
      <c r="DM128" s="1134"/>
      <c r="DN128" s="1134"/>
      <c r="DO128" s="1134"/>
      <c r="DP128" s="1134"/>
      <c r="DQ128" s="1134" t="s">
        <v>
442</v>
      </c>
      <c r="DR128" s="1134"/>
      <c r="DS128" s="1134"/>
      <c r="DT128" s="1134"/>
      <c r="DU128" s="1134"/>
      <c r="DV128" s="1135" t="s">
        <v>
437</v>
      </c>
      <c r="DW128" s="1135"/>
      <c r="DX128" s="1135"/>
      <c r="DY128" s="1135"/>
      <c r="DZ128" s="1136"/>
    </row>
    <row r="129" spans="1:131" s="247" customFormat="1" ht="26.25" customHeight="1" x14ac:dyDescent="0.2">
      <c r="A129" s="1024" t="s">
        <v>
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496</v>
      </c>
      <c r="X129" s="1168"/>
      <c r="Y129" s="1168"/>
      <c r="Z129" s="1169"/>
      <c r="AA129" s="1052">
        <v>
34652409</v>
      </c>
      <c r="AB129" s="1053"/>
      <c r="AC129" s="1053"/>
      <c r="AD129" s="1053"/>
      <c r="AE129" s="1054"/>
      <c r="AF129" s="1055">
        <v>
35242174</v>
      </c>
      <c r="AG129" s="1053"/>
      <c r="AH129" s="1053"/>
      <c r="AI129" s="1053"/>
      <c r="AJ129" s="1054"/>
      <c r="AK129" s="1055">
        <v>
35278571</v>
      </c>
      <c r="AL129" s="1053"/>
      <c r="AM129" s="1053"/>
      <c r="AN129" s="1053"/>
      <c r="AO129" s="1054"/>
      <c r="AP129" s="1170"/>
      <c r="AQ129" s="1171"/>
      <c r="AR129" s="1171"/>
      <c r="AS129" s="1171"/>
      <c r="AT129" s="1172"/>
      <c r="AU129" s="285"/>
      <c r="AV129" s="285"/>
      <c r="AW129" s="285"/>
      <c r="AX129" s="1161" t="s">
        <v>
497</v>
      </c>
      <c r="AY129" s="1044"/>
      <c r="AZ129" s="1044"/>
      <c r="BA129" s="1044"/>
      <c r="BB129" s="1044"/>
      <c r="BC129" s="1044"/>
      <c r="BD129" s="1044"/>
      <c r="BE129" s="1045"/>
      <c r="BF129" s="1162" t="s">
        <v>
498</v>
      </c>
      <c r="BG129" s="1163"/>
      <c r="BH129" s="1163"/>
      <c r="BI129" s="1163"/>
      <c r="BJ129" s="1163"/>
      <c r="BK129" s="1163"/>
      <c r="BL129" s="1164"/>
      <c r="BM129" s="1162">
        <v>
16.600000000000001</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
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500</v>
      </c>
      <c r="X130" s="1168"/>
      <c r="Y130" s="1168"/>
      <c r="Z130" s="1169"/>
      <c r="AA130" s="1052">
        <v>
2858470</v>
      </c>
      <c r="AB130" s="1053"/>
      <c r="AC130" s="1053"/>
      <c r="AD130" s="1053"/>
      <c r="AE130" s="1054"/>
      <c r="AF130" s="1055">
        <v>
2742768</v>
      </c>
      <c r="AG130" s="1053"/>
      <c r="AH130" s="1053"/>
      <c r="AI130" s="1053"/>
      <c r="AJ130" s="1054"/>
      <c r="AK130" s="1055">
        <v>
2533895</v>
      </c>
      <c r="AL130" s="1053"/>
      <c r="AM130" s="1053"/>
      <c r="AN130" s="1053"/>
      <c r="AO130" s="1054"/>
      <c r="AP130" s="1170"/>
      <c r="AQ130" s="1171"/>
      <c r="AR130" s="1171"/>
      <c r="AS130" s="1171"/>
      <c r="AT130" s="1172"/>
      <c r="AU130" s="285"/>
      <c r="AV130" s="285"/>
      <c r="AW130" s="285"/>
      <c r="AX130" s="1161" t="s">
        <v>
501</v>
      </c>
      <c r="AY130" s="1044"/>
      <c r="AZ130" s="1044"/>
      <c r="BA130" s="1044"/>
      <c r="BB130" s="1044"/>
      <c r="BC130" s="1044"/>
      <c r="BD130" s="1044"/>
      <c r="BE130" s="1045"/>
      <c r="BF130" s="1198">
        <v>
1.7</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502</v>
      </c>
      <c r="X131" s="1206"/>
      <c r="Y131" s="1206"/>
      <c r="Z131" s="1207"/>
      <c r="AA131" s="1099">
        <v>
31793939</v>
      </c>
      <c r="AB131" s="1078"/>
      <c r="AC131" s="1078"/>
      <c r="AD131" s="1078"/>
      <c r="AE131" s="1079"/>
      <c r="AF131" s="1077">
        <v>
32499406</v>
      </c>
      <c r="AG131" s="1078"/>
      <c r="AH131" s="1078"/>
      <c r="AI131" s="1078"/>
      <c r="AJ131" s="1079"/>
      <c r="AK131" s="1077">
        <v>
32744676</v>
      </c>
      <c r="AL131" s="1078"/>
      <c r="AM131" s="1078"/>
      <c r="AN131" s="1078"/>
      <c r="AO131" s="1079"/>
      <c r="AP131" s="1208"/>
      <c r="AQ131" s="1209"/>
      <c r="AR131" s="1209"/>
      <c r="AS131" s="1209"/>
      <c r="AT131" s="1210"/>
      <c r="AU131" s="285"/>
      <c r="AV131" s="285"/>
      <c r="AW131" s="285"/>
      <c r="AX131" s="1180" t="s">
        <v>
503</v>
      </c>
      <c r="AY131" s="1131"/>
      <c r="AZ131" s="1131"/>
      <c r="BA131" s="1131"/>
      <c r="BB131" s="1131"/>
      <c r="BC131" s="1131"/>
      <c r="BD131" s="1131"/>
      <c r="BE131" s="1132"/>
      <c r="BF131" s="1181" t="s">
        <v>
446</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
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505</v>
      </c>
      <c r="W132" s="1191"/>
      <c r="X132" s="1191"/>
      <c r="Y132" s="1191"/>
      <c r="Z132" s="1192"/>
      <c r="AA132" s="1193">
        <v>
1.2673736339999999</v>
      </c>
      <c r="AB132" s="1194"/>
      <c r="AC132" s="1194"/>
      <c r="AD132" s="1194"/>
      <c r="AE132" s="1195"/>
      <c r="AF132" s="1196">
        <v>
1.74801041</v>
      </c>
      <c r="AG132" s="1194"/>
      <c r="AH132" s="1194"/>
      <c r="AI132" s="1194"/>
      <c r="AJ132" s="1195"/>
      <c r="AK132" s="1196">
        <v>
2.2163450330000001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506</v>
      </c>
      <c r="W133" s="1174"/>
      <c r="X133" s="1174"/>
      <c r="Y133" s="1174"/>
      <c r="Z133" s="1175"/>
      <c r="AA133" s="1176">
        <v>
0.7</v>
      </c>
      <c r="AB133" s="1177"/>
      <c r="AC133" s="1177"/>
      <c r="AD133" s="1177"/>
      <c r="AE133" s="1178"/>
      <c r="AF133" s="1176">
        <v>
1.2</v>
      </c>
      <c r="AG133" s="1177"/>
      <c r="AH133" s="1177"/>
      <c r="AI133" s="1177"/>
      <c r="AJ133" s="1178"/>
      <c r="AK133" s="1176">
        <v>
1.7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dMDpf5OuGm0Z3bLuLYhilTBAJU+dlqsAGEKgf0bgTZKH7hPS8X1ym65eGYE1Yqgi4UGnNZuLGrevgfW53qDKA==" saltValue="9iShdMtxri9me9xkodE8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507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K6mLI2/8YiTL5fOl2LpvNeknZwzMw+0pQqiPatAxdTnt0SGc4/7RlCmqDVSMmMPJvFj6yD9lhhhFoq70r7w3Rg==" saltValue="SD27qpakEzV3IKMiJXLKT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WvvQGzu/KVPmejAbNObEB3MhKIY+8fDkZRLazg7KrDHhUxr24zxzxrZZ2fvAr8mR59C/Ygfhn13eJNB+qdSEQ==" saltValue="qsrLWAh7hYiVjmjMAfgty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510</v>
      </c>
      <c r="AP7" s="304"/>
      <c r="AQ7" s="305" t="s">
        <v>
511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512</v>
      </c>
      <c r="AQ8" s="311" t="s">
        <v>
513</v>
      </c>
      <c r="AR8" s="312" t="s">
        <v>
514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515</v>
      </c>
      <c r="AL9" s="1217"/>
      <c r="AM9" s="1217"/>
      <c r="AN9" s="1218"/>
      <c r="AO9" s="313">
        <v>
9279488</v>
      </c>
      <c r="AP9" s="313">
        <v>
47619</v>
      </c>
      <c r="AQ9" s="314">
        <v>
56205</v>
      </c>
      <c r="AR9" s="315">
        <v>
-15.3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516</v>
      </c>
      <c r="AL10" s="1217"/>
      <c r="AM10" s="1217"/>
      <c r="AN10" s="1218"/>
      <c r="AO10" s="316">
        <v>
354665</v>
      </c>
      <c r="AP10" s="316">
        <v>
1820</v>
      </c>
      <c r="AQ10" s="317">
        <v>
3535</v>
      </c>
      <c r="AR10" s="318">
        <v>
-48.5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517</v>
      </c>
      <c r="AL11" s="1217"/>
      <c r="AM11" s="1217"/>
      <c r="AN11" s="1218"/>
      <c r="AO11" s="316">
        <v>
132850</v>
      </c>
      <c r="AP11" s="316">
        <v>
682</v>
      </c>
      <c r="AQ11" s="317">
        <v>
1601</v>
      </c>
      <c r="AR11" s="318">
        <v>
-57.4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518</v>
      </c>
      <c r="AL12" s="1217"/>
      <c r="AM12" s="1217"/>
      <c r="AN12" s="1218"/>
      <c r="AO12" s="316">
        <v>
432817</v>
      </c>
      <c r="AP12" s="316">
        <v>
2221</v>
      </c>
      <c r="AQ12" s="317">
        <v>
977</v>
      </c>
      <c r="AR12" s="318">
        <v>
127.3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519</v>
      </c>
      <c r="AL13" s="1217"/>
      <c r="AM13" s="1217"/>
      <c r="AN13" s="1218"/>
      <c r="AO13" s="316" t="s">
        <v>
520</v>
      </c>
      <c r="AP13" s="316" t="s">
        <v>
520</v>
      </c>
      <c r="AQ13" s="317">
        <v>
14</v>
      </c>
      <c r="AR13" s="318" t="s">
        <v>
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521</v>
      </c>
      <c r="AL14" s="1217"/>
      <c r="AM14" s="1217"/>
      <c r="AN14" s="1218"/>
      <c r="AO14" s="316">
        <v>
353470</v>
      </c>
      <c r="AP14" s="316">
        <v>
1814</v>
      </c>
      <c r="AQ14" s="317">
        <v>
2086</v>
      </c>
      <c r="AR14" s="318">
        <v>
-13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522</v>
      </c>
      <c r="AL15" s="1217"/>
      <c r="AM15" s="1217"/>
      <c r="AN15" s="1218"/>
      <c r="AO15" s="316">
        <v>
92636</v>
      </c>
      <c r="AP15" s="316">
        <v>
475</v>
      </c>
      <c r="AQ15" s="317">
        <v>
1354</v>
      </c>
      <c r="AR15" s="318">
        <v>
-64.900000000000006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523</v>
      </c>
      <c r="AL16" s="1220"/>
      <c r="AM16" s="1220"/>
      <c r="AN16" s="1221"/>
      <c r="AO16" s="316">
        <v>
-492388</v>
      </c>
      <c r="AP16" s="316">
        <v>
-2527</v>
      </c>
      <c r="AQ16" s="317">
        <v>
-3936</v>
      </c>
      <c r="AR16" s="318">
        <v>
-35.799999999999997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185</v>
      </c>
      <c r="AL17" s="1220"/>
      <c r="AM17" s="1220"/>
      <c r="AN17" s="1221"/>
      <c r="AO17" s="316">
        <v>
10153538</v>
      </c>
      <c r="AP17" s="316">
        <v>
52104</v>
      </c>
      <c r="AQ17" s="317">
        <v>
61836</v>
      </c>
      <c r="AR17" s="318">
        <v>
-15.7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525</v>
      </c>
      <c r="AP20" s="324" t="s">
        <v>
526</v>
      </c>
      <c r="AQ20" s="325" t="s">
        <v>
527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528</v>
      </c>
      <c r="AL21" s="1212"/>
      <c r="AM21" s="1212"/>
      <c r="AN21" s="1213"/>
      <c r="AO21" s="328">
        <v>
4.59</v>
      </c>
      <c r="AP21" s="329">
        <v>
6.05</v>
      </c>
      <c r="AQ21" s="330">
        <v>
-1.46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529</v>
      </c>
      <c r="AL22" s="1212"/>
      <c r="AM22" s="1212"/>
      <c r="AN22" s="1213"/>
      <c r="AO22" s="333">
        <v>
99.7</v>
      </c>
      <c r="AP22" s="334">
        <v>
100</v>
      </c>
      <c r="AQ22" s="335">
        <v>
-0.3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510</v>
      </c>
      <c r="AP30" s="304"/>
      <c r="AQ30" s="305" t="s">
        <v>
511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512</v>
      </c>
      <c r="AQ31" s="311" t="s">
        <v>
513</v>
      </c>
      <c r="AR31" s="312" t="s">
        <v>
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533</v>
      </c>
      <c r="AL32" s="1228"/>
      <c r="AM32" s="1228"/>
      <c r="AN32" s="1229"/>
      <c r="AO32" s="343">
        <v>
3493439</v>
      </c>
      <c r="AP32" s="343">
        <v>
17927</v>
      </c>
      <c r="AQ32" s="344">
        <v>
27026</v>
      </c>
      <c r="AR32" s="345">
        <v>
-33.700000000000003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534</v>
      </c>
      <c r="AL33" s="1228"/>
      <c r="AM33" s="1228"/>
      <c r="AN33" s="1229"/>
      <c r="AO33" s="343" t="s">
        <v>
520</v>
      </c>
      <c r="AP33" s="343" t="s">
        <v>
520</v>
      </c>
      <c r="AQ33" s="344" t="s">
        <v>
520</v>
      </c>
      <c r="AR33" s="345" t="s">
        <v>
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535</v>
      </c>
      <c r="AL34" s="1228"/>
      <c r="AM34" s="1228"/>
      <c r="AN34" s="1229"/>
      <c r="AO34" s="343" t="s">
        <v>
520</v>
      </c>
      <c r="AP34" s="343" t="s">
        <v>
520</v>
      </c>
      <c r="AQ34" s="344">
        <v>
25</v>
      </c>
      <c r="AR34" s="345" t="s">
        <v>
520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536</v>
      </c>
      <c r="AL35" s="1228"/>
      <c r="AM35" s="1228"/>
      <c r="AN35" s="1229"/>
      <c r="AO35" s="343">
        <v>
622807</v>
      </c>
      <c r="AP35" s="343">
        <v>
3196</v>
      </c>
      <c r="AQ35" s="344">
        <v>
6128</v>
      </c>
      <c r="AR35" s="345">
        <v>
-47.8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537</v>
      </c>
      <c r="AL36" s="1228"/>
      <c r="AM36" s="1228"/>
      <c r="AN36" s="1229"/>
      <c r="AO36" s="343">
        <v>
114575</v>
      </c>
      <c r="AP36" s="343">
        <v>
588</v>
      </c>
      <c r="AQ36" s="344">
        <v>
667</v>
      </c>
      <c r="AR36" s="345">
        <v>
-11.8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538</v>
      </c>
      <c r="AL37" s="1228"/>
      <c r="AM37" s="1228"/>
      <c r="AN37" s="1229"/>
      <c r="AO37" s="343">
        <v>
74522</v>
      </c>
      <c r="AP37" s="343">
        <v>
382</v>
      </c>
      <c r="AQ37" s="344">
        <v>
1499</v>
      </c>
      <c r="AR37" s="345">
        <v>
-74.5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539</v>
      </c>
      <c r="AL38" s="1231"/>
      <c r="AM38" s="1231"/>
      <c r="AN38" s="1232"/>
      <c r="AO38" s="346" t="s">
        <v>
520</v>
      </c>
      <c r="AP38" s="346" t="s">
        <v>
520</v>
      </c>
      <c r="AQ38" s="347">
        <v>
0</v>
      </c>
      <c r="AR38" s="335" t="s">
        <v>
520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540</v>
      </c>
      <c r="AL39" s="1231"/>
      <c r="AM39" s="1231"/>
      <c r="AN39" s="1232"/>
      <c r="AO39" s="343">
        <v>
-1045713</v>
      </c>
      <c r="AP39" s="343">
        <v>
-5366</v>
      </c>
      <c r="AQ39" s="344">
        <v>
-7805</v>
      </c>
      <c r="AR39" s="345">
        <v>
-31.2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541</v>
      </c>
      <c r="AL40" s="1228"/>
      <c r="AM40" s="1228"/>
      <c r="AN40" s="1229"/>
      <c r="AO40" s="343">
        <v>
-2533895</v>
      </c>
      <c r="AP40" s="343">
        <v>
-13003</v>
      </c>
      <c r="AQ40" s="344">
        <v>
-21058</v>
      </c>
      <c r="AR40" s="345">
        <v>
-38.299999999999997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298</v>
      </c>
      <c r="AL41" s="1234"/>
      <c r="AM41" s="1234"/>
      <c r="AN41" s="1235"/>
      <c r="AO41" s="343">
        <v>
725735</v>
      </c>
      <c r="AP41" s="343">
        <v>
3724</v>
      </c>
      <c r="AQ41" s="344">
        <v>
6483</v>
      </c>
      <c r="AR41" s="345">
        <v>
-42.6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510</v>
      </c>
      <c r="AN49" s="1224" t="s">
        <v>
545</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546</v>
      </c>
      <c r="AO50" s="360" t="s">
        <v>
547</v>
      </c>
      <c r="AP50" s="361" t="s">
        <v>
548</v>
      </c>
      <c r="AQ50" s="362" t="s">
        <v>
549</v>
      </c>
      <c r="AR50" s="363" t="s">
        <v>
550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551</v>
      </c>
      <c r="AL51" s="356"/>
      <c r="AM51" s="364">
        <v>
4458448</v>
      </c>
      <c r="AN51" s="365">
        <v>
23639</v>
      </c>
      <c r="AO51" s="366">
        <v>
19.8</v>
      </c>
      <c r="AP51" s="367">
        <v>
43532</v>
      </c>
      <c r="AQ51" s="368">
        <v>
-3.5</v>
      </c>
      <c r="AR51" s="369">
        <v>
23.3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552</v>
      </c>
      <c r="AM52" s="372">
        <v>
3584499</v>
      </c>
      <c r="AN52" s="373">
        <v>
19005</v>
      </c>
      <c r="AO52" s="374">
        <v>
21.1</v>
      </c>
      <c r="AP52" s="375">
        <v>
25435</v>
      </c>
      <c r="AQ52" s="376">
        <v>
-0.6</v>
      </c>
      <c r="AR52" s="377">
        <v>
21.7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553</v>
      </c>
      <c r="AL53" s="356"/>
      <c r="AM53" s="364">
        <v>
3872876</v>
      </c>
      <c r="AN53" s="365">
        <v>
20396</v>
      </c>
      <c r="AO53" s="366">
        <v>
-13.7</v>
      </c>
      <c r="AP53" s="367">
        <v>
39893</v>
      </c>
      <c r="AQ53" s="368">
        <v>
-8.4</v>
      </c>
      <c r="AR53" s="369">
        <v>
-5.3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552</v>
      </c>
      <c r="AM54" s="372">
        <v>
2861480</v>
      </c>
      <c r="AN54" s="373">
        <v>
15070</v>
      </c>
      <c r="AO54" s="374">
        <v>
-20.7</v>
      </c>
      <c r="AP54" s="375">
        <v>
26170</v>
      </c>
      <c r="AQ54" s="376">
        <v>
2.9</v>
      </c>
      <c r="AR54" s="377">
        <v>
-23.6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554</v>
      </c>
      <c r="AL55" s="356"/>
      <c r="AM55" s="364">
        <v>
2598904</v>
      </c>
      <c r="AN55" s="365">
        <v>
13585</v>
      </c>
      <c r="AO55" s="366">
        <v>
-33.4</v>
      </c>
      <c r="AP55" s="367">
        <v>
41080</v>
      </c>
      <c r="AQ55" s="368">
        <v>
3</v>
      </c>
      <c r="AR55" s="369">
        <v>
-36.4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552</v>
      </c>
      <c r="AM56" s="372">
        <v>
2154450</v>
      </c>
      <c r="AN56" s="373">
        <v>
11262</v>
      </c>
      <c r="AO56" s="374">
        <v>
-25.3</v>
      </c>
      <c r="AP56" s="375">
        <v>
27265</v>
      </c>
      <c r="AQ56" s="376">
        <v>
4.2</v>
      </c>
      <c r="AR56" s="377">
        <v>
-29.5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555</v>
      </c>
      <c r="AL57" s="356"/>
      <c r="AM57" s="364">
        <v>
4448532</v>
      </c>
      <c r="AN57" s="365">
        <v>
22978</v>
      </c>
      <c r="AO57" s="366">
        <v>
69.099999999999994</v>
      </c>
      <c r="AP57" s="367">
        <v>
33173</v>
      </c>
      <c r="AQ57" s="368">
        <v>
-19.2</v>
      </c>
      <c r="AR57" s="369">
        <v>
88.3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552</v>
      </c>
      <c r="AM58" s="372">
        <v>
2247096</v>
      </c>
      <c r="AN58" s="373">
        <v>
11607</v>
      </c>
      <c r="AO58" s="374">
        <v>
3.1</v>
      </c>
      <c r="AP58" s="375">
        <v>
20353</v>
      </c>
      <c r="AQ58" s="376">
        <v>
-25.4</v>
      </c>
      <c r="AR58" s="377">
        <v>
28.5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556</v>
      </c>
      <c r="AL59" s="356"/>
      <c r="AM59" s="364">
        <v>
3198424</v>
      </c>
      <c r="AN59" s="365">
        <v>
16413</v>
      </c>
      <c r="AO59" s="366">
        <v>
-28.6</v>
      </c>
      <c r="AP59" s="367">
        <v>
37644</v>
      </c>
      <c r="AQ59" s="368">
        <v>
13.5</v>
      </c>
      <c r="AR59" s="369">
        <v>
-42.1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552</v>
      </c>
      <c r="AM60" s="372">
        <v>
2661718</v>
      </c>
      <c r="AN60" s="373">
        <v>
13659</v>
      </c>
      <c r="AO60" s="374">
        <v>
17.7</v>
      </c>
      <c r="AP60" s="375">
        <v>
24939</v>
      </c>
      <c r="AQ60" s="376">
        <v>
22.5</v>
      </c>
      <c r="AR60" s="377">
        <v>
-4.8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557</v>
      </c>
      <c r="AL61" s="378"/>
      <c r="AM61" s="379">
        <v>
3715437</v>
      </c>
      <c r="AN61" s="380">
        <v>
19402</v>
      </c>
      <c r="AO61" s="381">
        <v>
2.6</v>
      </c>
      <c r="AP61" s="382">
        <v>
39064</v>
      </c>
      <c r="AQ61" s="383">
        <v>
-2.9</v>
      </c>
      <c r="AR61" s="369">
        <v>
5.5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552</v>
      </c>
      <c r="AM62" s="372">
        <v>
2701849</v>
      </c>
      <c r="AN62" s="373">
        <v>
14121</v>
      </c>
      <c r="AO62" s="374">
        <v>
-0.8</v>
      </c>
      <c r="AP62" s="375">
        <v>
24832</v>
      </c>
      <c r="AQ62" s="376">
        <v>
0.7</v>
      </c>
      <c r="AR62" s="377">
        <v>
-1.5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DlNNYfXigwVOFv2j5DILMVQ/733RZAb0pqxbEJi7LFBwB1jWDsD/zYFeMaNO+nsRDJbfC30Ds+C+2YW0nQrslw==" saltValue="f5DkN0Bm2sY+DzdBrWHW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559</v>
      </c>
    </row>
    <row r="120" spans="125:125" ht="13.5" hidden="1" customHeight="1" x14ac:dyDescent="0.2"/>
    <row r="121" spans="125:125" ht="13.5" hidden="1" customHeight="1" x14ac:dyDescent="0.2">
      <c r="DU121" s="291"/>
    </row>
  </sheetData>
  <sheetProtection algorithmName="SHA-512" hashValue="yP2Tm2cOnlwAGUA+vaSVV8PXHgSwBm7IWcrhAtpCwSxpTPhVtVFr4UgIhCB0cK04gReOnceFYMVtnQ6jocbRqA==" saltValue="8qO6+PgO3PMTfGcFKh4BY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560</v>
      </c>
    </row>
  </sheetData>
  <sheetProtection algorithmName="SHA-512" hashValue="LI3acBdvQl+lQMzte8+y9frCgYL0XyyI4dwFuK6bFbfmLi7hItGN4SAV+6MvXRXuCt4Ho2XV+NgM5RKy3GjV5g==" saltValue="9YbZ3Xck5tIlpk6WNPdTk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561</v>
      </c>
      <c r="G46" s="8" t="s">
        <v>
562</v>
      </c>
      <c r="H46" s="8" t="s">
        <v>
563</v>
      </c>
      <c r="I46" s="8" t="s">
        <v>
564</v>
      </c>
      <c r="J46" s="9" t="s">
        <v>
565</v>
      </c>
    </row>
    <row r="47" spans="2:10" ht="57.75" customHeight="1" x14ac:dyDescent="0.2">
      <c r="B47" s="10"/>
      <c r="C47" s="1236" t="s">
        <v>
3</v>
      </c>
      <c r="D47" s="1236"/>
      <c r="E47" s="1237"/>
      <c r="F47" s="11">
        <v>
11.17</v>
      </c>
      <c r="G47" s="12">
        <v>
7.37</v>
      </c>
      <c r="H47" s="12">
        <v>
8.26</v>
      </c>
      <c r="I47" s="12">
        <v>
8.56</v>
      </c>
      <c r="J47" s="13">
        <v>
8.2200000000000006</v>
      </c>
    </row>
    <row r="48" spans="2:10" ht="57.75" customHeight="1" x14ac:dyDescent="0.2">
      <c r="B48" s="14"/>
      <c r="C48" s="1238" t="s">
        <v>
4</v>
      </c>
      <c r="D48" s="1238"/>
      <c r="E48" s="1239"/>
      <c r="F48" s="15">
        <v>
3.42</v>
      </c>
      <c r="G48" s="16">
        <v>
4.76</v>
      </c>
      <c r="H48" s="16">
        <v>
4.46</v>
      </c>
      <c r="I48" s="16">
        <v>
5.64</v>
      </c>
      <c r="J48" s="17">
        <v>
6.05</v>
      </c>
    </row>
    <row r="49" spans="2:10" ht="57.75" customHeight="1" thickBot="1" x14ac:dyDescent="0.25">
      <c r="B49" s="18"/>
      <c r="C49" s="1240" t="s">
        <v>
5</v>
      </c>
      <c r="D49" s="1240"/>
      <c r="E49" s="1241"/>
      <c r="F49" s="19">
        <v>
0.03</v>
      </c>
      <c r="G49" s="20" t="s">
        <v>
566</v>
      </c>
      <c r="H49" s="20">
        <v>
0.65</v>
      </c>
      <c r="I49" s="20">
        <v>
1.69</v>
      </c>
      <c r="J49" s="21">
        <v>
0.08</v>
      </c>
    </row>
    <row r="50" spans="2:10" ht="13.5" customHeight="1" x14ac:dyDescent="0.2"/>
  </sheetData>
  <sheetProtection algorithmName="SHA-512" hashValue="Ij2dRMbJCq1UjzU5HpG4UnXS0RnWwQgyXm1wlTDYUlM0+ANI+sUs96ak6/OkS8IMLgpuXNfxWRBEvn89wq5tNg==" saltValue="oZ1HOF7wS8+gPb/UV0cl1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2021-10-22T02:01:10Z</cp:lastPrinted>
  <dcterms:created xsi:type="dcterms:W3CDTF">2021-02-05T02:02:28Z</dcterms:created>
  <dcterms:modified xsi:type="dcterms:W3CDTF">2021-10-22T10:29:04Z</dcterms:modified>
  <cp:category/>
</cp:coreProperties>
</file>