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D:\Profiles\0107\Documents\000_調査・照会\R3_0129〆→z_0112_【東京都市町村課：１月29日〆】公営企業に係る経営比較分析表（令和元年度決算）の分析等について（依頼）\回答\"/>
    </mc:Choice>
  </mc:AlternateContent>
  <workbookProtection workbookAlgorithmName="SHA-512" workbookHashValue="MyBO+uMyySrmrgRLhdDwxpK2cAyj8fQaDoO/MOkXEW8q9HDnrhnmV8HWMTmohd+XkUzpW2pFHu/pjrIy0TslKA==" workbookSaltValue="i9FpUPlj6Vtlw9rpxZ0tIQ==" workbookSpinCount="100000" lockStructure="1"/>
  <bookViews>
    <workbookView xWindow="-120" yWindow="-120" windowWidth="20730" windowHeight="1116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<sst xmlns="http://schemas.openxmlformats.org/spreadsheetml/2006/main" count="233" uniqueCount="111">
  <si>
    <t>経営比較分析表（令和元年度決算）</t>
  </si>
  <si>
    <t>業務名</t>
  </si>
  <si>
    <t>業種名</t>
  </si>
  <si>
    <t>事業名</t>
  </si>
  <si>
    <t>類似団体区分</t>
  </si>
  <si>
    <t>管理者の情報</t>
  </si>
  <si>
    <t>人口（人）</t>
  </si>
  <si>
    <r>
      <rPr>
        <b/>
        <sz val="11"/>
        <color theme="1"/>
        <rFont val="ＭＳ ゴシック"/>
        <family val="3"/>
        <charset val="128"/>
      </rPr>
      <t>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</si>
  <si>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人口密度(人/km</t>
    </r>
    <r>
      <rPr>
        <b/>
        <vertAlign val="superscript"/>
        <sz val="11"/>
        <color theme="1"/>
        <rFont val="ＭＳ ゴシック"/>
        <family val="3"/>
        <charset val="128"/>
      </rPr>
      <t>2</t>
    </r>
    <r>
      <rPr>
        <b/>
        <sz val="11"/>
        <color theme="1"/>
        <rFont val="ＭＳ ゴシック"/>
        <family val="3"/>
        <charset val="128"/>
      </rPr>
      <t>)</t>
    </r>
  </si>
  <si>
    <t>グラフ凡例</t>
  </si>
  <si>
    <t>■</t>
  </si>
  <si>
    <t>当該団体値（当該値）</t>
  </si>
  <si>
    <t>資金不足比率(％)</t>
  </si>
  <si>
    <t>自己資本構成比率(％)</t>
  </si>
  <si>
    <t>普及率(％)</t>
  </si>
  <si>
    <r>
      <rPr>
        <b/>
        <sz val="11"/>
        <color theme="1"/>
        <rFont val="ＭＳ ゴシック"/>
        <family val="3"/>
        <charset val="128"/>
      </rPr>
      <t>1か月20ｍ</t>
    </r>
    <r>
      <rPr>
        <b/>
        <vertAlign val="superscript"/>
        <sz val="12"/>
        <color theme="1"/>
        <rFont val="ＭＳ ゴシック"/>
        <family val="3"/>
        <charset val="128"/>
      </rPr>
      <t>3</t>
    </r>
    <r>
      <rPr>
        <b/>
        <sz val="11"/>
        <color theme="1"/>
        <rFont val="ＭＳ ゴシック"/>
        <family val="3"/>
        <charset val="128"/>
      </rPr>
      <t>当たり家庭料金(円)</t>
    </r>
  </si>
  <si>
    <t>現在給水人口(人)</t>
  </si>
  <si>
    <r>
      <rPr>
        <b/>
        <sz val="11"/>
        <color theme="1"/>
        <rFont val="ＭＳ ゴシック"/>
        <family val="3"/>
        <charset val="128"/>
      </rPr>
      <t>給水区域面積(km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</si>
  <si>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給水人口密度(人/km</t>
    </r>
    <r>
      <rPr>
        <b/>
        <vertAlign val="superscript"/>
        <sz val="11"/>
        <color theme="1"/>
        <rFont val="ＭＳ ゴシック"/>
        <family val="3"/>
        <charset val="128"/>
      </rPr>
      <t>2</t>
    </r>
    <r>
      <rPr>
        <b/>
        <sz val="11"/>
        <color theme="1"/>
        <rFont val="ＭＳ ゴシック"/>
        <family val="3"/>
        <charset val="128"/>
      </rPr>
      <t>)</t>
    </r>
  </si>
  <si>
    <t>－</t>
  </si>
  <si>
    <t>類似団体平均値（平均値）</t>
  </si>
  <si>
    <t>【】</t>
  </si>
  <si>
    <t>令和元年度全国平均</t>
  </si>
  <si>
    <t>分析欄</t>
  </si>
  <si>
    <t>1. 経営の健全性・効率性</t>
  </si>
  <si>
    <t>1. 経営の健全性・効率性について</t>
  </si>
  <si>
    <t>2. 老朽化の状況について</t>
  </si>
  <si>
    <t>2. 老朽化の状況</t>
  </si>
  <si>
    <t>全体総括</t>
  </si>
  <si>
    <t>全国平均</t>
  </si>
  <si>
    <t>1①</t>
  </si>
  <si>
    <t>1②</t>
  </si>
  <si>
    <t>1③</t>
  </si>
  <si>
    <t>1④</t>
  </si>
  <si>
    <t>1⑤</t>
  </si>
  <si>
    <t>1⑥</t>
  </si>
  <si>
    <t>1⑦</t>
  </si>
  <si>
    <t>1⑧</t>
  </si>
  <si>
    <t>2①</t>
  </si>
  <si>
    <t>2②</t>
  </si>
  <si>
    <t>2③</t>
  </si>
  <si>
    <t>-</t>
  </si>
  <si>
    <t>水道事業(法非適用)</t>
  </si>
  <si>
    <t>項番</t>
  </si>
  <si>
    <t>大項目</t>
  </si>
  <si>
    <t>年度</t>
  </si>
  <si>
    <t>団体CD</t>
  </si>
  <si>
    <t>業務CD</t>
  </si>
  <si>
    <t>業種CD</t>
  </si>
  <si>
    <t>事業CD</t>
  </si>
  <si>
    <t>施設CD</t>
  </si>
  <si>
    <t>基本情報</t>
  </si>
  <si>
    <t>中項目</t>
  </si>
  <si>
    <t>①収益的収支比率(％)</t>
  </si>
  <si>
    <t>②累積欠損金比率(％)</t>
  </si>
  <si>
    <t>③流動比率(％)</t>
  </si>
  <si>
    <t>④企業債残高対給水収益比率(％)</t>
  </si>
  <si>
    <t>⑤料金回収率(％)</t>
  </si>
  <si>
    <t>⑥給水原価(円)</t>
  </si>
  <si>
    <t>⑦施設利用率(％)</t>
  </si>
  <si>
    <t>⑧有収率(％)</t>
  </si>
  <si>
    <t>①有形固定資産減価償却率(％)</t>
  </si>
  <si>
    <t>②管路経年化率(％)</t>
  </si>
  <si>
    <t>③管路更新率(％)</t>
  </si>
  <si>
    <t>小項目</t>
  </si>
  <si>
    <t>都道府県名</t>
  </si>
  <si>
    <t>法適・法非適</t>
  </si>
  <si>
    <t>業種名称</t>
  </si>
  <si>
    <t>事業名称</t>
  </si>
  <si>
    <t>類似団体</t>
  </si>
  <si>
    <t>資金不足比率</t>
  </si>
  <si>
    <t>自己資本構成比率</t>
  </si>
  <si>
    <t>普及率</t>
  </si>
  <si>
    <t>1ヶ月20㎥当たり家庭料金</t>
  </si>
  <si>
    <t>人口</t>
  </si>
  <si>
    <t>面積</t>
  </si>
  <si>
    <t>人口密度</t>
  </si>
  <si>
    <t>給水人口</t>
  </si>
  <si>
    <t>給水区域面積</t>
  </si>
  <si>
    <t>給水人口密度</t>
  </si>
  <si>
    <t>比率(N-4)</t>
  </si>
  <si>
    <t>比率(N-3)</t>
  </si>
  <si>
    <t>比率(N-2)</t>
  </si>
  <si>
    <t>比率(N-1)</t>
  </si>
  <si>
    <t>比率(N)</t>
  </si>
  <si>
    <t>類似団体平均(N-4)</t>
  </si>
  <si>
    <t>類似団体平均(N-3)</t>
  </si>
  <si>
    <t>類似団体平均(N-2)</t>
  </si>
  <si>
    <t>類似団体平均(N-1)</t>
  </si>
  <si>
    <t>類似団体平均(N)</t>
  </si>
  <si>
    <t>参照用</t>
  </si>
  <si>
    <t>東京都　檜原村</t>
  </si>
  <si>
    <t>法非適用</t>
  </si>
  <si>
    <t>水道事業</t>
  </si>
  <si>
    <t>簡易水道事業</t>
  </si>
  <si>
    <t>D3</t>
  </si>
  <si>
    <t>非設置</t>
  </si>
  <si>
    <t>該当数値なし</t>
  </si>
  <si>
    <t>Ｎ－４年度</t>
  </si>
  <si>
    <t>Ｎ－３年度</t>
  </si>
  <si>
    <t>Ｎ－２年度</t>
  </si>
  <si>
    <t>Ｎ－１年度</t>
  </si>
  <si>
    <t>Ｎ年度</t>
  </si>
  <si>
    <t>←年数補正</t>
  </si>
  <si>
    <t>←日数補正</t>
  </si>
  <si>
    <t>"H"yy</t>
  </si>
  <si>
    <t>"R"dd</t>
  </si>
  <si>
    <t>←書式設定</t>
  </si>
  <si>
    <t>檜原村簡易水道事業は、施設利用率を除き本表に示されたすべての指標で、類似団体より良好な水準にあるといえる。今後もこの状況を維持できるよう、更なる経営改善に取り組んでいく。
施設利用率については、1日の配水量が最大配水能力に迫る場合があり、当該日の水需要に応えるためには必要な配水能力を維持していると考えている。今後も水需要の動向を注視しながら、将来の浄水場を更新計画を検討していきたい。</t>
    <phoneticPr fontId="4"/>
  </si>
  <si>
    <t>①収益的収支比率は、収支が赤字であることを示しているが、近隣の状況に配慮して料金増額は行わず、更なる費用削減に努め、経営改善に取り組んでいく。
④企業債務残高対給水収益比率は、給水収益に対する企業債残高の割合であり、企業債残高の規模を示すものであるが、企業債の返済が順調に進んでいるため、5年連続で減少している。類似団体と比較しても低い水準にある。
⑤料金回収率は、5年連続で100％を下回っている。これは、給水に係る費用が給水収益以外の収入で賄われていることを意味し、料金の増額改定など適切な料金収入の確保が求められる。檜原村簡易水道事業は、近年では平成21年度と25年度に料金の増額改定を行い、現在は近隣の市町と同一となっている。近隣の状況に配慮し、当面増額改定は行わず繰出基準に適合する繰入金等を活用していく。
⑥給水原価は有収水量1㎥あたりの費用をあらわすもので、200円～270円台で推移しており、類似団体と比較しても低い水準であるといえる。
⑦施設利用率は、配水能力に対する配水量の割合であり、50％台で推移している。類似団体と比較しても低い水準にあるが、近年、1日の配水量が最大配水能力に迫る場合があり、やむを得ないと考える。
⑧有収率は、100％に近いほど稼働状況が収益に反映されているといえるが、70％台後半で推移している。漏水が原因であると考えられ、管路の布設替を行っているが、全箇所終了まで漏水箇所が未布設替箇所に移るため、この水準が続くと推定される。</t>
    <phoneticPr fontId="4"/>
  </si>
  <si>
    <t>③管路更新率は、当該年度に更新した管路延長の全管路延長に対する割合を表す指標で、管路の更新ペースや状況を把握することに資する指標である。数値が1％の場合、すべての管路を更新するのに100年かかる更新ペースであることになる。令和元年度は、管路更新の準備期間として更新は行わなかったため、0％となっている。近年は、2.4％前後で推移しており、40年で全管路を更新するペースであることが把握できる。配水管の耐用年数は50年であるため、適切な更新ペースであるといえる。</t>
    <rPh sb="111" eb="113">
      <t>レイワ</t>
    </rPh>
    <rPh sb="113" eb="114">
      <t>ガン</t>
    </rPh>
    <rPh sb="118" eb="120">
      <t>カンロ</t>
    </rPh>
    <rPh sb="120" eb="122">
      <t>コウシン</t>
    </rPh>
    <rPh sb="123" eb="125">
      <t>ジュンビ</t>
    </rPh>
    <rPh sb="125" eb="127">
      <t>キカン</t>
    </rPh>
    <rPh sb="130" eb="132">
      <t>コウシン</t>
    </rPh>
    <rPh sb="133" eb="13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</si>
</sst>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6" fillId="0" borderId="0" applyFont="0" applyFill="0" applyBorder="0" applyProtection="0"/>
    <xf numFmtId="0" fontId="16" fillId="0" borderId="0">
      <alignment vertical="center"/>
    </xf>
  </cellStyleXfs>
  <cellXfs count="84">
    <xf numFmtId="0" fontId="0" fillId="0" borderId="0" xfId="0" applyAlignment="1">
      <alignment vertical="center"/>
    </xf>
    <xf numFmtId="0" fontId="3" fillId="0" borderId="0" xfId="7" applyFont="1">
      <alignment vertical="center"/>
    </xf>
    <xf numFmtId="0" fontId="5" fillId="0" borderId="0" xfId="7" applyFont="1">
      <alignment vertical="center"/>
    </xf>
    <xf numFmtId="0" fontId="6" fillId="0" borderId="0" xfId="7" applyFont="1" applyAlignment="1">
      <alignment horizontal="center" vertical="center"/>
    </xf>
    <xf numFmtId="0" fontId="8" fillId="0" borderId="3" xfId="7" applyFont="1" applyBorder="1">
      <alignment vertical="center"/>
    </xf>
    <xf numFmtId="0" fontId="8" fillId="0" borderId="4" xfId="7" applyFont="1" applyBorder="1">
      <alignment vertical="center"/>
    </xf>
    <xf numFmtId="0" fontId="8" fillId="0" borderId="5" xfId="7" applyFont="1" applyBorder="1">
      <alignment vertical="center"/>
    </xf>
    <xf numFmtId="0" fontId="9" fillId="0" borderId="0" xfId="7" applyFont="1" applyAlignment="1">
      <alignment horizontal="left" vertical="center"/>
    </xf>
    <xf numFmtId="0" fontId="9" fillId="0" borderId="0" xfId="7" applyFont="1">
      <alignment vertical="center"/>
    </xf>
    <xf numFmtId="0" fontId="9" fillId="0" borderId="7" xfId="7" applyFont="1" applyBorder="1">
      <alignment vertical="center"/>
    </xf>
    <xf numFmtId="0" fontId="11" fillId="0" borderId="0" xfId="7" applyFont="1" applyAlignment="1">
      <alignment horizontal="left" vertical="center"/>
    </xf>
    <xf numFmtId="0" fontId="11" fillId="0" borderId="0" xfId="7" applyFont="1">
      <alignment vertical="center"/>
    </xf>
    <xf numFmtId="0" fontId="11" fillId="0" borderId="7" xfId="7" applyFont="1" applyBorder="1">
      <alignment vertical="center"/>
    </xf>
    <xf numFmtId="0" fontId="3" fillId="0" borderId="1" xfId="7" applyFont="1" applyBorder="1" applyAlignment="1">
      <alignment horizontal="left" vertical="center"/>
    </xf>
    <xf numFmtId="0" fontId="3" fillId="0" borderId="1" xfId="7" applyFont="1" applyBorder="1">
      <alignment vertical="center"/>
    </xf>
    <xf numFmtId="0" fontId="3" fillId="0" borderId="9" xfId="7" applyFont="1" applyBorder="1">
      <alignment vertical="center"/>
    </xf>
    <xf numFmtId="0" fontId="5" fillId="0" borderId="6" xfId="7" applyFont="1" applyBorder="1">
      <alignment vertical="center"/>
    </xf>
    <xf numFmtId="0" fontId="5" fillId="0" borderId="0" xfId="7" applyFont="1">
      <alignment vertical="center"/>
    </xf>
    <xf numFmtId="0" fontId="5" fillId="0" borderId="7" xfId="7" applyFont="1" applyBorder="1">
      <alignment vertical="center"/>
    </xf>
    <xf numFmtId="0" fontId="3" fillId="0" borderId="0" xfId="7" applyFont="1">
      <alignment vertical="center"/>
    </xf>
    <xf numFmtId="0" fontId="13" fillId="0" borderId="0" xfId="7" applyFont="1">
      <alignment vertical="center"/>
    </xf>
    <xf numFmtId="0" fontId="14" fillId="0" borderId="0" xfId="7" applyFont="1" applyAlignment="1">
      <alignment horizontal="center" vertical="center"/>
    </xf>
    <xf numFmtId="0" fontId="5" fillId="0" borderId="8" xfId="7" applyFont="1" applyBorder="1">
      <alignment vertical="center"/>
    </xf>
    <xf numFmtId="0" fontId="5" fillId="0" borderId="1" xfId="7" applyFont="1" applyBorder="1">
      <alignment vertical="center"/>
    </xf>
    <xf numFmtId="0" fontId="5" fillId="0" borderId="9" xfId="7" applyFont="1" applyBorder="1">
      <alignment vertical="center"/>
    </xf>
    <xf numFmtId="0" fontId="3" fillId="0" borderId="0" xfId="7" applyFont="1" applyAlignment="1">
      <alignment horizontal="center" vertical="center"/>
    </xf>
    <xf numFmtId="0" fontId="15" fillId="0" borderId="0" xfId="7" applyFont="1">
      <alignment vertical="center"/>
    </xf>
    <xf numFmtId="0" fontId="2" fillId="0" borderId="0" xfId="7" applyFont="1" applyProtection="1">
      <alignment vertical="center"/>
      <protection hidden="1"/>
    </xf>
    <xf numFmtId="0" fontId="2" fillId="0" borderId="0" xfId="7" applyFont="1">
      <alignment vertical="center"/>
    </xf>
    <xf numFmtId="0" fontId="0" fillId="3" borderId="2" xfId="7" applyFont="1" applyFill="1" applyBorder="1">
      <alignment vertical="center"/>
    </xf>
    <xf numFmtId="0" fontId="0" fillId="3" borderId="10" xfId="7" applyFont="1" applyFill="1" applyBorder="1">
      <alignment vertical="center"/>
    </xf>
    <xf numFmtId="0" fontId="0" fillId="3" borderId="11" xfId="7" applyFont="1" applyFill="1" applyBorder="1">
      <alignment vertical="center"/>
    </xf>
    <xf numFmtId="0" fontId="0" fillId="3" borderId="12" xfId="7" applyFont="1" applyFill="1" applyBorder="1">
      <alignment vertical="center"/>
    </xf>
    <xf numFmtId="0" fontId="0" fillId="3" borderId="2" xfId="7" applyFont="1" applyFill="1" applyBorder="1" applyAlignment="1">
      <alignment vertical="center" shrinkToFit="1"/>
    </xf>
    <xf numFmtId="0" fontId="0" fillId="4" borderId="2" xfId="7" applyFont="1" applyFill="1" applyBorder="1" applyAlignment="1">
      <alignment vertical="center" shrinkToFit="1"/>
    </xf>
    <xf numFmtId="177" fontId="0" fillId="4" borderId="2" xfId="6" applyNumberFormat="1" applyFont="1" applyFill="1" applyBorder="1" applyAlignment="1">
      <alignment vertical="center" shrinkToFit="1"/>
    </xf>
    <xf numFmtId="178" fontId="0" fillId="4" borderId="2" xfId="6" applyNumberFormat="1" applyFont="1" applyFill="1" applyBorder="1" applyAlignment="1">
      <alignment vertical="center" shrinkToFit="1"/>
    </xf>
    <xf numFmtId="49" fontId="0" fillId="0" borderId="0" xfId="7" applyNumberFormat="1" applyFont="1" applyAlignment="1">
      <alignment vertical="center" shrinkToFit="1"/>
    </xf>
    <xf numFmtId="0" fontId="0" fillId="0" borderId="2" xfId="7" applyFont="1" applyBorder="1" applyAlignment="1">
      <alignment vertical="center" shrinkToFit="1"/>
    </xf>
    <xf numFmtId="177" fontId="0" fillId="0" borderId="2" xfId="6" applyNumberFormat="1" applyFont="1" applyBorder="1" applyAlignment="1">
      <alignment vertical="center" shrinkToFit="1"/>
    </xf>
    <xf numFmtId="40" fontId="0" fillId="0" borderId="0" xfId="7" applyNumberFormat="1" applyFont="1">
      <alignment vertical="center"/>
    </xf>
    <xf numFmtId="0" fontId="0" fillId="5" borderId="2" xfId="7" applyFont="1" applyFill="1" applyBorder="1">
      <alignment vertical="center"/>
    </xf>
    <xf numFmtId="179" fontId="0" fillId="0" borderId="2" xfId="7" applyNumberFormat="1" applyFont="1" applyBorder="1">
      <alignment vertical="center"/>
    </xf>
    <xf numFmtId="180" fontId="0" fillId="0" borderId="2" xfId="7" applyNumberFormat="1" applyFont="1" applyBorder="1">
      <alignment vertical="center"/>
    </xf>
    <xf numFmtId="0" fontId="12" fillId="0" borderId="3" xfId="7" applyFont="1" applyBorder="1" applyAlignment="1">
      <alignment horizontal="left" vertical="center"/>
    </xf>
    <xf numFmtId="0" fontId="12" fillId="0" borderId="4" xfId="7" applyFont="1" applyBorder="1" applyAlignment="1">
      <alignment horizontal="left" vertical="center"/>
    </xf>
    <xf numFmtId="0" fontId="12" fillId="0" borderId="5" xfId="7" applyFont="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0" borderId="7" xfId="7" applyFont="1" applyBorder="1" applyAlignment="1">
      <alignment horizontal="left" vertical="center"/>
    </xf>
    <xf numFmtId="0" fontId="5" fillId="0" borderId="6" xfId="7" applyFont="1" applyBorder="1" applyAlignment="1" applyProtection="1">
      <alignment horizontal="left" vertical="top" wrapText="1"/>
      <protection locked="0"/>
    </xf>
    <xf numFmtId="0" fontId="5" fillId="0" borderId="0" xfId="7" applyFont="1" applyAlignment="1" applyProtection="1">
      <alignment horizontal="left" vertical="top" wrapText="1"/>
      <protection locked="0"/>
    </xf>
    <xf numFmtId="0" fontId="5" fillId="0" borderId="7" xfId="7" applyFont="1" applyBorder="1" applyAlignment="1" applyProtection="1">
      <alignment horizontal="left" vertical="top" wrapText="1"/>
      <protection locked="0"/>
    </xf>
    <xf numFmtId="0" fontId="5" fillId="0" borderId="8" xfId="7" applyFont="1" applyBorder="1" applyAlignment="1" applyProtection="1">
      <alignment horizontal="left" vertical="top" wrapText="1"/>
      <protection locked="0"/>
    </xf>
    <xf numFmtId="0" fontId="5" fillId="0" borderId="1" xfId="7" applyFont="1" applyBorder="1" applyAlignment="1" applyProtection="1">
      <alignment horizontal="left" vertical="top" wrapText="1"/>
      <protection locked="0"/>
    </xf>
    <xf numFmtId="0" fontId="5" fillId="0" borderId="9" xfId="7" applyFont="1" applyBorder="1" applyAlignment="1" applyProtection="1">
      <alignment horizontal="left" vertical="top" wrapText="1"/>
      <protection locked="0"/>
    </xf>
    <xf numFmtId="0" fontId="8" fillId="0" borderId="0" xfId="7" applyFont="1" applyAlignment="1">
      <alignment horizontal="left"/>
    </xf>
    <xf numFmtId="0" fontId="8" fillId="0" borderId="1" xfId="7" applyFont="1" applyBorder="1" applyAlignment="1">
      <alignment horizontal="left"/>
    </xf>
    <xf numFmtId="0" fontId="8" fillId="0" borderId="3" xfId="7" applyFont="1" applyBorder="1" applyAlignment="1">
      <alignment horizontal="center" vertical="center"/>
    </xf>
    <xf numFmtId="0" fontId="8" fillId="0" borderId="4" xfId="7" applyFont="1" applyBorder="1" applyAlignment="1">
      <alignment horizontal="center" vertical="center"/>
    </xf>
    <xf numFmtId="0" fontId="8" fillId="0" borderId="5" xfId="7" applyFont="1" applyBorder="1" applyAlignment="1">
      <alignment horizontal="center" vertical="center"/>
    </xf>
    <xf numFmtId="0" fontId="8" fillId="0" borderId="6" xfId="7" applyFont="1" applyBorder="1" applyAlignment="1">
      <alignment horizontal="center" vertical="center"/>
    </xf>
    <xf numFmtId="0" fontId="8" fillId="0" borderId="0" xfId="7" applyFont="1" applyAlignment="1">
      <alignment horizontal="center" vertical="center"/>
    </xf>
    <xf numFmtId="0" fontId="8" fillId="0" borderId="7" xfId="7" applyFont="1" applyBorder="1" applyAlignment="1">
      <alignment horizontal="center" vertical="center"/>
    </xf>
    <xf numFmtId="0" fontId="11" fillId="0" borderId="6" xfId="7" applyFont="1" applyBorder="1" applyAlignment="1">
      <alignment horizontal="center" vertical="center"/>
    </xf>
    <xf numFmtId="0" fontId="11" fillId="0" borderId="0" xfId="7" applyFont="1" applyAlignment="1">
      <alignment horizontal="center" vertical="center"/>
    </xf>
    <xf numFmtId="177" fontId="5" fillId="0" borderId="2" xfId="7" applyNumberFormat="1" applyFont="1" applyBorder="1" applyAlignment="1" applyProtection="1">
      <alignment horizontal="center" vertical="center" shrinkToFit="1"/>
      <protection hidden="1"/>
    </xf>
    <xf numFmtId="176" fontId="5" fillId="0" borderId="2" xfId="7" applyNumberFormat="1" applyFont="1" applyBorder="1" applyAlignment="1" applyProtection="1">
      <alignment horizontal="center" vertical="center" shrinkToFit="1"/>
      <protection hidden="1"/>
    </xf>
    <xf numFmtId="0" fontId="3" fillId="0" borderId="8" xfId="7" applyFont="1" applyBorder="1" applyAlignment="1">
      <alignment horizontal="center" vertical="center"/>
    </xf>
    <xf numFmtId="0" fontId="3" fillId="0" borderId="1" xfId="7" applyFont="1" applyBorder="1" applyAlignment="1">
      <alignment horizontal="center" vertical="center"/>
    </xf>
    <xf numFmtId="0" fontId="9" fillId="0" borderId="6" xfId="7" applyFont="1" applyBorder="1" applyAlignment="1">
      <alignment horizontal="center" vertical="center"/>
    </xf>
    <xf numFmtId="0" fontId="9" fillId="0" borderId="0" xfId="7" applyFont="1" applyAlignment="1">
      <alignment horizontal="center" vertical="center"/>
    </xf>
    <xf numFmtId="0" fontId="3" fillId="2" borderId="2" xfId="7" applyFont="1" applyFill="1" applyBorder="1" applyAlignment="1">
      <alignment horizontal="center" vertical="center" shrinkToFit="1"/>
    </xf>
    <xf numFmtId="0" fontId="5" fillId="0" borderId="2" xfId="7" applyFont="1" applyBorder="1" applyAlignment="1" applyProtection="1">
      <alignment horizontal="center" vertical="center" shrinkToFit="1"/>
      <protection hidden="1"/>
    </xf>
    <xf numFmtId="0" fontId="6" fillId="0" borderId="0" xfId="7" applyFont="1" applyAlignment="1">
      <alignment horizontal="center" vertical="center"/>
    </xf>
    <xf numFmtId="49" fontId="3" fillId="0" borderId="1" xfId="7" applyNumberFormat="1" applyFont="1" applyBorder="1" applyAlignment="1" applyProtection="1">
      <alignment horizontal="left" vertical="center"/>
      <protection hidden="1"/>
    </xf>
    <xf numFmtId="0" fontId="0" fillId="3" borderId="2" xfId="7" applyFont="1" applyFill="1" applyBorder="1" applyAlignment="1">
      <alignment horizontal="center" vertical="center"/>
    </xf>
    <xf numFmtId="0" fontId="0" fillId="3" borderId="3" xfId="7" applyFont="1" applyFill="1" applyBorder="1" applyAlignment="1">
      <alignment horizontal="center" vertical="center"/>
    </xf>
    <xf numFmtId="0" fontId="0" fillId="3" borderId="4" xfId="7" applyFont="1" applyFill="1" applyBorder="1" applyAlignment="1">
      <alignment horizontal="center" vertical="center"/>
    </xf>
    <xf numFmtId="0" fontId="0" fillId="3" borderId="5" xfId="7" applyFont="1" applyFill="1" applyBorder="1" applyAlignment="1">
      <alignment horizontal="center" vertical="center"/>
    </xf>
    <xf numFmtId="0" fontId="0" fillId="3" borderId="8" xfId="7" applyFont="1" applyFill="1" applyBorder="1" applyAlignment="1">
      <alignment horizontal="center" vertical="center"/>
    </xf>
    <xf numFmtId="0" fontId="0" fillId="3" borderId="1" xfId="7" applyFont="1" applyFill="1" applyBorder="1" applyAlignment="1">
      <alignment horizontal="center" vertical="center"/>
    </xf>
    <xf numFmtId="0" fontId="0" fillId="3" borderId="9" xfId="7" applyFont="1" applyFill="1" applyBorder="1" applyAlignment="1">
      <alignment horizontal="center" vertical="center"/>
    </xf>
    <xf numFmtId="0" fontId="0" fillId="3" borderId="2" xfId="7" applyFont="1" applyFill="1" applyBorder="1" applyAlignment="1">
      <alignment horizontal="center" vertical="center" wrapText="1"/>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2.2400000000000002</c:v>
                </c:pt>
                <c:pt idx="1">
                  <c:v>1.52</c:v>
                </c:pt>
                <c:pt idx="2">
                  <c:v>2.1800000000000002</c:v>
                </c:pt>
                <c:pt idx="3">
                  <c:v>3.66</c:v>
                </c:pt>
                <c:pt idx="4" formatCode="#,##0.00;&quot;△&quot;#,##0.00">
                  <c:v>0</c:v>
                </c:pt>
              </c:numCache>
            </c:numRef>
          </c:val>
          <c:extLst xmlns:c16r2="http://schemas.microsoft.com/office/drawing/2015/06/chart">
            <c:ext xmlns:c16="http://schemas.microsoft.com/office/drawing/2014/chart" uri="{C3380CC4-5D6E-409C-BE32-E72D297353CC}">
              <c16:uniqueId val="{00000000-5261-48E7-99B3-E343B8D29060}"/>
            </c:ext>
          </c:extLst>
        </c:ser>
        <c:dLbls>
          <c:showLegendKey val="0"/>
          <c:showVal val="0"/>
          <c:showCatName val="0"/>
          <c:showSerName val="0"/>
          <c:showPercent val="0"/>
          <c:showBubbleSize val="0"/>
        </c:dLbls>
        <c:gapWidth val="150"/>
        <c:axId val="325959256"/>
        <c:axId val="26466173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xmlns:c16r2="http://schemas.microsoft.com/office/drawing/2015/06/chart">
            <c:ext xmlns:c16="http://schemas.microsoft.com/office/drawing/2014/chart" uri="{C3380CC4-5D6E-409C-BE32-E72D297353CC}">
              <c16:uniqueId val="{00000001-5261-48E7-99B3-E343B8D29060}"/>
            </c:ext>
          </c:extLst>
        </c:ser>
        <c:dLbls>
          <c:showLegendKey val="0"/>
          <c:showVal val="0"/>
          <c:showCatName val="0"/>
          <c:showSerName val="0"/>
          <c:showPercent val="0"/>
          <c:showBubbleSize val="0"/>
        </c:dLbls>
        <c:marker val="1"/>
        <c:smooth val="0"/>
        <c:axId val="325959256"/>
        <c:axId val="264661736"/>
      </c:lineChart>
      <c:dateAx>
        <c:axId val="325959256"/>
        <c:scaling>
          <c:orientation val="minMax"/>
        </c:scaling>
        <c:delete val="1"/>
        <c:axPos val="b"/>
        <c:numFmt formatCode="General" sourceLinked="0"/>
        <c:majorTickMark val="none"/>
        <c:minorTickMark val="none"/>
        <c:tickLblPos val="none"/>
        <c:crossAx val="264661736"/>
        <c:crosses val="autoZero"/>
        <c:auto val="0"/>
        <c:lblOffset val="100"/>
        <c:baseTimeUnit val="years"/>
      </c:dateAx>
      <c:valAx>
        <c:axId val="264661736"/>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25959256"/>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53.54</c:v>
                </c:pt>
                <c:pt idx="1">
                  <c:v>52.05</c:v>
                </c:pt>
                <c:pt idx="2">
                  <c:v>52.05</c:v>
                </c:pt>
                <c:pt idx="3">
                  <c:v>51.91</c:v>
                </c:pt>
                <c:pt idx="4">
                  <c:v>53.79</c:v>
                </c:pt>
              </c:numCache>
            </c:numRef>
          </c:val>
          <c:extLst xmlns:c16r2="http://schemas.microsoft.com/office/drawing/2015/06/chart">
            <c:ext xmlns:c16="http://schemas.microsoft.com/office/drawing/2014/chart" uri="{C3380CC4-5D6E-409C-BE32-E72D297353CC}">
              <c16:uniqueId val="{00000000-77B9-46F4-8946-3F312D143DDF}"/>
            </c:ext>
          </c:extLst>
        </c:ser>
        <c:dLbls>
          <c:showLegendKey val="0"/>
          <c:showVal val="0"/>
          <c:showCatName val="0"/>
          <c:showSerName val="0"/>
          <c:showPercent val="0"/>
          <c:showBubbleSize val="0"/>
        </c:dLbls>
        <c:gapWidth val="150"/>
        <c:axId val="326096400"/>
        <c:axId val="32609600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xmlns:c16r2="http://schemas.microsoft.com/office/drawing/2015/06/chart">
            <c:ext xmlns:c16="http://schemas.microsoft.com/office/drawing/2014/chart" uri="{C3380CC4-5D6E-409C-BE32-E72D297353CC}">
              <c16:uniqueId val="{00000001-77B9-46F4-8946-3F312D143DDF}"/>
            </c:ext>
          </c:extLst>
        </c:ser>
        <c:dLbls>
          <c:showLegendKey val="0"/>
          <c:showVal val="0"/>
          <c:showCatName val="0"/>
          <c:showSerName val="0"/>
          <c:showPercent val="0"/>
          <c:showBubbleSize val="0"/>
        </c:dLbls>
        <c:marker val="1"/>
        <c:smooth val="0"/>
        <c:axId val="326096400"/>
        <c:axId val="326096008"/>
      </c:lineChart>
      <c:dateAx>
        <c:axId val="326096400"/>
        <c:scaling>
          <c:orientation val="minMax"/>
        </c:scaling>
        <c:delete val="1"/>
        <c:axPos val="b"/>
        <c:numFmt formatCode="General" sourceLinked="0"/>
        <c:majorTickMark val="none"/>
        <c:minorTickMark val="none"/>
        <c:tickLblPos val="none"/>
        <c:crossAx val="326096008"/>
        <c:crosses val="autoZero"/>
        <c:auto val="0"/>
        <c:lblOffset val="100"/>
        <c:baseTimeUnit val="years"/>
      </c:dateAx>
      <c:valAx>
        <c:axId val="326096008"/>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26096400"/>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79.010000000000005</c:v>
                </c:pt>
                <c:pt idx="1">
                  <c:v>79.5</c:v>
                </c:pt>
                <c:pt idx="2">
                  <c:v>79.819999999999993</c:v>
                </c:pt>
                <c:pt idx="3">
                  <c:v>80.099999999999994</c:v>
                </c:pt>
                <c:pt idx="4">
                  <c:v>75</c:v>
                </c:pt>
              </c:numCache>
            </c:numRef>
          </c:val>
          <c:extLst xmlns:c16r2="http://schemas.microsoft.com/office/drawing/2015/06/chart">
            <c:ext xmlns:c16="http://schemas.microsoft.com/office/drawing/2014/chart" uri="{C3380CC4-5D6E-409C-BE32-E72D297353CC}">
              <c16:uniqueId val="{00000000-BFBB-47CD-981C-4FC69BE2B896}"/>
            </c:ext>
          </c:extLst>
        </c:ser>
        <c:dLbls>
          <c:showLegendKey val="0"/>
          <c:showVal val="0"/>
          <c:showCatName val="0"/>
          <c:showSerName val="0"/>
          <c:showPercent val="0"/>
          <c:showBubbleSize val="0"/>
        </c:dLbls>
        <c:gapWidth val="150"/>
        <c:axId val="326092872"/>
        <c:axId val="32609718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xmlns:c16r2="http://schemas.microsoft.com/office/drawing/2015/06/chart">
            <c:ext xmlns:c16="http://schemas.microsoft.com/office/drawing/2014/chart" uri="{C3380CC4-5D6E-409C-BE32-E72D297353CC}">
              <c16:uniqueId val="{00000001-BFBB-47CD-981C-4FC69BE2B896}"/>
            </c:ext>
          </c:extLst>
        </c:ser>
        <c:dLbls>
          <c:showLegendKey val="0"/>
          <c:showVal val="0"/>
          <c:showCatName val="0"/>
          <c:showSerName val="0"/>
          <c:showPercent val="0"/>
          <c:showBubbleSize val="0"/>
        </c:dLbls>
        <c:marker val="1"/>
        <c:smooth val="0"/>
        <c:axId val="326092872"/>
        <c:axId val="326097184"/>
      </c:lineChart>
      <c:dateAx>
        <c:axId val="326092872"/>
        <c:scaling>
          <c:orientation val="minMax"/>
        </c:scaling>
        <c:delete val="1"/>
        <c:axPos val="b"/>
        <c:numFmt formatCode="General" sourceLinked="0"/>
        <c:majorTickMark val="none"/>
        <c:minorTickMark val="none"/>
        <c:tickLblPos val="none"/>
        <c:crossAx val="326097184"/>
        <c:crosses val="autoZero"/>
        <c:auto val="0"/>
        <c:lblOffset val="100"/>
        <c:baseTimeUnit val="years"/>
      </c:dateAx>
      <c:valAx>
        <c:axId val="326097184"/>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26092872"/>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3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86.8</c:v>
                </c:pt>
                <c:pt idx="1">
                  <c:v>86.87</c:v>
                </c:pt>
                <c:pt idx="2">
                  <c:v>85.32</c:v>
                </c:pt>
                <c:pt idx="3">
                  <c:v>91.43</c:v>
                </c:pt>
                <c:pt idx="4">
                  <c:v>92.35</c:v>
                </c:pt>
              </c:numCache>
            </c:numRef>
          </c:val>
          <c:extLst xmlns:c16r2="http://schemas.microsoft.com/office/drawing/2015/06/chart">
            <c:ext xmlns:c16="http://schemas.microsoft.com/office/drawing/2014/chart" uri="{C3380CC4-5D6E-409C-BE32-E72D297353CC}">
              <c16:uniqueId val="{00000000-4007-4B0D-9D8B-0DE87F8E46B6}"/>
            </c:ext>
          </c:extLst>
        </c:ser>
        <c:dLbls>
          <c:showLegendKey val="0"/>
          <c:showVal val="0"/>
          <c:showCatName val="0"/>
          <c:showSerName val="0"/>
          <c:showPercent val="0"/>
          <c:showBubbleSize val="0"/>
        </c:dLbls>
        <c:gapWidth val="150"/>
        <c:axId val="264663304"/>
        <c:axId val="3260159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xmlns:c16r2="http://schemas.microsoft.com/office/drawing/2015/06/chart">
            <c:ext xmlns:c16="http://schemas.microsoft.com/office/drawing/2014/chart" uri="{C3380CC4-5D6E-409C-BE32-E72D297353CC}">
              <c16:uniqueId val="{00000001-4007-4B0D-9D8B-0DE87F8E46B6}"/>
            </c:ext>
          </c:extLst>
        </c:ser>
        <c:dLbls>
          <c:showLegendKey val="0"/>
          <c:showVal val="0"/>
          <c:showCatName val="0"/>
          <c:showSerName val="0"/>
          <c:showPercent val="0"/>
          <c:showBubbleSize val="0"/>
        </c:dLbls>
        <c:marker val="1"/>
        <c:smooth val="0"/>
        <c:axId val="264663304"/>
        <c:axId val="326015912"/>
      </c:lineChart>
      <c:dateAx>
        <c:axId val="264663304"/>
        <c:scaling>
          <c:orientation val="minMax"/>
        </c:scaling>
        <c:delete val="1"/>
        <c:axPos val="b"/>
        <c:numFmt formatCode="General" sourceLinked="0"/>
        <c:majorTickMark val="none"/>
        <c:minorTickMark val="none"/>
        <c:tickLblPos val="none"/>
        <c:crossAx val="326015912"/>
        <c:crosses val="autoZero"/>
        <c:auto val="0"/>
        <c:lblOffset val="100"/>
        <c:baseTimeUnit val="years"/>
      </c:dateAx>
      <c:valAx>
        <c:axId val="326015912"/>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6466330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E4-408C-8A49-D70592BB8DF7}"/>
            </c:ext>
          </c:extLst>
        </c:ser>
        <c:dLbls>
          <c:showLegendKey val="0"/>
          <c:showVal val="0"/>
          <c:showCatName val="0"/>
          <c:showSerName val="0"/>
          <c:showPercent val="0"/>
          <c:showBubbleSize val="0"/>
        </c:dLbls>
        <c:gapWidth val="150"/>
        <c:axId val="326017088"/>
        <c:axId val="326021792"/>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E4-408C-8A49-D70592BB8DF7}"/>
            </c:ext>
          </c:extLst>
        </c:ser>
        <c:dLbls>
          <c:showLegendKey val="0"/>
          <c:showVal val="0"/>
          <c:showCatName val="0"/>
          <c:showSerName val="0"/>
          <c:showPercent val="0"/>
          <c:showBubbleSize val="0"/>
        </c:dLbls>
        <c:marker val="1"/>
        <c:smooth val="0"/>
        <c:axId val="326017088"/>
        <c:axId val="326021792"/>
      </c:lineChart>
      <c:dateAx>
        <c:axId val="326017088"/>
        <c:scaling>
          <c:orientation val="minMax"/>
        </c:scaling>
        <c:delete val="1"/>
        <c:axPos val="b"/>
        <c:numFmt formatCode="General" sourceLinked="0"/>
        <c:majorTickMark val="none"/>
        <c:minorTickMark val="none"/>
        <c:tickLblPos val="none"/>
        <c:crossAx val="326021792"/>
        <c:crosses val="autoZero"/>
        <c:auto val="0"/>
        <c:lblOffset val="100"/>
        <c:baseTimeUnit val="years"/>
      </c:dateAx>
      <c:valAx>
        <c:axId val="326021792"/>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26017088"/>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56-495B-A420-1A8C9E763E4C}"/>
            </c:ext>
          </c:extLst>
        </c:ser>
        <c:dLbls>
          <c:showLegendKey val="0"/>
          <c:showVal val="0"/>
          <c:showCatName val="0"/>
          <c:showSerName val="0"/>
          <c:showPercent val="0"/>
          <c:showBubbleSize val="0"/>
        </c:dLbls>
        <c:gapWidth val="150"/>
        <c:axId val="326014736"/>
        <c:axId val="326019440"/>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56-495B-A420-1A8C9E763E4C}"/>
            </c:ext>
          </c:extLst>
        </c:ser>
        <c:dLbls>
          <c:showLegendKey val="0"/>
          <c:showVal val="0"/>
          <c:showCatName val="0"/>
          <c:showSerName val="0"/>
          <c:showPercent val="0"/>
          <c:showBubbleSize val="0"/>
        </c:dLbls>
        <c:marker val="1"/>
        <c:smooth val="0"/>
        <c:axId val="326014736"/>
        <c:axId val="326019440"/>
      </c:lineChart>
      <c:dateAx>
        <c:axId val="326014736"/>
        <c:scaling>
          <c:orientation val="minMax"/>
        </c:scaling>
        <c:delete val="1"/>
        <c:axPos val="b"/>
        <c:numFmt formatCode="General" sourceLinked="0"/>
        <c:majorTickMark val="none"/>
        <c:minorTickMark val="none"/>
        <c:tickLblPos val="none"/>
        <c:crossAx val="326019440"/>
        <c:crosses val="autoZero"/>
        <c:auto val="0"/>
        <c:lblOffset val="100"/>
        <c:baseTimeUnit val="years"/>
      </c:dateAx>
      <c:valAx>
        <c:axId val="326019440"/>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26014736"/>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94-4D17-B055-B8D9D76B347F}"/>
            </c:ext>
          </c:extLst>
        </c:ser>
        <c:dLbls>
          <c:showLegendKey val="0"/>
          <c:showVal val="0"/>
          <c:showCatName val="0"/>
          <c:showSerName val="0"/>
          <c:showPercent val="0"/>
          <c:showBubbleSize val="0"/>
        </c:dLbls>
        <c:gapWidth val="150"/>
        <c:axId val="326015128"/>
        <c:axId val="326020616"/>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94-4D17-B055-B8D9D76B347F}"/>
            </c:ext>
          </c:extLst>
        </c:ser>
        <c:dLbls>
          <c:showLegendKey val="0"/>
          <c:showVal val="0"/>
          <c:showCatName val="0"/>
          <c:showSerName val="0"/>
          <c:showPercent val="0"/>
          <c:showBubbleSize val="0"/>
        </c:dLbls>
        <c:marker val="1"/>
        <c:smooth val="0"/>
        <c:axId val="326015128"/>
        <c:axId val="326020616"/>
      </c:lineChart>
      <c:dateAx>
        <c:axId val="326015128"/>
        <c:scaling>
          <c:orientation val="minMax"/>
        </c:scaling>
        <c:delete val="1"/>
        <c:axPos val="b"/>
        <c:numFmt formatCode="General" sourceLinked="0"/>
        <c:majorTickMark val="none"/>
        <c:minorTickMark val="none"/>
        <c:tickLblPos val="none"/>
        <c:crossAx val="326020616"/>
        <c:crosses val="autoZero"/>
        <c:auto val="0"/>
        <c:lblOffset val="100"/>
        <c:baseTimeUnit val="years"/>
      </c:dateAx>
      <c:valAx>
        <c:axId val="326020616"/>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26015128"/>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96-4DEF-AC95-610798F605CC}"/>
            </c:ext>
          </c:extLst>
        </c:ser>
        <c:dLbls>
          <c:showLegendKey val="0"/>
          <c:showVal val="0"/>
          <c:showCatName val="0"/>
          <c:showSerName val="0"/>
          <c:showPercent val="0"/>
          <c:showBubbleSize val="0"/>
        </c:dLbls>
        <c:gapWidth val="150"/>
        <c:axId val="326018264"/>
        <c:axId val="326020224"/>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96-4DEF-AC95-610798F605CC}"/>
            </c:ext>
          </c:extLst>
        </c:ser>
        <c:dLbls>
          <c:showLegendKey val="0"/>
          <c:showVal val="0"/>
          <c:showCatName val="0"/>
          <c:showSerName val="0"/>
          <c:showPercent val="0"/>
          <c:showBubbleSize val="0"/>
        </c:dLbls>
        <c:marker val="1"/>
        <c:smooth val="0"/>
        <c:axId val="326018264"/>
        <c:axId val="326020224"/>
      </c:lineChart>
      <c:dateAx>
        <c:axId val="326018264"/>
        <c:scaling>
          <c:orientation val="minMax"/>
        </c:scaling>
        <c:delete val="1"/>
        <c:axPos val="b"/>
        <c:numFmt formatCode="General" sourceLinked="0"/>
        <c:majorTickMark val="none"/>
        <c:minorTickMark val="none"/>
        <c:tickLblPos val="none"/>
        <c:crossAx val="326020224"/>
        <c:crosses val="autoZero"/>
        <c:auto val="0"/>
        <c:lblOffset val="100"/>
        <c:baseTimeUnit val="years"/>
      </c:dateAx>
      <c:valAx>
        <c:axId val="326020224"/>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2601826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147.58000000000001</c:v>
                </c:pt>
                <c:pt idx="1">
                  <c:v>128.6</c:v>
                </c:pt>
                <c:pt idx="2">
                  <c:v>109.74</c:v>
                </c:pt>
                <c:pt idx="3">
                  <c:v>92.78</c:v>
                </c:pt>
                <c:pt idx="4">
                  <c:v>86.87</c:v>
                </c:pt>
              </c:numCache>
            </c:numRef>
          </c:val>
          <c:extLst xmlns:c16r2="http://schemas.microsoft.com/office/drawing/2015/06/chart">
            <c:ext xmlns:c16="http://schemas.microsoft.com/office/drawing/2014/chart" uri="{C3380CC4-5D6E-409C-BE32-E72D297353CC}">
              <c16:uniqueId val="{00000000-D453-442E-BFA3-D8B0A2EA7D17}"/>
            </c:ext>
          </c:extLst>
        </c:ser>
        <c:dLbls>
          <c:showLegendKey val="0"/>
          <c:showVal val="0"/>
          <c:showCatName val="0"/>
          <c:showSerName val="0"/>
          <c:showPercent val="0"/>
          <c:showBubbleSize val="0"/>
        </c:dLbls>
        <c:gapWidth val="150"/>
        <c:axId val="326019048"/>
        <c:axId val="32609012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xmlns:c16r2="http://schemas.microsoft.com/office/drawing/2015/06/chart">
            <c:ext xmlns:c16="http://schemas.microsoft.com/office/drawing/2014/chart" uri="{C3380CC4-5D6E-409C-BE32-E72D297353CC}">
              <c16:uniqueId val="{00000001-D453-442E-BFA3-D8B0A2EA7D17}"/>
            </c:ext>
          </c:extLst>
        </c:ser>
        <c:dLbls>
          <c:showLegendKey val="0"/>
          <c:showVal val="0"/>
          <c:showCatName val="0"/>
          <c:showSerName val="0"/>
          <c:showPercent val="0"/>
          <c:showBubbleSize val="0"/>
        </c:dLbls>
        <c:marker val="1"/>
        <c:smooth val="0"/>
        <c:axId val="326019048"/>
        <c:axId val="326090128"/>
      </c:lineChart>
      <c:dateAx>
        <c:axId val="326019048"/>
        <c:scaling>
          <c:orientation val="minMax"/>
        </c:scaling>
        <c:delete val="1"/>
        <c:axPos val="b"/>
        <c:numFmt formatCode="General" sourceLinked="0"/>
        <c:majorTickMark val="none"/>
        <c:minorTickMark val="none"/>
        <c:tickLblPos val="none"/>
        <c:crossAx val="326090128"/>
        <c:crosses val="autoZero"/>
        <c:auto val="0"/>
        <c:lblOffset val="100"/>
        <c:baseTimeUnit val="years"/>
      </c:dateAx>
      <c:valAx>
        <c:axId val="326090128"/>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26019048"/>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85.39</c:v>
                </c:pt>
                <c:pt idx="1">
                  <c:v>66.599999999999994</c:v>
                </c:pt>
                <c:pt idx="2">
                  <c:v>72.33</c:v>
                </c:pt>
                <c:pt idx="3">
                  <c:v>89.36</c:v>
                </c:pt>
                <c:pt idx="4">
                  <c:v>77.55</c:v>
                </c:pt>
              </c:numCache>
            </c:numRef>
          </c:val>
          <c:extLst xmlns:c16r2="http://schemas.microsoft.com/office/drawing/2015/06/chart">
            <c:ext xmlns:c16="http://schemas.microsoft.com/office/drawing/2014/chart" uri="{C3380CC4-5D6E-409C-BE32-E72D297353CC}">
              <c16:uniqueId val="{00000000-7229-4274-BC4C-99D0AFE57138}"/>
            </c:ext>
          </c:extLst>
        </c:ser>
        <c:dLbls>
          <c:showLegendKey val="0"/>
          <c:showVal val="0"/>
          <c:showCatName val="0"/>
          <c:showSerName val="0"/>
          <c:showPercent val="0"/>
          <c:showBubbleSize val="0"/>
        </c:dLbls>
        <c:gapWidth val="150"/>
        <c:axId val="326090912"/>
        <c:axId val="32609561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xmlns:c16r2="http://schemas.microsoft.com/office/drawing/2015/06/chart">
            <c:ext xmlns:c16="http://schemas.microsoft.com/office/drawing/2014/chart" uri="{C3380CC4-5D6E-409C-BE32-E72D297353CC}">
              <c16:uniqueId val="{00000001-7229-4274-BC4C-99D0AFE57138}"/>
            </c:ext>
          </c:extLst>
        </c:ser>
        <c:dLbls>
          <c:showLegendKey val="0"/>
          <c:showVal val="0"/>
          <c:showCatName val="0"/>
          <c:showSerName val="0"/>
          <c:showPercent val="0"/>
          <c:showBubbleSize val="0"/>
        </c:dLbls>
        <c:marker val="1"/>
        <c:smooth val="0"/>
        <c:axId val="326090912"/>
        <c:axId val="326095616"/>
      </c:lineChart>
      <c:dateAx>
        <c:axId val="326090912"/>
        <c:scaling>
          <c:orientation val="minMax"/>
        </c:scaling>
        <c:delete val="1"/>
        <c:axPos val="b"/>
        <c:numFmt formatCode="General" sourceLinked="0"/>
        <c:majorTickMark val="none"/>
        <c:minorTickMark val="none"/>
        <c:tickLblPos val="none"/>
        <c:crossAx val="326095616"/>
        <c:crosses val="autoZero"/>
        <c:auto val="0"/>
        <c:lblOffset val="100"/>
        <c:baseTimeUnit val="years"/>
      </c:dateAx>
      <c:valAx>
        <c:axId val="326095616"/>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26090912"/>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chemeClr val="bg1">
              <a:lumMod val="65000"/>
            </a:schemeClr>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212.95</c:v>
                </c:pt>
                <c:pt idx="1">
                  <c:v>278.47000000000003</c:v>
                </c:pt>
                <c:pt idx="2">
                  <c:v>252.6</c:v>
                </c:pt>
                <c:pt idx="3">
                  <c:v>204.44</c:v>
                </c:pt>
                <c:pt idx="4">
                  <c:v>232.23</c:v>
                </c:pt>
              </c:numCache>
            </c:numRef>
          </c:val>
          <c:extLst xmlns:c16r2="http://schemas.microsoft.com/office/drawing/2015/06/chart">
            <c:ext xmlns:c16="http://schemas.microsoft.com/office/drawing/2014/chart" uri="{C3380CC4-5D6E-409C-BE32-E72D297353CC}">
              <c16:uniqueId val="{00000000-4A7D-41FF-8E19-9DB38F0F0399}"/>
            </c:ext>
          </c:extLst>
        </c:ser>
        <c:dLbls>
          <c:showLegendKey val="0"/>
          <c:showVal val="0"/>
          <c:showCatName val="0"/>
          <c:showSerName val="0"/>
          <c:showPercent val="0"/>
          <c:showBubbleSize val="0"/>
        </c:dLbls>
        <c:gapWidth val="150"/>
        <c:axId val="326092088"/>
        <c:axId val="32609679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xmlns:c16r2="http://schemas.microsoft.com/office/drawing/2015/06/chart">
            <c:ext xmlns:c16="http://schemas.microsoft.com/office/drawing/2014/chart" uri="{C3380CC4-5D6E-409C-BE32-E72D297353CC}">
              <c16:uniqueId val="{00000001-4A7D-41FF-8E19-9DB38F0F0399}"/>
            </c:ext>
          </c:extLst>
        </c:ser>
        <c:dLbls>
          <c:showLegendKey val="0"/>
          <c:showVal val="0"/>
          <c:showCatName val="0"/>
          <c:showSerName val="0"/>
          <c:showPercent val="0"/>
          <c:showBubbleSize val="0"/>
        </c:dLbls>
        <c:marker val="1"/>
        <c:smooth val="0"/>
        <c:axId val="326092088"/>
        <c:axId val="326096792"/>
      </c:lineChart>
      <c:dateAx>
        <c:axId val="326092088"/>
        <c:scaling>
          <c:orientation val="minMax"/>
        </c:scaling>
        <c:delete val="1"/>
        <c:axPos val="b"/>
        <c:numFmt formatCode="General" sourceLinked="0"/>
        <c:majorTickMark val="none"/>
        <c:minorTickMark val="none"/>
        <c:tickLblPos val="none"/>
        <c:crossAx val="326096792"/>
        <c:crosses val="autoZero"/>
        <c:auto val="0"/>
        <c:lblOffset val="100"/>
        <c:baseTimeUnit val="years"/>
      </c:dateAx>
      <c:valAx>
        <c:axId val="326096792"/>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26092088"/>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①収益的収支比率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②累積欠損金比率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③流動比率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④企業債残高対給水収益比率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⑤料金回収率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⑥給水原価</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円</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⑦施設利用率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⑧有収率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①有形固定資産減価償却率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②管路経年化率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③管路更新率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2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D3E17B9F-365E-4BEC-BF20-589AF12A7B71}"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【76.03】</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5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D8E61C70-5EF5-4485-B7E3-62F2BA454849}"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67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6F2D7F7-A547-4E75-A3A3-E7332A7962E5}"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0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C53EA7D8-9316-4ABC-8597-984F3511AF92}"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【1,084.05】</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0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011B5741-851F-4049-8F36-3F23BE32905F}"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【73.31】</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6775" y="6743700"/>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1F2ED2D-A224-46CA-9C71-46F05E5732D3}"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【54.90】</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5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3766F786-0FB2-4751-A619-83AE69B39AA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【300.47】</a:t>
          </a:fld>
          <a:endParaRPr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2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346AAD49-6C6B-407C-8AAA-F473AAD341C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【53.46】</a:t>
          </a:fld>
          <a:endParaRPr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548C085B-A1F0-4A64-8B2F-3082A0F963B4}"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60132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1668F13-1124-4D0C-9C07-C09851A36731}"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2697940-42A9-4601-A626-FB443335E553}"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【0.56】</a:t>
          </a:fld>
          <a:endParaRPr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customHeight="1"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檜原村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
1</v>
      </c>
      <c r="C7" s="72"/>
      <c r="D7" s="72"/>
      <c r="E7" s="72"/>
      <c r="F7" s="72"/>
      <c r="G7" s="72"/>
      <c r="H7" s="72"/>
      <c r="I7" s="72" t="s">
        <v>
2</v>
      </c>
      <c r="J7" s="72"/>
      <c r="K7" s="72"/>
      <c r="L7" s="72"/>
      <c r="M7" s="72"/>
      <c r="N7" s="72"/>
      <c r="O7" s="72"/>
      <c r="P7" s="72" t="s">
        <v>
3</v>
      </c>
      <c r="Q7" s="72"/>
      <c r="R7" s="72"/>
      <c r="S7" s="72"/>
      <c r="T7" s="72"/>
      <c r="U7" s="72"/>
      <c r="V7" s="72"/>
      <c r="W7" s="72" t="s">
        <v>
4</v>
      </c>
      <c r="X7" s="72"/>
      <c r="Y7" s="72"/>
      <c r="Z7" s="72"/>
      <c r="AA7" s="72"/>
      <c r="AB7" s="72"/>
      <c r="AC7" s="72"/>
      <c r="AD7" s="72" t="s">
        <v>
5</v>
      </c>
      <c r="AE7" s="72"/>
      <c r="AF7" s="72"/>
      <c r="AG7" s="72"/>
      <c r="AH7" s="72"/>
      <c r="AI7" s="72"/>
      <c r="AJ7" s="72"/>
      <c r="AK7" s="2"/>
      <c r="AL7" s="72" t="s">
        <v>
6</v>
      </c>
      <c r="AM7" s="72"/>
      <c r="AN7" s="72"/>
      <c r="AO7" s="72"/>
      <c r="AP7" s="72"/>
      <c r="AQ7" s="72"/>
      <c r="AR7" s="72"/>
      <c r="AS7" s="72"/>
      <c r="AT7" s="72" t="s">
        <v>
7</v>
      </c>
      <c r="AU7" s="72"/>
      <c r="AV7" s="72"/>
      <c r="AW7" s="72"/>
      <c r="AX7" s="72"/>
      <c r="AY7" s="72"/>
      <c r="AZ7" s="72"/>
      <c r="BA7" s="72"/>
      <c r="BB7" s="72" t="s">
        <v>
8</v>
      </c>
      <c r="BC7" s="72"/>
      <c r="BD7" s="72"/>
      <c r="BE7" s="72"/>
      <c r="BF7" s="72"/>
      <c r="BG7" s="72"/>
      <c r="BH7" s="72"/>
      <c r="BI7" s="72"/>
      <c r="BJ7" s="3"/>
      <c r="BK7" s="3"/>
      <c r="BL7" s="4" t="s">
        <v>
9</v>
      </c>
      <c r="BM7" s="5"/>
      <c r="BN7" s="5"/>
      <c r="BO7" s="5"/>
      <c r="BP7" s="5"/>
      <c r="BQ7" s="5"/>
      <c r="BR7" s="5"/>
      <c r="BS7" s="5"/>
      <c r="BT7" s="5"/>
      <c r="BU7" s="5"/>
      <c r="BV7" s="5"/>
      <c r="BW7" s="5"/>
      <c r="BX7" s="5"/>
      <c r="BY7" s="6"/>
    </row>
    <row r="8" spans="1:78" ht="18.75" customHeight="1" x14ac:dyDescent="0.15">
      <c r="A8" s="2"/>
      <c r="B8" s="73" t="str">
        <f>
データ!$I$6</f>
        <v>
法非適用</v>
      </c>
      <c r="C8" s="73"/>
      <c r="D8" s="73"/>
      <c r="E8" s="73"/>
      <c r="F8" s="73"/>
      <c r="G8" s="73"/>
      <c r="H8" s="73"/>
      <c r="I8" s="73" t="str">
        <f>
データ!$J$6</f>
        <v>
水道事業</v>
      </c>
      <c r="J8" s="73"/>
      <c r="K8" s="73"/>
      <c r="L8" s="73"/>
      <c r="M8" s="73"/>
      <c r="N8" s="73"/>
      <c r="O8" s="73"/>
      <c r="P8" s="73" t="str">
        <f>
データ!$K$6</f>
        <v>
簡易水道事業</v>
      </c>
      <c r="Q8" s="73"/>
      <c r="R8" s="73"/>
      <c r="S8" s="73"/>
      <c r="T8" s="73"/>
      <c r="U8" s="73"/>
      <c r="V8" s="73"/>
      <c r="W8" s="73" t="str">
        <f>
データ!$L$6</f>
        <v>
D3</v>
      </c>
      <c r="X8" s="73"/>
      <c r="Y8" s="73"/>
      <c r="Z8" s="73"/>
      <c r="AA8" s="73"/>
      <c r="AB8" s="73"/>
      <c r="AC8" s="73"/>
      <c r="AD8" s="73" t="str">
        <f>
データ!$M$6</f>
        <v>
非設置</v>
      </c>
      <c r="AE8" s="73"/>
      <c r="AF8" s="73"/>
      <c r="AG8" s="73"/>
      <c r="AH8" s="73"/>
      <c r="AI8" s="73"/>
      <c r="AJ8" s="73"/>
      <c r="AK8" s="2"/>
      <c r="AL8" s="67">
        <f>
データ!$R$6</f>
        <v>
2138</v>
      </c>
      <c r="AM8" s="67"/>
      <c r="AN8" s="67"/>
      <c r="AO8" s="67"/>
      <c r="AP8" s="67"/>
      <c r="AQ8" s="67"/>
      <c r="AR8" s="67"/>
      <c r="AS8" s="67"/>
      <c r="AT8" s="66">
        <f>
データ!$S$6</f>
        <v>
105.41</v>
      </c>
      <c r="AU8" s="66"/>
      <c r="AV8" s="66"/>
      <c r="AW8" s="66"/>
      <c r="AX8" s="66"/>
      <c r="AY8" s="66"/>
      <c r="AZ8" s="66"/>
      <c r="BA8" s="66"/>
      <c r="BB8" s="66">
        <f>
データ!$T$6</f>
        <v>
20.28</v>
      </c>
      <c r="BC8" s="66"/>
      <c r="BD8" s="66"/>
      <c r="BE8" s="66"/>
      <c r="BF8" s="66"/>
      <c r="BG8" s="66"/>
      <c r="BH8" s="66"/>
      <c r="BI8" s="66"/>
      <c r="BJ8" s="3"/>
      <c r="BK8" s="3"/>
      <c r="BL8" s="70" t="s">
        <v>
10</v>
      </c>
      <c r="BM8" s="71"/>
      <c r="BN8" s="7" t="s">
        <v>
11</v>
      </c>
      <c r="BO8" s="8"/>
      <c r="BP8" s="8"/>
      <c r="BQ8" s="8"/>
      <c r="BR8" s="8"/>
      <c r="BS8" s="8"/>
      <c r="BT8" s="8"/>
      <c r="BU8" s="8"/>
      <c r="BV8" s="8"/>
      <c r="BW8" s="8"/>
      <c r="BX8" s="8"/>
      <c r="BY8" s="9"/>
    </row>
    <row r="9" spans="1:78" ht="18.75" customHeight="1" x14ac:dyDescent="0.15">
      <c r="A9" s="2"/>
      <c r="B9" s="72" t="s">
        <v>
12</v>
      </c>
      <c r="C9" s="72"/>
      <c r="D9" s="72"/>
      <c r="E9" s="72"/>
      <c r="F9" s="72"/>
      <c r="G9" s="72"/>
      <c r="H9" s="72"/>
      <c r="I9" s="72" t="s">
        <v>
13</v>
      </c>
      <c r="J9" s="72"/>
      <c r="K9" s="72"/>
      <c r="L9" s="72"/>
      <c r="M9" s="72"/>
      <c r="N9" s="72"/>
      <c r="O9" s="72"/>
      <c r="P9" s="72" t="s">
        <v>
14</v>
      </c>
      <c r="Q9" s="72"/>
      <c r="R9" s="72"/>
      <c r="S9" s="72"/>
      <c r="T9" s="72"/>
      <c r="U9" s="72"/>
      <c r="V9" s="72"/>
      <c r="W9" s="72" t="s">
        <v>
15</v>
      </c>
      <c r="X9" s="72"/>
      <c r="Y9" s="72"/>
      <c r="Z9" s="72"/>
      <c r="AA9" s="72"/>
      <c r="AB9" s="72"/>
      <c r="AC9" s="72"/>
      <c r="AD9" s="2"/>
      <c r="AE9" s="2"/>
      <c r="AF9" s="2"/>
      <c r="AG9" s="2"/>
      <c r="AH9" s="3"/>
      <c r="AI9" s="2"/>
      <c r="AJ9" s="2"/>
      <c r="AK9" s="2"/>
      <c r="AL9" s="72" t="s">
        <v>
16</v>
      </c>
      <c r="AM9" s="72"/>
      <c r="AN9" s="72"/>
      <c r="AO9" s="72"/>
      <c r="AP9" s="72"/>
      <c r="AQ9" s="72"/>
      <c r="AR9" s="72"/>
      <c r="AS9" s="72"/>
      <c r="AT9" s="72" t="s">
        <v>
17</v>
      </c>
      <c r="AU9" s="72"/>
      <c r="AV9" s="72"/>
      <c r="AW9" s="72"/>
      <c r="AX9" s="72"/>
      <c r="AY9" s="72"/>
      <c r="AZ9" s="72"/>
      <c r="BA9" s="72"/>
      <c r="BB9" s="72" t="s">
        <v>
18</v>
      </c>
      <c r="BC9" s="72"/>
      <c r="BD9" s="72"/>
      <c r="BE9" s="72"/>
      <c r="BF9" s="72"/>
      <c r="BG9" s="72"/>
      <c r="BH9" s="72"/>
      <c r="BI9" s="72"/>
      <c r="BJ9" s="3"/>
      <c r="BK9" s="3"/>
      <c r="BL9" s="64" t="s">
        <v>
19</v>
      </c>
      <c r="BM9" s="65"/>
      <c r="BN9" s="10" t="s">
        <v>
20</v>
      </c>
      <c r="BO9" s="11"/>
      <c r="BP9" s="11"/>
      <c r="BQ9" s="11"/>
      <c r="BR9" s="11"/>
      <c r="BS9" s="11"/>
      <c r="BT9" s="11"/>
      <c r="BU9" s="11"/>
      <c r="BV9" s="11"/>
      <c r="BW9" s="11"/>
      <c r="BX9" s="11"/>
      <c r="BY9" s="12"/>
    </row>
    <row r="10" spans="1:78" ht="18.75" customHeight="1" x14ac:dyDescent="0.15">
      <c r="A10" s="2"/>
      <c r="B10" s="66" t="str">
        <f>
データ!$N$6</f>
        <v>
-</v>
      </c>
      <c r="C10" s="66"/>
      <c r="D10" s="66"/>
      <c r="E10" s="66"/>
      <c r="F10" s="66"/>
      <c r="G10" s="66"/>
      <c r="H10" s="66"/>
      <c r="I10" s="66" t="str">
        <f>
データ!$O$6</f>
        <v>
該当数値なし</v>
      </c>
      <c r="J10" s="66"/>
      <c r="K10" s="66"/>
      <c r="L10" s="66"/>
      <c r="M10" s="66"/>
      <c r="N10" s="66"/>
      <c r="O10" s="66"/>
      <c r="P10" s="66">
        <f>
データ!$P$6</f>
        <v>
95.81</v>
      </c>
      <c r="Q10" s="66"/>
      <c r="R10" s="66"/>
      <c r="S10" s="66"/>
      <c r="T10" s="66"/>
      <c r="U10" s="66"/>
      <c r="V10" s="66"/>
      <c r="W10" s="67">
        <f>
データ!$Q$6</f>
        <v>
2475</v>
      </c>
      <c r="X10" s="67"/>
      <c r="Y10" s="67"/>
      <c r="Z10" s="67"/>
      <c r="AA10" s="67"/>
      <c r="AB10" s="67"/>
      <c r="AC10" s="67"/>
      <c r="AD10" s="2"/>
      <c r="AE10" s="2"/>
      <c r="AF10" s="2"/>
      <c r="AG10" s="2"/>
      <c r="AH10" s="2"/>
      <c r="AI10" s="2"/>
      <c r="AJ10" s="2"/>
      <c r="AK10" s="2"/>
      <c r="AL10" s="67">
        <f>
データ!$U$6</f>
        <v>
2036</v>
      </c>
      <c r="AM10" s="67"/>
      <c r="AN10" s="67"/>
      <c r="AO10" s="67"/>
      <c r="AP10" s="67"/>
      <c r="AQ10" s="67"/>
      <c r="AR10" s="67"/>
      <c r="AS10" s="67"/>
      <c r="AT10" s="66">
        <f>
データ!$V$6</f>
        <v>
13.3</v>
      </c>
      <c r="AU10" s="66"/>
      <c r="AV10" s="66"/>
      <c r="AW10" s="66"/>
      <c r="AX10" s="66"/>
      <c r="AY10" s="66"/>
      <c r="AZ10" s="66"/>
      <c r="BA10" s="66"/>
      <c r="BB10" s="66">
        <f>
データ!$W$6</f>
        <v>
153.08000000000001</v>
      </c>
      <c r="BC10" s="66"/>
      <c r="BD10" s="66"/>
      <c r="BE10" s="66"/>
      <c r="BF10" s="66"/>
      <c r="BG10" s="66"/>
      <c r="BH10" s="66"/>
      <c r="BI10" s="66"/>
      <c r="BJ10" s="2"/>
      <c r="BK10" s="2"/>
      <c r="BL10" s="68" t="s">
        <v>
21</v>
      </c>
      <c r="BM10" s="69"/>
      <c r="BN10" s="13" t="s">
        <v>
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
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
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
109</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
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
110</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
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
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
108</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【76.03】</v>
      </c>
      <c r="F85" s="27" t="s">
        <v>
41</v>
      </c>
      <c r="G85" s="27" t="s">
        <v>
41</v>
      </c>
      <c r="H85" s="27" t="str">
        <f>
データ!BO6</f>
        <v>
【1,084.05】</v>
      </c>
      <c r="I85" s="27" t="str">
        <f>
データ!BZ6</f>
        <v>
【53.46】</v>
      </c>
      <c r="J85" s="27" t="str">
        <f>
データ!CK6</f>
        <v>
【300.47】</v>
      </c>
      <c r="K85" s="27" t="str">
        <f>
データ!CV6</f>
        <v>
【54.90】</v>
      </c>
      <c r="L85" s="27" t="str">
        <f>
データ!DG6</f>
        <v>
【73.31】</v>
      </c>
      <c r="M85" s="27" t="s">
        <v>
41</v>
      </c>
      <c r="N85" s="27" t="s">
        <v>
41</v>
      </c>
      <c r="O85" s="27" t="str">
        <f>
データ!EN6</f>
        <v>
【0.56】</v>
      </c>
    </row>
  </sheetData>
  <sheetProtection algorithmName="SHA-512" hashValue="RQ6uYXicnNLp0HxOrZZjmC4UbsL2E4CQWqzRCsfPE7JKBG6Gr3bUMbTTQS6Cyqq+YbXZVkYz/KwtlRQMv0sBWA==" saltValue="RuyZLCX7y8HgyP4wmj0nn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 right="0.196850393700787" top="0.196850393700787" bottom="0.196850393700787" header="0.196850393700787" footer="0.196850393700787"/>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ustomHeight="1" x14ac:dyDescent="0.15"/>
  <cols>
    <col min="2" max="144" width="11.875" customWidth="1"/>
  </cols>
  <sheetData>
    <row r="1" spans="1:144" ht="13.5" customHeight="1" x14ac:dyDescent="0.15">
      <c r="A1" t="s">
        <v>
42</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ht="13.5" customHeight="1" x14ac:dyDescent="0.15">
      <c r="A2" s="29" t="s">
        <v>
43</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ht="13.5" customHeight="1" x14ac:dyDescent="0.15">
      <c r="A3" s="29" t="s">
        <v>
44</v>
      </c>
      <c r="B3" s="30" t="s">
        <v>
45</v>
      </c>
      <c r="C3" s="30" t="s">
        <v>
46</v>
      </c>
      <c r="D3" s="30" t="s">
        <v>
47</v>
      </c>
      <c r="E3" s="30" t="s">
        <v>
48</v>
      </c>
      <c r="F3" s="30" t="s">
        <v>
49</v>
      </c>
      <c r="G3" s="30" t="s">
        <v>
50</v>
      </c>
      <c r="H3" s="77" t="s">
        <v>
51</v>
      </c>
      <c r="I3" s="78"/>
      <c r="J3" s="78"/>
      <c r="K3" s="78"/>
      <c r="L3" s="78"/>
      <c r="M3" s="78"/>
      <c r="N3" s="78"/>
      <c r="O3" s="78"/>
      <c r="P3" s="78"/>
      <c r="Q3" s="78"/>
      <c r="R3" s="78"/>
      <c r="S3" s="78"/>
      <c r="T3" s="78"/>
      <c r="U3" s="78"/>
      <c r="V3" s="78"/>
      <c r="W3" s="79"/>
      <c r="X3" s="83" t="s">
        <v>
24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
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ht="13.5" customHeight="1" x14ac:dyDescent="0.15">
      <c r="A4" s="29" t="s">
        <v>
52</v>
      </c>
      <c r="B4" s="31"/>
      <c r="C4" s="31"/>
      <c r="D4" s="31"/>
      <c r="E4" s="31"/>
      <c r="F4" s="31"/>
      <c r="G4" s="31"/>
      <c r="H4" s="80"/>
      <c r="I4" s="81"/>
      <c r="J4" s="81"/>
      <c r="K4" s="81"/>
      <c r="L4" s="81"/>
      <c r="M4" s="81"/>
      <c r="N4" s="81"/>
      <c r="O4" s="81"/>
      <c r="P4" s="81"/>
      <c r="Q4" s="81"/>
      <c r="R4" s="81"/>
      <c r="S4" s="81"/>
      <c r="T4" s="81"/>
      <c r="U4" s="81"/>
      <c r="V4" s="81"/>
      <c r="W4" s="82"/>
      <c r="X4" s="76" t="s">
        <v>
53</v>
      </c>
      <c r="Y4" s="76"/>
      <c r="Z4" s="76"/>
      <c r="AA4" s="76"/>
      <c r="AB4" s="76"/>
      <c r="AC4" s="76"/>
      <c r="AD4" s="76"/>
      <c r="AE4" s="76"/>
      <c r="AF4" s="76"/>
      <c r="AG4" s="76"/>
      <c r="AH4" s="76"/>
      <c r="AI4" s="76" t="s">
        <v>
54</v>
      </c>
      <c r="AJ4" s="76"/>
      <c r="AK4" s="76"/>
      <c r="AL4" s="76"/>
      <c r="AM4" s="76"/>
      <c r="AN4" s="76"/>
      <c r="AO4" s="76"/>
      <c r="AP4" s="76"/>
      <c r="AQ4" s="76"/>
      <c r="AR4" s="76"/>
      <c r="AS4" s="76"/>
      <c r="AT4" s="76" t="s">
        <v>
55</v>
      </c>
      <c r="AU4" s="76"/>
      <c r="AV4" s="76"/>
      <c r="AW4" s="76"/>
      <c r="AX4" s="76"/>
      <c r="AY4" s="76"/>
      <c r="AZ4" s="76"/>
      <c r="BA4" s="76"/>
      <c r="BB4" s="76"/>
      <c r="BC4" s="76"/>
      <c r="BD4" s="76"/>
      <c r="BE4" s="76" t="s">
        <v>
56</v>
      </c>
      <c r="BF4" s="76"/>
      <c r="BG4" s="76"/>
      <c r="BH4" s="76"/>
      <c r="BI4" s="76"/>
      <c r="BJ4" s="76"/>
      <c r="BK4" s="76"/>
      <c r="BL4" s="76"/>
      <c r="BM4" s="76"/>
      <c r="BN4" s="76"/>
      <c r="BO4" s="76"/>
      <c r="BP4" s="76" t="s">
        <v>
57</v>
      </c>
      <c r="BQ4" s="76"/>
      <c r="BR4" s="76"/>
      <c r="BS4" s="76"/>
      <c r="BT4" s="76"/>
      <c r="BU4" s="76"/>
      <c r="BV4" s="76"/>
      <c r="BW4" s="76"/>
      <c r="BX4" s="76"/>
      <c r="BY4" s="76"/>
      <c r="BZ4" s="76"/>
      <c r="CA4" s="76" t="s">
        <v>
58</v>
      </c>
      <c r="CB4" s="76"/>
      <c r="CC4" s="76"/>
      <c r="CD4" s="76"/>
      <c r="CE4" s="76"/>
      <c r="CF4" s="76"/>
      <c r="CG4" s="76"/>
      <c r="CH4" s="76"/>
      <c r="CI4" s="76"/>
      <c r="CJ4" s="76"/>
      <c r="CK4" s="76"/>
      <c r="CL4" s="76" t="s">
        <v>
59</v>
      </c>
      <c r="CM4" s="76"/>
      <c r="CN4" s="76"/>
      <c r="CO4" s="76"/>
      <c r="CP4" s="76"/>
      <c r="CQ4" s="76"/>
      <c r="CR4" s="76"/>
      <c r="CS4" s="76"/>
      <c r="CT4" s="76"/>
      <c r="CU4" s="76"/>
      <c r="CV4" s="76"/>
      <c r="CW4" s="76" t="s">
        <v>
60</v>
      </c>
      <c r="CX4" s="76"/>
      <c r="CY4" s="76"/>
      <c r="CZ4" s="76"/>
      <c r="DA4" s="76"/>
      <c r="DB4" s="76"/>
      <c r="DC4" s="76"/>
      <c r="DD4" s="76"/>
      <c r="DE4" s="76"/>
      <c r="DF4" s="76"/>
      <c r="DG4" s="76"/>
      <c r="DH4" s="76" t="s">
        <v>
61</v>
      </c>
      <c r="DI4" s="76"/>
      <c r="DJ4" s="76"/>
      <c r="DK4" s="76"/>
      <c r="DL4" s="76"/>
      <c r="DM4" s="76"/>
      <c r="DN4" s="76"/>
      <c r="DO4" s="76"/>
      <c r="DP4" s="76"/>
      <c r="DQ4" s="76"/>
      <c r="DR4" s="76"/>
      <c r="DS4" s="76" t="s">
        <v>
62</v>
      </c>
      <c r="DT4" s="76"/>
      <c r="DU4" s="76"/>
      <c r="DV4" s="76"/>
      <c r="DW4" s="76"/>
      <c r="DX4" s="76"/>
      <c r="DY4" s="76"/>
      <c r="DZ4" s="76"/>
      <c r="EA4" s="76"/>
      <c r="EB4" s="76"/>
      <c r="EC4" s="76"/>
      <c r="ED4" s="76" t="s">
        <v>
63</v>
      </c>
      <c r="EE4" s="76"/>
      <c r="EF4" s="76"/>
      <c r="EG4" s="76"/>
      <c r="EH4" s="76"/>
      <c r="EI4" s="76"/>
      <c r="EJ4" s="76"/>
      <c r="EK4" s="76"/>
      <c r="EL4" s="76"/>
      <c r="EM4" s="76"/>
      <c r="EN4" s="76"/>
    </row>
    <row r="5" spans="1:144" ht="13.5" customHeight="1" x14ac:dyDescent="0.15">
      <c r="A5" s="29" t="s">
        <v>
64</v>
      </c>
      <c r="B5" s="32"/>
      <c r="C5" s="32"/>
      <c r="D5" s="32"/>
      <c r="E5" s="32"/>
      <c r="F5" s="32"/>
      <c r="G5" s="32"/>
      <c r="H5" s="33" t="s">
        <v>
65</v>
      </c>
      <c r="I5" s="33" t="s">
        <v>
66</v>
      </c>
      <c r="J5" s="33" t="s">
        <v>
67</v>
      </c>
      <c r="K5" s="33" t="s">
        <v>
68</v>
      </c>
      <c r="L5" s="33" t="s">
        <v>
69</v>
      </c>
      <c r="M5" s="33" t="s">
        <v>
5</v>
      </c>
      <c r="N5" s="33" t="s">
        <v>
70</v>
      </c>
      <c r="O5" s="33" t="s">
        <v>
71</v>
      </c>
      <c r="P5" s="33" t="s">
        <v>
72</v>
      </c>
      <c r="Q5" s="33" t="s">
        <v>
73</v>
      </c>
      <c r="R5" s="33" t="s">
        <v>
74</v>
      </c>
      <c r="S5" s="33" t="s">
        <v>
75</v>
      </c>
      <c r="T5" s="33" t="s">
        <v>
76</v>
      </c>
      <c r="U5" s="33" t="s">
        <v>
77</v>
      </c>
      <c r="V5" s="33" t="s">
        <v>
78</v>
      </c>
      <c r="W5" s="33" t="s">
        <v>
79</v>
      </c>
      <c r="X5" s="33" t="s">
        <v>
80</v>
      </c>
      <c r="Y5" s="33" t="s">
        <v>
81</v>
      </c>
      <c r="Z5" s="33" t="s">
        <v>
82</v>
      </c>
      <c r="AA5" s="33" t="s">
        <v>
83</v>
      </c>
      <c r="AB5" s="33" t="s">
        <v>
84</v>
      </c>
      <c r="AC5" s="33" t="s">
        <v>
85</v>
      </c>
      <c r="AD5" s="33" t="s">
        <v>
86</v>
      </c>
      <c r="AE5" s="33" t="s">
        <v>
87</v>
      </c>
      <c r="AF5" s="33" t="s">
        <v>
88</v>
      </c>
      <c r="AG5" s="33" t="s">
        <v>
89</v>
      </c>
      <c r="AH5" s="33" t="s">
        <v>
29</v>
      </c>
      <c r="AI5" s="33" t="s">
        <v>
80</v>
      </c>
      <c r="AJ5" s="33" t="s">
        <v>
81</v>
      </c>
      <c r="AK5" s="33" t="s">
        <v>
82</v>
      </c>
      <c r="AL5" s="33" t="s">
        <v>
83</v>
      </c>
      <c r="AM5" s="33" t="s">
        <v>
84</v>
      </c>
      <c r="AN5" s="33" t="s">
        <v>
85</v>
      </c>
      <c r="AO5" s="33" t="s">
        <v>
86</v>
      </c>
      <c r="AP5" s="33" t="s">
        <v>
87</v>
      </c>
      <c r="AQ5" s="33" t="s">
        <v>
88</v>
      </c>
      <c r="AR5" s="33" t="s">
        <v>
89</v>
      </c>
      <c r="AS5" s="33" t="s">
        <v>
29</v>
      </c>
      <c r="AT5" s="33" t="s">
        <v>
80</v>
      </c>
      <c r="AU5" s="33" t="s">
        <v>
81</v>
      </c>
      <c r="AV5" s="33" t="s">
        <v>
82</v>
      </c>
      <c r="AW5" s="33" t="s">
        <v>
83</v>
      </c>
      <c r="AX5" s="33" t="s">
        <v>
84</v>
      </c>
      <c r="AY5" s="33" t="s">
        <v>
85</v>
      </c>
      <c r="AZ5" s="33" t="s">
        <v>
86</v>
      </c>
      <c r="BA5" s="33" t="s">
        <v>
87</v>
      </c>
      <c r="BB5" s="33" t="s">
        <v>
88</v>
      </c>
      <c r="BC5" s="33" t="s">
        <v>
89</v>
      </c>
      <c r="BD5" s="33" t="s">
        <v>
29</v>
      </c>
      <c r="BE5" s="33" t="s">
        <v>
80</v>
      </c>
      <c r="BF5" s="33" t="s">
        <v>
81</v>
      </c>
      <c r="BG5" s="33" t="s">
        <v>
82</v>
      </c>
      <c r="BH5" s="33" t="s">
        <v>
83</v>
      </c>
      <c r="BI5" s="33" t="s">
        <v>
84</v>
      </c>
      <c r="BJ5" s="33" t="s">
        <v>
85</v>
      </c>
      <c r="BK5" s="33" t="s">
        <v>
86</v>
      </c>
      <c r="BL5" s="33" t="s">
        <v>
87</v>
      </c>
      <c r="BM5" s="33" t="s">
        <v>
88</v>
      </c>
      <c r="BN5" s="33" t="s">
        <v>
89</v>
      </c>
      <c r="BO5" s="33" t="s">
        <v>
29</v>
      </c>
      <c r="BP5" s="33" t="s">
        <v>
80</v>
      </c>
      <c r="BQ5" s="33" t="s">
        <v>
81</v>
      </c>
      <c r="BR5" s="33" t="s">
        <v>
82</v>
      </c>
      <c r="BS5" s="33" t="s">
        <v>
83</v>
      </c>
      <c r="BT5" s="33" t="s">
        <v>
84</v>
      </c>
      <c r="BU5" s="33" t="s">
        <v>
85</v>
      </c>
      <c r="BV5" s="33" t="s">
        <v>
86</v>
      </c>
      <c r="BW5" s="33" t="s">
        <v>
87</v>
      </c>
      <c r="BX5" s="33" t="s">
        <v>
88</v>
      </c>
      <c r="BY5" s="33" t="s">
        <v>
89</v>
      </c>
      <c r="BZ5" s="33" t="s">
        <v>
29</v>
      </c>
      <c r="CA5" s="33" t="s">
        <v>
80</v>
      </c>
      <c r="CB5" s="33" t="s">
        <v>
81</v>
      </c>
      <c r="CC5" s="33" t="s">
        <v>
82</v>
      </c>
      <c r="CD5" s="33" t="s">
        <v>
83</v>
      </c>
      <c r="CE5" s="33" t="s">
        <v>
84</v>
      </c>
      <c r="CF5" s="33" t="s">
        <v>
85</v>
      </c>
      <c r="CG5" s="33" t="s">
        <v>
86</v>
      </c>
      <c r="CH5" s="33" t="s">
        <v>
87</v>
      </c>
      <c r="CI5" s="33" t="s">
        <v>
88</v>
      </c>
      <c r="CJ5" s="33" t="s">
        <v>
89</v>
      </c>
      <c r="CK5" s="33" t="s">
        <v>
29</v>
      </c>
      <c r="CL5" s="33" t="s">
        <v>
80</v>
      </c>
      <c r="CM5" s="33" t="s">
        <v>
81</v>
      </c>
      <c r="CN5" s="33" t="s">
        <v>
82</v>
      </c>
      <c r="CO5" s="33" t="s">
        <v>
83</v>
      </c>
      <c r="CP5" s="33" t="s">
        <v>
84</v>
      </c>
      <c r="CQ5" s="33" t="s">
        <v>
85</v>
      </c>
      <c r="CR5" s="33" t="s">
        <v>
86</v>
      </c>
      <c r="CS5" s="33" t="s">
        <v>
87</v>
      </c>
      <c r="CT5" s="33" t="s">
        <v>
88</v>
      </c>
      <c r="CU5" s="33" t="s">
        <v>
89</v>
      </c>
      <c r="CV5" s="33" t="s">
        <v>
29</v>
      </c>
      <c r="CW5" s="33" t="s">
        <v>
80</v>
      </c>
      <c r="CX5" s="33" t="s">
        <v>
81</v>
      </c>
      <c r="CY5" s="33" t="s">
        <v>
82</v>
      </c>
      <c r="CZ5" s="33" t="s">
        <v>
83</v>
      </c>
      <c r="DA5" s="33" t="s">
        <v>
84</v>
      </c>
      <c r="DB5" s="33" t="s">
        <v>
85</v>
      </c>
      <c r="DC5" s="33" t="s">
        <v>
86</v>
      </c>
      <c r="DD5" s="33" t="s">
        <v>
87</v>
      </c>
      <c r="DE5" s="33" t="s">
        <v>
88</v>
      </c>
      <c r="DF5" s="33" t="s">
        <v>
89</v>
      </c>
      <c r="DG5" s="33" t="s">
        <v>
29</v>
      </c>
      <c r="DH5" s="33" t="s">
        <v>
80</v>
      </c>
      <c r="DI5" s="33" t="s">
        <v>
81</v>
      </c>
      <c r="DJ5" s="33" t="s">
        <v>
82</v>
      </c>
      <c r="DK5" s="33" t="s">
        <v>
83</v>
      </c>
      <c r="DL5" s="33" t="s">
        <v>
84</v>
      </c>
      <c r="DM5" s="33" t="s">
        <v>
85</v>
      </c>
      <c r="DN5" s="33" t="s">
        <v>
86</v>
      </c>
      <c r="DO5" s="33" t="s">
        <v>
87</v>
      </c>
      <c r="DP5" s="33" t="s">
        <v>
88</v>
      </c>
      <c r="DQ5" s="33" t="s">
        <v>
89</v>
      </c>
      <c r="DR5" s="33" t="s">
        <v>
29</v>
      </c>
      <c r="DS5" s="33" t="s">
        <v>
80</v>
      </c>
      <c r="DT5" s="33" t="s">
        <v>
81</v>
      </c>
      <c r="DU5" s="33" t="s">
        <v>
82</v>
      </c>
      <c r="DV5" s="33" t="s">
        <v>
83</v>
      </c>
      <c r="DW5" s="33" t="s">
        <v>
84</v>
      </c>
      <c r="DX5" s="33" t="s">
        <v>
85</v>
      </c>
      <c r="DY5" s="33" t="s">
        <v>
86</v>
      </c>
      <c r="DZ5" s="33" t="s">
        <v>
87</v>
      </c>
      <c r="EA5" s="33" t="s">
        <v>
88</v>
      </c>
      <c r="EB5" s="33" t="s">
        <v>
89</v>
      </c>
      <c r="EC5" s="33" t="s">
        <v>
29</v>
      </c>
      <c r="ED5" s="33" t="s">
        <v>
80</v>
      </c>
      <c r="EE5" s="33" t="s">
        <v>
81</v>
      </c>
      <c r="EF5" s="33" t="s">
        <v>
82</v>
      </c>
      <c r="EG5" s="33" t="s">
        <v>
83</v>
      </c>
      <c r="EH5" s="33" t="s">
        <v>
84</v>
      </c>
      <c r="EI5" s="33" t="s">
        <v>
85</v>
      </c>
      <c r="EJ5" s="33" t="s">
        <v>
86</v>
      </c>
      <c r="EK5" s="33" t="s">
        <v>
87</v>
      </c>
      <c r="EL5" s="33" t="s">
        <v>
88</v>
      </c>
      <c r="EM5" s="33" t="s">
        <v>
89</v>
      </c>
      <c r="EN5" s="33" t="s">
        <v>
29</v>
      </c>
    </row>
    <row r="6" spans="1:144" s="37" customFormat="1" ht="13.5" customHeight="1" x14ac:dyDescent="0.15">
      <c r="A6" s="29" t="s">
        <v>
90</v>
      </c>
      <c r="B6" s="34">
        <f>
B7</f>
        <v>
2019</v>
      </c>
      <c r="C6" s="34">
        <f t="shared" ref="C6:W6" si="3">
C7</f>
        <v>
133078</v>
      </c>
      <c r="D6" s="34">
        <f t="shared" si="3"/>
        <v>
47</v>
      </c>
      <c r="E6" s="34">
        <f t="shared" si="3"/>
        <v>
1</v>
      </c>
      <c r="F6" s="34">
        <f t="shared" si="3"/>
        <v>
0</v>
      </c>
      <c r="G6" s="34">
        <f t="shared" si="3"/>
        <v>
0</v>
      </c>
      <c r="H6" s="34" t="str">
        <f t="shared" si="3"/>
        <v>
東京都　檜原村</v>
      </c>
      <c r="I6" s="34" t="str">
        <f t="shared" si="3"/>
        <v>
法非適用</v>
      </c>
      <c r="J6" s="34" t="str">
        <f t="shared" si="3"/>
        <v>
水道事業</v>
      </c>
      <c r="K6" s="34" t="str">
        <f t="shared" si="3"/>
        <v>
簡易水道事業</v>
      </c>
      <c r="L6" s="34" t="str">
        <f t="shared" si="3"/>
        <v>
D3</v>
      </c>
      <c r="M6" s="34" t="str">
        <f t="shared" si="3"/>
        <v>
非設置</v>
      </c>
      <c r="N6" s="35" t="str">
        <f t="shared" si="3"/>
        <v>
-</v>
      </c>
      <c r="O6" s="35" t="str">
        <f t="shared" si="3"/>
        <v>
該当数値なし</v>
      </c>
      <c r="P6" s="35">
        <f t="shared" si="3"/>
        <v>
95.81</v>
      </c>
      <c r="Q6" s="35">
        <f t="shared" si="3"/>
        <v>
2475</v>
      </c>
      <c r="R6" s="35">
        <f t="shared" si="3"/>
        <v>
2138</v>
      </c>
      <c r="S6" s="35">
        <f t="shared" si="3"/>
        <v>
105.41</v>
      </c>
      <c r="T6" s="35">
        <f t="shared" si="3"/>
        <v>
20.28</v>
      </c>
      <c r="U6" s="35">
        <f t="shared" si="3"/>
        <v>
2036</v>
      </c>
      <c r="V6" s="35">
        <f t="shared" si="3"/>
        <v>
13.3</v>
      </c>
      <c r="W6" s="35">
        <f t="shared" si="3"/>
        <v>
153.08000000000001</v>
      </c>
      <c r="X6" s="36">
        <f>
IF(X7="",NA(),X7)</f>
        <v>
86.8</v>
      </c>
      <c r="Y6" s="36">
        <f t="shared" ref="Y6:AG6" si="4">
IF(Y7="",NA(),Y7)</f>
        <v>
86.87</v>
      </c>
      <c r="Z6" s="36">
        <f t="shared" si="4"/>
        <v>
85.32</v>
      </c>
      <c r="AA6" s="36">
        <f t="shared" si="4"/>
        <v>
91.43</v>
      </c>
      <c r="AB6" s="36">
        <f t="shared" si="4"/>
        <v>
92.35</v>
      </c>
      <c r="AC6" s="36">
        <f t="shared" si="4"/>
        <v>
76.27</v>
      </c>
      <c r="AD6" s="36">
        <f t="shared" si="4"/>
        <v>
77.56</v>
      </c>
      <c r="AE6" s="36">
        <f t="shared" si="4"/>
        <v>
78.510000000000005</v>
      </c>
      <c r="AF6" s="36">
        <f t="shared" si="4"/>
        <v>
77.91</v>
      </c>
      <c r="AG6" s="36">
        <f t="shared" si="4"/>
        <v>
79.099999999999994</v>
      </c>
      <c r="AH6" s="35" t="str">
        <f>
IF(AH7="","",IF(AH7="-","【-】","【"&amp;SUBSTITUTE(TEXT(AH7,"#,##0.00"),"-","△")&amp;"】"))</f>
        <v>
【76.03】</v>
      </c>
      <c r="AI6" s="35" t="e">
        <f>
IF(AI7="",NA(),AI7)</f>
        <v>
#N/A</v>
      </c>
      <c r="AJ6" s="35" t="e">
        <f t="shared" ref="AJ6:AR6" si="5">
IF(AJ7="",NA(),AJ7)</f>
        <v>
#N/A</v>
      </c>
      <c r="AK6" s="35" t="e">
        <f t="shared" si="5"/>
        <v>
#N/A</v>
      </c>
      <c r="AL6" s="35" t="e">
        <f t="shared" si="5"/>
        <v>
#N/A</v>
      </c>
      <c r="AM6" s="35" t="e">
        <f t="shared" si="5"/>
        <v>
#N/A</v>
      </c>
      <c r="AN6" s="35" t="e">
        <f t="shared" si="5"/>
        <v>
#N/A</v>
      </c>
      <c r="AO6" s="35" t="e">
        <f t="shared" si="5"/>
        <v>
#N/A</v>
      </c>
      <c r="AP6" s="35" t="e">
        <f t="shared" si="5"/>
        <v>
#N/A</v>
      </c>
      <c r="AQ6" s="35" t="e">
        <f t="shared" si="5"/>
        <v>
#N/A</v>
      </c>
      <c r="AR6" s="35" t="e">
        <f t="shared" si="5"/>
        <v>
#N/A</v>
      </c>
      <c r="AS6" s="35" t="str">
        <f>
IF(AS7="","",IF(AS7="-","【-】","【"&amp;SUBSTITUTE(TEXT(AS7,"#,##0.00"),"-","△")&amp;"】"))</f>
        <v/>
      </c>
      <c r="AT6" s="35" t="e">
        <f>
IF(AT7="",NA(),AT7)</f>
        <v>
#N/A</v>
      </c>
      <c r="AU6" s="35" t="e">
        <f t="shared" ref="AU6:BC6" si="6">
IF(AU7="",NA(),AU7)</f>
        <v>
#N/A</v>
      </c>
      <c r="AV6" s="35" t="e">
        <f t="shared" si="6"/>
        <v>
#N/A</v>
      </c>
      <c r="AW6" s="35" t="e">
        <f t="shared" si="6"/>
        <v>
#N/A</v>
      </c>
      <c r="AX6" s="35" t="e">
        <f t="shared" si="6"/>
        <v>
#N/A</v>
      </c>
      <c r="AY6" s="35" t="e">
        <f t="shared" si="6"/>
        <v>
#N/A</v>
      </c>
      <c r="AZ6" s="35" t="e">
        <f t="shared" si="6"/>
        <v>
#N/A</v>
      </c>
      <c r="BA6" s="35" t="e">
        <f t="shared" si="6"/>
        <v>
#N/A</v>
      </c>
      <c r="BB6" s="35" t="e">
        <f t="shared" si="6"/>
        <v>
#N/A</v>
      </c>
      <c r="BC6" s="35" t="e">
        <f t="shared" si="6"/>
        <v>
#N/A</v>
      </c>
      <c r="BD6" s="35" t="str">
        <f>
IF(BD7="","",IF(BD7="-","【-】","【"&amp;SUBSTITUTE(TEXT(BD7,"#,##0.00"),"-","△")&amp;"】"))</f>
        <v/>
      </c>
      <c r="BE6" s="36">
        <f>
IF(BE7="",NA(),BE7)</f>
        <v>
147.58000000000001</v>
      </c>
      <c r="BF6" s="36">
        <f t="shared" ref="BF6:BN6" si="7">
IF(BF7="",NA(),BF7)</f>
        <v>
128.6</v>
      </c>
      <c r="BG6" s="36">
        <f t="shared" si="7"/>
        <v>
109.74</v>
      </c>
      <c r="BH6" s="36">
        <f t="shared" si="7"/>
        <v>
92.78</v>
      </c>
      <c r="BI6" s="36">
        <f t="shared" si="7"/>
        <v>
86.87</v>
      </c>
      <c r="BJ6" s="36">
        <f t="shared" si="7"/>
        <v>
1134.67</v>
      </c>
      <c r="BK6" s="36">
        <f t="shared" si="7"/>
        <v>
1144.79</v>
      </c>
      <c r="BL6" s="36">
        <f t="shared" si="7"/>
        <v>
1061.58</v>
      </c>
      <c r="BM6" s="36">
        <f t="shared" si="7"/>
        <v>
1007.7</v>
      </c>
      <c r="BN6" s="36">
        <f t="shared" si="7"/>
        <v>
1018.52</v>
      </c>
      <c r="BO6" s="35" t="str">
        <f>
IF(BO7="","",IF(BO7="-","【-】","【"&amp;SUBSTITUTE(TEXT(BO7,"#,##0.00"),"-","△")&amp;"】"))</f>
        <v>
【1,084.05】</v>
      </c>
      <c r="BP6" s="36">
        <f>
IF(BP7="",NA(),BP7)</f>
        <v>
85.39</v>
      </c>
      <c r="BQ6" s="36">
        <f t="shared" ref="BQ6:BY6" si="8">
IF(BQ7="",NA(),BQ7)</f>
        <v>
66.599999999999994</v>
      </c>
      <c r="BR6" s="36">
        <f t="shared" si="8"/>
        <v>
72.33</v>
      </c>
      <c r="BS6" s="36">
        <f t="shared" si="8"/>
        <v>
89.36</v>
      </c>
      <c r="BT6" s="36">
        <f t="shared" si="8"/>
        <v>
77.55</v>
      </c>
      <c r="BU6" s="36">
        <f t="shared" si="8"/>
        <v>
40.6</v>
      </c>
      <c r="BV6" s="36">
        <f t="shared" si="8"/>
        <v>
56.04</v>
      </c>
      <c r="BW6" s="36">
        <f t="shared" si="8"/>
        <v>
58.52</v>
      </c>
      <c r="BX6" s="36">
        <f t="shared" si="8"/>
        <v>
59.22</v>
      </c>
      <c r="BY6" s="36">
        <f t="shared" si="8"/>
        <v>
58.79</v>
      </c>
      <c r="BZ6" s="35" t="str">
        <f>
IF(BZ7="","",IF(BZ7="-","【-】","【"&amp;SUBSTITUTE(TEXT(BZ7,"#,##0.00"),"-","△")&amp;"】"))</f>
        <v>
【53.46】</v>
      </c>
      <c r="CA6" s="36">
        <f>
IF(CA7="",NA(),CA7)</f>
        <v>
212.95</v>
      </c>
      <c r="CB6" s="36">
        <f t="shared" ref="CB6:CJ6" si="9">
IF(CB7="",NA(),CB7)</f>
        <v>
278.47000000000003</v>
      </c>
      <c r="CC6" s="36">
        <f t="shared" si="9"/>
        <v>
252.6</v>
      </c>
      <c r="CD6" s="36">
        <f t="shared" si="9"/>
        <v>
204.44</v>
      </c>
      <c r="CE6" s="36">
        <f t="shared" si="9"/>
        <v>
232.23</v>
      </c>
      <c r="CF6" s="36">
        <f t="shared" si="9"/>
        <v>
440.03</v>
      </c>
      <c r="CG6" s="36">
        <f t="shared" si="9"/>
        <v>
304.35000000000002</v>
      </c>
      <c r="CH6" s="36">
        <f t="shared" si="9"/>
        <v>
296.3</v>
      </c>
      <c r="CI6" s="36">
        <f t="shared" si="9"/>
        <v>
292.89999999999998</v>
      </c>
      <c r="CJ6" s="36">
        <f t="shared" si="9"/>
        <v>
298.25</v>
      </c>
      <c r="CK6" s="35" t="str">
        <f>
IF(CK7="","",IF(CK7="-","【-】","【"&amp;SUBSTITUTE(TEXT(CK7,"#,##0.00"),"-","△")&amp;"】"))</f>
        <v>
【300.47】</v>
      </c>
      <c r="CL6" s="36">
        <f>
IF(CL7="",NA(),CL7)</f>
        <v>
53.54</v>
      </c>
      <c r="CM6" s="36">
        <f t="shared" ref="CM6:CU6" si="10">
IF(CM7="",NA(),CM7)</f>
        <v>
52.05</v>
      </c>
      <c r="CN6" s="36">
        <f t="shared" si="10"/>
        <v>
52.05</v>
      </c>
      <c r="CO6" s="36">
        <f t="shared" si="10"/>
        <v>
51.91</v>
      </c>
      <c r="CP6" s="36">
        <f t="shared" si="10"/>
        <v>
53.79</v>
      </c>
      <c r="CQ6" s="36">
        <f t="shared" si="10"/>
        <v>
57.29</v>
      </c>
      <c r="CR6" s="36">
        <f t="shared" si="10"/>
        <v>
55.9</v>
      </c>
      <c r="CS6" s="36">
        <f t="shared" si="10"/>
        <v>
57.3</v>
      </c>
      <c r="CT6" s="36">
        <f t="shared" si="10"/>
        <v>
56.76</v>
      </c>
      <c r="CU6" s="36">
        <f t="shared" si="10"/>
        <v>
56.04</v>
      </c>
      <c r="CV6" s="35" t="str">
        <f>
IF(CV7="","",IF(CV7="-","【-】","【"&amp;SUBSTITUTE(TEXT(CV7,"#,##0.00"),"-","△")&amp;"】"))</f>
        <v>
【54.90】</v>
      </c>
      <c r="CW6" s="36">
        <f>
IF(CW7="",NA(),CW7)</f>
        <v>
79.010000000000005</v>
      </c>
      <c r="CX6" s="36">
        <f t="shared" ref="CX6:DF6" si="11">
IF(CX7="",NA(),CX7)</f>
        <v>
79.5</v>
      </c>
      <c r="CY6" s="36">
        <f t="shared" si="11"/>
        <v>
79.819999999999993</v>
      </c>
      <c r="CZ6" s="36">
        <f t="shared" si="11"/>
        <v>
80.099999999999994</v>
      </c>
      <c r="DA6" s="36">
        <f t="shared" si="11"/>
        <v>
75</v>
      </c>
      <c r="DB6" s="36">
        <f t="shared" si="11"/>
        <v>
73.69</v>
      </c>
      <c r="DC6" s="36">
        <f t="shared" si="11"/>
        <v>
73.28</v>
      </c>
      <c r="DD6" s="36">
        <f t="shared" si="11"/>
        <v>
72.42</v>
      </c>
      <c r="DE6" s="36">
        <f t="shared" si="11"/>
        <v>
73.069999999999993</v>
      </c>
      <c r="DF6" s="36">
        <f t="shared" si="11"/>
        <v>
72.78</v>
      </c>
      <c r="DG6" s="35" t="str">
        <f>
IF(DG7="","",IF(DG7="-","【-】","【"&amp;SUBSTITUTE(TEXT(DG7,"#,##0.00"),"-","△")&amp;"】"))</f>
        <v>
【73.31】</v>
      </c>
      <c r="DH6" s="35" t="e">
        <f>
IF(DH7="",NA(),DH7)</f>
        <v>
#N/A</v>
      </c>
      <c r="DI6" s="35" t="e">
        <f t="shared" ref="DI6:DQ6" si="12">
IF(DI7="",NA(),DI7)</f>
        <v>
#N/A</v>
      </c>
      <c r="DJ6" s="35" t="e">
        <f t="shared" si="12"/>
        <v>
#N/A</v>
      </c>
      <c r="DK6" s="35" t="e">
        <f t="shared" si="12"/>
        <v>
#N/A</v>
      </c>
      <c r="DL6" s="35" t="e">
        <f t="shared" si="12"/>
        <v>
#N/A</v>
      </c>
      <c r="DM6" s="35" t="e">
        <f t="shared" si="12"/>
        <v>
#N/A</v>
      </c>
      <c r="DN6" s="35" t="e">
        <f t="shared" si="12"/>
        <v>
#N/A</v>
      </c>
      <c r="DO6" s="35" t="e">
        <f t="shared" si="12"/>
        <v>
#N/A</v>
      </c>
      <c r="DP6" s="35" t="e">
        <f t="shared" si="12"/>
        <v>
#N/A</v>
      </c>
      <c r="DQ6" s="35" t="e">
        <f t="shared" si="12"/>
        <v>
#N/A</v>
      </c>
      <c r="DR6" s="35" t="str">
        <f>
IF(DR7="","",IF(DR7="-","【-】","【"&amp;SUBSTITUTE(TEXT(DR7,"#,##0.00"),"-","△")&amp;"】"))</f>
        <v/>
      </c>
      <c r="DS6" s="35" t="e">
        <f>
IF(DS7="",NA(),DS7)</f>
        <v>
#N/A</v>
      </c>
      <c r="DT6" s="35" t="e">
        <f t="shared" ref="DT6:EB6" si="13">
IF(DT7="",NA(),DT7)</f>
        <v>
#N/A</v>
      </c>
      <c r="DU6" s="35" t="e">
        <f t="shared" si="13"/>
        <v>
#N/A</v>
      </c>
      <c r="DV6" s="35" t="e">
        <f t="shared" si="13"/>
        <v>
#N/A</v>
      </c>
      <c r="DW6" s="35" t="e">
        <f t="shared" si="13"/>
        <v>
#N/A</v>
      </c>
      <c r="DX6" s="35" t="e">
        <f t="shared" si="13"/>
        <v>
#N/A</v>
      </c>
      <c r="DY6" s="35" t="e">
        <f t="shared" si="13"/>
        <v>
#N/A</v>
      </c>
      <c r="DZ6" s="35" t="e">
        <f t="shared" si="13"/>
        <v>
#N/A</v>
      </c>
      <c r="EA6" s="35" t="e">
        <f t="shared" si="13"/>
        <v>
#N/A</v>
      </c>
      <c r="EB6" s="35" t="e">
        <f t="shared" si="13"/>
        <v>
#N/A</v>
      </c>
      <c r="EC6" s="35" t="str">
        <f>
IF(EC7="","",IF(EC7="-","【-】","【"&amp;SUBSTITUTE(TEXT(EC7,"#,##0.00"),"-","△")&amp;"】"))</f>
        <v/>
      </c>
      <c r="ED6" s="36">
        <f>
IF(ED7="",NA(),ED7)</f>
        <v>
2.2400000000000002</v>
      </c>
      <c r="EE6" s="36">
        <f t="shared" ref="EE6:EM6" si="14">
IF(EE7="",NA(),EE7)</f>
        <v>
1.52</v>
      </c>
      <c r="EF6" s="36">
        <f t="shared" si="14"/>
        <v>
2.1800000000000002</v>
      </c>
      <c r="EG6" s="36">
        <f t="shared" si="14"/>
        <v>
3.66</v>
      </c>
      <c r="EH6" s="35">
        <f t="shared" si="14"/>
        <v>
0</v>
      </c>
      <c r="EI6" s="36">
        <f t="shared" si="14"/>
        <v>
0.65</v>
      </c>
      <c r="EJ6" s="36">
        <f t="shared" si="14"/>
        <v>
0.53</v>
      </c>
      <c r="EK6" s="36">
        <f t="shared" si="14"/>
        <v>
0.72</v>
      </c>
      <c r="EL6" s="36">
        <f t="shared" si="14"/>
        <v>
0.53</v>
      </c>
      <c r="EM6" s="36">
        <f t="shared" si="14"/>
        <v>
0.71</v>
      </c>
      <c r="EN6" s="35" t="str">
        <f>
IF(EN7="","",IF(EN7="-","【-】","【"&amp;SUBSTITUTE(TEXT(EN7,"#,##0.00"),"-","△")&amp;"】"))</f>
        <v>
【0.56】</v>
      </c>
    </row>
    <row r="7" spans="1:144" s="37" customFormat="1" ht="13.5" customHeight="1" x14ac:dyDescent="0.15">
      <c r="A7" s="29"/>
      <c r="B7" s="38">
        <v>
2019</v>
      </c>
      <c r="C7" s="38">
        <v>
133078</v>
      </c>
      <c r="D7" s="38">
        <v>
47</v>
      </c>
      <c r="E7" s="38">
        <v>
1</v>
      </c>
      <c r="F7" s="38">
        <v>
0</v>
      </c>
      <c r="G7" s="38">
        <v>
0</v>
      </c>
      <c r="H7" s="38" t="s">
        <v>
91</v>
      </c>
      <c r="I7" s="38" t="s">
        <v>
92</v>
      </c>
      <c r="J7" s="38" t="s">
        <v>
93</v>
      </c>
      <c r="K7" s="38" t="s">
        <v>
94</v>
      </c>
      <c r="L7" s="38" t="s">
        <v>
95</v>
      </c>
      <c r="M7" s="38" t="s">
        <v>
96</v>
      </c>
      <c r="N7" s="39" t="s">
        <v>
41</v>
      </c>
      <c r="O7" s="39" t="s">
        <v>
97</v>
      </c>
      <c r="P7" s="39">
        <v>
95.81</v>
      </c>
      <c r="Q7" s="39">
        <v>
2475</v>
      </c>
      <c r="R7" s="39">
        <v>
2138</v>
      </c>
      <c r="S7" s="39">
        <v>
105.41</v>
      </c>
      <c r="T7" s="39">
        <v>
20.28</v>
      </c>
      <c r="U7" s="39">
        <v>
2036</v>
      </c>
      <c r="V7" s="39">
        <v>
13.3</v>
      </c>
      <c r="W7" s="39">
        <v>
153.08000000000001</v>
      </c>
      <c r="X7" s="39">
        <v>
86.8</v>
      </c>
      <c r="Y7" s="39">
        <v>
86.87</v>
      </c>
      <c r="Z7" s="39">
        <v>
85.32</v>
      </c>
      <c r="AA7" s="39">
        <v>
91.43</v>
      </c>
      <c r="AB7" s="39">
        <v>
92.35</v>
      </c>
      <c r="AC7" s="39">
        <v>
76.27</v>
      </c>
      <c r="AD7" s="39">
        <v>
77.56</v>
      </c>
      <c r="AE7" s="39">
        <v>
78.510000000000005</v>
      </c>
      <c r="AF7" s="39">
        <v>
77.91</v>
      </c>
      <c r="AG7" s="39">
        <v>
79.099999999999994</v>
      </c>
      <c r="AH7" s="39">
        <v>
76.03</v>
      </c>
      <c r="AI7" s="39"/>
      <c r="AJ7" s="39"/>
      <c r="AK7" s="39"/>
      <c r="AL7" s="39"/>
      <c r="AM7" s="39"/>
      <c r="AN7" s="39"/>
      <c r="AO7" s="39"/>
      <c r="AP7" s="39"/>
      <c r="AQ7" s="39"/>
      <c r="AR7" s="39"/>
      <c r="AS7" s="39"/>
      <c r="AT7" s="39"/>
      <c r="AU7" s="39"/>
      <c r="AV7" s="39"/>
      <c r="AW7" s="39"/>
      <c r="AX7" s="39"/>
      <c r="AY7" s="39"/>
      <c r="AZ7" s="39"/>
      <c r="BA7" s="39"/>
      <c r="BB7" s="39"/>
      <c r="BC7" s="39"/>
      <c r="BD7" s="39"/>
      <c r="BE7" s="39">
        <v>
147.58000000000001</v>
      </c>
      <c r="BF7" s="39">
        <v>
128.6</v>
      </c>
      <c r="BG7" s="39">
        <v>
109.74</v>
      </c>
      <c r="BH7" s="39">
        <v>
92.78</v>
      </c>
      <c r="BI7" s="39">
        <v>
86.87</v>
      </c>
      <c r="BJ7" s="39">
        <v>
1134.67</v>
      </c>
      <c r="BK7" s="39">
        <v>
1144.79</v>
      </c>
      <c r="BL7" s="39">
        <v>
1061.58</v>
      </c>
      <c r="BM7" s="39">
        <v>
1007.7</v>
      </c>
      <c r="BN7" s="39">
        <v>
1018.52</v>
      </c>
      <c r="BO7" s="39">
        <v>
1084.05</v>
      </c>
      <c r="BP7" s="39">
        <v>
85.39</v>
      </c>
      <c r="BQ7" s="39">
        <v>
66.599999999999994</v>
      </c>
      <c r="BR7" s="39">
        <v>
72.33</v>
      </c>
      <c r="BS7" s="39">
        <v>
89.36</v>
      </c>
      <c r="BT7" s="39">
        <v>
77.55</v>
      </c>
      <c r="BU7" s="39">
        <v>
40.6</v>
      </c>
      <c r="BV7" s="39">
        <v>
56.04</v>
      </c>
      <c r="BW7" s="39">
        <v>
58.52</v>
      </c>
      <c r="BX7" s="39">
        <v>
59.22</v>
      </c>
      <c r="BY7" s="39">
        <v>
58.79</v>
      </c>
      <c r="BZ7" s="39">
        <v>
53.46</v>
      </c>
      <c r="CA7" s="39">
        <v>
212.95</v>
      </c>
      <c r="CB7" s="39">
        <v>
278.47000000000003</v>
      </c>
      <c r="CC7" s="39">
        <v>
252.6</v>
      </c>
      <c r="CD7" s="39">
        <v>
204.44</v>
      </c>
      <c r="CE7" s="39">
        <v>
232.23</v>
      </c>
      <c r="CF7" s="39">
        <v>
440.03</v>
      </c>
      <c r="CG7" s="39">
        <v>
304.35000000000002</v>
      </c>
      <c r="CH7" s="39">
        <v>
296.3</v>
      </c>
      <c r="CI7" s="39">
        <v>
292.89999999999998</v>
      </c>
      <c r="CJ7" s="39">
        <v>
298.25</v>
      </c>
      <c r="CK7" s="39">
        <v>
300.47000000000003</v>
      </c>
      <c r="CL7" s="39">
        <v>
53.54</v>
      </c>
      <c r="CM7" s="39">
        <v>
52.05</v>
      </c>
      <c r="CN7" s="39">
        <v>
52.05</v>
      </c>
      <c r="CO7" s="39">
        <v>
51.91</v>
      </c>
      <c r="CP7" s="39">
        <v>
53.79</v>
      </c>
      <c r="CQ7" s="39">
        <v>
57.29</v>
      </c>
      <c r="CR7" s="39">
        <v>
55.9</v>
      </c>
      <c r="CS7" s="39">
        <v>
57.3</v>
      </c>
      <c r="CT7" s="39">
        <v>
56.76</v>
      </c>
      <c r="CU7" s="39">
        <v>
56.04</v>
      </c>
      <c r="CV7" s="39">
        <v>
54.9</v>
      </c>
      <c r="CW7" s="39">
        <v>
79.010000000000005</v>
      </c>
      <c r="CX7" s="39">
        <v>
79.5</v>
      </c>
      <c r="CY7" s="39">
        <v>
79.819999999999993</v>
      </c>
      <c r="CZ7" s="39">
        <v>
80.099999999999994</v>
      </c>
      <c r="DA7" s="39">
        <v>
75</v>
      </c>
      <c r="DB7" s="39">
        <v>
73.69</v>
      </c>
      <c r="DC7" s="39">
        <v>
73.28</v>
      </c>
      <c r="DD7" s="39">
        <v>
72.42</v>
      </c>
      <c r="DE7" s="39">
        <v>
73.069999999999993</v>
      </c>
      <c r="DF7" s="39">
        <v>
72.78</v>
      </c>
      <c r="DG7" s="39">
        <v>
73.31</v>
      </c>
      <c r="DH7" s="39"/>
      <c r="DI7" s="39"/>
      <c r="DJ7" s="39"/>
      <c r="DK7" s="39"/>
      <c r="DL7" s="39"/>
      <c r="DM7" s="39"/>
      <c r="DN7" s="39"/>
      <c r="DO7" s="39"/>
      <c r="DP7" s="39"/>
      <c r="DQ7" s="39"/>
      <c r="DR7" s="39"/>
      <c r="DS7" s="39"/>
      <c r="DT7" s="39"/>
      <c r="DU7" s="39"/>
      <c r="DV7" s="39"/>
      <c r="DW7" s="39"/>
      <c r="DX7" s="39"/>
      <c r="DY7" s="39"/>
      <c r="DZ7" s="39"/>
      <c r="EA7" s="39"/>
      <c r="EB7" s="39"/>
      <c r="EC7" s="39"/>
      <c r="ED7" s="39">
        <v>
2.2400000000000002</v>
      </c>
      <c r="EE7" s="39">
        <v>
1.52</v>
      </c>
      <c r="EF7" s="39">
        <v>
2.1800000000000002</v>
      </c>
      <c r="EG7" s="39">
        <v>
3.66</v>
      </c>
      <c r="EH7" s="39">
        <v>
0</v>
      </c>
      <c r="EI7" s="39">
        <v>
0.65</v>
      </c>
      <c r="EJ7" s="39">
        <v>
0.53</v>
      </c>
      <c r="EK7" s="39">
        <v>
0.72</v>
      </c>
      <c r="EL7" s="39">
        <v>
0.53</v>
      </c>
      <c r="EM7" s="39">
        <v>
0.71</v>
      </c>
      <c r="EN7" s="39">
        <v>
0.56000000000000005</v>
      </c>
    </row>
    <row r="8" spans="1:144" ht="13.5" customHeight="1"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ht="13.5" customHeight="1" x14ac:dyDescent="0.15">
      <c r="A9" s="41"/>
      <c r="B9" s="41" t="s">
        <v>
98</v>
      </c>
      <c r="C9" s="41" t="s">
        <v>
99</v>
      </c>
      <c r="D9" s="41" t="s">
        <v>
100</v>
      </c>
      <c r="E9" s="41" t="s">
        <v>
101</v>
      </c>
      <c r="F9" s="41" t="s">
        <v>
102</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ht="13.5" customHeight="1" x14ac:dyDescent="0.15">
      <c r="A10" s="41" t="s">
        <v>
45</v>
      </c>
      <c r="B10" s="42">
        <f t="shared" ref="B10:E10" si="15">
DATEVALUE($B7+12-B11&amp;"/1/"&amp;B12)</f>
        <v>
46388</v>
      </c>
      <c r="C10" s="42">
        <f t="shared" si="15"/>
        <v>
46753</v>
      </c>
      <c r="D10" s="42">
        <f t="shared" si="15"/>
        <v>
47119</v>
      </c>
      <c r="E10" s="42">
        <f t="shared" si="15"/>
        <v>
47484</v>
      </c>
      <c r="F10" s="43">
        <f>
DATEVALUE($B7+12-F11&amp;"/1/"&amp;F12)</f>
        <v>
47849</v>
      </c>
    </row>
    <row r="11" spans="1:144" ht="13.5" customHeight="1" x14ac:dyDescent="0.15">
      <c r="B11">
        <v>
4</v>
      </c>
      <c r="C11">
        <v>
3</v>
      </c>
      <c r="D11">
        <v>
2</v>
      </c>
      <c r="E11">
        <v>
1</v>
      </c>
      <c r="F11">
        <v>
0</v>
      </c>
      <c r="G11" t="s">
        <v>
103</v>
      </c>
    </row>
    <row r="12" spans="1:144" ht="13.5" customHeight="1" x14ac:dyDescent="0.15">
      <c r="B12">
        <v>
1</v>
      </c>
      <c r="C12">
        <v>
1</v>
      </c>
      <c r="D12">
        <v>
1</v>
      </c>
      <c r="E12">
        <v>
1</v>
      </c>
      <c r="F12">
        <v>
1</v>
      </c>
      <c r="G12" t="s">
        <v>
104</v>
      </c>
    </row>
    <row r="13" spans="1:144" ht="13.5" customHeight="1" x14ac:dyDescent="0.15">
      <c r="B13" t="s">
        <v>
105</v>
      </c>
      <c r="C13" t="s">
        <v>
105</v>
      </c>
      <c r="D13" t="s">
        <v>
105</v>
      </c>
      <c r="E13" t="s">
        <v>
105</v>
      </c>
      <c r="F13" t="s">
        <v>
106</v>
      </c>
      <c r="G13" t="s">
        <v>
107</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菊池 哲平</cp:lastModifiedBy>
  <cp:lastPrinted>2021-01-21T23:54:46Z</cp:lastPrinted>
  <dcterms:modified xsi:type="dcterms:W3CDTF">2021-01-28T03:08:23Z</dcterms:modified>
  <cp:category/>
  <cp:contentStatus/>
</cp:coreProperties>
</file>