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UffSWlQv586U9L032EmOoJ+HbGdp1s7U1GbnzNEfZPS0ooq31IX214aMntpQJd/qnFK1a+hK3aEQ/U/UnppNTw==" workbookSaltValue="r9D951Pv9TdEYO6UeiEo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W10" i="4"/>
  <c r="P10" i="4"/>
  <c r="B10" i="4"/>
  <c r="BB8" i="4"/>
  <c r="AT8" i="4"/>
  <c r="AL8" i="4"/>
  <c r="AD8" i="4"/>
  <c r="W8" i="4"/>
  <c r="I8" i="4"/>
  <c r="B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<sst xmlns="http://schemas.openxmlformats.org/spreadsheetml/2006/main" count="241" uniqueCount="120">
  <si>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</si>
  <si>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</si>
  <si>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</si>
  <si>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</si>
  <si>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</si>
  <si>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</si>
  <si>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</si>
  <si>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</si>
  <si>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</si>
  <si>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</si>
  <si>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</si>
  <si>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</si>
  <si>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</si>
  <si>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</si>
  <si>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</si>
  <si>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</si>
  <si>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</si>
  <si>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</si>
  <si>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</si>
  <si>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</si>
  <si>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</si>
  <si>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</si>
  <si>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</si>
  <si>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</si>
  <si>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</si>
  <si>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</si>
  <si>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</si>
  <si>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</si>
  <si>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</si>
  <si>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</si>
  <si>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</si>
  <si>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</si>
  <si>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</si>
  <si>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</si>
  <si>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</si>
  <si>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</si>
  <si>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</si>
  <si>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</si>
  <si>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</si>
  <si>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</si>
  <si>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</si>
  <si>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</si>
  <si>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</si>
  <si>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</si>
  <si>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</si>
  <si>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</si>
  <si>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</si>
  <si>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</si>
  <si>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</si>
  <si>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</si>
  <si>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</si>
  <si>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</si>
  <si>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</si>
  <si>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</si>
  <si>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</si>
  <si>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</si>
  <si>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</si>
  <si>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</si>
  <si>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</si>
  <si>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</si>
  <si>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</si>
  <si>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</si>
  <si>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</si>
  <si>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</si>
  <si>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</si>
  <si>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</si>
  <si>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</si>
  <si>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</si>
  <si>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</si>
  <si>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</si>
  <si>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</si>
  <si>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</si>
  <si>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</si>
  <si>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</si>
  <si>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</si>
  <si>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</si>
  <si>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</si>
  <si>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</si>
  <si>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</si>
  <si>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</si>
  <si>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</si>
  <si>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</si>
  <si>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</si>
  <si>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</si>
  <si>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</si>
  <si>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</si>
  <si>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</si>
  <si>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</si>
  <si>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</si>
  <si>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</si>
  <si>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</si>
  <si>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</si>
  <si>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</si>
  <si>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</si>
  <si>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</si>
  <si>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</si>
  <si>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</si>
  <si>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</si>
  <si>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東久留米市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</si>
  <si>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</si>
  <si>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</si>
  <si>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</si>
  <si>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</si>
  <si>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</si>
  <si>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</si>
  <si>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</si>
  <si>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</si>
  <si>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</si>
  <si>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</si>
  <si>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</si>
  <si>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</si>
  <si>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</si>
  <si>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</si>
  <si>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</si>
  <si>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</si>
  <si>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</si>
  <si>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</si>
  <si>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現在、汚水処理費の大部分を占める地方債の償還金については、普及促進全盛期の建設に伴う地方債の償還が終了しつつあることから、年々減少傾向となっておりますが、今後下水道施設の計画的な維持管理や老朽化対策が必要となることから改築・更新費用など多くの投資が必要となってまいります。
一方収入面においては、人口減少や節水機器の普及により使用料収入の増加は見込めない状況であると考えられます。
　これらの問題を踏まえ、持続可能かつ良質な下水道サービスを提供していくための施策として、公営企業会計へ移行するとともに、中長期的な下水道経営の計画となる経営戦略の策定を進めております。
</t>
    <phoneticPr fontId="4"/>
  </si>
  <si>
    <t xml:space="preserve">　東久留米市では、昭和39年度から下水道事業に着手しており、現在まで約330ｋｍの下水道管路を整備しております。
　このうち約5割の管路が建設から30年以上経過しており、老朽化した管路の破損に起因する道路陥没等の危険性が増加していくため、平成28年度より管路施設の長寿命化工事に着手しており、その結果は③管渠改善率に表れてきております。
　今後についても下水道施設の維持管理や老朽化対策についてより効率的に行っていくため、平成31年2月にストックマネジメント実施方針を策定し、取り組みを進めております。
</t>
    <phoneticPr fontId="4"/>
  </si>
  <si>
    <t xml:space="preserve">　東久留米市下水道事業は、令和2年4月1日より、地方公営企業法の一部を適用し、公営企業会計に移行するため、令和元年度については令和2年3月31日で出納閉鎖をする「打ち切り決算」を行っています。
これまでの経営健全に関する取組みとして、10年後には一般会計からの繰入金に依存しない経営を目指すべく、平成25年度に下水道使用料の改定を行っております。このことにより①収益的収支比率及び⑤経費回収率については改善の傾向となっておりましたが、維持管理費の増加等の影響により、平成29年度決算以降、維持管理費の増加等の影響により減少傾向という結果となっています。令和元年度については打ち切り決算の影響もあり、どちらの指標についても100％を超えるものとなりました。また⑥汚水処理原価についても平成29年度以降増加傾向となっておりましたが、令和元年度については打ち切り決算の影響により大きく減少という結果になっております。④企業債残高対事業規模比率については、類似団体や全国の平均値と比較して低く、地方債残高についても今後減少していくことが見込まれます。
　⑧水洗化率については類似団体や全国の平均値と比較しても高い数値を示しておりますが、東久留米市の汚水普及率は100％であるため、公共水域の水質保全及び使用料収入の確保という観点から、水洗化率100％をめざし、下水道未接続世帯に対し接続促進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</si>
</sst>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0.14000000000000001</c:v>
                </c:pt>
                <c:pt idx="2">
                  <c:v>0.21</c:v>
                </c:pt>
                <c:pt idx="3">
                  <c:v>0.4</c:v>
                </c:pt>
                <c:pt idx="4">
                  <c:v>0.72</c:v>
                </c:pt>
              </c:numCache>
            </c:numRef>
          </c:val>
          <c:extLst>
            <c:ext xmlns:c16="http://schemas.microsoft.com/office/drawing/2014/chart" uri="{C3380CC4-5D6E-409C-BE32-E72D297353CC}">
              <c16:uniqueId val="{00000000-BFC8-45EE-A10E-F5296D2172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BFC8-45EE-A10E-F5296D2172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3-4913-8C55-5BB56C36CE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F0B3-4913-8C55-5BB56C36CE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99.53</c:v>
                </c:pt>
                <c:pt idx="1">
                  <c:v>99.54</c:v>
                </c:pt>
                <c:pt idx="2">
                  <c:v>99.58</c:v>
                </c:pt>
                <c:pt idx="3">
                  <c:v>99.63</c:v>
                </c:pt>
                <c:pt idx="4">
                  <c:v>99.69</c:v>
                </c:pt>
              </c:numCache>
            </c:numRef>
          </c:val>
          <c:extLst>
            <c:ext xmlns:c16="http://schemas.microsoft.com/office/drawing/2014/chart" uri="{C3380CC4-5D6E-409C-BE32-E72D297353CC}">
              <c16:uniqueId val="{00000000-AD04-4862-BEEE-5BF306FEDE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AD04-4862-BEEE-5BF306FEDE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c:v>
                </c:pt>
                <c:pt idx="1">
                  <c:v>98.3</c:v>
                </c:pt>
                <c:pt idx="2">
                  <c:v>96.88</c:v>
                </c:pt>
                <c:pt idx="3">
                  <c:v>96.27</c:v>
                </c:pt>
                <c:pt idx="4">
                  <c:v>113.75</c:v>
                </c:pt>
              </c:numCache>
            </c:numRef>
          </c:val>
          <c:extLst>
            <c:ext xmlns:c16="http://schemas.microsoft.com/office/drawing/2014/chart" uri="{C3380CC4-5D6E-409C-BE32-E72D297353CC}">
              <c16:uniqueId val="{00000000-3B6E-439A-9F90-D2EF489E3D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E-439A-9F90-D2EF489E3D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C-4A8B-AD76-9A08CA406D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C-4A8B-AD76-9A08CA406D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E-45BB-B92D-B7D69F267A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E-45BB-B92D-B7D69F267A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D-4A92-AE77-E8D596151C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D-4A92-AE77-E8D596151C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7D-46ED-BF77-A499D5FFA6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D-46ED-BF77-A499D5FFA6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361.84</c:v>
                </c:pt>
                <c:pt idx="1">
                  <c:v>302.63</c:v>
                </c:pt>
                <c:pt idx="2">
                  <c:v>312.7</c:v>
                </c:pt>
                <c:pt idx="3">
                  <c:v>289.83</c:v>
                </c:pt>
                <c:pt idx="4">
                  <c:v>288.5</c:v>
                </c:pt>
              </c:numCache>
            </c:numRef>
          </c:val>
          <c:extLst>
            <c:ext xmlns:c16="http://schemas.microsoft.com/office/drawing/2014/chart" uri="{C3380CC4-5D6E-409C-BE32-E72D297353CC}">
              <c16:uniqueId val="{00000000-6DB2-48C1-842E-E50FC7B3AD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6DB2-48C1-842E-E50FC7B3AD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90.13</c:v>
                </c:pt>
                <c:pt idx="1">
                  <c:v>97.89</c:v>
                </c:pt>
                <c:pt idx="2">
                  <c:v>94.14</c:v>
                </c:pt>
                <c:pt idx="3">
                  <c:v>92</c:v>
                </c:pt>
                <c:pt idx="4">
                  <c:v>112.67</c:v>
                </c:pt>
              </c:numCache>
            </c:numRef>
          </c:val>
          <c:extLst>
            <c:ext xmlns:c16="http://schemas.microsoft.com/office/drawing/2014/chart" uri="{C3380CC4-5D6E-409C-BE32-E72D297353CC}">
              <c16:uniqueId val="{00000000-3F41-4D34-8BBE-1439C7644F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3F41-4D34-8BBE-1439C7644F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155.46</c:v>
                </c:pt>
                <c:pt idx="1">
                  <c:v>144.86000000000001</c:v>
                </c:pt>
                <c:pt idx="2">
                  <c:v>150.46</c:v>
                </c:pt>
                <c:pt idx="3">
                  <c:v>151.41999999999999</c:v>
                </c:pt>
                <c:pt idx="4">
                  <c:v>123.47</c:v>
                </c:pt>
              </c:numCache>
            </c:numRef>
          </c:val>
          <c:extLst>
            <c:ext xmlns:c16="http://schemas.microsoft.com/office/drawing/2014/chart" uri="{C3380CC4-5D6E-409C-BE32-E72D297353CC}">
              <c16:uniqueId val="{00000000-260B-4B9B-A1EA-920ED18991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260B-4B9B-A1EA-920ED18991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東久留米市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Ab</v>
      </c>
      <c r="X8" s="72"/>
      <c r="Y8" s="72"/>
      <c r="Z8" s="72"/>
      <c r="AA8" s="72"/>
      <c r="AB8" s="72"/>
      <c r="AC8" s="72"/>
      <c r="AD8" s="73" t="str">
        <f>
データ!$M$6</f>
        <v>
非設置</v>
      </c>
      <c r="AE8" s="73"/>
      <c r="AF8" s="73"/>
      <c r="AG8" s="73"/>
      <c r="AH8" s="73"/>
      <c r="AI8" s="73"/>
      <c r="AJ8" s="73"/>
      <c r="AK8" s="3"/>
      <c r="AL8" s="69">
        <f>
データ!S6</f>
        <v>
116916</v>
      </c>
      <c r="AM8" s="69"/>
      <c r="AN8" s="69"/>
      <c r="AO8" s="69"/>
      <c r="AP8" s="69"/>
      <c r="AQ8" s="69"/>
      <c r="AR8" s="69"/>
      <c r="AS8" s="69"/>
      <c r="AT8" s="68">
        <f>
データ!T6</f>
        <v>
12.88</v>
      </c>
      <c r="AU8" s="68"/>
      <c r="AV8" s="68"/>
      <c r="AW8" s="68"/>
      <c r="AX8" s="68"/>
      <c r="AY8" s="68"/>
      <c r="AZ8" s="68"/>
      <c r="BA8" s="68"/>
      <c r="BB8" s="68">
        <f>
データ!U6</f>
        <v>
9077.33</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100</v>
      </c>
      <c r="Q10" s="68"/>
      <c r="R10" s="68"/>
      <c r="S10" s="68"/>
      <c r="T10" s="68"/>
      <c r="U10" s="68"/>
      <c r="V10" s="68"/>
      <c r="W10" s="68">
        <f>
データ!Q6</f>
        <v>
83.59</v>
      </c>
      <c r="X10" s="68"/>
      <c r="Y10" s="68"/>
      <c r="Z10" s="68"/>
      <c r="AA10" s="68"/>
      <c r="AB10" s="68"/>
      <c r="AC10" s="68"/>
      <c r="AD10" s="69">
        <f>
データ!R6</f>
        <v>
2134</v>
      </c>
      <c r="AE10" s="69"/>
      <c r="AF10" s="69"/>
      <c r="AG10" s="69"/>
      <c r="AH10" s="69"/>
      <c r="AI10" s="69"/>
      <c r="AJ10" s="69"/>
      <c r="AK10" s="2"/>
      <c r="AL10" s="69">
        <f>
データ!V6</f>
        <v>
116807</v>
      </c>
      <c r="AM10" s="69"/>
      <c r="AN10" s="69"/>
      <c r="AO10" s="69"/>
      <c r="AP10" s="69"/>
      <c r="AQ10" s="69"/>
      <c r="AR10" s="69"/>
      <c r="AS10" s="69"/>
      <c r="AT10" s="68">
        <f>
データ!W6</f>
        <v>
12.92</v>
      </c>
      <c r="AU10" s="68"/>
      <c r="AV10" s="68"/>
      <c r="AW10" s="68"/>
      <c r="AX10" s="68"/>
      <c r="AY10" s="68"/>
      <c r="AZ10" s="68"/>
      <c r="BA10" s="68"/>
      <c r="BB10" s="68">
        <f>
データ!X6</f>
        <v>
9040.7900000000009</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【682.51】</v>
      </c>
      <c r="I86" s="26" t="str">
        <f>
データ!CA6</f>
        <v>
【100.34】</v>
      </c>
      <c r="J86" s="26" t="str">
        <f>
データ!CL6</f>
        <v>
【136.15】</v>
      </c>
      <c r="K86" s="26" t="str">
        <f>
データ!CW6</f>
        <v>
【59.64】</v>
      </c>
      <c r="L86" s="26" t="str">
        <f>
データ!DH6</f>
        <v>
【95.35】</v>
      </c>
      <c r="M86" s="26" t="s">
        <v>
44</v>
      </c>
      <c r="N86" s="26" t="s">
        <v>
44</v>
      </c>
      <c r="O86" s="26" t="str">
        <f>
データ!EO6</f>
        <v>
【0.22】</v>
      </c>
    </row>
  </sheetData>
  <sheetProtection algorithmName="SHA-512" hashValue="/IGkSJyrUFoZalnidGrGnS0W8r8PW0mNb4DAyvJkjKTDiHbyFiVYW3IpCtqPOnMjX3wmVM2c7g0RopoZkUDozg==" saltValue="RHuEqUi7gWcCWuGY12hI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132225</v>
      </c>
      <c r="D6" s="33">
        <f t="shared" si="3"/>
        <v>
47</v>
      </c>
      <c r="E6" s="33">
        <f t="shared" si="3"/>
        <v>
17</v>
      </c>
      <c r="F6" s="33">
        <f t="shared" si="3"/>
        <v>
1</v>
      </c>
      <c r="G6" s="33">
        <f t="shared" si="3"/>
        <v>
0</v>
      </c>
      <c r="H6" s="33" t="str">
        <f t="shared" si="3"/>
        <v>
東京都　東久留米市</v>
      </c>
      <c r="I6" s="33" t="str">
        <f t="shared" si="3"/>
        <v>
法非適用</v>
      </c>
      <c r="J6" s="33" t="str">
        <f t="shared" si="3"/>
        <v>
下水道事業</v>
      </c>
      <c r="K6" s="33" t="str">
        <f t="shared" si="3"/>
        <v>
公共下水道</v>
      </c>
      <c r="L6" s="33" t="str">
        <f t="shared" si="3"/>
        <v>
Ab</v>
      </c>
      <c r="M6" s="33" t="str">
        <f t="shared" si="3"/>
        <v>
非設置</v>
      </c>
      <c r="N6" s="34" t="str">
        <f t="shared" si="3"/>
        <v>
-</v>
      </c>
      <c r="O6" s="34" t="str">
        <f t="shared" si="3"/>
        <v>
該当数値なし</v>
      </c>
      <c r="P6" s="34">
        <f t="shared" si="3"/>
        <v>
100</v>
      </c>
      <c r="Q6" s="34">
        <f t="shared" si="3"/>
        <v>
83.59</v>
      </c>
      <c r="R6" s="34">
        <f t="shared" si="3"/>
        <v>
2134</v>
      </c>
      <c r="S6" s="34">
        <f t="shared" si="3"/>
        <v>
116916</v>
      </c>
      <c r="T6" s="34">
        <f t="shared" si="3"/>
        <v>
12.88</v>
      </c>
      <c r="U6" s="34">
        <f t="shared" si="3"/>
        <v>
9077.33</v>
      </c>
      <c r="V6" s="34">
        <f t="shared" si="3"/>
        <v>
116807</v>
      </c>
      <c r="W6" s="34">
        <f t="shared" si="3"/>
        <v>
12.92</v>
      </c>
      <c r="X6" s="34">
        <f t="shared" si="3"/>
        <v>
9040.7900000000009</v>
      </c>
      <c r="Y6" s="35">
        <f>
IF(Y7="",NA(),Y7)</f>
        <v>
97</v>
      </c>
      <c r="Z6" s="35">
        <f t="shared" ref="Z6:AH6" si="4">
IF(Z7="",NA(),Z7)</f>
        <v>
98.3</v>
      </c>
      <c r="AA6" s="35">
        <f t="shared" si="4"/>
        <v>
96.88</v>
      </c>
      <c r="AB6" s="35">
        <f t="shared" si="4"/>
        <v>
96.27</v>
      </c>
      <c r="AC6" s="35">
        <f t="shared" si="4"/>
        <v>
113.75</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361.84</v>
      </c>
      <c r="BG6" s="35">
        <f t="shared" ref="BG6:BO6" si="7">
IF(BG7="",NA(),BG7)</f>
        <v>
302.63</v>
      </c>
      <c r="BH6" s="35">
        <f t="shared" si="7"/>
        <v>
312.7</v>
      </c>
      <c r="BI6" s="35">
        <f t="shared" si="7"/>
        <v>
289.83</v>
      </c>
      <c r="BJ6" s="35">
        <f t="shared" si="7"/>
        <v>
288.5</v>
      </c>
      <c r="BK6" s="35">
        <f t="shared" si="7"/>
        <v>
643.19000000000005</v>
      </c>
      <c r="BL6" s="35">
        <f t="shared" si="7"/>
        <v>
596.44000000000005</v>
      </c>
      <c r="BM6" s="35">
        <f t="shared" si="7"/>
        <v>
612.6</v>
      </c>
      <c r="BN6" s="35">
        <f t="shared" si="7"/>
        <v>
606.79999999999995</v>
      </c>
      <c r="BO6" s="35">
        <f t="shared" si="7"/>
        <v>
585.55999999999995</v>
      </c>
      <c r="BP6" s="34" t="str">
        <f>
IF(BP7="","",IF(BP7="-","【-】","【"&amp;SUBSTITUTE(TEXT(BP7,"#,##0.00"),"-","△")&amp;"】"))</f>
        <v>
【682.51】</v>
      </c>
      <c r="BQ6" s="35">
        <f>
IF(BQ7="",NA(),BQ7)</f>
        <v>
90.13</v>
      </c>
      <c r="BR6" s="35">
        <f t="shared" ref="BR6:BZ6" si="8">
IF(BR7="",NA(),BR7)</f>
        <v>
97.89</v>
      </c>
      <c r="BS6" s="35">
        <f t="shared" si="8"/>
        <v>
94.14</v>
      </c>
      <c r="BT6" s="35">
        <f t="shared" si="8"/>
        <v>
92</v>
      </c>
      <c r="BU6" s="35">
        <f t="shared" si="8"/>
        <v>
112.67</v>
      </c>
      <c r="BV6" s="35">
        <f t="shared" si="8"/>
        <v>
101.54</v>
      </c>
      <c r="BW6" s="35">
        <f t="shared" si="8"/>
        <v>
102.42</v>
      </c>
      <c r="BX6" s="35">
        <f t="shared" si="8"/>
        <v>
100.97</v>
      </c>
      <c r="BY6" s="35">
        <f t="shared" si="8"/>
        <v>
101.84</v>
      </c>
      <c r="BZ6" s="35">
        <f t="shared" si="8"/>
        <v>
101.62</v>
      </c>
      <c r="CA6" s="34" t="str">
        <f>
IF(CA7="","",IF(CA7="-","【-】","【"&amp;SUBSTITUTE(TEXT(CA7,"#,##0.00"),"-","△")&amp;"】"))</f>
        <v>
【100.34】</v>
      </c>
      <c r="CB6" s="35">
        <f>
IF(CB7="",NA(),CB7)</f>
        <v>
155.46</v>
      </c>
      <c r="CC6" s="35">
        <f t="shared" ref="CC6:CK6" si="9">
IF(CC7="",NA(),CC7)</f>
        <v>
144.86000000000001</v>
      </c>
      <c r="CD6" s="35">
        <f t="shared" si="9"/>
        <v>
150.46</v>
      </c>
      <c r="CE6" s="35">
        <f t="shared" si="9"/>
        <v>
151.41999999999999</v>
      </c>
      <c r="CF6" s="35">
        <f t="shared" si="9"/>
        <v>
123.47</v>
      </c>
      <c r="CG6" s="35">
        <f t="shared" si="9"/>
        <v>
116.15</v>
      </c>
      <c r="CH6" s="35">
        <f t="shared" si="9"/>
        <v>
116.2</v>
      </c>
      <c r="CI6" s="35">
        <f t="shared" si="9"/>
        <v>
118.78</v>
      </c>
      <c r="CJ6" s="35">
        <f t="shared" si="9"/>
        <v>
119.39</v>
      </c>
      <c r="CK6" s="35">
        <f t="shared" si="9"/>
        <v>
117.41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72.239999999999995</v>
      </c>
      <c r="CS6" s="35">
        <f t="shared" si="10"/>
        <v>
69.23</v>
      </c>
      <c r="CT6" s="35">
        <f t="shared" si="10"/>
        <v>
70.37</v>
      </c>
      <c r="CU6" s="35">
        <f t="shared" si="10"/>
        <v>
68.3</v>
      </c>
      <c r="CV6" s="35">
        <f t="shared" si="10"/>
        <v>
67.37</v>
      </c>
      <c r="CW6" s="34" t="str">
        <f>
IF(CW7="","",IF(CW7="-","【-】","【"&amp;SUBSTITUTE(TEXT(CW7,"#,##0.00"),"-","△")&amp;"】"))</f>
        <v>
【59.64】</v>
      </c>
      <c r="CX6" s="35">
        <f>
IF(CX7="",NA(),CX7)</f>
        <v>
99.53</v>
      </c>
      <c r="CY6" s="35">
        <f t="shared" ref="CY6:DG6" si="11">
IF(CY7="",NA(),CY7)</f>
        <v>
99.54</v>
      </c>
      <c r="CZ6" s="35">
        <f t="shared" si="11"/>
        <v>
99.58</v>
      </c>
      <c r="DA6" s="35">
        <f t="shared" si="11"/>
        <v>
99.63</v>
      </c>
      <c r="DB6" s="35">
        <f t="shared" si="11"/>
        <v>
99.69</v>
      </c>
      <c r="DC6" s="35">
        <f t="shared" si="11"/>
        <v>
96.84</v>
      </c>
      <c r="DD6" s="35">
        <f t="shared" si="11"/>
        <v>
96.84</v>
      </c>
      <c r="DE6" s="35">
        <f t="shared" si="11"/>
        <v>
96.75</v>
      </c>
      <c r="DF6" s="35">
        <f t="shared" si="11"/>
        <v>
96.78</v>
      </c>
      <c r="DG6" s="35">
        <f t="shared" si="11"/>
        <v>
97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5">
        <f t="shared" ref="EF6:EN6" si="14">
IF(EF7="",NA(),EF7)</f>
        <v>
0.14000000000000001</v>
      </c>
      <c r="EG6" s="35">
        <f t="shared" si="14"/>
        <v>
0.21</v>
      </c>
      <c r="EH6" s="35">
        <f t="shared" si="14"/>
        <v>
0.4</v>
      </c>
      <c r="EI6" s="35">
        <f t="shared" si="14"/>
        <v>
0.72</v>
      </c>
      <c r="EJ6" s="35">
        <f t="shared" si="14"/>
        <v>
0.11</v>
      </c>
      <c r="EK6" s="35">
        <f t="shared" si="14"/>
        <v>
0.13</v>
      </c>
      <c r="EL6" s="35">
        <f t="shared" si="14"/>
        <v>
0.1</v>
      </c>
      <c r="EM6" s="35">
        <f t="shared" si="14"/>
        <v>
0.12</v>
      </c>
      <c r="EN6" s="35">
        <f t="shared" si="14"/>
        <v>
0.19</v>
      </c>
      <c r="EO6" s="34" t="str">
        <f>
IF(EO7="","",IF(EO7="-","【-】","【"&amp;SUBSTITUTE(TEXT(EO7,"#,##0.00"),"-","△")&amp;"】"))</f>
        <v>
【0.22】</v>
      </c>
    </row>
    <row r="7" spans="1:145" s="36" customFormat="1" x14ac:dyDescent="0.15">
      <c r="A7" s="28"/>
      <c r="B7" s="37">
        <v>
2019</v>
      </c>
      <c r="C7" s="37">
        <v>
132225</v>
      </c>
      <c r="D7" s="37">
        <v>
47</v>
      </c>
      <c r="E7" s="37">
        <v>
17</v>
      </c>
      <c r="F7" s="37">
        <v>
1</v>
      </c>
      <c r="G7" s="37">
        <v>
0</v>
      </c>
      <c r="H7" s="37" t="s">
        <v>
98</v>
      </c>
      <c r="I7" s="37" t="s">
        <v>
99</v>
      </c>
      <c r="J7" s="37" t="s">
        <v>
100</v>
      </c>
      <c r="K7" s="37" t="s">
        <v>
101</v>
      </c>
      <c r="L7" s="37" t="s">
        <v>
102</v>
      </c>
      <c r="M7" s="37" t="s">
        <v>
103</v>
      </c>
      <c r="N7" s="38" t="s">
        <v>
104</v>
      </c>
      <c r="O7" s="38" t="s">
        <v>
105</v>
      </c>
      <c r="P7" s="38">
        <v>
100</v>
      </c>
      <c r="Q7" s="38">
        <v>
83.59</v>
      </c>
      <c r="R7" s="38">
        <v>
2134</v>
      </c>
      <c r="S7" s="38">
        <v>
116916</v>
      </c>
      <c r="T7" s="38">
        <v>
12.88</v>
      </c>
      <c r="U7" s="38">
        <v>
9077.33</v>
      </c>
      <c r="V7" s="38">
        <v>
116807</v>
      </c>
      <c r="W7" s="38">
        <v>
12.92</v>
      </c>
      <c r="X7" s="38">
        <v>
9040.7900000000009</v>
      </c>
      <c r="Y7" s="38">
        <v>
97</v>
      </c>
      <c r="Z7" s="38">
        <v>
98.3</v>
      </c>
      <c r="AA7" s="38">
        <v>
96.88</v>
      </c>
      <c r="AB7" s="38">
        <v>
96.27</v>
      </c>
      <c r="AC7" s="38">
        <v>
113.75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361.84</v>
      </c>
      <c r="BG7" s="38">
        <v>
302.63</v>
      </c>
      <c r="BH7" s="38">
        <v>
312.7</v>
      </c>
      <c r="BI7" s="38">
        <v>
289.83</v>
      </c>
      <c r="BJ7" s="38">
        <v>
288.5</v>
      </c>
      <c r="BK7" s="38">
        <v>
643.19000000000005</v>
      </c>
      <c r="BL7" s="38">
        <v>
596.44000000000005</v>
      </c>
      <c r="BM7" s="38">
        <v>
612.6</v>
      </c>
      <c r="BN7" s="38">
        <v>
606.79999999999995</v>
      </c>
      <c r="BO7" s="38">
        <v>
585.55999999999995</v>
      </c>
      <c r="BP7" s="38">
        <v>
682.51</v>
      </c>
      <c r="BQ7" s="38">
        <v>
90.13</v>
      </c>
      <c r="BR7" s="38">
        <v>
97.89</v>
      </c>
      <c r="BS7" s="38">
        <v>
94.14</v>
      </c>
      <c r="BT7" s="38">
        <v>
92</v>
      </c>
      <c r="BU7" s="38">
        <v>
112.67</v>
      </c>
      <c r="BV7" s="38">
        <v>
101.54</v>
      </c>
      <c r="BW7" s="38">
        <v>
102.42</v>
      </c>
      <c r="BX7" s="38">
        <v>
100.97</v>
      </c>
      <c r="BY7" s="38">
        <v>
101.84</v>
      </c>
      <c r="BZ7" s="38">
        <v>
101.62</v>
      </c>
      <c r="CA7" s="38">
        <v>
100.34</v>
      </c>
      <c r="CB7" s="38">
        <v>
155.46</v>
      </c>
      <c r="CC7" s="38">
        <v>
144.86000000000001</v>
      </c>
      <c r="CD7" s="38">
        <v>
150.46</v>
      </c>
      <c r="CE7" s="38">
        <v>
151.41999999999999</v>
      </c>
      <c r="CF7" s="38">
        <v>
123.47</v>
      </c>
      <c r="CG7" s="38">
        <v>
116.15</v>
      </c>
      <c r="CH7" s="38">
        <v>
116.2</v>
      </c>
      <c r="CI7" s="38">
        <v>
118.78</v>
      </c>
      <c r="CJ7" s="38">
        <v>
119.39</v>
      </c>
      <c r="CK7" s="38">
        <v>
117.41</v>
      </c>
      <c r="CL7" s="38">
        <v>
136.15</v>
      </c>
      <c r="CM7" s="38" t="s">
        <v>
104</v>
      </c>
      <c r="CN7" s="38" t="s">
        <v>
104</v>
      </c>
      <c r="CO7" s="38" t="s">
        <v>
104</v>
      </c>
      <c r="CP7" s="38" t="s">
        <v>
104</v>
      </c>
      <c r="CQ7" s="38" t="s">
        <v>
104</v>
      </c>
      <c r="CR7" s="38">
        <v>
72.239999999999995</v>
      </c>
      <c r="CS7" s="38">
        <v>
69.23</v>
      </c>
      <c r="CT7" s="38">
        <v>
70.37</v>
      </c>
      <c r="CU7" s="38">
        <v>
68.3</v>
      </c>
      <c r="CV7" s="38">
        <v>
67.37</v>
      </c>
      <c r="CW7" s="38">
        <v>
59.64</v>
      </c>
      <c r="CX7" s="38">
        <v>
99.53</v>
      </c>
      <c r="CY7" s="38">
        <v>
99.54</v>
      </c>
      <c r="CZ7" s="38">
        <v>
99.58</v>
      </c>
      <c r="DA7" s="38">
        <v>
99.63</v>
      </c>
      <c r="DB7" s="38">
        <v>
99.69</v>
      </c>
      <c r="DC7" s="38">
        <v>
96.84</v>
      </c>
      <c r="DD7" s="38">
        <v>
96.84</v>
      </c>
      <c r="DE7" s="38">
        <v>
96.75</v>
      </c>
      <c r="DF7" s="38">
        <v>
96.78</v>
      </c>
      <c r="DG7" s="38">
        <v>
97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0.14000000000000001</v>
      </c>
      <c r="EG7" s="38">
        <v>
0.21</v>
      </c>
      <c r="EH7" s="38">
        <v>
0.4</v>
      </c>
      <c r="EI7" s="38">
        <v>
0.72</v>
      </c>
      <c r="EJ7" s="38">
        <v>
0.11</v>
      </c>
      <c r="EK7" s="38">
        <v>
0.13</v>
      </c>
      <c r="EL7" s="38">
        <v>
0.1</v>
      </c>
      <c r="EM7" s="38">
        <v>
0.12</v>
      </c>
      <c r="EN7" s="38">
        <v>
0.19</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114</v>
      </c>
      <c r="D13" t="s">
        <v>
114</v>
      </c>
      <c r="E13" t="s">
        <v>
113</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2021-01-25T08:16:14Z</cp:lastPrinted>
  <dcterms:created xsi:type="dcterms:W3CDTF">2020-12-04T02:45:28Z</dcterms:created>
  <dcterms:modified xsi:type="dcterms:W3CDTF">2021-02-17T10:54:54Z</dcterms:modified>
  <cp:category/>
</cp:coreProperties>
</file>