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jqR78U/CX5wA+8J+2fl+/sNtv2yfETZfouAY5MJD5EjnaDdEWdi9YFt7CFRKwz8iLxsSUJr6LNFqWoBjz8OOLg==" workbookSaltValue="IDfZP7Nd659tnEb7uQPf1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<sst xmlns="http://schemas.openxmlformats.org/spreadsheetml/2006/main" count="241" uniqueCount="119">
  <si>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</si>
  <si>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</si>
  <si>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</si>
  <si>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</si>
  <si>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</si>
  <si>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</si>
  <si>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</si>
  <si>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</si>
  <si>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</si>
  <si>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</si>
  <si>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</si>
  <si>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</si>
  <si>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</si>
  <si>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</si>
  <si>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</si>
  <si>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</si>
  <si>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</si>
  <si>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</si>
  <si>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</si>
  <si>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</si>
  <si>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</si>
  <si>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</si>
  <si>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</si>
  <si>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</si>
  <si>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</si>
  <si>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</si>
  <si>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</si>
  <si>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</si>
  <si>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</si>
  <si>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</si>
  <si>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</si>
  <si>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</si>
  <si>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</si>
  <si>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</si>
  <si>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</si>
  <si>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</si>
  <si>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</si>
  <si>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</si>
  <si>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</si>
  <si>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</si>
  <si>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</si>
  <si>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</si>
  <si>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</si>
  <si>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</si>
  <si>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</si>
  <si>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</si>
  <si>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</si>
  <si>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</si>
  <si>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</si>
  <si>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</si>
  <si>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</si>
  <si>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</si>
  <si>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</si>
  <si>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</si>
  <si>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</si>
  <si>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</si>
  <si>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</si>
  <si>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</si>
  <si>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</si>
  <si>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</si>
  <si>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</si>
  <si>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</si>
  <si>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</si>
  <si>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</si>
  <si>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</si>
  <si>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</si>
  <si>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</si>
  <si>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</si>
  <si>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</si>
  <si>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</si>
  <si>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</si>
  <si>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</si>
  <si>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</si>
  <si>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</si>
  <si>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</si>
  <si>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</si>
  <si>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</si>
  <si>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</si>
  <si>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</si>
  <si>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</si>
  <si>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</si>
  <si>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</si>
  <si>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</si>
  <si>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</si>
  <si>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</si>
  <si>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</si>
  <si>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</si>
  <si>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</si>
  <si>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</si>
  <si>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</si>
  <si>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</si>
  <si>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</si>
  <si>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</si>
  <si>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</si>
  <si>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</si>
  <si>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</si>
  <si>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</si>
  <si>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</si>
  <si>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</si>
  <si>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</si>
  <si>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</si>
  <si>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</si>
  <si>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</si>
  <si>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</si>
  <si>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</si>
  <si>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</si>
  <si>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</si>
  <si>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</si>
  <si>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</si>
  <si>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</si>
  <si>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</si>
  <si>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</si>
  <si>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</si>
  <si>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</si>
  <si>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</si>
  <si>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</si>
  <si>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について、建設改良事業は事業内容を検討し補助金等の制度を活用しながら企業債の発行額の圧縮に努め、資本費平準化債についても事業の執行状況を勘案しながらの発行額の圧縮に努めていくこととする。老朽化対策についても、財政を圧迫しないように計画的に行っていくことを予定としている。また、令和2年度から地方公営企業法を適用し、下水道会計の健全化、経営の効率化、経営内容の明確化及び透明性の向上を図るため、経営戦略の策定を予定している。</t>
    <rPh sb="1" eb="3">
      <t>コンゴ</t>
    </rPh>
    <rPh sb="8" eb="10">
      <t>ケンセツ</t>
    </rPh>
    <rPh sb="10" eb="12">
      <t>カイリョウ</t>
    </rPh>
    <rPh sb="12" eb="14">
      <t>ジギョウ</t>
    </rPh>
    <rPh sb="15" eb="17">
      <t>ジギョウ</t>
    </rPh>
    <rPh sb="17" eb="19">
      <t>ナイヨウ</t>
    </rPh>
    <rPh sb="20" eb="22">
      <t>ケントウ</t>
    </rPh>
    <rPh sb="23" eb="26">
      <t>ホジョキン</t>
    </rPh>
    <rPh sb="26" eb="27">
      <t>トウ</t>
    </rPh>
    <rPh sb="28" eb="30">
      <t>セイド</t>
    </rPh>
    <rPh sb="31" eb="33">
      <t>カツヨウ</t>
    </rPh>
    <rPh sb="37" eb="39">
      <t>キギョウ</t>
    </rPh>
    <rPh sb="39" eb="40">
      <t>サイ</t>
    </rPh>
    <rPh sb="41" eb="44">
      <t>ハッコウガク</t>
    </rPh>
    <rPh sb="45" eb="47">
      <t>アッシュク</t>
    </rPh>
    <rPh sb="48" eb="49">
      <t>ツト</t>
    </rPh>
    <rPh sb="51" eb="53">
      <t>シホン</t>
    </rPh>
    <rPh sb="53" eb="54">
      <t>ヒ</t>
    </rPh>
    <rPh sb="54" eb="57">
      <t>ヘイジュンカ</t>
    </rPh>
    <rPh sb="57" eb="58">
      <t>サイ</t>
    </rPh>
    <rPh sb="63" eb="65">
      <t>ジギョウ</t>
    </rPh>
    <rPh sb="66" eb="68">
      <t>シッコウ</t>
    </rPh>
    <rPh sb="68" eb="70">
      <t>ジョウキョウ</t>
    </rPh>
    <rPh sb="71" eb="73">
      <t>カンアン</t>
    </rPh>
    <rPh sb="82" eb="84">
      <t>アッシュク</t>
    </rPh>
    <rPh sb="85" eb="86">
      <t>ツト</t>
    </rPh>
    <rPh sb="141" eb="143">
      <t>レイワ</t>
    </rPh>
    <rPh sb="144" eb="146">
      <t>ネンド</t>
    </rPh>
    <rPh sb="148" eb="150">
      <t>チホウ</t>
    </rPh>
    <rPh sb="199" eb="201">
      <t>ケイエイ</t>
    </rPh>
    <rPh sb="201" eb="203">
      <t>センリャク</t>
    </rPh>
    <rPh sb="204" eb="206">
      <t>サクテイ</t>
    </rPh>
    <rPh sb="207" eb="209">
      <t>ヨテイ</t>
    </rPh>
    <phoneticPr fontId="4"/>
  </si>
  <si>
    <t>　国立市の公共下水道は、昭和45（1970）年から下水道事業に着手した管きょと事業着手以前（昭和36年～昭和44年）に布設した管きょを含めると、総管きょ延長は約221㎞になる。標準的な耐用年数は50年とされていて、すでに耐用年数を超えている管きょが出てきている。このことから、平成29年度にストックマネジメント基本計画を策定し点検調査を行った。その結果により、平成30年度に実施計画を策定し、令和元年度には実施設計を行っている。令和2年度からは改築工事を予定している。。</t>
    <rPh sb="138" eb="140">
      <t>ヘイセイ</t>
    </rPh>
    <rPh sb="142" eb="143">
      <t>ネン</t>
    </rPh>
    <rPh sb="143" eb="144">
      <t>ド</t>
    </rPh>
    <rPh sb="155" eb="157">
      <t>キホン</t>
    </rPh>
    <rPh sb="157" eb="159">
      <t>ケイカク</t>
    </rPh>
    <rPh sb="160" eb="162">
      <t>サクテイ</t>
    </rPh>
    <rPh sb="163" eb="165">
      <t>テンケン</t>
    </rPh>
    <rPh sb="165" eb="167">
      <t>チョウサ</t>
    </rPh>
    <rPh sb="168" eb="169">
      <t>オコナ</t>
    </rPh>
    <rPh sb="174" eb="176">
      <t>ケッカ</t>
    </rPh>
    <rPh sb="180" eb="182">
      <t>ヘイセイ</t>
    </rPh>
    <rPh sb="184" eb="186">
      <t>ネンド</t>
    </rPh>
    <rPh sb="187" eb="189">
      <t>ジッシ</t>
    </rPh>
    <rPh sb="189" eb="191">
      <t>ケイカク</t>
    </rPh>
    <rPh sb="192" eb="194">
      <t>サクテイ</t>
    </rPh>
    <rPh sb="196" eb="198">
      <t>レイワ</t>
    </rPh>
    <rPh sb="198" eb="199">
      <t>ガン</t>
    </rPh>
    <rPh sb="199" eb="201">
      <t>ネンド</t>
    </rPh>
    <rPh sb="203" eb="205">
      <t>ジッシ</t>
    </rPh>
    <rPh sb="205" eb="207">
      <t>セッケイ</t>
    </rPh>
    <rPh sb="222" eb="224">
      <t>カイチク</t>
    </rPh>
    <rPh sb="224" eb="226">
      <t>コウジ</t>
    </rPh>
    <phoneticPr fontId="4"/>
  </si>
  <si>
    <r>
      <t>　①収益的収支比率は、70～80％台で推移し、⑤経費回収率は90％台で推移しており、いずれも100％に満たない状況で単年度の収支が財源不足であることを示している。平成24年度に繰入金の赤字部分の削減を図るため、下水道使用料の改定を含め方策を検討したが、下水道使用料の改定は行わず、平成25年度から資本費平準化債を導入したことにより、下水道使用料で賄うべき汚水経費に係る繰入金の赤字部分は削減され⑤経費回収率は100％に近い数値となったが、赤字経営で財源の確保が必要であることは変わっていない状況が続いている。しかし、今後は、地方債の償還が進んでいることから、経費節減に努めることで赤字経営の改善が見込まれる。
　</t>
    </r>
    <r>
      <rPr>
        <sz val="11"/>
        <color theme="1"/>
        <rFont val="ＭＳ ゴシック"/>
        <family val="3"/>
        <charset val="128"/>
      </rPr>
      <t>④企業債残高対事業規模比率は、類似団体及び令和元年度全国平均と比べて国立市は低い数値となっており、料金収入に対する企業債残高の割合は低い。
　⑥汚水処理原価は、類似団体及び令和元年度全国平均と比べて国立市は低い水準で汚水処理原価は安価と判断できる。
　⑧水洗化率は、類似団体及び令和元年度全国平均と比べて国立市は高い水準となっているが、今後も水洗化促進の戸別訪問、啓発チラシの配布等普及活動を行っていく。</t>
    </r>
    <rPh sb="58" eb="61">
      <t>タンネンド</t>
    </rPh>
    <rPh sb="62" eb="64">
      <t>シュウシ</t>
    </rPh>
    <rPh sb="65" eb="67">
      <t>ザイゲン</t>
    </rPh>
    <rPh sb="67" eb="69">
      <t>フソク</t>
    </rPh>
    <rPh sb="75" eb="76">
      <t>シメ</t>
    </rPh>
    <rPh sb="248" eb="249">
      <t>ツヅ</t>
    </rPh>
    <rPh sb="290" eb="292">
      <t>アカジ</t>
    </rPh>
    <rPh sb="292" eb="294">
      <t>ケイエイ</t>
    </rPh>
    <rPh sb="295" eb="297">
      <t>カイゼン</t>
    </rPh>
    <rPh sb="307" eb="309">
      <t>キギョウ</t>
    </rPh>
    <rPh sb="309" eb="310">
      <t>サイ</t>
    </rPh>
    <rPh sb="310" eb="312">
      <t>ザンダカ</t>
    </rPh>
    <rPh sb="312" eb="313">
      <t>タイ</t>
    </rPh>
    <rPh sb="313" eb="315">
      <t>ジギョウ</t>
    </rPh>
    <rPh sb="315" eb="317">
      <t>キボ</t>
    </rPh>
    <rPh sb="317" eb="319">
      <t>ヒリツ</t>
    </rPh>
    <rPh sb="321" eb="323">
      <t>ルイジ</t>
    </rPh>
    <rPh sb="323" eb="325">
      <t>ダンタイ</t>
    </rPh>
    <rPh sb="325" eb="326">
      <t>オヨ</t>
    </rPh>
    <rPh sb="332" eb="334">
      <t>ゼンコク</t>
    </rPh>
    <rPh sb="334" eb="336">
      <t>ヘイキン</t>
    </rPh>
    <rPh sb="337" eb="338">
      <t>クラ</t>
    </rPh>
    <rPh sb="340" eb="343">
      <t>クニタチシ</t>
    </rPh>
    <rPh sb="344" eb="345">
      <t>ヒク</t>
    </rPh>
    <rPh sb="346" eb="348">
      <t>スウチ</t>
    </rPh>
    <rPh sb="372" eb="373">
      <t>ヒク</t>
    </rPh>
    <rPh sb="392" eb="394">
      <t>レイワ</t>
    </rPh>
    <rPh sb="394" eb="396">
      <t>ガンネン</t>
    </rPh>
    <rPh sb="409" eb="410">
      <t>ヒク</t>
    </rPh>
    <rPh sb="411" eb="413">
      <t>スイジュン</t>
    </rPh>
    <rPh sb="414" eb="416">
      <t>オスイ</t>
    </rPh>
    <rPh sb="416" eb="418">
      <t>ショリ</t>
    </rPh>
    <rPh sb="418" eb="420">
      <t>ゲンカ</t>
    </rPh>
    <rPh sb="421" eb="423">
      <t>アンカ</t>
    </rPh>
    <rPh sb="424" eb="426">
      <t>ハンダン</t>
    </rPh>
    <rPh sb="433" eb="436">
      <t>スイセンカ</t>
    </rPh>
    <rPh sb="436" eb="437">
      <t>リツ</t>
    </rPh>
    <rPh sb="445" eb="447">
      <t>レイワ</t>
    </rPh>
    <rPh sb="447" eb="449">
      <t>ガンネン</t>
    </rPh>
    <rPh sb="462" eb="463">
      <t>タカ</t>
    </rPh>
    <rPh sb="464" eb="466">
      <t>スイジュン</t>
    </rPh>
    <rPh sb="474" eb="476">
      <t>コンゴ</t>
    </rPh>
    <rPh sb="477" eb="480">
      <t>スイセンカ</t>
    </rPh>
    <rPh sb="480" eb="482">
      <t>ソクシン</t>
    </rPh>
    <rPh sb="483" eb="485">
      <t>コベツ</t>
    </rPh>
    <rPh sb="485" eb="487">
      <t>ホウモン</t>
    </rPh>
    <rPh sb="488" eb="490">
      <t>ケイハツ</t>
    </rPh>
    <rPh sb="494" eb="496">
      <t>ハイフ</t>
    </rPh>
    <rPh sb="496" eb="497">
      <t>トウ</t>
    </rPh>
    <rPh sb="497" eb="499">
      <t>フキュウ</t>
    </rPh>
    <rPh sb="499" eb="501">
      <t>カツドウ</t>
    </rPh>
    <rPh sb="502" eb="50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</si>
</sst>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6E-42E9-A538-D3680E640C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4.88</c:v>
                </c:pt>
                <c:pt idx="2">
                  <c:v>0.2</c:v>
                </c:pt>
                <c:pt idx="3">
                  <c:v>0.3</c:v>
                </c:pt>
                <c:pt idx="4">
                  <c:v>0.12</c:v>
                </c:pt>
              </c:numCache>
            </c:numRef>
          </c:val>
          <c:smooth val="0"/>
          <c:extLst>
            <c:ext xmlns:c16="http://schemas.microsoft.com/office/drawing/2014/chart" uri="{C3380CC4-5D6E-409C-BE32-E72D297353CC}">
              <c16:uniqueId val="{00000001-866E-42E9-A538-D3680E640C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9E-4C7E-8121-B5921500AF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86.69</c:v>
                </c:pt>
                <c:pt idx="1">
                  <c:v>80.16</c:v>
                </c:pt>
                <c:pt idx="2">
                  <c:v>73.599999999999994</c:v>
                </c:pt>
                <c:pt idx="3">
                  <c:v>70.33</c:v>
                </c:pt>
                <c:pt idx="4">
                  <c:v>70.3</c:v>
                </c:pt>
              </c:numCache>
            </c:numRef>
          </c:val>
          <c:smooth val="0"/>
          <c:extLst>
            <c:ext xmlns:c16="http://schemas.microsoft.com/office/drawing/2014/chart" uri="{C3380CC4-5D6E-409C-BE32-E72D297353CC}">
              <c16:uniqueId val="{00000001-329E-4C7E-8121-B5921500AF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99.82</c:v>
                </c:pt>
                <c:pt idx="1">
                  <c:v>99.83</c:v>
                </c:pt>
                <c:pt idx="2">
                  <c:v>99.8</c:v>
                </c:pt>
                <c:pt idx="3">
                  <c:v>99.81</c:v>
                </c:pt>
                <c:pt idx="4">
                  <c:v>99.85</c:v>
                </c:pt>
              </c:numCache>
            </c:numRef>
          </c:val>
          <c:extLst>
            <c:ext xmlns:c16="http://schemas.microsoft.com/office/drawing/2014/chart" uri="{C3380CC4-5D6E-409C-BE32-E72D297353CC}">
              <c16:uniqueId val="{00000000-2252-45EB-AC37-6E8342B704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96.14</c:v>
                </c:pt>
                <c:pt idx="1">
                  <c:v>96.19</c:v>
                </c:pt>
                <c:pt idx="2">
                  <c:v>96.4</c:v>
                </c:pt>
                <c:pt idx="3">
                  <c:v>95.85</c:v>
                </c:pt>
                <c:pt idx="4">
                  <c:v>95.95</c:v>
                </c:pt>
              </c:numCache>
            </c:numRef>
          </c:val>
          <c:smooth val="0"/>
          <c:extLst>
            <c:ext xmlns:c16="http://schemas.microsoft.com/office/drawing/2014/chart" uri="{C3380CC4-5D6E-409C-BE32-E72D297353CC}">
              <c16:uniqueId val="{00000001-2252-45EB-AC37-6E8342B704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76.650000000000006</c:v>
                </c:pt>
                <c:pt idx="1">
                  <c:v>74.87</c:v>
                </c:pt>
                <c:pt idx="2">
                  <c:v>76.88</c:v>
                </c:pt>
                <c:pt idx="3">
                  <c:v>79.64</c:v>
                </c:pt>
                <c:pt idx="4">
                  <c:v>88.84</c:v>
                </c:pt>
              </c:numCache>
            </c:numRef>
          </c:val>
          <c:extLst>
            <c:ext xmlns:c16="http://schemas.microsoft.com/office/drawing/2014/chart" uri="{C3380CC4-5D6E-409C-BE32-E72D297353CC}">
              <c16:uniqueId val="{00000000-E373-49F9-9F3E-23DB9328E4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3-49F9-9F3E-23DB9328E4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7-403B-B404-E0C95BA9DB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7-403B-B404-E0C95BA9DB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C-4C67-B7A3-6432AC4844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C-4C67-B7A3-6432AC4844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CB-41B8-9444-015A50A0F2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B-41B8-9444-015A50A0F2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B-426F-AD37-C7F9A7488E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B-426F-AD37-C7F9A7488E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376.84</c:v>
                </c:pt>
                <c:pt idx="1">
                  <c:v>347.87</c:v>
                </c:pt>
                <c:pt idx="2">
                  <c:v>345.28</c:v>
                </c:pt>
                <c:pt idx="3">
                  <c:v>301.35000000000002</c:v>
                </c:pt>
                <c:pt idx="4">
                  <c:v>254.78</c:v>
                </c:pt>
              </c:numCache>
            </c:numRef>
          </c:val>
          <c:extLst>
            <c:ext xmlns:c16="http://schemas.microsoft.com/office/drawing/2014/chart" uri="{C3380CC4-5D6E-409C-BE32-E72D297353CC}">
              <c16:uniqueId val="{00000000-86C5-4CBB-9847-01C72D41BA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775.45</c:v>
                </c:pt>
                <c:pt idx="1">
                  <c:v>786.46</c:v>
                </c:pt>
                <c:pt idx="2">
                  <c:v>707.12</c:v>
                </c:pt>
                <c:pt idx="3">
                  <c:v>733.93</c:v>
                </c:pt>
                <c:pt idx="4">
                  <c:v>813.96</c:v>
                </c:pt>
              </c:numCache>
            </c:numRef>
          </c:val>
          <c:smooth val="0"/>
          <c:extLst>
            <c:ext xmlns:c16="http://schemas.microsoft.com/office/drawing/2014/chart" uri="{C3380CC4-5D6E-409C-BE32-E72D297353CC}">
              <c16:uniqueId val="{00000001-86C5-4CBB-9847-01C72D41BA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98.3</c:v>
                </c:pt>
                <c:pt idx="1">
                  <c:v>97.01</c:v>
                </c:pt>
                <c:pt idx="2">
                  <c:v>97.94</c:v>
                </c:pt>
                <c:pt idx="3">
                  <c:v>98.97</c:v>
                </c:pt>
                <c:pt idx="4">
                  <c:v>95.21</c:v>
                </c:pt>
              </c:numCache>
            </c:numRef>
          </c:val>
          <c:extLst>
            <c:ext xmlns:c16="http://schemas.microsoft.com/office/drawing/2014/chart" uri="{C3380CC4-5D6E-409C-BE32-E72D297353CC}">
              <c16:uniqueId val="{00000000-BEB7-488B-8AD2-7CF2CB06D6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84.89</c:v>
                </c:pt>
                <c:pt idx="2">
                  <c:v>93.62</c:v>
                </c:pt>
                <c:pt idx="3">
                  <c:v>94.59</c:v>
                </c:pt>
                <c:pt idx="4">
                  <c:v>92.08</c:v>
                </c:pt>
              </c:numCache>
            </c:numRef>
          </c:val>
          <c:smooth val="0"/>
          <c:extLst>
            <c:ext xmlns:c16="http://schemas.microsoft.com/office/drawing/2014/chart" uri="{C3380CC4-5D6E-409C-BE32-E72D297353CC}">
              <c16:uniqueId val="{00000001-BEB7-488B-8AD2-7CF2CB06D6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125.38</c:v>
                </c:pt>
                <c:pt idx="1">
                  <c:v>127.73</c:v>
                </c:pt>
                <c:pt idx="2">
                  <c:v>125.25</c:v>
                </c:pt>
                <c:pt idx="3">
                  <c:v>123.54</c:v>
                </c:pt>
                <c:pt idx="4">
                  <c:v>116.54</c:v>
                </c:pt>
              </c:numCache>
            </c:numRef>
          </c:val>
          <c:extLst>
            <c:ext xmlns:c16="http://schemas.microsoft.com/office/drawing/2014/chart" uri="{C3380CC4-5D6E-409C-BE32-E72D297353CC}">
              <c16:uniqueId val="{00000000-68A7-410E-A1B2-DB65D42632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147.52000000000001</c:v>
                </c:pt>
                <c:pt idx="1">
                  <c:v>146.26</c:v>
                </c:pt>
                <c:pt idx="2">
                  <c:v>136.47</c:v>
                </c:pt>
                <c:pt idx="3">
                  <c:v>131.22</c:v>
                </c:pt>
                <c:pt idx="4">
                  <c:v>132.94999999999999</c:v>
                </c:pt>
              </c:numCache>
            </c:numRef>
          </c:val>
          <c:smooth val="0"/>
          <c:extLst>
            <c:ext xmlns:c16="http://schemas.microsoft.com/office/drawing/2014/chart" uri="{C3380CC4-5D6E-409C-BE32-E72D297353CC}">
              <c16:uniqueId val="{00000001-68A7-410E-A1B2-DB65D42632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国立市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法非適用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Bb1</v>
      </c>
      <c r="X8" s="78"/>
      <c r="Y8" s="78"/>
      <c r="Z8" s="78"/>
      <c r="AA8" s="78"/>
      <c r="AB8" s="78"/>
      <c r="AC8" s="78"/>
      <c r="AD8" s="79" t="str">
        <f>
データ!$M$6</f>
        <v>
非設置</v>
      </c>
      <c r="AE8" s="79"/>
      <c r="AF8" s="79"/>
      <c r="AG8" s="79"/>
      <c r="AH8" s="79"/>
      <c r="AI8" s="79"/>
      <c r="AJ8" s="79"/>
      <c r="AK8" s="3"/>
      <c r="AL8" s="75">
        <f>
データ!S6</f>
        <v>
76280</v>
      </c>
      <c r="AM8" s="75"/>
      <c r="AN8" s="75"/>
      <c r="AO8" s="75"/>
      <c r="AP8" s="75"/>
      <c r="AQ8" s="75"/>
      <c r="AR8" s="75"/>
      <c r="AS8" s="75"/>
      <c r="AT8" s="74">
        <f>
データ!T6</f>
        <v>
8.15</v>
      </c>
      <c r="AU8" s="74"/>
      <c r="AV8" s="74"/>
      <c r="AW8" s="74"/>
      <c r="AX8" s="74"/>
      <c r="AY8" s="74"/>
      <c r="AZ8" s="74"/>
      <c r="BA8" s="74"/>
      <c r="BB8" s="74">
        <f>
データ!U6</f>
        <v>
9359.51</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t="str">
        <f>
データ!O6</f>
        <v>
該当数値なし</v>
      </c>
      <c r="J10" s="74"/>
      <c r="K10" s="74"/>
      <c r="L10" s="74"/>
      <c r="M10" s="74"/>
      <c r="N10" s="74"/>
      <c r="O10" s="74"/>
      <c r="P10" s="74">
        <f>
データ!P6</f>
        <v>
100</v>
      </c>
      <c r="Q10" s="74"/>
      <c r="R10" s="74"/>
      <c r="S10" s="74"/>
      <c r="T10" s="74"/>
      <c r="U10" s="74"/>
      <c r="V10" s="74"/>
      <c r="W10" s="74">
        <f>
データ!Q6</f>
        <v>
100</v>
      </c>
      <c r="X10" s="74"/>
      <c r="Y10" s="74"/>
      <c r="Z10" s="74"/>
      <c r="AA10" s="74"/>
      <c r="AB10" s="74"/>
      <c r="AC10" s="74"/>
      <c r="AD10" s="75">
        <f>
データ!R6</f>
        <v>
1804</v>
      </c>
      <c r="AE10" s="75"/>
      <c r="AF10" s="75"/>
      <c r="AG10" s="75"/>
      <c r="AH10" s="75"/>
      <c r="AI10" s="75"/>
      <c r="AJ10" s="75"/>
      <c r="AK10" s="2"/>
      <c r="AL10" s="75">
        <f>
データ!V6</f>
        <v>
76282</v>
      </c>
      <c r="AM10" s="75"/>
      <c r="AN10" s="75"/>
      <c r="AO10" s="75"/>
      <c r="AP10" s="75"/>
      <c r="AQ10" s="75"/>
      <c r="AR10" s="75"/>
      <c r="AS10" s="75"/>
      <c r="AT10" s="74">
        <f>
データ!W6</f>
        <v>
7.92</v>
      </c>
      <c r="AU10" s="74"/>
      <c r="AV10" s="74"/>
      <c r="AW10" s="74"/>
      <c r="AX10" s="74"/>
      <c r="AY10" s="74"/>
      <c r="AZ10" s="74"/>
      <c r="BA10" s="74"/>
      <c r="BB10" s="74">
        <f>
データ!X6</f>
        <v>
9631.57</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bJbCCYV+g+t2e7piVGqLJK4FxK7myGOWNFcOLA9zMllw78v7f3OHrO+0LnPfRv9c6mJs4hqA6pOioM4my+jS5A==" saltValue="QqPftY5h9cskyjqHeBB7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83" t="s">
        <v>
53</v>
      </c>
      <c r="I3" s="84"/>
      <c r="J3" s="84"/>
      <c r="K3" s="84"/>
      <c r="L3" s="84"/>
      <c r="M3" s="84"/>
      <c r="N3" s="84"/>
      <c r="O3" s="84"/>
      <c r="P3" s="84"/>
      <c r="Q3" s="84"/>
      <c r="R3" s="84"/>
      <c r="S3" s="84"/>
      <c r="T3" s="84"/>
      <c r="U3" s="84"/>
      <c r="V3" s="84"/>
      <c r="W3" s="84"/>
      <c r="X3" s="85"/>
      <c r="Y3" s="89" t="s">
        <v>
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56</v>
      </c>
      <c r="B4" s="30"/>
      <c r="C4" s="30"/>
      <c r="D4" s="30"/>
      <c r="E4" s="30"/>
      <c r="F4" s="30"/>
      <c r="G4" s="30"/>
      <c r="H4" s="86"/>
      <c r="I4" s="87"/>
      <c r="J4" s="87"/>
      <c r="K4" s="87"/>
      <c r="L4" s="87"/>
      <c r="M4" s="87"/>
      <c r="N4" s="87"/>
      <c r="O4" s="87"/>
      <c r="P4" s="87"/>
      <c r="Q4" s="87"/>
      <c r="R4" s="87"/>
      <c r="S4" s="87"/>
      <c r="T4" s="87"/>
      <c r="U4" s="87"/>
      <c r="V4" s="87"/>
      <c r="W4" s="87"/>
      <c r="X4" s="88"/>
      <c r="Y4" s="82" t="s">
        <v>
57</v>
      </c>
      <c r="Z4" s="82"/>
      <c r="AA4" s="82"/>
      <c r="AB4" s="82"/>
      <c r="AC4" s="82"/>
      <c r="AD4" s="82"/>
      <c r="AE4" s="82"/>
      <c r="AF4" s="82"/>
      <c r="AG4" s="82"/>
      <c r="AH4" s="82"/>
      <c r="AI4" s="82"/>
      <c r="AJ4" s="82" t="s">
        <v>
58</v>
      </c>
      <c r="AK4" s="82"/>
      <c r="AL4" s="82"/>
      <c r="AM4" s="82"/>
      <c r="AN4" s="82"/>
      <c r="AO4" s="82"/>
      <c r="AP4" s="82"/>
      <c r="AQ4" s="82"/>
      <c r="AR4" s="82"/>
      <c r="AS4" s="82"/>
      <c r="AT4" s="82"/>
      <c r="AU4" s="82" t="s">
        <v>
59</v>
      </c>
      <c r="AV4" s="82"/>
      <c r="AW4" s="82"/>
      <c r="AX4" s="82"/>
      <c r="AY4" s="82"/>
      <c r="AZ4" s="82"/>
      <c r="BA4" s="82"/>
      <c r="BB4" s="82"/>
      <c r="BC4" s="82"/>
      <c r="BD4" s="82"/>
      <c r="BE4" s="82"/>
      <c r="BF4" s="82" t="s">
        <v>
60</v>
      </c>
      <c r="BG4" s="82"/>
      <c r="BH4" s="82"/>
      <c r="BI4" s="82"/>
      <c r="BJ4" s="82"/>
      <c r="BK4" s="82"/>
      <c r="BL4" s="82"/>
      <c r="BM4" s="82"/>
      <c r="BN4" s="82"/>
      <c r="BO4" s="82"/>
      <c r="BP4" s="82"/>
      <c r="BQ4" s="82" t="s">
        <v>
61</v>
      </c>
      <c r="BR4" s="82"/>
      <c r="BS4" s="82"/>
      <c r="BT4" s="82"/>
      <c r="BU4" s="82"/>
      <c r="BV4" s="82"/>
      <c r="BW4" s="82"/>
      <c r="BX4" s="82"/>
      <c r="BY4" s="82"/>
      <c r="BZ4" s="82"/>
      <c r="CA4" s="82"/>
      <c r="CB4" s="82" t="s">
        <v>
62</v>
      </c>
      <c r="CC4" s="82"/>
      <c r="CD4" s="82"/>
      <c r="CE4" s="82"/>
      <c r="CF4" s="82"/>
      <c r="CG4" s="82"/>
      <c r="CH4" s="82"/>
      <c r="CI4" s="82"/>
      <c r="CJ4" s="82"/>
      <c r="CK4" s="82"/>
      <c r="CL4" s="82"/>
      <c r="CM4" s="82" t="s">
        <v>
63</v>
      </c>
      <c r="CN4" s="82"/>
      <c r="CO4" s="82"/>
      <c r="CP4" s="82"/>
      <c r="CQ4" s="82"/>
      <c r="CR4" s="82"/>
      <c r="CS4" s="82"/>
      <c r="CT4" s="82"/>
      <c r="CU4" s="82"/>
      <c r="CV4" s="82"/>
      <c r="CW4" s="82"/>
      <c r="CX4" s="82" t="s">
        <v>
64</v>
      </c>
      <c r="CY4" s="82"/>
      <c r="CZ4" s="82"/>
      <c r="DA4" s="82"/>
      <c r="DB4" s="82"/>
      <c r="DC4" s="82"/>
      <c r="DD4" s="82"/>
      <c r="DE4" s="82"/>
      <c r="DF4" s="82"/>
      <c r="DG4" s="82"/>
      <c r="DH4" s="82"/>
      <c r="DI4" s="82" t="s">
        <v>
65</v>
      </c>
      <c r="DJ4" s="82"/>
      <c r="DK4" s="82"/>
      <c r="DL4" s="82"/>
      <c r="DM4" s="82"/>
      <c r="DN4" s="82"/>
      <c r="DO4" s="82"/>
      <c r="DP4" s="82"/>
      <c r="DQ4" s="82"/>
      <c r="DR4" s="82"/>
      <c r="DS4" s="82"/>
      <c r="DT4" s="82" t="s">
        <v>
66</v>
      </c>
      <c r="DU4" s="82"/>
      <c r="DV4" s="82"/>
      <c r="DW4" s="82"/>
      <c r="DX4" s="82"/>
      <c r="DY4" s="82"/>
      <c r="DZ4" s="82"/>
      <c r="EA4" s="82"/>
      <c r="EB4" s="82"/>
      <c r="EC4" s="82"/>
      <c r="ED4" s="82"/>
      <c r="EE4" s="82" t="s">
        <v>
67</v>
      </c>
      <c r="EF4" s="82"/>
      <c r="EG4" s="82"/>
      <c r="EH4" s="82"/>
      <c r="EI4" s="82"/>
      <c r="EJ4" s="82"/>
      <c r="EK4" s="82"/>
      <c r="EL4" s="82"/>
      <c r="EM4" s="82"/>
      <c r="EN4" s="82"/>
      <c r="EO4" s="82"/>
    </row>
    <row r="5" spans="1:145" x14ac:dyDescent="0.15">
      <c r="A5" s="28" t="s">
        <v>
68</v>
      </c>
      <c r="B5" s="31"/>
      <c r="C5" s="31"/>
      <c r="D5" s="31"/>
      <c r="E5" s="31"/>
      <c r="F5" s="31"/>
      <c r="G5" s="31"/>
      <c r="H5" s="32" t="s">
        <v>
69</v>
      </c>
      <c r="I5" s="32" t="s">
        <v>
70</v>
      </c>
      <c r="J5" s="32" t="s">
        <v>
71</v>
      </c>
      <c r="K5" s="32" t="s">
        <v>
72</v>
      </c>
      <c r="L5" s="32" t="s">
        <v>
73</v>
      </c>
      <c r="M5" s="32" t="s">
        <v>
5</v>
      </c>
      <c r="N5" s="32" t="s">
        <v>
74</v>
      </c>
      <c r="O5" s="32" t="s">
        <v>
75</v>
      </c>
      <c r="P5" s="32" t="s">
        <v>
76</v>
      </c>
      <c r="Q5" s="32" t="s">
        <v>
77</v>
      </c>
      <c r="R5" s="32" t="s">
        <v>
78</v>
      </c>
      <c r="S5" s="32" t="s">
        <v>
79</v>
      </c>
      <c r="T5" s="32" t="s">
        <v>
80</v>
      </c>
      <c r="U5" s="32" t="s">
        <v>
81</v>
      </c>
      <c r="V5" s="32" t="s">
        <v>
82</v>
      </c>
      <c r="W5" s="32" t="s">
        <v>
83</v>
      </c>
      <c r="X5" s="32" t="s">
        <v>
84</v>
      </c>
      <c r="Y5" s="32" t="s">
        <v>
85</v>
      </c>
      <c r="Z5" s="32" t="s">
        <v>
86</v>
      </c>
      <c r="AA5" s="32" t="s">
        <v>
87</v>
      </c>
      <c r="AB5" s="32" t="s">
        <v>
88</v>
      </c>
      <c r="AC5" s="32" t="s">
        <v>
89</v>
      </c>
      <c r="AD5" s="32" t="s">
        <v>
90</v>
      </c>
      <c r="AE5" s="32" t="s">
        <v>
91</v>
      </c>
      <c r="AF5" s="32" t="s">
        <v>
92</v>
      </c>
      <c r="AG5" s="32" t="s">
        <v>
93</v>
      </c>
      <c r="AH5" s="32" t="s">
        <v>
94</v>
      </c>
      <c r="AI5" s="32" t="s">
        <v>
31</v>
      </c>
      <c r="AJ5" s="32" t="s">
        <v>
85</v>
      </c>
      <c r="AK5" s="32" t="s">
        <v>
86</v>
      </c>
      <c r="AL5" s="32" t="s">
        <v>
87</v>
      </c>
      <c r="AM5" s="32" t="s">
        <v>
88</v>
      </c>
      <c r="AN5" s="32" t="s">
        <v>
89</v>
      </c>
      <c r="AO5" s="32" t="s">
        <v>
90</v>
      </c>
      <c r="AP5" s="32" t="s">
        <v>
91</v>
      </c>
      <c r="AQ5" s="32" t="s">
        <v>
92</v>
      </c>
      <c r="AR5" s="32" t="s">
        <v>
93</v>
      </c>
      <c r="AS5" s="32" t="s">
        <v>
94</v>
      </c>
      <c r="AT5" s="32" t="s">
        <v>
95</v>
      </c>
      <c r="AU5" s="32" t="s">
        <v>
85</v>
      </c>
      <c r="AV5" s="32" t="s">
        <v>
86</v>
      </c>
      <c r="AW5" s="32" t="s">
        <v>
87</v>
      </c>
      <c r="AX5" s="32" t="s">
        <v>
88</v>
      </c>
      <c r="AY5" s="32" t="s">
        <v>
89</v>
      </c>
      <c r="AZ5" s="32" t="s">
        <v>
90</v>
      </c>
      <c r="BA5" s="32" t="s">
        <v>
91</v>
      </c>
      <c r="BB5" s="32" t="s">
        <v>
92</v>
      </c>
      <c r="BC5" s="32" t="s">
        <v>
93</v>
      </c>
      <c r="BD5" s="32" t="s">
        <v>
94</v>
      </c>
      <c r="BE5" s="32" t="s">
        <v>
95</v>
      </c>
      <c r="BF5" s="32" t="s">
        <v>
85</v>
      </c>
      <c r="BG5" s="32" t="s">
        <v>
86</v>
      </c>
      <c r="BH5" s="32" t="s">
        <v>
87</v>
      </c>
      <c r="BI5" s="32" t="s">
        <v>
88</v>
      </c>
      <c r="BJ5" s="32" t="s">
        <v>
89</v>
      </c>
      <c r="BK5" s="32" t="s">
        <v>
90</v>
      </c>
      <c r="BL5" s="32" t="s">
        <v>
91</v>
      </c>
      <c r="BM5" s="32" t="s">
        <v>
92</v>
      </c>
      <c r="BN5" s="32" t="s">
        <v>
93</v>
      </c>
      <c r="BO5" s="32" t="s">
        <v>
94</v>
      </c>
      <c r="BP5" s="32" t="s">
        <v>
95</v>
      </c>
      <c r="BQ5" s="32" t="s">
        <v>
85</v>
      </c>
      <c r="BR5" s="32" t="s">
        <v>
86</v>
      </c>
      <c r="BS5" s="32" t="s">
        <v>
87</v>
      </c>
      <c r="BT5" s="32" t="s">
        <v>
88</v>
      </c>
      <c r="BU5" s="32" t="s">
        <v>
89</v>
      </c>
      <c r="BV5" s="32" t="s">
        <v>
90</v>
      </c>
      <c r="BW5" s="32" t="s">
        <v>
91</v>
      </c>
      <c r="BX5" s="32" t="s">
        <v>
92</v>
      </c>
      <c r="BY5" s="32" t="s">
        <v>
93</v>
      </c>
      <c r="BZ5" s="32" t="s">
        <v>
94</v>
      </c>
      <c r="CA5" s="32" t="s">
        <v>
95</v>
      </c>
      <c r="CB5" s="32" t="s">
        <v>
85</v>
      </c>
      <c r="CC5" s="32" t="s">
        <v>
86</v>
      </c>
      <c r="CD5" s="32" t="s">
        <v>
87</v>
      </c>
      <c r="CE5" s="32" t="s">
        <v>
88</v>
      </c>
      <c r="CF5" s="32" t="s">
        <v>
89</v>
      </c>
      <c r="CG5" s="32" t="s">
        <v>
90</v>
      </c>
      <c r="CH5" s="32" t="s">
        <v>
91</v>
      </c>
      <c r="CI5" s="32" t="s">
        <v>
92</v>
      </c>
      <c r="CJ5" s="32" t="s">
        <v>
93</v>
      </c>
      <c r="CK5" s="32" t="s">
        <v>
94</v>
      </c>
      <c r="CL5" s="32" t="s">
        <v>
95</v>
      </c>
      <c r="CM5" s="32" t="s">
        <v>
85</v>
      </c>
      <c r="CN5" s="32" t="s">
        <v>
86</v>
      </c>
      <c r="CO5" s="32" t="s">
        <v>
87</v>
      </c>
      <c r="CP5" s="32" t="s">
        <v>
88</v>
      </c>
      <c r="CQ5" s="32" t="s">
        <v>
89</v>
      </c>
      <c r="CR5" s="32" t="s">
        <v>
90</v>
      </c>
      <c r="CS5" s="32" t="s">
        <v>
91</v>
      </c>
      <c r="CT5" s="32" t="s">
        <v>
92</v>
      </c>
      <c r="CU5" s="32" t="s">
        <v>
93</v>
      </c>
      <c r="CV5" s="32" t="s">
        <v>
94</v>
      </c>
      <c r="CW5" s="32" t="s">
        <v>
95</v>
      </c>
      <c r="CX5" s="32" t="s">
        <v>
85</v>
      </c>
      <c r="CY5" s="32" t="s">
        <v>
86</v>
      </c>
      <c r="CZ5" s="32" t="s">
        <v>
87</v>
      </c>
      <c r="DA5" s="32" t="s">
        <v>
88</v>
      </c>
      <c r="DB5" s="32" t="s">
        <v>
89</v>
      </c>
      <c r="DC5" s="32" t="s">
        <v>
90</v>
      </c>
      <c r="DD5" s="32" t="s">
        <v>
91</v>
      </c>
      <c r="DE5" s="32" t="s">
        <v>
92</v>
      </c>
      <c r="DF5" s="32" t="s">
        <v>
93</v>
      </c>
      <c r="DG5" s="32" t="s">
        <v>
94</v>
      </c>
      <c r="DH5" s="32" t="s">
        <v>
95</v>
      </c>
      <c r="DI5" s="32" t="s">
        <v>
85</v>
      </c>
      <c r="DJ5" s="32" t="s">
        <v>
86</v>
      </c>
      <c r="DK5" s="32" t="s">
        <v>
87</v>
      </c>
      <c r="DL5" s="32" t="s">
        <v>
88</v>
      </c>
      <c r="DM5" s="32" t="s">
        <v>
89</v>
      </c>
      <c r="DN5" s="32" t="s">
        <v>
90</v>
      </c>
      <c r="DO5" s="32" t="s">
        <v>
91</v>
      </c>
      <c r="DP5" s="32" t="s">
        <v>
92</v>
      </c>
      <c r="DQ5" s="32" t="s">
        <v>
93</v>
      </c>
      <c r="DR5" s="32" t="s">
        <v>
94</v>
      </c>
      <c r="DS5" s="32" t="s">
        <v>
95</v>
      </c>
      <c r="DT5" s="32" t="s">
        <v>
85</v>
      </c>
      <c r="DU5" s="32" t="s">
        <v>
86</v>
      </c>
      <c r="DV5" s="32" t="s">
        <v>
87</v>
      </c>
      <c r="DW5" s="32" t="s">
        <v>
88</v>
      </c>
      <c r="DX5" s="32" t="s">
        <v>
89</v>
      </c>
      <c r="DY5" s="32" t="s">
        <v>
90</v>
      </c>
      <c r="DZ5" s="32" t="s">
        <v>
91</v>
      </c>
      <c r="EA5" s="32" t="s">
        <v>
92</v>
      </c>
      <c r="EB5" s="32" t="s">
        <v>
93</v>
      </c>
      <c r="EC5" s="32" t="s">
        <v>
94</v>
      </c>
      <c r="ED5" s="32" t="s">
        <v>
95</v>
      </c>
      <c r="EE5" s="32" t="s">
        <v>
85</v>
      </c>
      <c r="EF5" s="32" t="s">
        <v>
86</v>
      </c>
      <c r="EG5" s="32" t="s">
        <v>
87</v>
      </c>
      <c r="EH5" s="32" t="s">
        <v>
88</v>
      </c>
      <c r="EI5" s="32" t="s">
        <v>
89</v>
      </c>
      <c r="EJ5" s="32" t="s">
        <v>
90</v>
      </c>
      <c r="EK5" s="32" t="s">
        <v>
91</v>
      </c>
      <c r="EL5" s="32" t="s">
        <v>
92</v>
      </c>
      <c r="EM5" s="32" t="s">
        <v>
93</v>
      </c>
      <c r="EN5" s="32" t="s">
        <v>
94</v>
      </c>
      <c r="EO5" s="32" t="s">
        <v>
95</v>
      </c>
    </row>
    <row r="6" spans="1:145" s="36" customFormat="1" x14ac:dyDescent="0.15">
      <c r="A6" s="28" t="s">
        <v>
96</v>
      </c>
      <c r="B6" s="33">
        <f>
B7</f>
        <v>
2019</v>
      </c>
      <c r="C6" s="33">
        <f t="shared" ref="C6:X6" si="3">
C7</f>
        <v>
132152</v>
      </c>
      <c r="D6" s="33">
        <f t="shared" si="3"/>
        <v>
47</v>
      </c>
      <c r="E6" s="33">
        <f t="shared" si="3"/>
        <v>
17</v>
      </c>
      <c r="F6" s="33">
        <f t="shared" si="3"/>
        <v>
1</v>
      </c>
      <c r="G6" s="33">
        <f t="shared" si="3"/>
        <v>
0</v>
      </c>
      <c r="H6" s="33" t="str">
        <f t="shared" si="3"/>
        <v>
東京都　国立市</v>
      </c>
      <c r="I6" s="33" t="str">
        <f t="shared" si="3"/>
        <v>
法非適用</v>
      </c>
      <c r="J6" s="33" t="str">
        <f t="shared" si="3"/>
        <v>
下水道事業</v>
      </c>
      <c r="K6" s="33" t="str">
        <f t="shared" si="3"/>
        <v>
公共下水道</v>
      </c>
      <c r="L6" s="33" t="str">
        <f t="shared" si="3"/>
        <v>
Bb1</v>
      </c>
      <c r="M6" s="33" t="str">
        <f t="shared" si="3"/>
        <v>
非設置</v>
      </c>
      <c r="N6" s="34" t="str">
        <f t="shared" si="3"/>
        <v>
-</v>
      </c>
      <c r="O6" s="34" t="str">
        <f t="shared" si="3"/>
        <v>
該当数値なし</v>
      </c>
      <c r="P6" s="34">
        <f t="shared" si="3"/>
        <v>
100</v>
      </c>
      <c r="Q6" s="34">
        <f t="shared" si="3"/>
        <v>
100</v>
      </c>
      <c r="R6" s="34">
        <f t="shared" si="3"/>
        <v>
1804</v>
      </c>
      <c r="S6" s="34">
        <f t="shared" si="3"/>
        <v>
76280</v>
      </c>
      <c r="T6" s="34">
        <f t="shared" si="3"/>
        <v>
8.15</v>
      </c>
      <c r="U6" s="34">
        <f t="shared" si="3"/>
        <v>
9359.51</v>
      </c>
      <c r="V6" s="34">
        <f t="shared" si="3"/>
        <v>
76282</v>
      </c>
      <c r="W6" s="34">
        <f t="shared" si="3"/>
        <v>
7.92</v>
      </c>
      <c r="X6" s="34">
        <f t="shared" si="3"/>
        <v>
9631.57</v>
      </c>
      <c r="Y6" s="35">
        <f>
IF(Y7="",NA(),Y7)</f>
        <v>
76.650000000000006</v>
      </c>
      <c r="Z6" s="35">
        <f t="shared" ref="Z6:AH6" si="4">
IF(Z7="",NA(),Z7)</f>
        <v>
74.87</v>
      </c>
      <c r="AA6" s="35">
        <f t="shared" si="4"/>
        <v>
76.88</v>
      </c>
      <c r="AB6" s="35">
        <f t="shared" si="4"/>
        <v>
79.64</v>
      </c>
      <c r="AC6" s="35">
        <f t="shared" si="4"/>
        <v>
88.84</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376.84</v>
      </c>
      <c r="BG6" s="35">
        <f t="shared" ref="BG6:BO6" si="7">
IF(BG7="",NA(),BG7)</f>
        <v>
347.87</v>
      </c>
      <c r="BH6" s="35">
        <f t="shared" si="7"/>
        <v>
345.28</v>
      </c>
      <c r="BI6" s="35">
        <f t="shared" si="7"/>
        <v>
301.35000000000002</v>
      </c>
      <c r="BJ6" s="35">
        <f t="shared" si="7"/>
        <v>
254.78</v>
      </c>
      <c r="BK6" s="35">
        <f t="shared" si="7"/>
        <v>
775.45</v>
      </c>
      <c r="BL6" s="35">
        <f t="shared" si="7"/>
        <v>
786.46</v>
      </c>
      <c r="BM6" s="35">
        <f t="shared" si="7"/>
        <v>
707.12</v>
      </c>
      <c r="BN6" s="35">
        <f t="shared" si="7"/>
        <v>
733.93</v>
      </c>
      <c r="BO6" s="35">
        <f t="shared" si="7"/>
        <v>
813.96</v>
      </c>
      <c r="BP6" s="34" t="str">
        <f>
IF(BP7="","",IF(BP7="-","【-】","【"&amp;SUBSTITUTE(TEXT(BP7,"#,##0.00"),"-","△")&amp;"】"))</f>
        <v>
【682.51】</v>
      </c>
      <c r="BQ6" s="35">
        <f>
IF(BQ7="",NA(),BQ7)</f>
        <v>
98.3</v>
      </c>
      <c r="BR6" s="35">
        <f t="shared" ref="BR6:BZ6" si="8">
IF(BR7="",NA(),BR7)</f>
        <v>
97.01</v>
      </c>
      <c r="BS6" s="35">
        <f t="shared" si="8"/>
        <v>
97.94</v>
      </c>
      <c r="BT6" s="35">
        <f t="shared" si="8"/>
        <v>
98.97</v>
      </c>
      <c r="BU6" s="35">
        <f t="shared" si="8"/>
        <v>
95.21</v>
      </c>
      <c r="BV6" s="35">
        <f t="shared" si="8"/>
        <v>
86.34</v>
      </c>
      <c r="BW6" s="35">
        <f t="shared" si="8"/>
        <v>
84.89</v>
      </c>
      <c r="BX6" s="35">
        <f t="shared" si="8"/>
        <v>
93.62</v>
      </c>
      <c r="BY6" s="35">
        <f t="shared" si="8"/>
        <v>
94.59</v>
      </c>
      <c r="BZ6" s="35">
        <f t="shared" si="8"/>
        <v>
92.08</v>
      </c>
      <c r="CA6" s="34" t="str">
        <f>
IF(CA7="","",IF(CA7="-","【-】","【"&amp;SUBSTITUTE(TEXT(CA7,"#,##0.00"),"-","△")&amp;"】"))</f>
        <v>
【100.34】</v>
      </c>
      <c r="CB6" s="35">
        <f>
IF(CB7="",NA(),CB7)</f>
        <v>
125.38</v>
      </c>
      <c r="CC6" s="35">
        <f t="shared" ref="CC6:CK6" si="9">
IF(CC7="",NA(),CC7)</f>
        <v>
127.73</v>
      </c>
      <c r="CD6" s="35">
        <f t="shared" si="9"/>
        <v>
125.25</v>
      </c>
      <c r="CE6" s="35">
        <f t="shared" si="9"/>
        <v>
123.54</v>
      </c>
      <c r="CF6" s="35">
        <f t="shared" si="9"/>
        <v>
116.54</v>
      </c>
      <c r="CG6" s="35">
        <f t="shared" si="9"/>
        <v>
147.52000000000001</v>
      </c>
      <c r="CH6" s="35">
        <f t="shared" si="9"/>
        <v>
146.26</v>
      </c>
      <c r="CI6" s="35">
        <f t="shared" si="9"/>
        <v>
136.47</v>
      </c>
      <c r="CJ6" s="35">
        <f t="shared" si="9"/>
        <v>
131.22</v>
      </c>
      <c r="CK6" s="35">
        <f t="shared" si="9"/>
        <v>
132.94999999999999</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86.69</v>
      </c>
      <c r="CS6" s="35">
        <f t="shared" si="10"/>
        <v>
80.16</v>
      </c>
      <c r="CT6" s="35">
        <f t="shared" si="10"/>
        <v>
73.599999999999994</v>
      </c>
      <c r="CU6" s="35">
        <f t="shared" si="10"/>
        <v>
70.33</v>
      </c>
      <c r="CV6" s="35">
        <f t="shared" si="10"/>
        <v>
70.3</v>
      </c>
      <c r="CW6" s="34" t="str">
        <f>
IF(CW7="","",IF(CW7="-","【-】","【"&amp;SUBSTITUTE(TEXT(CW7,"#,##0.00"),"-","△")&amp;"】"))</f>
        <v>
【59.64】</v>
      </c>
      <c r="CX6" s="35">
        <f>
IF(CX7="",NA(),CX7)</f>
        <v>
99.82</v>
      </c>
      <c r="CY6" s="35">
        <f t="shared" ref="CY6:DG6" si="11">
IF(CY7="",NA(),CY7)</f>
        <v>
99.83</v>
      </c>
      <c r="CZ6" s="35">
        <f t="shared" si="11"/>
        <v>
99.8</v>
      </c>
      <c r="DA6" s="35">
        <f t="shared" si="11"/>
        <v>
99.81</v>
      </c>
      <c r="DB6" s="35">
        <f t="shared" si="11"/>
        <v>
99.85</v>
      </c>
      <c r="DC6" s="35">
        <f t="shared" si="11"/>
        <v>
96.14</v>
      </c>
      <c r="DD6" s="35">
        <f t="shared" si="11"/>
        <v>
96.19</v>
      </c>
      <c r="DE6" s="35">
        <f t="shared" si="11"/>
        <v>
96.4</v>
      </c>
      <c r="DF6" s="35">
        <f t="shared" si="11"/>
        <v>
95.85</v>
      </c>
      <c r="DG6" s="35">
        <f t="shared" si="11"/>
        <v>
95.95</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5">
        <f t="shared" ref="EF6:EN6" si="14">
IF(EF7="",NA(),EF7)</f>
        <v>
0.14000000000000001</v>
      </c>
      <c r="EG6" s="34">
        <f t="shared" si="14"/>
        <v>
0</v>
      </c>
      <c r="EH6" s="34">
        <f t="shared" si="14"/>
        <v>
0</v>
      </c>
      <c r="EI6" s="34">
        <f t="shared" si="14"/>
        <v>
0</v>
      </c>
      <c r="EJ6" s="35">
        <f t="shared" si="14"/>
        <v>
0.15</v>
      </c>
      <c r="EK6" s="35">
        <f t="shared" si="14"/>
        <v>
4.88</v>
      </c>
      <c r="EL6" s="35">
        <f t="shared" si="14"/>
        <v>
0.2</v>
      </c>
      <c r="EM6" s="35">
        <f t="shared" si="14"/>
        <v>
0.3</v>
      </c>
      <c r="EN6" s="35">
        <f t="shared" si="14"/>
        <v>
0.12</v>
      </c>
      <c r="EO6" s="34" t="str">
        <f>
IF(EO7="","",IF(EO7="-","【-】","【"&amp;SUBSTITUTE(TEXT(EO7,"#,##0.00"),"-","△")&amp;"】"))</f>
        <v>
【0.22】</v>
      </c>
    </row>
    <row r="7" spans="1:145" s="36" customFormat="1" x14ac:dyDescent="0.15">
      <c r="A7" s="28"/>
      <c r="B7" s="37">
        <v>
2019</v>
      </c>
      <c r="C7" s="37">
        <v>
132152</v>
      </c>
      <c r="D7" s="37">
        <v>
47</v>
      </c>
      <c r="E7" s="37">
        <v>
17</v>
      </c>
      <c r="F7" s="37">
        <v>
1</v>
      </c>
      <c r="G7" s="37">
        <v>
0</v>
      </c>
      <c r="H7" s="37" t="s">
        <v>
97</v>
      </c>
      <c r="I7" s="37" t="s">
        <v>
98</v>
      </c>
      <c r="J7" s="37" t="s">
        <v>
99</v>
      </c>
      <c r="K7" s="37" t="s">
        <v>
100</v>
      </c>
      <c r="L7" s="37" t="s">
        <v>
101</v>
      </c>
      <c r="M7" s="37" t="s">
        <v>
102</v>
      </c>
      <c r="N7" s="38" t="s">
        <v>
103</v>
      </c>
      <c r="O7" s="38" t="s">
        <v>
104</v>
      </c>
      <c r="P7" s="38">
        <v>
100</v>
      </c>
      <c r="Q7" s="38">
        <v>
100</v>
      </c>
      <c r="R7" s="38">
        <v>
1804</v>
      </c>
      <c r="S7" s="38">
        <v>
76280</v>
      </c>
      <c r="T7" s="38">
        <v>
8.15</v>
      </c>
      <c r="U7" s="38">
        <v>
9359.51</v>
      </c>
      <c r="V7" s="38">
        <v>
76282</v>
      </c>
      <c r="W7" s="38">
        <v>
7.92</v>
      </c>
      <c r="X7" s="38">
        <v>
9631.57</v>
      </c>
      <c r="Y7" s="38">
        <v>
76.650000000000006</v>
      </c>
      <c r="Z7" s="38">
        <v>
74.87</v>
      </c>
      <c r="AA7" s="38">
        <v>
76.88</v>
      </c>
      <c r="AB7" s="38">
        <v>
79.64</v>
      </c>
      <c r="AC7" s="38">
        <v>
88.84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376.84</v>
      </c>
      <c r="BG7" s="38">
        <v>
347.87</v>
      </c>
      <c r="BH7" s="38">
        <v>
345.28</v>
      </c>
      <c r="BI7" s="38">
        <v>
301.35000000000002</v>
      </c>
      <c r="BJ7" s="38">
        <v>
254.78</v>
      </c>
      <c r="BK7" s="38">
        <v>
775.45</v>
      </c>
      <c r="BL7" s="38">
        <v>
786.46</v>
      </c>
      <c r="BM7" s="38">
        <v>
707.12</v>
      </c>
      <c r="BN7" s="38">
        <v>
733.93</v>
      </c>
      <c r="BO7" s="38">
        <v>
813.96</v>
      </c>
      <c r="BP7" s="38">
        <v>
682.51</v>
      </c>
      <c r="BQ7" s="38">
        <v>
98.3</v>
      </c>
      <c r="BR7" s="38">
        <v>
97.01</v>
      </c>
      <c r="BS7" s="38">
        <v>
97.94</v>
      </c>
      <c r="BT7" s="38">
        <v>
98.97</v>
      </c>
      <c r="BU7" s="38">
        <v>
95.21</v>
      </c>
      <c r="BV7" s="38">
        <v>
86.34</v>
      </c>
      <c r="BW7" s="38">
        <v>
84.89</v>
      </c>
      <c r="BX7" s="38">
        <v>
93.62</v>
      </c>
      <c r="BY7" s="38">
        <v>
94.59</v>
      </c>
      <c r="BZ7" s="38">
        <v>
92.08</v>
      </c>
      <c r="CA7" s="38">
        <v>
100.34</v>
      </c>
      <c r="CB7" s="38">
        <v>
125.38</v>
      </c>
      <c r="CC7" s="38">
        <v>
127.73</v>
      </c>
      <c r="CD7" s="38">
        <v>
125.25</v>
      </c>
      <c r="CE7" s="38">
        <v>
123.54</v>
      </c>
      <c r="CF7" s="38">
        <v>
116.54</v>
      </c>
      <c r="CG7" s="38">
        <v>
147.52000000000001</v>
      </c>
      <c r="CH7" s="38">
        <v>
146.26</v>
      </c>
      <c r="CI7" s="38">
        <v>
136.47</v>
      </c>
      <c r="CJ7" s="38">
        <v>
131.22</v>
      </c>
      <c r="CK7" s="38">
        <v>
132.94999999999999</v>
      </c>
      <c r="CL7" s="38">
        <v>
136.15</v>
      </c>
      <c r="CM7" s="38" t="s">
        <v>
103</v>
      </c>
      <c r="CN7" s="38" t="s">
        <v>
103</v>
      </c>
      <c r="CO7" s="38" t="s">
        <v>
103</v>
      </c>
      <c r="CP7" s="38" t="s">
        <v>
103</v>
      </c>
      <c r="CQ7" s="38" t="s">
        <v>
103</v>
      </c>
      <c r="CR7" s="38">
        <v>
86.69</v>
      </c>
      <c r="CS7" s="38">
        <v>
80.16</v>
      </c>
      <c r="CT7" s="38">
        <v>
73.599999999999994</v>
      </c>
      <c r="CU7" s="38">
        <v>
70.33</v>
      </c>
      <c r="CV7" s="38">
        <v>
70.3</v>
      </c>
      <c r="CW7" s="38">
        <v>
59.64</v>
      </c>
      <c r="CX7" s="38">
        <v>
99.82</v>
      </c>
      <c r="CY7" s="38">
        <v>
99.83</v>
      </c>
      <c r="CZ7" s="38">
        <v>
99.8</v>
      </c>
      <c r="DA7" s="38">
        <v>
99.81</v>
      </c>
      <c r="DB7" s="38">
        <v>
99.85</v>
      </c>
      <c r="DC7" s="38">
        <v>
96.14</v>
      </c>
      <c r="DD7" s="38">
        <v>
96.19</v>
      </c>
      <c r="DE7" s="38">
        <v>
96.4</v>
      </c>
      <c r="DF7" s="38">
        <v>
95.85</v>
      </c>
      <c r="DG7" s="38">
        <v>
95.95</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0.14000000000000001</v>
      </c>
      <c r="EG7" s="38">
        <v>
0</v>
      </c>
      <c r="EH7" s="38">
        <v>
0</v>
      </c>
      <c r="EI7" s="38">
        <v>
0</v>
      </c>
      <c r="EJ7" s="38">
        <v>
0.15</v>
      </c>
      <c r="EK7" s="38">
        <v>
4.88</v>
      </c>
      <c r="EL7" s="38">
        <v>
0.2</v>
      </c>
      <c r="EM7" s="38">
        <v>
0.3</v>
      </c>
      <c r="EN7" s="38">
        <v>
0.12</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105</v>
      </c>
      <c r="C9" s="40" t="s">
        <v>
106</v>
      </c>
      <c r="D9" s="40" t="s">
        <v>
107</v>
      </c>
      <c r="E9" s="40" t="s">
        <v>
108</v>
      </c>
      <c r="F9" s="40" t="s">
        <v>
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110</v>
      </c>
    </row>
    <row r="12" spans="1:145" x14ac:dyDescent="0.15">
      <c r="B12">
        <v>
1</v>
      </c>
      <c r="C12">
        <v>
1</v>
      </c>
      <c r="D12">
        <v>
1</v>
      </c>
      <c r="E12">
        <v>
1</v>
      </c>
      <c r="F12">
        <v>
1</v>
      </c>
      <c r="G12" t="s">
        <v>
111</v>
      </c>
    </row>
    <row r="13" spans="1:145" x14ac:dyDescent="0.15">
      <c r="B13" t="s">
        <v>
112</v>
      </c>
      <c r="C13" t="s">
        <v>
112</v>
      </c>
      <c r="D13" t="s">
        <v>
113</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2021-01-28T23:39:21Z</cp:lastPrinted>
  <dcterms:created xsi:type="dcterms:W3CDTF">2020-12-04T02:45:25Z</dcterms:created>
  <dcterms:modified xsi:type="dcterms:W3CDTF">2021-02-17T10:51:34Z</dcterms:modified>
  <cp:category/>
</cp:coreProperties>
</file>