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6024984\Desktop\下水道\"/>
    </mc:Choice>
  </mc:AlternateContent>
  <workbookProtection workbookAlgorithmName="SHA-512" workbookHashValue="oLtHq6xD2hicdXDRmuzqkEJkYXAGZplQ4jQtXGPL5ErJhVeVb6isDDOCkHFBraroOP9ohsAJu18RtkQ42Wm9qQ==" workbookSaltValue="xBxoan8fXocg49NT6so9K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<sst xmlns="http://schemas.openxmlformats.org/spreadsheetml/2006/main" count="320" uniqueCount="116">
  <si>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</si>
  <si>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</si>
  <si>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</si>
  <si>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</si>
  <si>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</si>
  <si>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</si>
  <si>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</si>
  <si>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</si>
  <si>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</si>
  <si>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</si>
  <si>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</si>
  <si>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</si>
  <si>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</si>
  <si>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</si>
  <si>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</si>
  <si>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</si>
  <si>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</si>
  <si>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</si>
  <si>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</si>
  <si>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</si>
  <si>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</si>
  <si>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</si>
  <si>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</si>
  <si>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</si>
  <si>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</si>
  <si>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</si>
  <si>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</si>
  <si>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</si>
  <si>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</si>
  <si>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</si>
  <si>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</si>
  <si>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</si>
  <si>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</si>
  <si>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</si>
  <si>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</si>
  <si>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</si>
  <si>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</si>
  <si>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</si>
  <si>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</si>
  <si>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</si>
  <si>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</si>
  <si>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</si>
  <si>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</si>
  <si>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</si>
  <si>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</si>
  <si>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</si>
  <si>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</si>
  <si>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</si>
  <si>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</si>
  <si>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</si>
  <si>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</si>
  <si>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</si>
  <si>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</si>
  <si>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</si>
  <si>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</si>
  <si>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</si>
  <si>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</si>
  <si>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</si>
  <si>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</si>
  <si>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</si>
  <si>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</si>
  <si>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</si>
  <si>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</si>
  <si>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</si>
  <si>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</si>
  <si>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</si>
  <si>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</si>
  <si>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</si>
  <si>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</si>
  <si>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</si>
  <si>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</si>
  <si>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</si>
  <si>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</si>
  <si>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</si>
  <si>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</si>
  <si>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</si>
  <si>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</si>
  <si>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</si>
  <si>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</si>
  <si>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</si>
  <si>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</si>
  <si>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</si>
  <si>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</si>
  <si>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</si>
  <si>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</si>
  <si>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</si>
  <si>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</si>
  <si>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</si>
  <si>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</si>
  <si>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</si>
  <si>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</si>
  <si>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</si>
  <si>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</si>
  <si>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</si>
  <si>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</si>
  <si>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</si>
  <si>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小平市</t>
  </si>
  <si>
    <t>法適用</t>
  </si>
  <si>
    <t>下水道事業</t>
  </si>
  <si>
    <t>公共下水道</t>
  </si>
  <si>
    <t>Ab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</si>
  <si>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</si>
  <si>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</si>
  <si>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</si>
  <si>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</si>
  <si>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</si>
  <si>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</si>
  <si>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</si>
  <si>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</si>
  <si>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</si>
  <si>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</si>
  <si>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</si>
  <si>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</si>
  <si>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①有形固定資産減価償却率4.76％…老朽化の程度
　⇒　評価：全国・類似団体平均を下回り老朽化が
　　　　進んでいないように見えるが、これは法適
　　　　用時に過去の減価償却累計額相当分を控除
　　　　しているためである。控除分を考慮すると
　　　　表面的な数値以上に老朽化が進んでいる。
②管渠老朽化率0％…法定耐用年数超え管渠の割合
  ⇒　評価：現在0だが令和3年度以降急増の見込み
③管渠改善率0.24％…延長に対する改築・修繕割合
　⇒　評価：全国・類似団体平均を上回り一見良好
　　　　だが、平成2年度に全国で13番目の早さで
　　　　整備完了しており、今後の耐用年数50年超
　　　　管渠の急増を考慮しなければならない。
　よって、老朽化の各指標は参考にしつつも、単純な他団体比較や数値の良し悪しにとらわれず、ストックマネジメント等により、老朽化の実態を把握した上で、最も効果的な対応を決める必要がある。</t>
    <rPh sb="18" eb="21">
      <t>ロウキュウカ</t>
    </rPh>
    <rPh sb="28" eb="30">
      <t>ヒョウカ</t>
    </rPh>
    <rPh sb="41" eb="42">
      <t>シタ</t>
    </rPh>
    <rPh sb="53" eb="54">
      <t>スス</t>
    </rPh>
    <rPh sb="62" eb="63">
      <t>ミ</t>
    </rPh>
    <rPh sb="70" eb="71">
      <t>ホウ</t>
    </rPh>
    <rPh sb="80" eb="82">
      <t>カコ</t>
    </rPh>
    <rPh sb="134" eb="137">
      <t>ロウキュウカ</t>
    </rPh>
    <rPh sb="138" eb="139">
      <t>スス</t>
    </rPh>
    <rPh sb="146" eb="147">
      <t>カン</t>
    </rPh>
    <rPh sb="147" eb="148">
      <t>キョ</t>
    </rPh>
    <rPh sb="148" eb="151">
      <t>ロウキュウカ</t>
    </rPh>
    <rPh sb="151" eb="152">
      <t>リツ</t>
    </rPh>
    <rPh sb="163" eb="164">
      <t>カン</t>
    </rPh>
    <rPh sb="164" eb="165">
      <t>キョ</t>
    </rPh>
    <rPh sb="173" eb="175">
      <t>ヒョウカ</t>
    </rPh>
    <rPh sb="176" eb="178">
      <t>ゲンザイ</t>
    </rPh>
    <rPh sb="181" eb="183">
      <t>レイワ</t>
    </rPh>
    <rPh sb="184" eb="186">
      <t>ネンド</t>
    </rPh>
    <rPh sb="186" eb="188">
      <t>イコウ</t>
    </rPh>
    <rPh sb="188" eb="190">
      <t>キュウゾウ</t>
    </rPh>
    <rPh sb="191" eb="193">
      <t>ミコ</t>
    </rPh>
    <rPh sb="207" eb="209">
      <t>エンチョウ</t>
    </rPh>
    <rPh sb="210" eb="211">
      <t>タイ</t>
    </rPh>
    <rPh sb="213" eb="215">
      <t>カイチク</t>
    </rPh>
    <rPh sb="216" eb="218">
      <t>シュウゼン</t>
    </rPh>
    <rPh sb="218" eb="220">
      <t>ワリアイ</t>
    </rPh>
    <rPh sb="224" eb="226">
      <t>ヒョウカ</t>
    </rPh>
    <rPh sb="237" eb="239">
      <t>ウワマワ</t>
    </rPh>
    <rPh sb="242" eb="244">
      <t>リョウコウ</t>
    </rPh>
    <rPh sb="252" eb="254">
      <t>ヘイセイ</t>
    </rPh>
    <rPh sb="255" eb="257">
      <t>ネンド</t>
    </rPh>
    <rPh sb="266" eb="267">
      <t>ハヤ</t>
    </rPh>
    <rPh sb="276" eb="278">
      <t>カンリョウ</t>
    </rPh>
    <rPh sb="283" eb="285">
      <t>コンゴ</t>
    </rPh>
    <rPh sb="286" eb="288">
      <t>タイヨウ</t>
    </rPh>
    <rPh sb="292" eb="293">
      <t>ネン</t>
    </rPh>
    <rPh sb="293" eb="294">
      <t>コ</t>
    </rPh>
    <rPh sb="299" eb="300">
      <t>カン</t>
    </rPh>
    <rPh sb="300" eb="301">
      <t>キョ</t>
    </rPh>
    <rPh sb="302" eb="304">
      <t>キュウゾウ</t>
    </rPh>
    <rPh sb="305" eb="307">
      <t>コウリョ</t>
    </rPh>
    <rPh sb="323" eb="326">
      <t>ロウキュウカ</t>
    </rPh>
    <rPh sb="327" eb="328">
      <t>カク</t>
    </rPh>
    <rPh sb="339" eb="341">
      <t>タンジュン</t>
    </rPh>
    <rPh sb="342" eb="343">
      <t>タ</t>
    </rPh>
    <rPh sb="343" eb="345">
      <t>ダンタイ</t>
    </rPh>
    <rPh sb="345" eb="347">
      <t>ヒカク</t>
    </rPh>
    <rPh sb="348" eb="350">
      <t>スウチ</t>
    </rPh>
    <rPh sb="351" eb="352">
      <t>ヨ</t>
    </rPh>
    <rPh sb="353" eb="354">
      <t>ア</t>
    </rPh>
    <rPh sb="372" eb="373">
      <t>トウ</t>
    </rPh>
    <rPh sb="377" eb="380">
      <t>ロウキュウカ</t>
    </rPh>
    <rPh sb="381" eb="383">
      <t>ジッタイ</t>
    </rPh>
    <rPh sb="384" eb="386">
      <t>ハアク</t>
    </rPh>
    <rPh sb="388" eb="389">
      <t>ウエ</t>
    </rPh>
    <rPh sb="391" eb="392">
      <t>モット</t>
    </rPh>
    <rPh sb="393" eb="396">
      <t>コウカテキ</t>
    </rPh>
    <rPh sb="397" eb="399">
      <t>タイオウ</t>
    </rPh>
    <rPh sb="400" eb="401">
      <t>キ</t>
    </rPh>
    <rPh sb="403" eb="405">
      <t>ヒツヨウ</t>
    </rPh>
    <phoneticPr fontId="4"/>
  </si>
  <si>
    <t>　小平市の令和元年度決算では、現状特に問題は見当たらない。しかし今後は人口減少や節水型社会への変化等により下水道使用料の減収が予想される一方、昭和45年度の事業開始から約50年が経過し、老朽化した施設が大量に更新時期を迎えるため、下水道財政は年々厳しい状況になると見込まれる。
　これに対応するため、令和元年度に策定した「小平市下水道ストックマネジメント実施方針」に基づき、老朽化の実態を把握し、計画的に点検・調査及び改築・修繕を実施して投資を平準化し、効率的に下水道施設の長寿命化を図る。
　また、令和2年度に「経営戦略」を策定し、予測される経営状況の悪化に備え、内部留保を活用した企業債の借入抑制や経費縮減に取り組むとともに、将来的な下水道使用料水準の適正化を意識して各指標のモニタリングを実施する等、効率的で健全な下水道経営を推進し、経営基盤の強化を図る。</t>
    <rPh sb="1" eb="4">
      <t>コダイラシ</t>
    </rPh>
    <rPh sb="5" eb="12">
      <t>レイワガンネンドケッサン</t>
    </rPh>
    <rPh sb="15" eb="17">
      <t>ゲンジョウ</t>
    </rPh>
    <rPh sb="17" eb="18">
      <t>トク</t>
    </rPh>
    <rPh sb="19" eb="21">
      <t>モンダイ</t>
    </rPh>
    <rPh sb="22" eb="24">
      <t>ミア</t>
    </rPh>
    <rPh sb="32" eb="34">
      <t>コンゴ</t>
    </rPh>
    <rPh sb="35" eb="37">
      <t>ジンコウ</t>
    </rPh>
    <rPh sb="37" eb="39">
      <t>ゲンショウ</t>
    </rPh>
    <rPh sb="49" eb="50">
      <t>トウ</t>
    </rPh>
    <rPh sb="78" eb="80">
      <t>ジギョウ</t>
    </rPh>
    <rPh sb="80" eb="82">
      <t>カイシ</t>
    </rPh>
    <rPh sb="84" eb="85">
      <t>ヤク</t>
    </rPh>
    <rPh sb="87" eb="88">
      <t>ネン</t>
    </rPh>
    <rPh sb="89" eb="91">
      <t>ケイカ</t>
    </rPh>
    <rPh sb="101" eb="103">
      <t>タイリョウ</t>
    </rPh>
    <rPh sb="187" eb="190">
      <t>ロウキュウカ</t>
    </rPh>
    <rPh sb="191" eb="193">
      <t>ジッタイ</t>
    </rPh>
    <rPh sb="194" eb="196">
      <t>ハアク</t>
    </rPh>
    <rPh sb="227" eb="230">
      <t>コウリツテキ</t>
    </rPh>
    <rPh sb="250" eb="252">
      <t>レイワ</t>
    </rPh>
    <rPh sb="253" eb="255">
      <t>ネンド</t>
    </rPh>
    <rPh sb="263" eb="265">
      <t>サクテイ</t>
    </rPh>
    <rPh sb="267" eb="269">
      <t>ヨソク</t>
    </rPh>
    <rPh sb="272" eb="274">
      <t>ケイエイ</t>
    </rPh>
    <rPh sb="274" eb="276">
      <t>ジョウキョウ</t>
    </rPh>
    <rPh sb="277" eb="279">
      <t>アッカ</t>
    </rPh>
    <rPh sb="280" eb="281">
      <t>ソナ</t>
    </rPh>
    <rPh sb="283" eb="285">
      <t>ナイブ</t>
    </rPh>
    <rPh sb="285" eb="287">
      <t>リュウホ</t>
    </rPh>
    <rPh sb="288" eb="290">
      <t>カツヨウ</t>
    </rPh>
    <rPh sb="292" eb="294">
      <t>キギョウ</t>
    </rPh>
    <rPh sb="294" eb="295">
      <t>サイ</t>
    </rPh>
    <rPh sb="296" eb="298">
      <t>カリイレ</t>
    </rPh>
    <rPh sb="298" eb="300">
      <t>ヨクセイ</t>
    </rPh>
    <rPh sb="301" eb="303">
      <t>ケイヒ</t>
    </rPh>
    <rPh sb="303" eb="305">
      <t>シュクゲン</t>
    </rPh>
    <rPh sb="306" eb="307">
      <t>ト</t>
    </rPh>
    <rPh sb="308" eb="309">
      <t>ク</t>
    </rPh>
    <rPh sb="315" eb="318">
      <t>ショウライテキ</t>
    </rPh>
    <rPh sb="319" eb="322">
      <t>ゲスイドウ</t>
    </rPh>
    <rPh sb="322" eb="325">
      <t>シヨウリョウ</t>
    </rPh>
    <rPh sb="325" eb="327">
      <t>スイジュン</t>
    </rPh>
    <rPh sb="328" eb="331">
      <t>テキセイカ</t>
    </rPh>
    <rPh sb="332" eb="334">
      <t>イシキ</t>
    </rPh>
    <rPh sb="337" eb="339">
      <t>シヒョウ</t>
    </rPh>
    <rPh sb="347" eb="349">
      <t>ジッシ</t>
    </rPh>
    <rPh sb="351" eb="352">
      <t>トウ</t>
    </rPh>
    <rPh sb="357" eb="359">
      <t>ケンゼン</t>
    </rPh>
    <rPh sb="360" eb="363">
      <t>ゲスイドウ</t>
    </rPh>
    <rPh sb="363" eb="365">
      <t>ケイエイ</t>
    </rPh>
    <rPh sb="366" eb="368">
      <t>スイシン</t>
    </rPh>
    <rPh sb="370" eb="372">
      <t>ケイエイ</t>
    </rPh>
    <rPh sb="372" eb="374">
      <t>キバン</t>
    </rPh>
    <rPh sb="375" eb="377">
      <t>キョウカ</t>
    </rPh>
    <rPh sb="378" eb="379">
      <t>ハカ</t>
    </rPh>
    <phoneticPr fontId="4"/>
  </si>
  <si>
    <t>　平成31年4月より公営企業法の財務規定を適用、公営企業会計へ移行し、各指標は前年度から皆増。
①経常収支比率112.13％…経常的収支のバランス
　　「100％以上達成につき良好」
②累積欠損金比率0％…損失の累積状況
　　「黒字を確保（損失なし）」
　⇒　評価①②：経営の健全性に問題なし。
（要因）過去分も含め十分な繰入金を受入れてお
　　　　り、必要な使用料収入も確保できている。
⑤経費回収率125.73％…汚水関係の収支バランス
　　「100％以上達成につき良好」
　⇒　評価：受益者負担は適正。100％超部分は積
　　　　　　極的に内部留保し、今後増大する更新
　　　　　　投資への備えとする必要がある。
（要因）⑥汚水処理原価が集中投資分の企業債償還
　　　　終了に伴う支払利息の減等により小さい。
　　　　⑧水洗化率がほぼ100％と下水道使用料の
　　　　収入も確保できている。
③流動比率122.61％…短期的債務に対する支払能力
　　「100％以上を達成につき良好」
　⇒　評価：資金繰りに問題なし。
（要因）黒字で現金を留保、短期的債務の企業債償
　　　　還金も集中投資分償還終了により少ない。
④企業債残高対事業規模比率161.91％
　　　…下水道使用料に対する企業債残高の大きさ
　　「全国・類似団体平均を大きく下回り良好」
　⇒　評価：収入に対し無理のない借入状況。
（要因）過去の集中投資分償還終了により企業債残
　　　　高が小さく、使用料収入も確保している。</t>
    <rPh sb="1" eb="3">
      <t>ヘイセイ</t>
    </rPh>
    <rPh sb="10" eb="12">
      <t>コウエイ</t>
    </rPh>
    <rPh sb="12" eb="14">
      <t>キギョウ</t>
    </rPh>
    <rPh sb="14" eb="15">
      <t>ホウ</t>
    </rPh>
    <rPh sb="16" eb="18">
      <t>ザイム</t>
    </rPh>
    <rPh sb="18" eb="20">
      <t>キテイ</t>
    </rPh>
    <rPh sb="21" eb="23">
      <t>テキヨウ</t>
    </rPh>
    <rPh sb="24" eb="30">
      <t>コウエイキギョウカイケイ</t>
    </rPh>
    <rPh sb="31" eb="33">
      <t>イコウ</t>
    </rPh>
    <rPh sb="63" eb="66">
      <t>ケイジョウテキ</t>
    </rPh>
    <rPh sb="66" eb="68">
      <t>シュウシ</t>
    </rPh>
    <rPh sb="83" eb="85">
      <t>タッセイ</t>
    </rPh>
    <rPh sb="88" eb="90">
      <t>リョウコウ</t>
    </rPh>
    <rPh sb="117" eb="119">
      <t>カクホ</t>
    </rPh>
    <rPh sb="120" eb="122">
      <t>ソンシツ</t>
    </rPh>
    <rPh sb="130" eb="132">
      <t>ヒョウカ</t>
    </rPh>
    <rPh sb="149" eb="151">
      <t>ヨウイン</t>
    </rPh>
    <rPh sb="152" eb="154">
      <t>カコ</t>
    </rPh>
    <rPh sb="154" eb="155">
      <t>ブン</t>
    </rPh>
    <rPh sb="156" eb="157">
      <t>フク</t>
    </rPh>
    <rPh sb="158" eb="160">
      <t>ジュウブン</t>
    </rPh>
    <rPh sb="161" eb="163">
      <t>クリイレ</t>
    </rPh>
    <rPh sb="163" eb="164">
      <t>キン</t>
    </rPh>
    <rPh sb="165" eb="167">
      <t>ウケイ</t>
    </rPh>
    <rPh sb="177" eb="179">
      <t>ヒツヨウ</t>
    </rPh>
    <rPh sb="183" eb="185">
      <t>シュウニュウ</t>
    </rPh>
    <rPh sb="186" eb="188">
      <t>カクホ</t>
    </rPh>
    <rPh sb="209" eb="211">
      <t>オスイ</t>
    </rPh>
    <rPh sb="211" eb="213">
      <t>カンケイ</t>
    </rPh>
    <rPh sb="230" eb="232">
      <t>タッセイ</t>
    </rPh>
    <rPh sb="235" eb="237">
      <t>リョウコウ</t>
    </rPh>
    <rPh sb="242" eb="244">
      <t>ヒョウカ</t>
    </rPh>
    <rPh sb="245" eb="248">
      <t>ジュエキシャ</t>
    </rPh>
    <rPh sb="248" eb="250">
      <t>フタン</t>
    </rPh>
    <rPh sb="251" eb="253">
      <t>テキセイ</t>
    </rPh>
    <rPh sb="258" eb="259">
      <t>コ</t>
    </rPh>
    <rPh sb="273" eb="275">
      <t>ナイブ</t>
    </rPh>
    <rPh sb="275" eb="277">
      <t>リュウホ</t>
    </rPh>
    <rPh sb="279" eb="281">
      <t>コンゴ</t>
    </rPh>
    <rPh sb="281" eb="283">
      <t>ゾウダイ</t>
    </rPh>
    <rPh sb="298" eb="299">
      <t>ソナ</t>
    </rPh>
    <rPh sb="303" eb="305">
      <t>ヒツヨウ</t>
    </rPh>
    <rPh sb="311" eb="313">
      <t>ヨウイン</t>
    </rPh>
    <rPh sb="322" eb="324">
      <t>シュウチュウ</t>
    </rPh>
    <rPh sb="324" eb="326">
      <t>トウシ</t>
    </rPh>
    <rPh sb="326" eb="327">
      <t>ブン</t>
    </rPh>
    <rPh sb="353" eb="354">
      <t>チイ</t>
    </rPh>
    <rPh sb="375" eb="378">
      <t>ゲスイドウ</t>
    </rPh>
    <rPh sb="378" eb="381">
      <t>シヨウリョウ</t>
    </rPh>
    <rPh sb="387" eb="389">
      <t>シュウニュウ</t>
    </rPh>
    <rPh sb="390" eb="392">
      <t>カクホ</t>
    </rPh>
    <rPh sb="412" eb="415">
      <t>タンキテキ</t>
    </rPh>
    <rPh sb="415" eb="417">
      <t>サイム</t>
    </rPh>
    <rPh sb="418" eb="419">
      <t>タイ</t>
    </rPh>
    <rPh sb="421" eb="423">
      <t>シハラ</t>
    </rPh>
    <rPh sb="433" eb="435">
      <t>イジョウ</t>
    </rPh>
    <rPh sb="436" eb="438">
      <t>タッセイ</t>
    </rPh>
    <rPh sb="441" eb="443">
      <t>リョウコウ</t>
    </rPh>
    <rPh sb="448" eb="450">
      <t>ヒョウカ</t>
    </rPh>
    <rPh sb="463" eb="465">
      <t>ヨウイン</t>
    </rPh>
    <rPh sb="466" eb="468">
      <t>クロジ</t>
    </rPh>
    <rPh sb="469" eb="471">
      <t>ゲンキン</t>
    </rPh>
    <rPh sb="472" eb="474">
      <t>リュウホ</t>
    </rPh>
    <rPh sb="475" eb="478">
      <t>タンキテキ</t>
    </rPh>
    <rPh sb="478" eb="480">
      <t>サイム</t>
    </rPh>
    <rPh sb="481" eb="483">
      <t>キギョウ</t>
    </rPh>
    <rPh sb="483" eb="484">
      <t>サイ</t>
    </rPh>
    <rPh sb="491" eb="492">
      <t>キン</t>
    </rPh>
    <rPh sb="505" eb="506">
      <t>スク</t>
    </rPh>
    <rPh sb="535" eb="538">
      <t>ゲスイドウ</t>
    </rPh>
    <rPh sb="538" eb="541">
      <t>シヨウリョウ</t>
    </rPh>
    <rPh sb="542" eb="543">
      <t>タイ</t>
    </rPh>
    <rPh sb="545" eb="547">
      <t>キギョウ</t>
    </rPh>
    <rPh sb="547" eb="548">
      <t>サイ</t>
    </rPh>
    <rPh sb="548" eb="550">
      <t>ザンダカ</t>
    </rPh>
    <rPh sb="551" eb="552">
      <t>オオ</t>
    </rPh>
    <rPh sb="568" eb="569">
      <t>オオ</t>
    </rPh>
    <rPh sb="574" eb="576">
      <t>リョウコウ</t>
    </rPh>
    <rPh sb="581" eb="583">
      <t>ヒョウカ</t>
    </rPh>
    <rPh sb="584" eb="586">
      <t>シュウニュウ</t>
    </rPh>
    <rPh sb="596" eb="598">
      <t>ジョウキョウ</t>
    </rPh>
    <rPh sb="601" eb="603">
      <t>ヨウイン</t>
    </rPh>
    <rPh sb="619" eb="621">
      <t>キギョウ</t>
    </rPh>
    <rPh sb="621" eb="622">
      <t>サイ</t>
    </rPh>
    <rPh sb="622" eb="623">
      <t>ザン</t>
    </rPh>
    <rPh sb="630" eb="631">
      <t>チイ</t>
    </rPh>
    <rPh sb="634" eb="637">
      <t>シヨウリョウ</t>
    </rPh>
    <rPh sb="637" eb="639">
      <t>シュウニュウ</t>
    </rPh>
    <rPh sb="640" eb="642">
      <t>カクホ</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</si>
</sst>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0.24</c:v>
                </c:pt>
              </c:numCache>
            </c:numRef>
          </c:val>
          <c:extLst>
            <c:ext xmlns:c16="http://schemas.microsoft.com/office/drawing/2014/chart" uri="{C3380CC4-5D6E-409C-BE32-E72D297353CC}">
              <c16:uniqueId val="{00000000-958D-42F9-AA0A-7D7AB34B1A5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0.19</c:v>
                </c:pt>
              </c:numCache>
            </c:numRef>
          </c:val>
          <c:smooth val="0"/>
          <c:extLst>
            <c:ext xmlns:c16="http://schemas.microsoft.com/office/drawing/2014/chart" uri="{C3380CC4-5D6E-409C-BE32-E72D297353CC}">
              <c16:uniqueId val="{00000001-958D-42F9-AA0A-7D7AB34B1A5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8FE-4E8B-94EC-A42C03C30D2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67.37</c:v>
                </c:pt>
              </c:numCache>
            </c:numRef>
          </c:val>
          <c:smooth val="0"/>
          <c:extLst>
            <c:ext xmlns:c16="http://schemas.microsoft.com/office/drawing/2014/chart" uri="{C3380CC4-5D6E-409C-BE32-E72D297353CC}">
              <c16:uniqueId val="{00000001-B8FE-4E8B-94EC-A42C03C30D2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99.85</c:v>
                </c:pt>
              </c:numCache>
            </c:numRef>
          </c:val>
          <c:extLst>
            <c:ext xmlns:c16="http://schemas.microsoft.com/office/drawing/2014/chart" uri="{C3380CC4-5D6E-409C-BE32-E72D297353CC}">
              <c16:uniqueId val="{00000000-9D79-4DF9-8DA0-342A0D2A8AC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97</c:v>
                </c:pt>
              </c:numCache>
            </c:numRef>
          </c:val>
          <c:smooth val="0"/>
          <c:extLst>
            <c:ext xmlns:c16="http://schemas.microsoft.com/office/drawing/2014/chart" uri="{C3380CC4-5D6E-409C-BE32-E72D297353CC}">
              <c16:uniqueId val="{00000001-9D79-4DF9-8DA0-342A0D2A8AC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112.13</c:v>
                </c:pt>
              </c:numCache>
            </c:numRef>
          </c:val>
          <c:extLst>
            <c:ext xmlns:c16="http://schemas.microsoft.com/office/drawing/2014/chart" uri="{C3380CC4-5D6E-409C-BE32-E72D297353CC}">
              <c16:uniqueId val="{00000000-47AA-4D17-B8FA-B415DC54E58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106.31</c:v>
                </c:pt>
              </c:numCache>
            </c:numRef>
          </c:val>
          <c:smooth val="0"/>
          <c:extLst>
            <c:ext xmlns:c16="http://schemas.microsoft.com/office/drawing/2014/chart" uri="{C3380CC4-5D6E-409C-BE32-E72D297353CC}">
              <c16:uniqueId val="{00000001-47AA-4D17-B8FA-B415DC54E58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4.76</c:v>
                </c:pt>
              </c:numCache>
            </c:numRef>
          </c:val>
          <c:extLst>
            <c:ext xmlns:c16="http://schemas.microsoft.com/office/drawing/2014/chart" uri="{C3380CC4-5D6E-409C-BE32-E72D297353CC}">
              <c16:uniqueId val="{00000000-ADA1-4FC0-AFC6-2DE491D618D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30.6</c:v>
                </c:pt>
              </c:numCache>
            </c:numRef>
          </c:val>
          <c:smooth val="0"/>
          <c:extLst>
            <c:ext xmlns:c16="http://schemas.microsoft.com/office/drawing/2014/chart" uri="{C3380CC4-5D6E-409C-BE32-E72D297353CC}">
              <c16:uniqueId val="{00000001-ADA1-4FC0-AFC6-2DE491D618D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D5A-46A8-ADCF-49C2868EF49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5.0199999999999996</c:v>
                </c:pt>
              </c:numCache>
            </c:numRef>
          </c:val>
          <c:smooth val="0"/>
          <c:extLst>
            <c:ext xmlns:c16="http://schemas.microsoft.com/office/drawing/2014/chart" uri="{C3380CC4-5D6E-409C-BE32-E72D297353CC}">
              <c16:uniqueId val="{00000001-CD5A-46A8-ADCF-49C2868EF49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6B0-4CB5-829E-12C486F6A24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0.05</c:v>
                </c:pt>
              </c:numCache>
            </c:numRef>
          </c:val>
          <c:smooth val="0"/>
          <c:extLst>
            <c:ext xmlns:c16="http://schemas.microsoft.com/office/drawing/2014/chart" uri="{C3380CC4-5D6E-409C-BE32-E72D297353CC}">
              <c16:uniqueId val="{00000001-C6B0-4CB5-829E-12C486F6A24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122.61</c:v>
                </c:pt>
              </c:numCache>
            </c:numRef>
          </c:val>
          <c:extLst>
            <c:ext xmlns:c16="http://schemas.microsoft.com/office/drawing/2014/chart" uri="{C3380CC4-5D6E-409C-BE32-E72D297353CC}">
              <c16:uniqueId val="{00000000-2B47-4393-84D0-124EB84B879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88.1</c:v>
                </c:pt>
              </c:numCache>
            </c:numRef>
          </c:val>
          <c:smooth val="0"/>
          <c:extLst>
            <c:ext xmlns:c16="http://schemas.microsoft.com/office/drawing/2014/chart" uri="{C3380CC4-5D6E-409C-BE32-E72D297353CC}">
              <c16:uniqueId val="{00000001-2B47-4393-84D0-124EB84B879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161.91</c:v>
                </c:pt>
              </c:numCache>
            </c:numRef>
          </c:val>
          <c:extLst>
            <c:ext xmlns:c16="http://schemas.microsoft.com/office/drawing/2014/chart" uri="{C3380CC4-5D6E-409C-BE32-E72D297353CC}">
              <c16:uniqueId val="{00000000-7794-4E39-AD14-54D2184CEDA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585.55999999999995</c:v>
                </c:pt>
              </c:numCache>
            </c:numRef>
          </c:val>
          <c:smooth val="0"/>
          <c:extLst>
            <c:ext xmlns:c16="http://schemas.microsoft.com/office/drawing/2014/chart" uri="{C3380CC4-5D6E-409C-BE32-E72D297353CC}">
              <c16:uniqueId val="{00000001-7794-4E39-AD14-54D2184CEDA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125.73</c:v>
                </c:pt>
              </c:numCache>
            </c:numRef>
          </c:val>
          <c:extLst>
            <c:ext xmlns:c16="http://schemas.microsoft.com/office/drawing/2014/chart" uri="{C3380CC4-5D6E-409C-BE32-E72D297353CC}">
              <c16:uniqueId val="{00000000-397F-4C63-9F2E-98B6FA8DDB3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101.62</c:v>
                </c:pt>
              </c:numCache>
            </c:numRef>
          </c:val>
          <c:smooth val="0"/>
          <c:extLst>
            <c:ext xmlns:c16="http://schemas.microsoft.com/office/drawing/2014/chart" uri="{C3380CC4-5D6E-409C-BE32-E72D297353CC}">
              <c16:uniqueId val="{00000001-397F-4C63-9F2E-98B6FA8DDB3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81.23</c:v>
                </c:pt>
              </c:numCache>
            </c:numRef>
          </c:val>
          <c:extLst>
            <c:ext xmlns:c16="http://schemas.microsoft.com/office/drawing/2014/chart" uri="{C3380CC4-5D6E-409C-BE32-E72D297353CC}">
              <c16:uniqueId val="{00000000-3F0D-4340-8FC2-F2783129D76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117.41</c:v>
                </c:pt>
              </c:numCache>
            </c:numRef>
          </c:val>
          <c:smooth val="0"/>
          <c:extLst>
            <c:ext xmlns:c16="http://schemas.microsoft.com/office/drawing/2014/chart" uri="{C3380CC4-5D6E-409C-BE32-E72D297353CC}">
              <c16:uniqueId val="{00000001-3F0D-4340-8FC2-F2783129D76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
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
データ!H6</f>
        <v>
東京都　小平市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
1</v>
      </c>
      <c r="C7" s="45"/>
      <c r="D7" s="45"/>
      <c r="E7" s="45"/>
      <c r="F7" s="45"/>
      <c r="G7" s="45"/>
      <c r="H7" s="45"/>
      <c r="I7" s="45" t="s">
        <v>
2</v>
      </c>
      <c r="J7" s="45"/>
      <c r="K7" s="45"/>
      <c r="L7" s="45"/>
      <c r="M7" s="45"/>
      <c r="N7" s="45"/>
      <c r="O7" s="45"/>
      <c r="P7" s="45" t="s">
        <v>
3</v>
      </c>
      <c r="Q7" s="45"/>
      <c r="R7" s="45"/>
      <c r="S7" s="45"/>
      <c r="T7" s="45"/>
      <c r="U7" s="45"/>
      <c r="V7" s="45"/>
      <c r="W7" s="45" t="s">
        <v>
4</v>
      </c>
      <c r="X7" s="45"/>
      <c r="Y7" s="45"/>
      <c r="Z7" s="45"/>
      <c r="AA7" s="45"/>
      <c r="AB7" s="45"/>
      <c r="AC7" s="45"/>
      <c r="AD7" s="45" t="s">
        <v>
5</v>
      </c>
      <c r="AE7" s="45"/>
      <c r="AF7" s="45"/>
      <c r="AG7" s="45"/>
      <c r="AH7" s="45"/>
      <c r="AI7" s="45"/>
      <c r="AJ7" s="45"/>
      <c r="AK7" s="3"/>
      <c r="AL7" s="45" t="s">
        <v>
6</v>
      </c>
      <c r="AM7" s="45"/>
      <c r="AN7" s="45"/>
      <c r="AO7" s="45"/>
      <c r="AP7" s="45"/>
      <c r="AQ7" s="45"/>
      <c r="AR7" s="45"/>
      <c r="AS7" s="45"/>
      <c r="AT7" s="45" t="s">
        <v>
7</v>
      </c>
      <c r="AU7" s="45"/>
      <c r="AV7" s="45"/>
      <c r="AW7" s="45"/>
      <c r="AX7" s="45"/>
      <c r="AY7" s="45"/>
      <c r="AZ7" s="45"/>
      <c r="BA7" s="45"/>
      <c r="BB7" s="45" t="s">
        <v>
8</v>
      </c>
      <c r="BC7" s="45"/>
      <c r="BD7" s="45"/>
      <c r="BE7" s="45"/>
      <c r="BF7" s="45"/>
      <c r="BG7" s="45"/>
      <c r="BH7" s="45"/>
      <c r="BI7" s="45"/>
      <c r="BJ7" s="3"/>
      <c r="BK7" s="3"/>
      <c r="BL7" s="4" t="s">
        <v>
9</v>
      </c>
      <c r="BM7" s="5"/>
      <c r="BN7" s="5"/>
      <c r="BO7" s="5"/>
      <c r="BP7" s="5"/>
      <c r="BQ7" s="5"/>
      <c r="BR7" s="5"/>
      <c r="BS7" s="5"/>
      <c r="BT7" s="5"/>
      <c r="BU7" s="5"/>
      <c r="BV7" s="5"/>
      <c r="BW7" s="5"/>
      <c r="BX7" s="5"/>
      <c r="BY7" s="6"/>
    </row>
    <row r="8" spans="1:78" ht="18.75" customHeight="1" x14ac:dyDescent="0.15">
      <c r="A8" s="2"/>
      <c r="B8" s="49" t="str">
        <f>
データ!I6</f>
        <v>
法適用</v>
      </c>
      <c r="C8" s="49"/>
      <c r="D8" s="49"/>
      <c r="E8" s="49"/>
      <c r="F8" s="49"/>
      <c r="G8" s="49"/>
      <c r="H8" s="49"/>
      <c r="I8" s="49" t="str">
        <f>
データ!J6</f>
        <v>
下水道事業</v>
      </c>
      <c r="J8" s="49"/>
      <c r="K8" s="49"/>
      <c r="L8" s="49"/>
      <c r="M8" s="49"/>
      <c r="N8" s="49"/>
      <c r="O8" s="49"/>
      <c r="P8" s="49" t="str">
        <f>
データ!K6</f>
        <v>
公共下水道</v>
      </c>
      <c r="Q8" s="49"/>
      <c r="R8" s="49"/>
      <c r="S8" s="49"/>
      <c r="T8" s="49"/>
      <c r="U8" s="49"/>
      <c r="V8" s="49"/>
      <c r="W8" s="49" t="str">
        <f>
データ!L6</f>
        <v>
Ab</v>
      </c>
      <c r="X8" s="49"/>
      <c r="Y8" s="49"/>
      <c r="Z8" s="49"/>
      <c r="AA8" s="49"/>
      <c r="AB8" s="49"/>
      <c r="AC8" s="49"/>
      <c r="AD8" s="50" t="str">
        <f>
データ!$M$6</f>
        <v>
非設置</v>
      </c>
      <c r="AE8" s="50"/>
      <c r="AF8" s="50"/>
      <c r="AG8" s="50"/>
      <c r="AH8" s="50"/>
      <c r="AI8" s="50"/>
      <c r="AJ8" s="50"/>
      <c r="AK8" s="3"/>
      <c r="AL8" s="51">
        <f>
データ!S6</f>
        <v>
194869</v>
      </c>
      <c r="AM8" s="51"/>
      <c r="AN8" s="51"/>
      <c r="AO8" s="51"/>
      <c r="AP8" s="51"/>
      <c r="AQ8" s="51"/>
      <c r="AR8" s="51"/>
      <c r="AS8" s="51"/>
      <c r="AT8" s="46">
        <f>
データ!T6</f>
        <v>
20.51</v>
      </c>
      <c r="AU8" s="46"/>
      <c r="AV8" s="46"/>
      <c r="AW8" s="46"/>
      <c r="AX8" s="46"/>
      <c r="AY8" s="46"/>
      <c r="AZ8" s="46"/>
      <c r="BA8" s="46"/>
      <c r="BB8" s="46">
        <f>
データ!U6</f>
        <v>
9501.17</v>
      </c>
      <c r="BC8" s="46"/>
      <c r="BD8" s="46"/>
      <c r="BE8" s="46"/>
      <c r="BF8" s="46"/>
      <c r="BG8" s="46"/>
      <c r="BH8" s="46"/>
      <c r="BI8" s="46"/>
      <c r="BJ8" s="3"/>
      <c r="BK8" s="3"/>
      <c r="BL8" s="47" t="s">
        <v>
10</v>
      </c>
      <c r="BM8" s="48"/>
      <c r="BN8" s="7" t="s">
        <v>
11</v>
      </c>
      <c r="BO8" s="8"/>
      <c r="BP8" s="8"/>
      <c r="BQ8" s="8"/>
      <c r="BR8" s="8"/>
      <c r="BS8" s="8"/>
      <c r="BT8" s="8"/>
      <c r="BU8" s="8"/>
      <c r="BV8" s="8"/>
      <c r="BW8" s="8"/>
      <c r="BX8" s="8"/>
      <c r="BY8" s="9"/>
    </row>
    <row r="9" spans="1:78" ht="18.75" customHeight="1" x14ac:dyDescent="0.15">
      <c r="A9" s="2"/>
      <c r="B9" s="45" t="s">
        <v>
12</v>
      </c>
      <c r="C9" s="45"/>
      <c r="D9" s="45"/>
      <c r="E9" s="45"/>
      <c r="F9" s="45"/>
      <c r="G9" s="45"/>
      <c r="H9" s="45"/>
      <c r="I9" s="45" t="s">
        <v>
13</v>
      </c>
      <c r="J9" s="45"/>
      <c r="K9" s="45"/>
      <c r="L9" s="45"/>
      <c r="M9" s="45"/>
      <c r="N9" s="45"/>
      <c r="O9" s="45"/>
      <c r="P9" s="45" t="s">
        <v>
14</v>
      </c>
      <c r="Q9" s="45"/>
      <c r="R9" s="45"/>
      <c r="S9" s="45"/>
      <c r="T9" s="45"/>
      <c r="U9" s="45"/>
      <c r="V9" s="45"/>
      <c r="W9" s="45" t="s">
        <v>
15</v>
      </c>
      <c r="X9" s="45"/>
      <c r="Y9" s="45"/>
      <c r="Z9" s="45"/>
      <c r="AA9" s="45"/>
      <c r="AB9" s="45"/>
      <c r="AC9" s="45"/>
      <c r="AD9" s="45" t="s">
        <v>
16</v>
      </c>
      <c r="AE9" s="45"/>
      <c r="AF9" s="45"/>
      <c r="AG9" s="45"/>
      <c r="AH9" s="45"/>
      <c r="AI9" s="45"/>
      <c r="AJ9" s="45"/>
      <c r="AK9" s="3"/>
      <c r="AL9" s="45" t="s">
        <v>
17</v>
      </c>
      <c r="AM9" s="45"/>
      <c r="AN9" s="45"/>
      <c r="AO9" s="45"/>
      <c r="AP9" s="45"/>
      <c r="AQ9" s="45"/>
      <c r="AR9" s="45"/>
      <c r="AS9" s="45"/>
      <c r="AT9" s="45" t="s">
        <v>
18</v>
      </c>
      <c r="AU9" s="45"/>
      <c r="AV9" s="45"/>
      <c r="AW9" s="45"/>
      <c r="AX9" s="45"/>
      <c r="AY9" s="45"/>
      <c r="AZ9" s="45"/>
      <c r="BA9" s="45"/>
      <c r="BB9" s="45" t="s">
        <v>
19</v>
      </c>
      <c r="BC9" s="45"/>
      <c r="BD9" s="45"/>
      <c r="BE9" s="45"/>
      <c r="BF9" s="45"/>
      <c r="BG9" s="45"/>
      <c r="BH9" s="45"/>
      <c r="BI9" s="45"/>
      <c r="BJ9" s="3"/>
      <c r="BK9" s="3"/>
      <c r="BL9" s="52" t="s">
        <v>
20</v>
      </c>
      <c r="BM9" s="53"/>
      <c r="BN9" s="10" t="s">
        <v>
21</v>
      </c>
      <c r="BO9" s="11"/>
      <c r="BP9" s="11"/>
      <c r="BQ9" s="11"/>
      <c r="BR9" s="11"/>
      <c r="BS9" s="11"/>
      <c r="BT9" s="11"/>
      <c r="BU9" s="11"/>
      <c r="BV9" s="11"/>
      <c r="BW9" s="11"/>
      <c r="BX9" s="11"/>
      <c r="BY9" s="12"/>
    </row>
    <row r="10" spans="1:78" ht="18.75" customHeight="1" x14ac:dyDescent="0.15">
      <c r="A10" s="2"/>
      <c r="B10" s="46" t="str">
        <f>
データ!N6</f>
        <v>
-</v>
      </c>
      <c r="C10" s="46"/>
      <c r="D10" s="46"/>
      <c r="E10" s="46"/>
      <c r="F10" s="46"/>
      <c r="G10" s="46"/>
      <c r="H10" s="46"/>
      <c r="I10" s="46">
        <f>
データ!O6</f>
        <v>
83.09</v>
      </c>
      <c r="J10" s="46"/>
      <c r="K10" s="46"/>
      <c r="L10" s="46"/>
      <c r="M10" s="46"/>
      <c r="N10" s="46"/>
      <c r="O10" s="46"/>
      <c r="P10" s="46">
        <f>
データ!P6</f>
        <v>
100</v>
      </c>
      <c r="Q10" s="46"/>
      <c r="R10" s="46"/>
      <c r="S10" s="46"/>
      <c r="T10" s="46"/>
      <c r="U10" s="46"/>
      <c r="V10" s="46"/>
      <c r="W10" s="46">
        <f>
データ!Q6</f>
        <v>
94.33</v>
      </c>
      <c r="X10" s="46"/>
      <c r="Y10" s="46"/>
      <c r="Z10" s="46"/>
      <c r="AA10" s="46"/>
      <c r="AB10" s="46"/>
      <c r="AC10" s="46"/>
      <c r="AD10" s="51">
        <f>
データ!R6</f>
        <v>
1655</v>
      </c>
      <c r="AE10" s="51"/>
      <c r="AF10" s="51"/>
      <c r="AG10" s="51"/>
      <c r="AH10" s="51"/>
      <c r="AI10" s="51"/>
      <c r="AJ10" s="51"/>
      <c r="AK10" s="2"/>
      <c r="AL10" s="51">
        <f>
データ!V6</f>
        <v>
194941</v>
      </c>
      <c r="AM10" s="51"/>
      <c r="AN10" s="51"/>
      <c r="AO10" s="51"/>
      <c r="AP10" s="51"/>
      <c r="AQ10" s="51"/>
      <c r="AR10" s="51"/>
      <c r="AS10" s="51"/>
      <c r="AT10" s="46">
        <f>
データ!W6</f>
        <v>
20.46</v>
      </c>
      <c r="AU10" s="46"/>
      <c r="AV10" s="46"/>
      <c r="AW10" s="46"/>
      <c r="AX10" s="46"/>
      <c r="AY10" s="46"/>
      <c r="AZ10" s="46"/>
      <c r="BA10" s="46"/>
      <c r="BB10" s="46">
        <f>
データ!X6</f>
        <v>
9527.91</v>
      </c>
      <c r="BC10" s="46"/>
      <c r="BD10" s="46"/>
      <c r="BE10" s="46"/>
      <c r="BF10" s="46"/>
      <c r="BG10" s="46"/>
      <c r="BH10" s="46"/>
      <c r="BI10" s="46"/>
      <c r="BJ10" s="2"/>
      <c r="BK10" s="2"/>
      <c r="BL10" s="69" t="s">
        <v>
22</v>
      </c>
      <c r="BM10" s="70"/>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
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
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
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
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
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
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
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
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
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
30</v>
      </c>
    </row>
    <row r="84" spans="1:78" hidden="1" x14ac:dyDescent="0.15">
      <c r="B84" s="26" t="s">
        <v>
31</v>
      </c>
      <c r="C84" s="26"/>
      <c r="D84" s="26"/>
      <c r="E84" s="26" t="s">
        <v>
32</v>
      </c>
      <c r="F84" s="26" t="s">
        <v>
33</v>
      </c>
      <c r="G84" s="26" t="s">
        <v>
34</v>
      </c>
      <c r="H84" s="26" t="s">
        <v>
35</v>
      </c>
      <c r="I84" s="26" t="s">
        <v>
36</v>
      </c>
      <c r="J84" s="26" t="s">
        <v>
37</v>
      </c>
      <c r="K84" s="26" t="s">
        <v>
38</v>
      </c>
      <c r="L84" s="26" t="s">
        <v>
39</v>
      </c>
      <c r="M84" s="26" t="s">
        <v>
40</v>
      </c>
      <c r="N84" s="26" t="s">
        <v>
41</v>
      </c>
      <c r="O84" s="26" t="s">
        <v>
42</v>
      </c>
    </row>
    <row r="85" spans="1:78" hidden="1" x14ac:dyDescent="0.15">
      <c r="B85" s="26"/>
      <c r="C85" s="26"/>
      <c r="D85" s="26"/>
      <c r="E85" s="26" t="str">
        <f>
データ!AI6</f>
        <v>
【108.07】</v>
      </c>
      <c r="F85" s="26" t="str">
        <f>
データ!AT6</f>
        <v>
【3.09】</v>
      </c>
      <c r="G85" s="26" t="str">
        <f>
データ!BE6</f>
        <v>
【69.54】</v>
      </c>
      <c r="H85" s="26" t="str">
        <f>
データ!BP6</f>
        <v>
【682.51】</v>
      </c>
      <c r="I85" s="26" t="str">
        <f>
データ!CA6</f>
        <v>
【100.34】</v>
      </c>
      <c r="J85" s="26" t="str">
        <f>
データ!CL6</f>
        <v>
【136.15】</v>
      </c>
      <c r="K85" s="26" t="str">
        <f>
データ!CW6</f>
        <v>
【59.64】</v>
      </c>
      <c r="L85" s="26" t="str">
        <f>
データ!DH6</f>
        <v>
【95.35】</v>
      </c>
      <c r="M85" s="26" t="str">
        <f>
データ!DS6</f>
        <v>
【38.57】</v>
      </c>
      <c r="N85" s="26" t="str">
        <f>
データ!ED6</f>
        <v>
【5.90】</v>
      </c>
      <c r="O85" s="26" t="str">
        <f>
データ!EO6</f>
        <v>
【0.22】</v>
      </c>
    </row>
  </sheetData>
  <sheetProtection algorithmName="SHA-512" hashValue="Da0CREm/Cc714vUJyRlStKl1bS3jvQ9sH72OerG1UqEMDpEgpJ/42mQvg/oQwNnZzIjkrJG2fColrVJAhQL96g==" saltValue="jbSPTKBl3F5EzuUo+W3GD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
43</v>
      </c>
      <c r="Y1" s="27">
        <v>
1</v>
      </c>
      <c r="Z1" s="27">
        <v>
1</v>
      </c>
      <c r="AA1" s="27">
        <v>
1</v>
      </c>
      <c r="AB1" s="27">
        <v>
1</v>
      </c>
      <c r="AC1" s="27">
        <v>
1</v>
      </c>
      <c r="AD1" s="27">
        <v>
1</v>
      </c>
      <c r="AE1" s="27">
        <v>
1</v>
      </c>
      <c r="AF1" s="27">
        <v>
1</v>
      </c>
      <c r="AG1" s="27">
        <v>
1</v>
      </c>
      <c r="AH1" s="27">
        <v>
1</v>
      </c>
      <c r="AI1" s="27"/>
      <c r="AJ1" s="27">
        <v>
1</v>
      </c>
      <c r="AK1" s="27">
        <v>
1</v>
      </c>
      <c r="AL1" s="27">
        <v>
1</v>
      </c>
      <c r="AM1" s="27">
        <v>
1</v>
      </c>
      <c r="AN1" s="27">
        <v>
1</v>
      </c>
      <c r="AO1" s="27">
        <v>
1</v>
      </c>
      <c r="AP1" s="27">
        <v>
1</v>
      </c>
      <c r="AQ1" s="27">
        <v>
1</v>
      </c>
      <c r="AR1" s="27">
        <v>
1</v>
      </c>
      <c r="AS1" s="27">
        <v>
1</v>
      </c>
      <c r="AT1" s="27"/>
      <c r="AU1" s="27">
        <v>
1</v>
      </c>
      <c r="AV1" s="27">
        <v>
1</v>
      </c>
      <c r="AW1" s="27">
        <v>
1</v>
      </c>
      <c r="AX1" s="27">
        <v>
1</v>
      </c>
      <c r="AY1" s="27">
        <v>
1</v>
      </c>
      <c r="AZ1" s="27">
        <v>
1</v>
      </c>
      <c r="BA1" s="27">
        <v>
1</v>
      </c>
      <c r="BB1" s="27">
        <v>
1</v>
      </c>
      <c r="BC1" s="27">
        <v>
1</v>
      </c>
      <c r="BD1" s="27">
        <v>
1</v>
      </c>
      <c r="BE1" s="27"/>
      <c r="BF1" s="27">
        <v>
1</v>
      </c>
      <c r="BG1" s="27">
        <v>
1</v>
      </c>
      <c r="BH1" s="27">
        <v>
1</v>
      </c>
      <c r="BI1" s="27">
        <v>
1</v>
      </c>
      <c r="BJ1" s="27">
        <v>
1</v>
      </c>
      <c r="BK1" s="27">
        <v>
1</v>
      </c>
      <c r="BL1" s="27">
        <v>
1</v>
      </c>
      <c r="BM1" s="27">
        <v>
1</v>
      </c>
      <c r="BN1" s="27">
        <v>
1</v>
      </c>
      <c r="BO1" s="27">
        <v>
1</v>
      </c>
      <c r="BP1" s="27"/>
      <c r="BQ1" s="27">
        <v>
1</v>
      </c>
      <c r="BR1" s="27">
        <v>
1</v>
      </c>
      <c r="BS1" s="27">
        <v>
1</v>
      </c>
      <c r="BT1" s="27">
        <v>
1</v>
      </c>
      <c r="BU1" s="27">
        <v>
1</v>
      </c>
      <c r="BV1" s="27">
        <v>
1</v>
      </c>
      <c r="BW1" s="27">
        <v>
1</v>
      </c>
      <c r="BX1" s="27">
        <v>
1</v>
      </c>
      <c r="BY1" s="27">
        <v>
1</v>
      </c>
      <c r="BZ1" s="27">
        <v>
1</v>
      </c>
      <c r="CA1" s="27"/>
      <c r="CB1" s="27">
        <v>
1</v>
      </c>
      <c r="CC1" s="27">
        <v>
1</v>
      </c>
      <c r="CD1" s="27">
        <v>
1</v>
      </c>
      <c r="CE1" s="27">
        <v>
1</v>
      </c>
      <c r="CF1" s="27">
        <v>
1</v>
      </c>
      <c r="CG1" s="27">
        <v>
1</v>
      </c>
      <c r="CH1" s="27">
        <v>
1</v>
      </c>
      <c r="CI1" s="27">
        <v>
1</v>
      </c>
      <c r="CJ1" s="27">
        <v>
1</v>
      </c>
      <c r="CK1" s="27">
        <v>
1</v>
      </c>
      <c r="CL1" s="27"/>
      <c r="CM1" s="27">
        <v>
1</v>
      </c>
      <c r="CN1" s="27">
        <v>
1</v>
      </c>
      <c r="CO1" s="27">
        <v>
1</v>
      </c>
      <c r="CP1" s="27">
        <v>
1</v>
      </c>
      <c r="CQ1" s="27">
        <v>
1</v>
      </c>
      <c r="CR1" s="27">
        <v>
1</v>
      </c>
      <c r="CS1" s="27">
        <v>
1</v>
      </c>
      <c r="CT1" s="27">
        <v>
1</v>
      </c>
      <c r="CU1" s="27">
        <v>
1</v>
      </c>
      <c r="CV1" s="27">
        <v>
1</v>
      </c>
      <c r="CW1" s="27"/>
      <c r="CX1" s="27">
        <v>
1</v>
      </c>
      <c r="CY1" s="27">
        <v>
1</v>
      </c>
      <c r="CZ1" s="27">
        <v>
1</v>
      </c>
      <c r="DA1" s="27">
        <v>
1</v>
      </c>
      <c r="DB1" s="27">
        <v>
1</v>
      </c>
      <c r="DC1" s="27">
        <v>
1</v>
      </c>
      <c r="DD1" s="27">
        <v>
1</v>
      </c>
      <c r="DE1" s="27">
        <v>
1</v>
      </c>
      <c r="DF1" s="27">
        <v>
1</v>
      </c>
      <c r="DG1" s="27">
        <v>
1</v>
      </c>
      <c r="DH1" s="27"/>
      <c r="DI1" s="27">
        <v>
1</v>
      </c>
      <c r="DJ1" s="27">
        <v>
1</v>
      </c>
      <c r="DK1" s="27">
        <v>
1</v>
      </c>
      <c r="DL1" s="27">
        <v>
1</v>
      </c>
      <c r="DM1" s="27">
        <v>
1</v>
      </c>
      <c r="DN1" s="27">
        <v>
1</v>
      </c>
      <c r="DO1" s="27">
        <v>
1</v>
      </c>
      <c r="DP1" s="27">
        <v>
1</v>
      </c>
      <c r="DQ1" s="27">
        <v>
1</v>
      </c>
      <c r="DR1" s="27">
        <v>
1</v>
      </c>
      <c r="DS1" s="27"/>
      <c r="DT1" s="27">
        <v>
1</v>
      </c>
      <c r="DU1" s="27">
        <v>
1</v>
      </c>
      <c r="DV1" s="27">
        <v>
1</v>
      </c>
      <c r="DW1" s="27">
        <v>
1</v>
      </c>
      <c r="DX1" s="27">
        <v>
1</v>
      </c>
      <c r="DY1" s="27">
        <v>
1</v>
      </c>
      <c r="DZ1" s="27">
        <v>
1</v>
      </c>
      <c r="EA1" s="27">
        <v>
1</v>
      </c>
      <c r="EB1" s="27">
        <v>
1</v>
      </c>
      <c r="EC1" s="27">
        <v>
1</v>
      </c>
      <c r="ED1" s="27"/>
      <c r="EE1" s="27">
        <v>
1</v>
      </c>
      <c r="EF1" s="27">
        <v>
1</v>
      </c>
      <c r="EG1" s="27">
        <v>
1</v>
      </c>
      <c r="EH1" s="27">
        <v>
1</v>
      </c>
      <c r="EI1" s="27">
        <v>
1</v>
      </c>
      <c r="EJ1" s="27">
        <v>
1</v>
      </c>
      <c r="EK1" s="27">
        <v>
1</v>
      </c>
      <c r="EL1" s="27">
        <v>
1</v>
      </c>
      <c r="EM1" s="27">
        <v>
1</v>
      </c>
      <c r="EN1" s="27">
        <v>
1</v>
      </c>
      <c r="EO1" s="27"/>
    </row>
    <row r="2" spans="1:148" x14ac:dyDescent="0.15">
      <c r="A2" s="28" t="s">
        <v>
44</v>
      </c>
      <c r="B2" s="28">
        <f>
COLUMN()-1</f>
        <v>
1</v>
      </c>
      <c r="C2" s="28">
        <f t="shared" ref="C2:BS2" si="0">
COLUMN()-1</f>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si="0"/>
        <v>
66</v>
      </c>
      <c r="BP2" s="28">
        <f t="shared" si="0"/>
        <v>
67</v>
      </c>
      <c r="BQ2" s="28">
        <f t="shared" si="0"/>
        <v>
68</v>
      </c>
      <c r="BR2" s="28">
        <f t="shared" si="0"/>
        <v>
69</v>
      </c>
      <c r="BS2" s="28">
        <f t="shared" si="0"/>
        <v>
70</v>
      </c>
      <c r="BT2" s="28">
        <f t="shared" ref="BT2:EE2" si="1">
COLUMN()-1</f>
        <v>
71</v>
      </c>
      <c r="BU2" s="28">
        <f t="shared" si="1"/>
        <v>
72</v>
      </c>
      <c r="BV2" s="28">
        <f t="shared" si="1"/>
        <v>
73</v>
      </c>
      <c r="BW2" s="28">
        <f t="shared" si="1"/>
        <v>
74</v>
      </c>
      <c r="BX2" s="28">
        <f t="shared" si="1"/>
        <v>
75</v>
      </c>
      <c r="BY2" s="28">
        <f t="shared" si="1"/>
        <v>
76</v>
      </c>
      <c r="BZ2" s="28">
        <f t="shared" si="1"/>
        <v>
77</v>
      </c>
      <c r="CA2" s="28">
        <f t="shared" si="1"/>
        <v>
78</v>
      </c>
      <c r="CB2" s="28">
        <f t="shared" si="1"/>
        <v>
79</v>
      </c>
      <c r="CC2" s="28">
        <f t="shared" si="1"/>
        <v>
80</v>
      </c>
      <c r="CD2" s="28">
        <f t="shared" si="1"/>
        <v>
81</v>
      </c>
      <c r="CE2" s="28">
        <f t="shared" si="1"/>
        <v>
82</v>
      </c>
      <c r="CF2" s="28">
        <f t="shared" si="1"/>
        <v>
83</v>
      </c>
      <c r="CG2" s="28">
        <f t="shared" si="1"/>
        <v>
84</v>
      </c>
      <c r="CH2" s="28">
        <f t="shared" si="1"/>
        <v>
85</v>
      </c>
      <c r="CI2" s="28">
        <f t="shared" si="1"/>
        <v>
86</v>
      </c>
      <c r="CJ2" s="28">
        <f t="shared" si="1"/>
        <v>
87</v>
      </c>
      <c r="CK2" s="28">
        <f t="shared" si="1"/>
        <v>
88</v>
      </c>
      <c r="CL2" s="28">
        <f t="shared" si="1"/>
        <v>
89</v>
      </c>
      <c r="CM2" s="28">
        <f t="shared" si="1"/>
        <v>
90</v>
      </c>
      <c r="CN2" s="28">
        <f t="shared" si="1"/>
        <v>
91</v>
      </c>
      <c r="CO2" s="28">
        <f t="shared" si="1"/>
        <v>
92</v>
      </c>
      <c r="CP2" s="28">
        <f t="shared" si="1"/>
        <v>
93</v>
      </c>
      <c r="CQ2" s="28">
        <f t="shared" si="1"/>
        <v>
94</v>
      </c>
      <c r="CR2" s="28">
        <f t="shared" si="1"/>
        <v>
95</v>
      </c>
      <c r="CS2" s="28">
        <f t="shared" si="1"/>
        <v>
96</v>
      </c>
      <c r="CT2" s="28">
        <f t="shared" si="1"/>
        <v>
97</v>
      </c>
      <c r="CU2" s="28">
        <f t="shared" si="1"/>
        <v>
98</v>
      </c>
      <c r="CV2" s="28">
        <f t="shared" si="1"/>
        <v>
99</v>
      </c>
      <c r="CW2" s="28">
        <f t="shared" si="1"/>
        <v>
100</v>
      </c>
      <c r="CX2" s="28">
        <f t="shared" si="1"/>
        <v>
101</v>
      </c>
      <c r="CY2" s="28">
        <f t="shared" si="1"/>
        <v>
102</v>
      </c>
      <c r="CZ2" s="28">
        <f t="shared" si="1"/>
        <v>
103</v>
      </c>
      <c r="DA2" s="28">
        <f t="shared" si="1"/>
        <v>
104</v>
      </c>
      <c r="DB2" s="28">
        <f t="shared" si="1"/>
        <v>
105</v>
      </c>
      <c r="DC2" s="28">
        <f t="shared" si="1"/>
        <v>
106</v>
      </c>
      <c r="DD2" s="28">
        <f t="shared" si="1"/>
        <v>
107</v>
      </c>
      <c r="DE2" s="28">
        <f t="shared" si="1"/>
        <v>
108</v>
      </c>
      <c r="DF2" s="28">
        <f t="shared" si="1"/>
        <v>
109</v>
      </c>
      <c r="DG2" s="28">
        <f t="shared" si="1"/>
        <v>
110</v>
      </c>
      <c r="DH2" s="28">
        <f t="shared" si="1"/>
        <v>
111</v>
      </c>
      <c r="DI2" s="28">
        <f t="shared" si="1"/>
        <v>
112</v>
      </c>
      <c r="DJ2" s="28">
        <f t="shared" si="1"/>
        <v>
113</v>
      </c>
      <c r="DK2" s="28">
        <f t="shared" si="1"/>
        <v>
114</v>
      </c>
      <c r="DL2" s="28">
        <f t="shared" si="1"/>
        <v>
115</v>
      </c>
      <c r="DM2" s="28">
        <f t="shared" si="1"/>
        <v>
116</v>
      </c>
      <c r="DN2" s="28">
        <f t="shared" si="1"/>
        <v>
117</v>
      </c>
      <c r="DO2" s="28">
        <f t="shared" si="1"/>
        <v>
118</v>
      </c>
      <c r="DP2" s="28">
        <f t="shared" si="1"/>
        <v>
119</v>
      </c>
      <c r="DQ2" s="28">
        <f t="shared" si="1"/>
        <v>
120</v>
      </c>
      <c r="DR2" s="28">
        <f t="shared" si="1"/>
        <v>
121</v>
      </c>
      <c r="DS2" s="28">
        <f t="shared" si="1"/>
        <v>
122</v>
      </c>
      <c r="DT2" s="28">
        <f t="shared" si="1"/>
        <v>
123</v>
      </c>
      <c r="DU2" s="28">
        <f t="shared" si="1"/>
        <v>
124</v>
      </c>
      <c r="DV2" s="28">
        <f t="shared" si="1"/>
        <v>
125</v>
      </c>
      <c r="DW2" s="28">
        <f t="shared" si="1"/>
        <v>
126</v>
      </c>
      <c r="DX2" s="28">
        <f t="shared" si="1"/>
        <v>
127</v>
      </c>
      <c r="DY2" s="28">
        <f t="shared" si="1"/>
        <v>
128</v>
      </c>
      <c r="DZ2" s="28">
        <f t="shared" si="1"/>
        <v>
129</v>
      </c>
      <c r="EA2" s="28">
        <f t="shared" si="1"/>
        <v>
130</v>
      </c>
      <c r="EB2" s="28">
        <f t="shared" si="1"/>
        <v>
131</v>
      </c>
      <c r="EC2" s="28">
        <f t="shared" si="1"/>
        <v>
132</v>
      </c>
      <c r="ED2" s="28">
        <f t="shared" si="1"/>
        <v>
133</v>
      </c>
      <c r="EE2" s="28">
        <f t="shared" si="1"/>
        <v>
134</v>
      </c>
      <c r="EF2" s="28">
        <f t="shared" ref="EF2:EO2" si="2">
COLUMN()-1</f>
        <v>
135</v>
      </c>
      <c r="EG2" s="28">
        <f t="shared" si="2"/>
        <v>
136</v>
      </c>
      <c r="EH2" s="28">
        <f t="shared" si="2"/>
        <v>
137</v>
      </c>
      <c r="EI2" s="28">
        <f t="shared" si="2"/>
        <v>
138</v>
      </c>
      <c r="EJ2" s="28">
        <f t="shared" si="2"/>
        <v>
139</v>
      </c>
      <c r="EK2" s="28">
        <f t="shared" si="2"/>
        <v>
140</v>
      </c>
      <c r="EL2" s="28">
        <f t="shared" si="2"/>
        <v>
141</v>
      </c>
      <c r="EM2" s="28">
        <f t="shared" si="2"/>
        <v>
142</v>
      </c>
      <c r="EN2" s="28">
        <f t="shared" si="2"/>
        <v>
143</v>
      </c>
      <c r="EO2" s="28">
        <f t="shared" si="2"/>
        <v>
144</v>
      </c>
    </row>
    <row r="3" spans="1:148" x14ac:dyDescent="0.15">
      <c r="A3" s="28" t="s">
        <v>
45</v>
      </c>
      <c r="B3" s="29" t="s">
        <v>
46</v>
      </c>
      <c r="C3" s="29" t="s">
        <v>
47</v>
      </c>
      <c r="D3" s="29" t="s">
        <v>
48</v>
      </c>
      <c r="E3" s="29" t="s">
        <v>
49</v>
      </c>
      <c r="F3" s="29" t="s">
        <v>
50</v>
      </c>
      <c r="G3" s="29" t="s">
        <v>
51</v>
      </c>
      <c r="H3" s="77" t="s">
        <v>
52</v>
      </c>
      <c r="I3" s="78"/>
      <c r="J3" s="78"/>
      <c r="K3" s="78"/>
      <c r="L3" s="78"/>
      <c r="M3" s="78"/>
      <c r="N3" s="78"/>
      <c r="O3" s="78"/>
      <c r="P3" s="78"/>
      <c r="Q3" s="78"/>
      <c r="R3" s="78"/>
      <c r="S3" s="78"/>
      <c r="T3" s="78"/>
      <c r="U3" s="78"/>
      <c r="V3" s="78"/>
      <c r="W3" s="78"/>
      <c r="X3" s="79"/>
      <c r="Y3" s="83" t="s">
        <v>
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
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
55</v>
      </c>
      <c r="B4" s="30"/>
      <c r="C4" s="30"/>
      <c r="D4" s="30"/>
      <c r="E4" s="30"/>
      <c r="F4" s="30"/>
      <c r="G4" s="30"/>
      <c r="H4" s="80"/>
      <c r="I4" s="81"/>
      <c r="J4" s="81"/>
      <c r="K4" s="81"/>
      <c r="L4" s="81"/>
      <c r="M4" s="81"/>
      <c r="N4" s="81"/>
      <c r="O4" s="81"/>
      <c r="P4" s="81"/>
      <c r="Q4" s="81"/>
      <c r="R4" s="81"/>
      <c r="S4" s="81"/>
      <c r="T4" s="81"/>
      <c r="U4" s="81"/>
      <c r="V4" s="81"/>
      <c r="W4" s="81"/>
      <c r="X4" s="82"/>
      <c r="Y4" s="76" t="s">
        <v>
56</v>
      </c>
      <c r="Z4" s="76"/>
      <c r="AA4" s="76"/>
      <c r="AB4" s="76"/>
      <c r="AC4" s="76"/>
      <c r="AD4" s="76"/>
      <c r="AE4" s="76"/>
      <c r="AF4" s="76"/>
      <c r="AG4" s="76"/>
      <c r="AH4" s="76"/>
      <c r="AI4" s="76"/>
      <c r="AJ4" s="76" t="s">
        <v>
57</v>
      </c>
      <c r="AK4" s="76"/>
      <c r="AL4" s="76"/>
      <c r="AM4" s="76"/>
      <c r="AN4" s="76"/>
      <c r="AO4" s="76"/>
      <c r="AP4" s="76"/>
      <c r="AQ4" s="76"/>
      <c r="AR4" s="76"/>
      <c r="AS4" s="76"/>
      <c r="AT4" s="76"/>
      <c r="AU4" s="76" t="s">
        <v>
58</v>
      </c>
      <c r="AV4" s="76"/>
      <c r="AW4" s="76"/>
      <c r="AX4" s="76"/>
      <c r="AY4" s="76"/>
      <c r="AZ4" s="76"/>
      <c r="BA4" s="76"/>
      <c r="BB4" s="76"/>
      <c r="BC4" s="76"/>
      <c r="BD4" s="76"/>
      <c r="BE4" s="76"/>
      <c r="BF4" s="76" t="s">
        <v>
59</v>
      </c>
      <c r="BG4" s="76"/>
      <c r="BH4" s="76"/>
      <c r="BI4" s="76"/>
      <c r="BJ4" s="76"/>
      <c r="BK4" s="76"/>
      <c r="BL4" s="76"/>
      <c r="BM4" s="76"/>
      <c r="BN4" s="76"/>
      <c r="BO4" s="76"/>
      <c r="BP4" s="76"/>
      <c r="BQ4" s="76" t="s">
        <v>
60</v>
      </c>
      <c r="BR4" s="76"/>
      <c r="BS4" s="76"/>
      <c r="BT4" s="76"/>
      <c r="BU4" s="76"/>
      <c r="BV4" s="76"/>
      <c r="BW4" s="76"/>
      <c r="BX4" s="76"/>
      <c r="BY4" s="76"/>
      <c r="BZ4" s="76"/>
      <c r="CA4" s="76"/>
      <c r="CB4" s="76" t="s">
        <v>
61</v>
      </c>
      <c r="CC4" s="76"/>
      <c r="CD4" s="76"/>
      <c r="CE4" s="76"/>
      <c r="CF4" s="76"/>
      <c r="CG4" s="76"/>
      <c r="CH4" s="76"/>
      <c r="CI4" s="76"/>
      <c r="CJ4" s="76"/>
      <c r="CK4" s="76"/>
      <c r="CL4" s="76"/>
      <c r="CM4" s="76" t="s">
        <v>
62</v>
      </c>
      <c r="CN4" s="76"/>
      <c r="CO4" s="76"/>
      <c r="CP4" s="76"/>
      <c r="CQ4" s="76"/>
      <c r="CR4" s="76"/>
      <c r="CS4" s="76"/>
      <c r="CT4" s="76"/>
      <c r="CU4" s="76"/>
      <c r="CV4" s="76"/>
      <c r="CW4" s="76"/>
      <c r="CX4" s="76" t="s">
        <v>
63</v>
      </c>
      <c r="CY4" s="76"/>
      <c r="CZ4" s="76"/>
      <c r="DA4" s="76"/>
      <c r="DB4" s="76"/>
      <c r="DC4" s="76"/>
      <c r="DD4" s="76"/>
      <c r="DE4" s="76"/>
      <c r="DF4" s="76"/>
      <c r="DG4" s="76"/>
      <c r="DH4" s="76"/>
      <c r="DI4" s="76" t="s">
        <v>
64</v>
      </c>
      <c r="DJ4" s="76"/>
      <c r="DK4" s="76"/>
      <c r="DL4" s="76"/>
      <c r="DM4" s="76"/>
      <c r="DN4" s="76"/>
      <c r="DO4" s="76"/>
      <c r="DP4" s="76"/>
      <c r="DQ4" s="76"/>
      <c r="DR4" s="76"/>
      <c r="DS4" s="76"/>
      <c r="DT4" s="76" t="s">
        <v>
65</v>
      </c>
      <c r="DU4" s="76"/>
      <c r="DV4" s="76"/>
      <c r="DW4" s="76"/>
      <c r="DX4" s="76"/>
      <c r="DY4" s="76"/>
      <c r="DZ4" s="76"/>
      <c r="EA4" s="76"/>
      <c r="EB4" s="76"/>
      <c r="EC4" s="76"/>
      <c r="ED4" s="76"/>
      <c r="EE4" s="76" t="s">
        <v>
66</v>
      </c>
      <c r="EF4" s="76"/>
      <c r="EG4" s="76"/>
      <c r="EH4" s="76"/>
      <c r="EI4" s="76"/>
      <c r="EJ4" s="76"/>
      <c r="EK4" s="76"/>
      <c r="EL4" s="76"/>
      <c r="EM4" s="76"/>
      <c r="EN4" s="76"/>
      <c r="EO4" s="76"/>
    </row>
    <row r="5" spans="1:148" x14ac:dyDescent="0.15">
      <c r="A5" s="28" t="s">
        <v>
67</v>
      </c>
      <c r="B5" s="31"/>
      <c r="C5" s="31"/>
      <c r="D5" s="31"/>
      <c r="E5" s="31"/>
      <c r="F5" s="31"/>
      <c r="G5" s="31"/>
      <c r="H5" s="32" t="s">
        <v>
68</v>
      </c>
      <c r="I5" s="32" t="s">
        <v>
69</v>
      </c>
      <c r="J5" s="32" t="s">
        <v>
70</v>
      </c>
      <c r="K5" s="32" t="s">
        <v>
71</v>
      </c>
      <c r="L5" s="32" t="s">
        <v>
72</v>
      </c>
      <c r="M5" s="32" t="s">
        <v>
5</v>
      </c>
      <c r="N5" s="32" t="s">
        <v>
73</v>
      </c>
      <c r="O5" s="32" t="s">
        <v>
74</v>
      </c>
      <c r="P5" s="32" t="s">
        <v>
75</v>
      </c>
      <c r="Q5" s="32" t="s">
        <v>
76</v>
      </c>
      <c r="R5" s="32" t="s">
        <v>
77</v>
      </c>
      <c r="S5" s="32" t="s">
        <v>
78</v>
      </c>
      <c r="T5" s="32" t="s">
        <v>
79</v>
      </c>
      <c r="U5" s="32" t="s">
        <v>
80</v>
      </c>
      <c r="V5" s="32" t="s">
        <v>
81</v>
      </c>
      <c r="W5" s="32" t="s">
        <v>
82</v>
      </c>
      <c r="X5" s="32" t="s">
        <v>
83</v>
      </c>
      <c r="Y5" s="32" t="s">
        <v>
84</v>
      </c>
      <c r="Z5" s="32" t="s">
        <v>
85</v>
      </c>
      <c r="AA5" s="32" t="s">
        <v>
86</v>
      </c>
      <c r="AB5" s="32" t="s">
        <v>
87</v>
      </c>
      <c r="AC5" s="32" t="s">
        <v>
88</v>
      </c>
      <c r="AD5" s="32" t="s">
        <v>
89</v>
      </c>
      <c r="AE5" s="32" t="s">
        <v>
90</v>
      </c>
      <c r="AF5" s="32" t="s">
        <v>
91</v>
      </c>
      <c r="AG5" s="32" t="s">
        <v>
92</v>
      </c>
      <c r="AH5" s="32" t="s">
        <v>
93</v>
      </c>
      <c r="AI5" s="32" t="s">
        <v>
31</v>
      </c>
      <c r="AJ5" s="32" t="s">
        <v>
84</v>
      </c>
      <c r="AK5" s="32" t="s">
        <v>
85</v>
      </c>
      <c r="AL5" s="32" t="s">
        <v>
86</v>
      </c>
      <c r="AM5" s="32" t="s">
        <v>
87</v>
      </c>
      <c r="AN5" s="32" t="s">
        <v>
88</v>
      </c>
      <c r="AO5" s="32" t="s">
        <v>
89</v>
      </c>
      <c r="AP5" s="32" t="s">
        <v>
90</v>
      </c>
      <c r="AQ5" s="32" t="s">
        <v>
91</v>
      </c>
      <c r="AR5" s="32" t="s">
        <v>
92</v>
      </c>
      <c r="AS5" s="32" t="s">
        <v>
93</v>
      </c>
      <c r="AT5" s="32" t="s">
        <v>
94</v>
      </c>
      <c r="AU5" s="32" t="s">
        <v>
84</v>
      </c>
      <c r="AV5" s="32" t="s">
        <v>
85</v>
      </c>
      <c r="AW5" s="32" t="s">
        <v>
86</v>
      </c>
      <c r="AX5" s="32" t="s">
        <v>
87</v>
      </c>
      <c r="AY5" s="32" t="s">
        <v>
88</v>
      </c>
      <c r="AZ5" s="32" t="s">
        <v>
89</v>
      </c>
      <c r="BA5" s="32" t="s">
        <v>
90</v>
      </c>
      <c r="BB5" s="32" t="s">
        <v>
91</v>
      </c>
      <c r="BC5" s="32" t="s">
        <v>
92</v>
      </c>
      <c r="BD5" s="32" t="s">
        <v>
93</v>
      </c>
      <c r="BE5" s="32" t="s">
        <v>
94</v>
      </c>
      <c r="BF5" s="32" t="s">
        <v>
84</v>
      </c>
      <c r="BG5" s="32" t="s">
        <v>
85</v>
      </c>
      <c r="BH5" s="32" t="s">
        <v>
86</v>
      </c>
      <c r="BI5" s="32" t="s">
        <v>
87</v>
      </c>
      <c r="BJ5" s="32" t="s">
        <v>
88</v>
      </c>
      <c r="BK5" s="32" t="s">
        <v>
89</v>
      </c>
      <c r="BL5" s="32" t="s">
        <v>
90</v>
      </c>
      <c r="BM5" s="32" t="s">
        <v>
91</v>
      </c>
      <c r="BN5" s="32" t="s">
        <v>
92</v>
      </c>
      <c r="BO5" s="32" t="s">
        <v>
93</v>
      </c>
      <c r="BP5" s="32" t="s">
        <v>
94</v>
      </c>
      <c r="BQ5" s="32" t="s">
        <v>
84</v>
      </c>
      <c r="BR5" s="32" t="s">
        <v>
85</v>
      </c>
      <c r="BS5" s="32" t="s">
        <v>
86</v>
      </c>
      <c r="BT5" s="32" t="s">
        <v>
87</v>
      </c>
      <c r="BU5" s="32" t="s">
        <v>
88</v>
      </c>
      <c r="BV5" s="32" t="s">
        <v>
89</v>
      </c>
      <c r="BW5" s="32" t="s">
        <v>
90</v>
      </c>
      <c r="BX5" s="32" t="s">
        <v>
91</v>
      </c>
      <c r="BY5" s="32" t="s">
        <v>
92</v>
      </c>
      <c r="BZ5" s="32" t="s">
        <v>
93</v>
      </c>
      <c r="CA5" s="32" t="s">
        <v>
94</v>
      </c>
      <c r="CB5" s="32" t="s">
        <v>
84</v>
      </c>
      <c r="CC5" s="32" t="s">
        <v>
85</v>
      </c>
      <c r="CD5" s="32" t="s">
        <v>
86</v>
      </c>
      <c r="CE5" s="32" t="s">
        <v>
87</v>
      </c>
      <c r="CF5" s="32" t="s">
        <v>
88</v>
      </c>
      <c r="CG5" s="32" t="s">
        <v>
89</v>
      </c>
      <c r="CH5" s="32" t="s">
        <v>
90</v>
      </c>
      <c r="CI5" s="32" t="s">
        <v>
91</v>
      </c>
      <c r="CJ5" s="32" t="s">
        <v>
92</v>
      </c>
      <c r="CK5" s="32" t="s">
        <v>
93</v>
      </c>
      <c r="CL5" s="32" t="s">
        <v>
94</v>
      </c>
      <c r="CM5" s="32" t="s">
        <v>
84</v>
      </c>
      <c r="CN5" s="32" t="s">
        <v>
85</v>
      </c>
      <c r="CO5" s="32" t="s">
        <v>
86</v>
      </c>
      <c r="CP5" s="32" t="s">
        <v>
87</v>
      </c>
      <c r="CQ5" s="32" t="s">
        <v>
88</v>
      </c>
      <c r="CR5" s="32" t="s">
        <v>
89</v>
      </c>
      <c r="CS5" s="32" t="s">
        <v>
90</v>
      </c>
      <c r="CT5" s="32" t="s">
        <v>
91</v>
      </c>
      <c r="CU5" s="32" t="s">
        <v>
92</v>
      </c>
      <c r="CV5" s="32" t="s">
        <v>
93</v>
      </c>
      <c r="CW5" s="32" t="s">
        <v>
94</v>
      </c>
      <c r="CX5" s="32" t="s">
        <v>
84</v>
      </c>
      <c r="CY5" s="32" t="s">
        <v>
85</v>
      </c>
      <c r="CZ5" s="32" t="s">
        <v>
86</v>
      </c>
      <c r="DA5" s="32" t="s">
        <v>
87</v>
      </c>
      <c r="DB5" s="32" t="s">
        <v>
88</v>
      </c>
      <c r="DC5" s="32" t="s">
        <v>
89</v>
      </c>
      <c r="DD5" s="32" t="s">
        <v>
90</v>
      </c>
      <c r="DE5" s="32" t="s">
        <v>
91</v>
      </c>
      <c r="DF5" s="32" t="s">
        <v>
92</v>
      </c>
      <c r="DG5" s="32" t="s">
        <v>
93</v>
      </c>
      <c r="DH5" s="32" t="s">
        <v>
94</v>
      </c>
      <c r="DI5" s="32" t="s">
        <v>
84</v>
      </c>
      <c r="DJ5" s="32" t="s">
        <v>
85</v>
      </c>
      <c r="DK5" s="32" t="s">
        <v>
86</v>
      </c>
      <c r="DL5" s="32" t="s">
        <v>
87</v>
      </c>
      <c r="DM5" s="32" t="s">
        <v>
88</v>
      </c>
      <c r="DN5" s="32" t="s">
        <v>
89</v>
      </c>
      <c r="DO5" s="32" t="s">
        <v>
90</v>
      </c>
      <c r="DP5" s="32" t="s">
        <v>
91</v>
      </c>
      <c r="DQ5" s="32" t="s">
        <v>
92</v>
      </c>
      <c r="DR5" s="32" t="s">
        <v>
93</v>
      </c>
      <c r="DS5" s="32" t="s">
        <v>
94</v>
      </c>
      <c r="DT5" s="32" t="s">
        <v>
84</v>
      </c>
      <c r="DU5" s="32" t="s">
        <v>
85</v>
      </c>
      <c r="DV5" s="32" t="s">
        <v>
86</v>
      </c>
      <c r="DW5" s="32" t="s">
        <v>
87</v>
      </c>
      <c r="DX5" s="32" t="s">
        <v>
88</v>
      </c>
      <c r="DY5" s="32" t="s">
        <v>
89</v>
      </c>
      <c r="DZ5" s="32" t="s">
        <v>
90</v>
      </c>
      <c r="EA5" s="32" t="s">
        <v>
91</v>
      </c>
      <c r="EB5" s="32" t="s">
        <v>
92</v>
      </c>
      <c r="EC5" s="32" t="s">
        <v>
93</v>
      </c>
      <c r="ED5" s="32" t="s">
        <v>
94</v>
      </c>
      <c r="EE5" s="32" t="s">
        <v>
84</v>
      </c>
      <c r="EF5" s="32" t="s">
        <v>
85</v>
      </c>
      <c r="EG5" s="32" t="s">
        <v>
86</v>
      </c>
      <c r="EH5" s="32" t="s">
        <v>
87</v>
      </c>
      <c r="EI5" s="32" t="s">
        <v>
88</v>
      </c>
      <c r="EJ5" s="32" t="s">
        <v>
89</v>
      </c>
      <c r="EK5" s="32" t="s">
        <v>
90</v>
      </c>
      <c r="EL5" s="32" t="s">
        <v>
91</v>
      </c>
      <c r="EM5" s="32" t="s">
        <v>
92</v>
      </c>
      <c r="EN5" s="32" t="s">
        <v>
93</v>
      </c>
      <c r="EO5" s="32" t="s">
        <v>
94</v>
      </c>
    </row>
    <row r="6" spans="1:148" s="36" customFormat="1" x14ac:dyDescent="0.15">
      <c r="A6" s="28" t="s">
        <v>
95</v>
      </c>
      <c r="B6" s="33">
        <f>
B7</f>
        <v>
2019</v>
      </c>
      <c r="C6" s="33">
        <f t="shared" ref="C6:X6" si="3">
C7</f>
        <v>
132110</v>
      </c>
      <c r="D6" s="33">
        <f t="shared" si="3"/>
        <v>
46</v>
      </c>
      <c r="E6" s="33">
        <f t="shared" si="3"/>
        <v>
17</v>
      </c>
      <c r="F6" s="33">
        <f t="shared" si="3"/>
        <v>
1</v>
      </c>
      <c r="G6" s="33">
        <f t="shared" si="3"/>
        <v>
0</v>
      </c>
      <c r="H6" s="33" t="str">
        <f t="shared" si="3"/>
        <v>
東京都　小平市</v>
      </c>
      <c r="I6" s="33" t="str">
        <f t="shared" si="3"/>
        <v>
法適用</v>
      </c>
      <c r="J6" s="33" t="str">
        <f t="shared" si="3"/>
        <v>
下水道事業</v>
      </c>
      <c r="K6" s="33" t="str">
        <f t="shared" si="3"/>
        <v>
公共下水道</v>
      </c>
      <c r="L6" s="33" t="str">
        <f t="shared" si="3"/>
        <v>
Ab</v>
      </c>
      <c r="M6" s="33" t="str">
        <f t="shared" si="3"/>
        <v>
非設置</v>
      </c>
      <c r="N6" s="34" t="str">
        <f t="shared" si="3"/>
        <v>
-</v>
      </c>
      <c r="O6" s="34">
        <f t="shared" si="3"/>
        <v>
83.09</v>
      </c>
      <c r="P6" s="34">
        <f t="shared" si="3"/>
        <v>
100</v>
      </c>
      <c r="Q6" s="34">
        <f t="shared" si="3"/>
        <v>
94.33</v>
      </c>
      <c r="R6" s="34">
        <f t="shared" si="3"/>
        <v>
1655</v>
      </c>
      <c r="S6" s="34">
        <f t="shared" si="3"/>
        <v>
194869</v>
      </c>
      <c r="T6" s="34">
        <f t="shared" si="3"/>
        <v>
20.51</v>
      </c>
      <c r="U6" s="34">
        <f t="shared" si="3"/>
        <v>
9501.17</v>
      </c>
      <c r="V6" s="34">
        <f t="shared" si="3"/>
        <v>
194941</v>
      </c>
      <c r="W6" s="34">
        <f t="shared" si="3"/>
        <v>
20.46</v>
      </c>
      <c r="X6" s="34">
        <f t="shared" si="3"/>
        <v>
9527.91</v>
      </c>
      <c r="Y6" s="35" t="str">
        <f>
IF(Y7="",NA(),Y7)</f>
        <v>
-</v>
      </c>
      <c r="Z6" s="35" t="str">
        <f t="shared" ref="Z6:AH6" si="4">
IF(Z7="",NA(),Z7)</f>
        <v>
-</v>
      </c>
      <c r="AA6" s="35" t="str">
        <f t="shared" si="4"/>
        <v>
-</v>
      </c>
      <c r="AB6" s="35" t="str">
        <f t="shared" si="4"/>
        <v>
-</v>
      </c>
      <c r="AC6" s="35">
        <f t="shared" si="4"/>
        <v>
112.13</v>
      </c>
      <c r="AD6" s="35" t="str">
        <f t="shared" si="4"/>
        <v>
-</v>
      </c>
      <c r="AE6" s="35" t="str">
        <f t="shared" si="4"/>
        <v>
-</v>
      </c>
      <c r="AF6" s="35" t="str">
        <f t="shared" si="4"/>
        <v>
-</v>
      </c>
      <c r="AG6" s="35" t="str">
        <f t="shared" si="4"/>
        <v>
-</v>
      </c>
      <c r="AH6" s="35">
        <f t="shared" si="4"/>
        <v>
106.31</v>
      </c>
      <c r="AI6" s="34" t="str">
        <f>
IF(AI7="","",IF(AI7="-","【-】","【"&amp;SUBSTITUTE(TEXT(AI7,"#,##0.00"),"-","△")&amp;"】"))</f>
        <v>
【108.07】</v>
      </c>
      <c r="AJ6" s="35" t="str">
        <f>
IF(AJ7="",NA(),AJ7)</f>
        <v>
-</v>
      </c>
      <c r="AK6" s="35" t="str">
        <f t="shared" ref="AK6:AS6" si="5">
IF(AK7="",NA(),AK7)</f>
        <v>
-</v>
      </c>
      <c r="AL6" s="35" t="str">
        <f t="shared" si="5"/>
        <v>
-</v>
      </c>
      <c r="AM6" s="35" t="str">
        <f t="shared" si="5"/>
        <v>
-</v>
      </c>
      <c r="AN6" s="34">
        <f t="shared" si="5"/>
        <v>
0</v>
      </c>
      <c r="AO6" s="35" t="str">
        <f t="shared" si="5"/>
        <v>
-</v>
      </c>
      <c r="AP6" s="35" t="str">
        <f t="shared" si="5"/>
        <v>
-</v>
      </c>
      <c r="AQ6" s="35" t="str">
        <f t="shared" si="5"/>
        <v>
-</v>
      </c>
      <c r="AR6" s="35" t="str">
        <f t="shared" si="5"/>
        <v>
-</v>
      </c>
      <c r="AS6" s="35">
        <f t="shared" si="5"/>
        <v>
0.05</v>
      </c>
      <c r="AT6" s="34" t="str">
        <f>
IF(AT7="","",IF(AT7="-","【-】","【"&amp;SUBSTITUTE(TEXT(AT7,"#,##0.00"),"-","△")&amp;"】"))</f>
        <v>
【3.09】</v>
      </c>
      <c r="AU6" s="35" t="str">
        <f>
IF(AU7="",NA(),AU7)</f>
        <v>
-</v>
      </c>
      <c r="AV6" s="35" t="str">
        <f t="shared" ref="AV6:BD6" si="6">
IF(AV7="",NA(),AV7)</f>
        <v>
-</v>
      </c>
      <c r="AW6" s="35" t="str">
        <f t="shared" si="6"/>
        <v>
-</v>
      </c>
      <c r="AX6" s="35" t="str">
        <f t="shared" si="6"/>
        <v>
-</v>
      </c>
      <c r="AY6" s="35">
        <f t="shared" si="6"/>
        <v>
122.61</v>
      </c>
      <c r="AZ6" s="35" t="str">
        <f t="shared" si="6"/>
        <v>
-</v>
      </c>
      <c r="BA6" s="35" t="str">
        <f t="shared" si="6"/>
        <v>
-</v>
      </c>
      <c r="BB6" s="35" t="str">
        <f t="shared" si="6"/>
        <v>
-</v>
      </c>
      <c r="BC6" s="35" t="str">
        <f t="shared" si="6"/>
        <v>
-</v>
      </c>
      <c r="BD6" s="35">
        <f t="shared" si="6"/>
        <v>
88.1</v>
      </c>
      <c r="BE6" s="34" t="str">
        <f>
IF(BE7="","",IF(BE7="-","【-】","【"&amp;SUBSTITUTE(TEXT(BE7,"#,##0.00"),"-","△")&amp;"】"))</f>
        <v>
【69.54】</v>
      </c>
      <c r="BF6" s="35" t="str">
        <f>
IF(BF7="",NA(),BF7)</f>
        <v>
-</v>
      </c>
      <c r="BG6" s="35" t="str">
        <f t="shared" ref="BG6:BO6" si="7">
IF(BG7="",NA(),BG7)</f>
        <v>
-</v>
      </c>
      <c r="BH6" s="35" t="str">
        <f t="shared" si="7"/>
        <v>
-</v>
      </c>
      <c r="BI6" s="35" t="str">
        <f t="shared" si="7"/>
        <v>
-</v>
      </c>
      <c r="BJ6" s="35">
        <f t="shared" si="7"/>
        <v>
161.91</v>
      </c>
      <c r="BK6" s="35" t="str">
        <f t="shared" si="7"/>
        <v>
-</v>
      </c>
      <c r="BL6" s="35" t="str">
        <f t="shared" si="7"/>
        <v>
-</v>
      </c>
      <c r="BM6" s="35" t="str">
        <f t="shared" si="7"/>
        <v>
-</v>
      </c>
      <c r="BN6" s="35" t="str">
        <f t="shared" si="7"/>
        <v>
-</v>
      </c>
      <c r="BO6" s="35">
        <f t="shared" si="7"/>
        <v>
585.55999999999995</v>
      </c>
      <c r="BP6" s="34" t="str">
        <f>
IF(BP7="","",IF(BP7="-","【-】","【"&amp;SUBSTITUTE(TEXT(BP7,"#,##0.00"),"-","△")&amp;"】"))</f>
        <v>
【682.51】</v>
      </c>
      <c r="BQ6" s="35" t="str">
        <f>
IF(BQ7="",NA(),BQ7)</f>
        <v>
-</v>
      </c>
      <c r="BR6" s="35" t="str">
        <f t="shared" ref="BR6:BZ6" si="8">
IF(BR7="",NA(),BR7)</f>
        <v>
-</v>
      </c>
      <c r="BS6" s="35" t="str">
        <f t="shared" si="8"/>
        <v>
-</v>
      </c>
      <c r="BT6" s="35" t="str">
        <f t="shared" si="8"/>
        <v>
-</v>
      </c>
      <c r="BU6" s="35">
        <f t="shared" si="8"/>
        <v>
125.73</v>
      </c>
      <c r="BV6" s="35" t="str">
        <f t="shared" si="8"/>
        <v>
-</v>
      </c>
      <c r="BW6" s="35" t="str">
        <f t="shared" si="8"/>
        <v>
-</v>
      </c>
      <c r="BX6" s="35" t="str">
        <f t="shared" si="8"/>
        <v>
-</v>
      </c>
      <c r="BY6" s="35" t="str">
        <f t="shared" si="8"/>
        <v>
-</v>
      </c>
      <c r="BZ6" s="35">
        <f t="shared" si="8"/>
        <v>
101.62</v>
      </c>
      <c r="CA6" s="34" t="str">
        <f>
IF(CA7="","",IF(CA7="-","【-】","【"&amp;SUBSTITUTE(TEXT(CA7,"#,##0.00"),"-","△")&amp;"】"))</f>
        <v>
【100.34】</v>
      </c>
      <c r="CB6" s="35" t="str">
        <f>
IF(CB7="",NA(),CB7)</f>
        <v>
-</v>
      </c>
      <c r="CC6" s="35" t="str">
        <f t="shared" ref="CC6:CK6" si="9">
IF(CC7="",NA(),CC7)</f>
        <v>
-</v>
      </c>
      <c r="CD6" s="35" t="str">
        <f t="shared" si="9"/>
        <v>
-</v>
      </c>
      <c r="CE6" s="35" t="str">
        <f t="shared" si="9"/>
        <v>
-</v>
      </c>
      <c r="CF6" s="35">
        <f t="shared" si="9"/>
        <v>
81.23</v>
      </c>
      <c r="CG6" s="35" t="str">
        <f t="shared" si="9"/>
        <v>
-</v>
      </c>
      <c r="CH6" s="35" t="str">
        <f t="shared" si="9"/>
        <v>
-</v>
      </c>
      <c r="CI6" s="35" t="str">
        <f t="shared" si="9"/>
        <v>
-</v>
      </c>
      <c r="CJ6" s="35" t="str">
        <f t="shared" si="9"/>
        <v>
-</v>
      </c>
      <c r="CK6" s="35">
        <f t="shared" si="9"/>
        <v>
117.41</v>
      </c>
      <c r="CL6" s="34" t="str">
        <f>
IF(CL7="","",IF(CL7="-","【-】","【"&amp;SUBSTITUTE(TEXT(CL7,"#,##0.00"),"-","△")&amp;"】"))</f>
        <v>
【136.15】</v>
      </c>
      <c r="CM6" s="35" t="str">
        <f>
IF(CM7="",NA(),CM7)</f>
        <v>
-</v>
      </c>
      <c r="CN6" s="35" t="str">
        <f t="shared" ref="CN6:CV6" si="10">
IF(CN7="",NA(),CN7)</f>
        <v>
-</v>
      </c>
      <c r="CO6" s="35" t="str">
        <f t="shared" si="10"/>
        <v>
-</v>
      </c>
      <c r="CP6" s="35" t="str">
        <f t="shared" si="10"/>
        <v>
-</v>
      </c>
      <c r="CQ6" s="35" t="str">
        <f t="shared" si="10"/>
        <v>
-</v>
      </c>
      <c r="CR6" s="35" t="str">
        <f t="shared" si="10"/>
        <v>
-</v>
      </c>
      <c r="CS6" s="35" t="str">
        <f t="shared" si="10"/>
        <v>
-</v>
      </c>
      <c r="CT6" s="35" t="str">
        <f t="shared" si="10"/>
        <v>
-</v>
      </c>
      <c r="CU6" s="35" t="str">
        <f t="shared" si="10"/>
        <v>
-</v>
      </c>
      <c r="CV6" s="35">
        <f t="shared" si="10"/>
        <v>
67.37</v>
      </c>
      <c r="CW6" s="34" t="str">
        <f>
IF(CW7="","",IF(CW7="-","【-】","【"&amp;SUBSTITUTE(TEXT(CW7,"#,##0.00"),"-","△")&amp;"】"))</f>
        <v>
【59.64】</v>
      </c>
      <c r="CX6" s="35" t="str">
        <f>
IF(CX7="",NA(),CX7)</f>
        <v>
-</v>
      </c>
      <c r="CY6" s="35" t="str">
        <f t="shared" ref="CY6:DG6" si="11">
IF(CY7="",NA(),CY7)</f>
        <v>
-</v>
      </c>
      <c r="CZ6" s="35" t="str">
        <f t="shared" si="11"/>
        <v>
-</v>
      </c>
      <c r="DA6" s="35" t="str">
        <f t="shared" si="11"/>
        <v>
-</v>
      </c>
      <c r="DB6" s="35">
        <f t="shared" si="11"/>
        <v>
99.85</v>
      </c>
      <c r="DC6" s="35" t="str">
        <f t="shared" si="11"/>
        <v>
-</v>
      </c>
      <c r="DD6" s="35" t="str">
        <f t="shared" si="11"/>
        <v>
-</v>
      </c>
      <c r="DE6" s="35" t="str">
        <f t="shared" si="11"/>
        <v>
-</v>
      </c>
      <c r="DF6" s="35" t="str">
        <f t="shared" si="11"/>
        <v>
-</v>
      </c>
      <c r="DG6" s="35">
        <f t="shared" si="11"/>
        <v>
97</v>
      </c>
      <c r="DH6" s="34" t="str">
        <f>
IF(DH7="","",IF(DH7="-","【-】","【"&amp;SUBSTITUTE(TEXT(DH7,"#,##0.00"),"-","△")&amp;"】"))</f>
        <v>
【95.35】</v>
      </c>
      <c r="DI6" s="35" t="str">
        <f>
IF(DI7="",NA(),DI7)</f>
        <v>
-</v>
      </c>
      <c r="DJ6" s="35" t="str">
        <f t="shared" ref="DJ6:DR6" si="12">
IF(DJ7="",NA(),DJ7)</f>
        <v>
-</v>
      </c>
      <c r="DK6" s="35" t="str">
        <f t="shared" si="12"/>
        <v>
-</v>
      </c>
      <c r="DL6" s="35" t="str">
        <f t="shared" si="12"/>
        <v>
-</v>
      </c>
      <c r="DM6" s="35">
        <f t="shared" si="12"/>
        <v>
4.76</v>
      </c>
      <c r="DN6" s="35" t="str">
        <f t="shared" si="12"/>
        <v>
-</v>
      </c>
      <c r="DO6" s="35" t="str">
        <f t="shared" si="12"/>
        <v>
-</v>
      </c>
      <c r="DP6" s="35" t="str">
        <f t="shared" si="12"/>
        <v>
-</v>
      </c>
      <c r="DQ6" s="35" t="str">
        <f t="shared" si="12"/>
        <v>
-</v>
      </c>
      <c r="DR6" s="35">
        <f t="shared" si="12"/>
        <v>
30.6</v>
      </c>
      <c r="DS6" s="34" t="str">
        <f>
IF(DS7="","",IF(DS7="-","【-】","【"&amp;SUBSTITUTE(TEXT(DS7,"#,##0.00"),"-","△")&amp;"】"))</f>
        <v>
【38.57】</v>
      </c>
      <c r="DT6" s="35" t="str">
        <f>
IF(DT7="",NA(),DT7)</f>
        <v>
-</v>
      </c>
      <c r="DU6" s="35" t="str">
        <f t="shared" ref="DU6:EC6" si="13">
IF(DU7="",NA(),DU7)</f>
        <v>
-</v>
      </c>
      <c r="DV6" s="35" t="str">
        <f t="shared" si="13"/>
        <v>
-</v>
      </c>
      <c r="DW6" s="35" t="str">
        <f t="shared" si="13"/>
        <v>
-</v>
      </c>
      <c r="DX6" s="34">
        <f t="shared" si="13"/>
        <v>
0</v>
      </c>
      <c r="DY6" s="35" t="str">
        <f t="shared" si="13"/>
        <v>
-</v>
      </c>
      <c r="DZ6" s="35" t="str">
        <f t="shared" si="13"/>
        <v>
-</v>
      </c>
      <c r="EA6" s="35" t="str">
        <f t="shared" si="13"/>
        <v>
-</v>
      </c>
      <c r="EB6" s="35" t="str">
        <f t="shared" si="13"/>
        <v>
-</v>
      </c>
      <c r="EC6" s="35">
        <f t="shared" si="13"/>
        <v>
5.0199999999999996</v>
      </c>
      <c r="ED6" s="34" t="str">
        <f>
IF(ED7="","",IF(ED7="-","【-】","【"&amp;SUBSTITUTE(TEXT(ED7,"#,##0.00"),"-","△")&amp;"】"))</f>
        <v>
【5.90】</v>
      </c>
      <c r="EE6" s="35" t="str">
        <f>
IF(EE7="",NA(),EE7)</f>
        <v>
-</v>
      </c>
      <c r="EF6" s="35" t="str">
        <f t="shared" ref="EF6:EN6" si="14">
IF(EF7="",NA(),EF7)</f>
        <v>
-</v>
      </c>
      <c r="EG6" s="35" t="str">
        <f t="shared" si="14"/>
        <v>
-</v>
      </c>
      <c r="EH6" s="35" t="str">
        <f t="shared" si="14"/>
        <v>
-</v>
      </c>
      <c r="EI6" s="35">
        <f t="shared" si="14"/>
        <v>
0.24</v>
      </c>
      <c r="EJ6" s="35" t="str">
        <f t="shared" si="14"/>
        <v>
-</v>
      </c>
      <c r="EK6" s="35" t="str">
        <f t="shared" si="14"/>
        <v>
-</v>
      </c>
      <c r="EL6" s="35" t="str">
        <f t="shared" si="14"/>
        <v>
-</v>
      </c>
      <c r="EM6" s="35" t="str">
        <f t="shared" si="14"/>
        <v>
-</v>
      </c>
      <c r="EN6" s="35">
        <f t="shared" si="14"/>
        <v>
0.19</v>
      </c>
      <c r="EO6" s="34" t="str">
        <f>
IF(EO7="","",IF(EO7="-","【-】","【"&amp;SUBSTITUTE(TEXT(EO7,"#,##0.00"),"-","△")&amp;"】"))</f>
        <v>
【0.22】</v>
      </c>
    </row>
    <row r="7" spans="1:148" s="36" customFormat="1" x14ac:dyDescent="0.15">
      <c r="A7" s="28"/>
      <c r="B7" s="37">
        <v>
2019</v>
      </c>
      <c r="C7" s="37">
        <v>
132110</v>
      </c>
      <c r="D7" s="37">
        <v>
46</v>
      </c>
      <c r="E7" s="37">
        <v>
17</v>
      </c>
      <c r="F7" s="37">
        <v>
1</v>
      </c>
      <c r="G7" s="37">
        <v>
0</v>
      </c>
      <c r="H7" s="37" t="s">
        <v>
96</v>
      </c>
      <c r="I7" s="37" t="s">
        <v>
97</v>
      </c>
      <c r="J7" s="37" t="s">
        <v>
98</v>
      </c>
      <c r="K7" s="37" t="s">
        <v>
99</v>
      </c>
      <c r="L7" s="37" t="s">
        <v>
100</v>
      </c>
      <c r="M7" s="37" t="s">
        <v>
101</v>
      </c>
      <c r="N7" s="38" t="s">
        <v>
102</v>
      </c>
      <c r="O7" s="38">
        <v>
83.09</v>
      </c>
      <c r="P7" s="38">
        <v>
100</v>
      </c>
      <c r="Q7" s="38">
        <v>
94.33</v>
      </c>
      <c r="R7" s="38">
        <v>
1655</v>
      </c>
      <c r="S7" s="38">
        <v>
194869</v>
      </c>
      <c r="T7" s="38">
        <v>
20.51</v>
      </c>
      <c r="U7" s="38">
        <v>
9501.17</v>
      </c>
      <c r="V7" s="38">
        <v>
194941</v>
      </c>
      <c r="W7" s="38">
        <v>
20.46</v>
      </c>
      <c r="X7" s="38">
        <v>
9527.91</v>
      </c>
      <c r="Y7" s="38" t="s">
        <v>
102</v>
      </c>
      <c r="Z7" s="38" t="s">
        <v>
102</v>
      </c>
      <c r="AA7" s="38" t="s">
        <v>
102</v>
      </c>
      <c r="AB7" s="38" t="s">
        <v>
102</v>
      </c>
      <c r="AC7" s="38">
        <v>
112.13</v>
      </c>
      <c r="AD7" s="38" t="s">
        <v>
102</v>
      </c>
      <c r="AE7" s="38" t="s">
        <v>
102</v>
      </c>
      <c r="AF7" s="38" t="s">
        <v>
102</v>
      </c>
      <c r="AG7" s="38" t="s">
        <v>
102</v>
      </c>
      <c r="AH7" s="38">
        <v>
106.31</v>
      </c>
      <c r="AI7" s="38">
        <v>
108.07</v>
      </c>
      <c r="AJ7" s="38" t="s">
        <v>
102</v>
      </c>
      <c r="AK7" s="38" t="s">
        <v>
102</v>
      </c>
      <c r="AL7" s="38" t="s">
        <v>
102</v>
      </c>
      <c r="AM7" s="38" t="s">
        <v>
102</v>
      </c>
      <c r="AN7" s="38">
        <v>
0</v>
      </c>
      <c r="AO7" s="38" t="s">
        <v>
102</v>
      </c>
      <c r="AP7" s="38" t="s">
        <v>
102</v>
      </c>
      <c r="AQ7" s="38" t="s">
        <v>
102</v>
      </c>
      <c r="AR7" s="38" t="s">
        <v>
102</v>
      </c>
      <c r="AS7" s="38">
        <v>
0.05</v>
      </c>
      <c r="AT7" s="38">
        <v>
3.09</v>
      </c>
      <c r="AU7" s="38" t="s">
        <v>
102</v>
      </c>
      <c r="AV7" s="38" t="s">
        <v>
102</v>
      </c>
      <c r="AW7" s="38" t="s">
        <v>
102</v>
      </c>
      <c r="AX7" s="38" t="s">
        <v>
102</v>
      </c>
      <c r="AY7" s="38">
        <v>
122.61</v>
      </c>
      <c r="AZ7" s="38" t="s">
        <v>
102</v>
      </c>
      <c r="BA7" s="38" t="s">
        <v>
102</v>
      </c>
      <c r="BB7" s="38" t="s">
        <v>
102</v>
      </c>
      <c r="BC7" s="38" t="s">
        <v>
102</v>
      </c>
      <c r="BD7" s="38">
        <v>
88.1</v>
      </c>
      <c r="BE7" s="38">
        <v>
69.540000000000006</v>
      </c>
      <c r="BF7" s="38" t="s">
        <v>
102</v>
      </c>
      <c r="BG7" s="38" t="s">
        <v>
102</v>
      </c>
      <c r="BH7" s="38" t="s">
        <v>
102</v>
      </c>
      <c r="BI7" s="38" t="s">
        <v>
102</v>
      </c>
      <c r="BJ7" s="38">
        <v>
161.91</v>
      </c>
      <c r="BK7" s="38" t="s">
        <v>
102</v>
      </c>
      <c r="BL7" s="38" t="s">
        <v>
102</v>
      </c>
      <c r="BM7" s="38" t="s">
        <v>
102</v>
      </c>
      <c r="BN7" s="38" t="s">
        <v>
102</v>
      </c>
      <c r="BO7" s="38">
        <v>
585.55999999999995</v>
      </c>
      <c r="BP7" s="38">
        <v>
682.51</v>
      </c>
      <c r="BQ7" s="38" t="s">
        <v>
102</v>
      </c>
      <c r="BR7" s="38" t="s">
        <v>
102</v>
      </c>
      <c r="BS7" s="38" t="s">
        <v>
102</v>
      </c>
      <c r="BT7" s="38" t="s">
        <v>
102</v>
      </c>
      <c r="BU7" s="38">
        <v>
125.73</v>
      </c>
      <c r="BV7" s="38" t="s">
        <v>
102</v>
      </c>
      <c r="BW7" s="38" t="s">
        <v>
102</v>
      </c>
      <c r="BX7" s="38" t="s">
        <v>
102</v>
      </c>
      <c r="BY7" s="38" t="s">
        <v>
102</v>
      </c>
      <c r="BZ7" s="38">
        <v>
101.62</v>
      </c>
      <c r="CA7" s="38">
        <v>
100.34</v>
      </c>
      <c r="CB7" s="38" t="s">
        <v>
102</v>
      </c>
      <c r="CC7" s="38" t="s">
        <v>
102</v>
      </c>
      <c r="CD7" s="38" t="s">
        <v>
102</v>
      </c>
      <c r="CE7" s="38" t="s">
        <v>
102</v>
      </c>
      <c r="CF7" s="38">
        <v>
81.23</v>
      </c>
      <c r="CG7" s="38" t="s">
        <v>
102</v>
      </c>
      <c r="CH7" s="38" t="s">
        <v>
102</v>
      </c>
      <c r="CI7" s="38" t="s">
        <v>
102</v>
      </c>
      <c r="CJ7" s="38" t="s">
        <v>
102</v>
      </c>
      <c r="CK7" s="38">
        <v>
117.41</v>
      </c>
      <c r="CL7" s="38">
        <v>
136.15</v>
      </c>
      <c r="CM7" s="38" t="s">
        <v>
102</v>
      </c>
      <c r="CN7" s="38" t="s">
        <v>
102</v>
      </c>
      <c r="CO7" s="38" t="s">
        <v>
102</v>
      </c>
      <c r="CP7" s="38" t="s">
        <v>
102</v>
      </c>
      <c r="CQ7" s="38" t="s">
        <v>
102</v>
      </c>
      <c r="CR7" s="38" t="s">
        <v>
102</v>
      </c>
      <c r="CS7" s="38" t="s">
        <v>
102</v>
      </c>
      <c r="CT7" s="38" t="s">
        <v>
102</v>
      </c>
      <c r="CU7" s="38" t="s">
        <v>
102</v>
      </c>
      <c r="CV7" s="38">
        <v>
67.37</v>
      </c>
      <c r="CW7" s="38">
        <v>
59.64</v>
      </c>
      <c r="CX7" s="38" t="s">
        <v>
102</v>
      </c>
      <c r="CY7" s="38" t="s">
        <v>
102</v>
      </c>
      <c r="CZ7" s="38" t="s">
        <v>
102</v>
      </c>
      <c r="DA7" s="38" t="s">
        <v>
102</v>
      </c>
      <c r="DB7" s="38">
        <v>
99.85</v>
      </c>
      <c r="DC7" s="38" t="s">
        <v>
102</v>
      </c>
      <c r="DD7" s="38" t="s">
        <v>
102</v>
      </c>
      <c r="DE7" s="38" t="s">
        <v>
102</v>
      </c>
      <c r="DF7" s="38" t="s">
        <v>
102</v>
      </c>
      <c r="DG7" s="38">
        <v>
97</v>
      </c>
      <c r="DH7" s="38">
        <v>
95.35</v>
      </c>
      <c r="DI7" s="38" t="s">
        <v>
102</v>
      </c>
      <c r="DJ7" s="38" t="s">
        <v>
102</v>
      </c>
      <c r="DK7" s="38" t="s">
        <v>
102</v>
      </c>
      <c r="DL7" s="38" t="s">
        <v>
102</v>
      </c>
      <c r="DM7" s="38">
        <v>
4.76</v>
      </c>
      <c r="DN7" s="38" t="s">
        <v>
102</v>
      </c>
      <c r="DO7" s="38" t="s">
        <v>
102</v>
      </c>
      <c r="DP7" s="38" t="s">
        <v>
102</v>
      </c>
      <c r="DQ7" s="38" t="s">
        <v>
102</v>
      </c>
      <c r="DR7" s="38">
        <v>
30.6</v>
      </c>
      <c r="DS7" s="38">
        <v>
38.57</v>
      </c>
      <c r="DT7" s="38" t="s">
        <v>
102</v>
      </c>
      <c r="DU7" s="38" t="s">
        <v>
102</v>
      </c>
      <c r="DV7" s="38" t="s">
        <v>
102</v>
      </c>
      <c r="DW7" s="38" t="s">
        <v>
102</v>
      </c>
      <c r="DX7" s="38">
        <v>
0</v>
      </c>
      <c r="DY7" s="38" t="s">
        <v>
102</v>
      </c>
      <c r="DZ7" s="38" t="s">
        <v>
102</v>
      </c>
      <c r="EA7" s="38" t="s">
        <v>
102</v>
      </c>
      <c r="EB7" s="38" t="s">
        <v>
102</v>
      </c>
      <c r="EC7" s="38">
        <v>
5.0199999999999996</v>
      </c>
      <c r="ED7" s="38">
        <v>
5.9</v>
      </c>
      <c r="EE7" s="38" t="s">
        <v>
102</v>
      </c>
      <c r="EF7" s="38" t="s">
        <v>
102</v>
      </c>
      <c r="EG7" s="38" t="s">
        <v>
102</v>
      </c>
      <c r="EH7" s="38" t="s">
        <v>
102</v>
      </c>
      <c r="EI7" s="38">
        <v>
0.24</v>
      </c>
      <c r="EJ7" s="38" t="s">
        <v>
102</v>
      </c>
      <c r="EK7" s="38" t="s">
        <v>
102</v>
      </c>
      <c r="EL7" s="38" t="s">
        <v>
102</v>
      </c>
      <c r="EM7" s="38" t="s">
        <v>
102</v>
      </c>
      <c r="EN7" s="38">
        <v>
0.19</v>
      </c>
      <c r="EO7" s="38">
        <v>
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
103</v>
      </c>
      <c r="C9" s="40" t="s">
        <v>
104</v>
      </c>
      <c r="D9" s="40" t="s">
        <v>
105</v>
      </c>
      <c r="E9" s="40" t="s">
        <v>
106</v>
      </c>
      <c r="F9" s="40" t="s">
        <v>
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
46</v>
      </c>
      <c r="B10" s="41">
        <f t="shared" ref="B10:E10" si="15">
DATEVALUE($B7+12-B11&amp;"/1/"&amp;B12)</f>
        <v>
46388</v>
      </c>
      <c r="C10" s="41">
        <f t="shared" si="15"/>
        <v>
46753</v>
      </c>
      <c r="D10" s="41">
        <f t="shared" si="15"/>
        <v>
47119</v>
      </c>
      <c r="E10" s="41">
        <f t="shared" si="15"/>
        <v>
47484</v>
      </c>
      <c r="F10" s="42">
        <f>
DATEVALUE($B7+12-F11&amp;"/1/"&amp;F12)</f>
        <v>
47849</v>
      </c>
    </row>
    <row r="11" spans="1:148" x14ac:dyDescent="0.15">
      <c r="B11">
        <v>
4</v>
      </c>
      <c r="C11">
        <v>
3</v>
      </c>
      <c r="D11">
        <v>
2</v>
      </c>
      <c r="E11">
        <v>
1</v>
      </c>
      <c r="F11">
        <v>
0</v>
      </c>
      <c r="G11" t="s">
        <v>
108</v>
      </c>
    </row>
    <row r="12" spans="1:148" x14ac:dyDescent="0.15">
      <c r="B12">
        <v>
1</v>
      </c>
      <c r="C12">
        <v>
1</v>
      </c>
      <c r="D12">
        <v>
1</v>
      </c>
      <c r="E12">
        <v>
1</v>
      </c>
      <c r="F12">
        <v>
1</v>
      </c>
      <c r="G12" t="s">
        <v>
109</v>
      </c>
    </row>
    <row r="13" spans="1:148" x14ac:dyDescent="0.15">
      <c r="B13" t="s">
        <v>
110</v>
      </c>
      <c r="C13" t="s">
        <v>
110</v>
      </c>
      <c r="D13" t="s">
        <v>
110</v>
      </c>
      <c r="E13" t="s">
        <v>
110</v>
      </c>
      <c r="F13" t="s">
        <v>
111</v>
      </c>
      <c r="G13" t="s">
        <v>
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
</cp:lastModifiedBy>
  <cp:lastPrinted>2021-01-27T02:21:38Z</cp:lastPrinted>
  <dcterms:created xsi:type="dcterms:W3CDTF">2020-12-04T02:25:42Z</dcterms:created>
  <dcterms:modified xsi:type="dcterms:W3CDTF">2021-02-17T10:47:43Z</dcterms:modified>
  <cp:category/>
</cp:coreProperties>
</file>