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6024984\Desktop\下水道\"/>
    </mc:Choice>
  </mc:AlternateContent>
  <workbookProtection workbookAlgorithmName="SHA-512" workbookHashValue="2KXJJrzgcuTOXbU7opxYDV5qw7/uMG4zNZ6iEXL9fPzTetto9GEUa7HE7Fka5ppEUp0Y+J7D/63JC5orzborMA==" workbookSaltValue="AF9v32TDbXljJ00svnlIJ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W10" i="4"/>
  <c r="I10" i="4"/>
  <c r="BB8" i="4"/>
  <c r="AL8" i="4"/>
  <c r="P8" i="4"/>
  <c r="I8"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<sst xmlns="http://schemas.openxmlformats.org/spreadsheetml/2006/main" count="241" uniqueCount="120">
  <si>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</si>
  <si>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</si>
  <si>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</si>
  <si>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</si>
  <si>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</si>
  <si>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</si>
  <si>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</si>
  <si>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</si>
  <si>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</si>
  <si>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</si>
  <si>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</si>
  <si>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</si>
  <si>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</si>
  <si>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</si>
  <si>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</si>
  <si>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</si>
  <si>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</si>
  <si>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</si>
  <si>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</si>
  <si>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</si>
  <si>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</si>
  <si>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</si>
  <si>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</si>
  <si>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</si>
  <si>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</si>
  <si>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</si>
  <si>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</si>
  <si>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</si>
  <si>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</si>
  <si>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</si>
  <si>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</si>
  <si>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</si>
  <si>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</si>
  <si>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</si>
  <si>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</si>
  <si>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</si>
  <si>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</si>
  <si>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</si>
  <si>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</si>
  <si>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</si>
  <si>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</si>
  <si>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</si>
  <si>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</si>
  <si>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</si>
  <si>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</si>
  <si>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</si>
  <si>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</si>
  <si>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</si>
  <si>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</si>
  <si>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</si>
  <si>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</si>
  <si>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</si>
  <si>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</si>
  <si>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</si>
  <si>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</si>
  <si>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</si>
  <si>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</si>
  <si>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</si>
  <si>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</si>
  <si>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</si>
  <si>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</si>
  <si>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</si>
  <si>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</si>
  <si>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</si>
  <si>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</si>
  <si>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</si>
  <si>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</si>
  <si>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</si>
  <si>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</si>
  <si>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</si>
  <si>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</si>
  <si>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</si>
  <si>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</si>
  <si>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</si>
  <si>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</si>
  <si>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</si>
  <si>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</si>
  <si>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</si>
  <si>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</si>
  <si>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</si>
  <si>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</si>
  <si>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</si>
  <si>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</si>
  <si>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</si>
  <si>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</si>
  <si>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</si>
  <si>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</si>
  <si>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</si>
  <si>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</si>
  <si>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</si>
  <si>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</si>
  <si>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</si>
  <si>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</si>
  <si>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</si>
  <si>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</si>
  <si>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</si>
  <si>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</si>
  <si>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</si>
  <si>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調布市</t>
  </si>
  <si>
    <t>法非適用</t>
  </si>
  <si>
    <t>下水道事業</t>
  </si>
  <si>
    <t>公共下水道</t>
  </si>
  <si>
    <t>Aa</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</si>
  <si>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</si>
  <si>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</si>
  <si>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</si>
  <si>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</si>
  <si>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</si>
  <si>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</si>
  <si>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</si>
  <si>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</si>
  <si>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</si>
  <si>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</si>
  <si>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</si>
  <si>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</si>
  <si>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</si>
  <si>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</si>
  <si>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本市では，最終処理場はなく東京都が管理する流域下水道にて処理を行っていること，地形の高低差が少なく中継ポンプ場は１箇所のみであること，下水道管布設延長に占める合流管の割合が約93%であること，下水道人口普及率100％を達成している等の特性の下，管渠の維持管理を中心に下水道経営を行っています。
　①収益的収支比率は過去5年間にわたり100％を超えており，地方債償還費を含む費用を使用料・繰入金などの収益でまかなえています。
　④企業債残高対事業規模比率は，企業債借入額の抑制に努めた結果，微増で留まりました。なお，下水道整備時に借り入れた企業債の償還が進んだ結果，類似団体と比べ低い比率となっています。
　⑤経費回収率は，過去5年間にわたり類似団体と比べ高い比率となっています。
　⑥汚水処理原価は，過去5年間にわたり類似団体の約6割以内に留まっています。
　⑧水洗化率は99.97％で概ね100％を達成できています。
　これらのことから，現在は経営の健全性・効率性を維持できていると判断できますが，今後はストックマネジメント計画に基づく老朽化・劣化対策に係る費用の増加が見込まれるため，適正な事業規模を見定めていく必要があります。</t>
    <rPh sb="6" eb="8">
      <t>サイシュウ</t>
    </rPh>
    <rPh sb="8" eb="10">
      <t>ショリ</t>
    </rPh>
    <rPh sb="10" eb="11">
      <t>バ</t>
    </rPh>
    <rPh sb="14" eb="17">
      <t>トウキョウト</t>
    </rPh>
    <rPh sb="18" eb="20">
      <t>カンリ</t>
    </rPh>
    <rPh sb="22" eb="24">
      <t>リュウイキ</t>
    </rPh>
    <rPh sb="24" eb="27">
      <t>ゲスイドウ</t>
    </rPh>
    <rPh sb="29" eb="31">
      <t>ショリ</t>
    </rPh>
    <rPh sb="32" eb="33">
      <t>オコナ</t>
    </rPh>
    <rPh sb="40" eb="42">
      <t>チケイ</t>
    </rPh>
    <rPh sb="43" eb="46">
      <t>コウテイサ</t>
    </rPh>
    <rPh sb="47" eb="48">
      <t>スク</t>
    </rPh>
    <rPh sb="50" eb="52">
      <t>チュウケイ</t>
    </rPh>
    <rPh sb="55" eb="56">
      <t>バ</t>
    </rPh>
    <rPh sb="58" eb="60">
      <t>カショ</t>
    </rPh>
    <rPh sb="68" eb="71">
      <t>ゲスイドウ</t>
    </rPh>
    <rPh sb="71" eb="72">
      <t>カン</t>
    </rPh>
    <rPh sb="72" eb="74">
      <t>フセツ</t>
    </rPh>
    <rPh sb="74" eb="76">
      <t>エンチョウ</t>
    </rPh>
    <rPh sb="77" eb="78">
      <t>シ</t>
    </rPh>
    <rPh sb="80" eb="82">
      <t>ゴウリュウ</t>
    </rPh>
    <rPh sb="82" eb="83">
      <t>カン</t>
    </rPh>
    <rPh sb="84" eb="86">
      <t>ワリアイ</t>
    </rPh>
    <rPh sb="87" eb="88">
      <t>ヤク</t>
    </rPh>
    <rPh sb="97" eb="100">
      <t>ゲスイドウ</t>
    </rPh>
    <rPh sb="100" eb="102">
      <t>ジンコウ</t>
    </rPh>
    <rPh sb="102" eb="104">
      <t>フキュウ</t>
    </rPh>
    <rPh sb="104" eb="105">
      <t>リツ</t>
    </rPh>
    <rPh sb="110" eb="112">
      <t>タッセイ</t>
    </rPh>
    <rPh sb="116" eb="117">
      <t>トウ</t>
    </rPh>
    <rPh sb="118" eb="120">
      <t>トクセイ</t>
    </rPh>
    <rPh sb="121" eb="122">
      <t>モト</t>
    </rPh>
    <rPh sb="123" eb="125">
      <t>カンキョ</t>
    </rPh>
    <rPh sb="126" eb="128">
      <t>イジ</t>
    </rPh>
    <rPh sb="128" eb="130">
      <t>カンリ</t>
    </rPh>
    <rPh sb="131" eb="133">
      <t>チュウシン</t>
    </rPh>
    <rPh sb="134" eb="137">
      <t>ゲスイドウ</t>
    </rPh>
    <rPh sb="137" eb="139">
      <t>ケイエイ</t>
    </rPh>
    <rPh sb="140" eb="141">
      <t>オコナ</t>
    </rPh>
    <rPh sb="150" eb="152">
      <t>シュウエキ</t>
    </rPh>
    <rPh sb="152" eb="153">
      <t>テキ</t>
    </rPh>
    <rPh sb="153" eb="155">
      <t>シュウシ</t>
    </rPh>
    <rPh sb="155" eb="157">
      <t>ヒリツ</t>
    </rPh>
    <rPh sb="158" eb="160">
      <t>カコ</t>
    </rPh>
    <rPh sb="161" eb="163">
      <t>ネンカン</t>
    </rPh>
    <rPh sb="172" eb="173">
      <t>コ</t>
    </rPh>
    <rPh sb="178" eb="181">
      <t>チホウサイ</t>
    </rPh>
    <rPh sb="181" eb="183">
      <t>ショウカン</t>
    </rPh>
    <rPh sb="183" eb="184">
      <t>ヒ</t>
    </rPh>
    <rPh sb="185" eb="186">
      <t>フク</t>
    </rPh>
    <rPh sb="187" eb="189">
      <t>ヒヨウ</t>
    </rPh>
    <rPh sb="190" eb="193">
      <t>シヨウリョウ</t>
    </rPh>
    <rPh sb="194" eb="196">
      <t>クリイレ</t>
    </rPh>
    <rPh sb="196" eb="197">
      <t>キン</t>
    </rPh>
    <rPh sb="200" eb="202">
      <t>シュウエキ</t>
    </rPh>
    <rPh sb="215" eb="217">
      <t>キギョウ</t>
    </rPh>
    <rPh sb="217" eb="218">
      <t>サイ</t>
    </rPh>
    <rPh sb="218" eb="220">
      <t>ザンダカ</t>
    </rPh>
    <rPh sb="220" eb="221">
      <t>タイ</t>
    </rPh>
    <rPh sb="221" eb="223">
      <t>ジギョウ</t>
    </rPh>
    <rPh sb="223" eb="225">
      <t>キボ</t>
    </rPh>
    <rPh sb="225" eb="227">
      <t>ヒリツ</t>
    </rPh>
    <rPh sb="229" eb="231">
      <t>キギョウ</t>
    </rPh>
    <rPh sb="231" eb="232">
      <t>サイ</t>
    </rPh>
    <rPh sb="232" eb="234">
      <t>カリイレ</t>
    </rPh>
    <rPh sb="234" eb="235">
      <t>ガク</t>
    </rPh>
    <rPh sb="236" eb="238">
      <t>ヨクセイ</t>
    </rPh>
    <rPh sb="239" eb="240">
      <t>ツト</t>
    </rPh>
    <rPh sb="242" eb="244">
      <t>ケッカ</t>
    </rPh>
    <rPh sb="245" eb="247">
      <t>ビゾウ</t>
    </rPh>
    <rPh sb="248" eb="249">
      <t>トド</t>
    </rPh>
    <rPh sb="258" eb="261">
      <t>ゲスイドウ</t>
    </rPh>
    <rPh sb="261" eb="263">
      <t>セイビ</t>
    </rPh>
    <rPh sb="263" eb="264">
      <t>ジ</t>
    </rPh>
    <rPh sb="265" eb="266">
      <t>カ</t>
    </rPh>
    <rPh sb="267" eb="268">
      <t>イ</t>
    </rPh>
    <rPh sb="270" eb="272">
      <t>キギョウ</t>
    </rPh>
    <rPh sb="272" eb="273">
      <t>サイ</t>
    </rPh>
    <rPh sb="274" eb="276">
      <t>ショウカン</t>
    </rPh>
    <rPh sb="277" eb="278">
      <t>スス</t>
    </rPh>
    <rPh sb="280" eb="282">
      <t>ケッカ</t>
    </rPh>
    <rPh sb="283" eb="285">
      <t>ルイジ</t>
    </rPh>
    <rPh sb="285" eb="287">
      <t>ダンタイ</t>
    </rPh>
    <rPh sb="288" eb="289">
      <t>クラ</t>
    </rPh>
    <rPh sb="290" eb="291">
      <t>ヒク</t>
    </rPh>
    <rPh sb="292" eb="294">
      <t>ヒリツ</t>
    </rPh>
    <rPh sb="305" eb="307">
      <t>ケイヒ</t>
    </rPh>
    <rPh sb="307" eb="309">
      <t>カイシュウ</t>
    </rPh>
    <rPh sb="309" eb="310">
      <t>リツ</t>
    </rPh>
    <rPh sb="321" eb="323">
      <t>ルイジ</t>
    </rPh>
    <rPh sb="323" eb="325">
      <t>ダンタイ</t>
    </rPh>
    <rPh sb="326" eb="327">
      <t>クラ</t>
    </rPh>
    <rPh sb="328" eb="329">
      <t>タカ</t>
    </rPh>
    <rPh sb="330" eb="332">
      <t>ヒリツ</t>
    </rPh>
    <rPh sb="343" eb="345">
      <t>オスイ</t>
    </rPh>
    <rPh sb="345" eb="347">
      <t>ショリ</t>
    </rPh>
    <rPh sb="347" eb="349">
      <t>ゲンカ</t>
    </rPh>
    <rPh sb="351" eb="353">
      <t>カコ</t>
    </rPh>
    <rPh sb="354" eb="356">
      <t>ネンカン</t>
    </rPh>
    <rPh sb="360" eb="362">
      <t>ルイジ</t>
    </rPh>
    <rPh sb="362" eb="364">
      <t>ダンタイ</t>
    </rPh>
    <rPh sb="365" eb="366">
      <t>ヤク</t>
    </rPh>
    <rPh sb="367" eb="368">
      <t>ワリ</t>
    </rPh>
    <rPh sb="368" eb="370">
      <t>イナイ</t>
    </rPh>
    <rPh sb="371" eb="372">
      <t>トド</t>
    </rPh>
    <rPh sb="382" eb="385">
      <t>スイセンカ</t>
    </rPh>
    <rPh sb="385" eb="386">
      <t>リツ</t>
    </rPh>
    <rPh sb="394" eb="395">
      <t>オオム</t>
    </rPh>
    <rPh sb="401" eb="403">
      <t>タッセイ</t>
    </rPh>
    <rPh sb="421" eb="423">
      <t>ゲンザイ</t>
    </rPh>
    <rPh sb="424" eb="426">
      <t>ケイエイ</t>
    </rPh>
    <rPh sb="427" eb="430">
      <t>ケンゼンセイ</t>
    </rPh>
    <rPh sb="431" eb="434">
      <t>コウリツセイ</t>
    </rPh>
    <rPh sb="435" eb="437">
      <t>イジ</t>
    </rPh>
    <rPh sb="443" eb="445">
      <t>ハンダン</t>
    </rPh>
    <rPh sb="451" eb="453">
      <t>コンゴ</t>
    </rPh>
    <rPh sb="464" eb="466">
      <t>ケイカク</t>
    </rPh>
    <rPh sb="467" eb="468">
      <t>モト</t>
    </rPh>
    <rPh sb="470" eb="473">
      <t>ロウキュウカ</t>
    </rPh>
    <rPh sb="474" eb="476">
      <t>レッカ</t>
    </rPh>
    <rPh sb="476" eb="478">
      <t>タイサク</t>
    </rPh>
    <rPh sb="479" eb="480">
      <t>カカ</t>
    </rPh>
    <rPh sb="481" eb="483">
      <t>ヒヨウ</t>
    </rPh>
    <rPh sb="484" eb="486">
      <t>ゾウカ</t>
    </rPh>
    <rPh sb="487" eb="489">
      <t>ミコ</t>
    </rPh>
    <rPh sb="495" eb="497">
      <t>テキセイ</t>
    </rPh>
    <rPh sb="498" eb="500">
      <t>ジギョウ</t>
    </rPh>
    <rPh sb="500" eb="502">
      <t>キボ</t>
    </rPh>
    <rPh sb="503" eb="505">
      <t>ミサダ</t>
    </rPh>
    <rPh sb="509" eb="511">
      <t>ヒツヨウ</t>
    </rPh>
    <phoneticPr fontId="16"/>
  </si>
  <si>
    <t>　本市は昭和62年度に下水道人口普及率100％を達成したことから，現在は維持管理を中心に行っています。
　平成27年度から令和2年度にかけて下水道長寿命化事業を実施しており，③管渠改善率は，主にその実施状況を反映しています。
　今後は，標準耐用年数である５０年を超過する管渠の割合が増加し管路の老朽化が急速に進行することから，令和3年度より，下水道施設全体の最適な予防保全を目指すストックマネジメント事業に着手し，限られた財源の中で，更新投資の平準化を図りつつ，計画的な点検・改築を図っていく必要があります。</t>
    <rPh sb="1" eb="3">
      <t>ホンシ</t>
    </rPh>
    <rPh sb="4" eb="6">
      <t>ショウワ</t>
    </rPh>
    <rPh sb="8" eb="10">
      <t>ネンド</t>
    </rPh>
    <rPh sb="11" eb="14">
      <t>ゲスイドウ</t>
    </rPh>
    <rPh sb="14" eb="16">
      <t>ジンコウ</t>
    </rPh>
    <rPh sb="16" eb="18">
      <t>フキュウ</t>
    </rPh>
    <rPh sb="18" eb="19">
      <t>リツ</t>
    </rPh>
    <rPh sb="24" eb="26">
      <t>タッセイ</t>
    </rPh>
    <rPh sb="33" eb="35">
      <t>ゲンザイ</t>
    </rPh>
    <rPh sb="36" eb="38">
      <t>イジ</t>
    </rPh>
    <rPh sb="38" eb="40">
      <t>カンリ</t>
    </rPh>
    <rPh sb="41" eb="43">
      <t>チュウシン</t>
    </rPh>
    <rPh sb="44" eb="45">
      <t>オコナ</t>
    </rPh>
    <rPh sb="61" eb="63">
      <t>レイワ</t>
    </rPh>
    <rPh sb="64" eb="66">
      <t>ネンド</t>
    </rPh>
    <rPh sb="77" eb="79">
      <t>ジギョウ</t>
    </rPh>
    <rPh sb="80" eb="82">
      <t>ジッシ</t>
    </rPh>
    <rPh sb="95" eb="96">
      <t>オモ</t>
    </rPh>
    <rPh sb="99" eb="101">
      <t>ジッシ</t>
    </rPh>
    <rPh sb="101" eb="103">
      <t>ジョウキョウ</t>
    </rPh>
    <rPh sb="104" eb="106">
      <t>ハンエイ</t>
    </rPh>
    <rPh sb="114" eb="116">
      <t>コンゴ</t>
    </rPh>
    <rPh sb="118" eb="120">
      <t>ヒョウジュン</t>
    </rPh>
    <rPh sb="120" eb="122">
      <t>タイヨウ</t>
    </rPh>
    <rPh sb="122" eb="124">
      <t>ネンスウ</t>
    </rPh>
    <rPh sb="129" eb="130">
      <t>ネン</t>
    </rPh>
    <rPh sb="131" eb="133">
      <t>チョウカ</t>
    </rPh>
    <rPh sb="135" eb="137">
      <t>カンキョ</t>
    </rPh>
    <rPh sb="138" eb="140">
      <t>ワリアイ</t>
    </rPh>
    <rPh sb="141" eb="143">
      <t>ゾウカ</t>
    </rPh>
    <rPh sb="144" eb="146">
      <t>カンロ</t>
    </rPh>
    <rPh sb="147" eb="150">
      <t>ロウキュウカ</t>
    </rPh>
    <rPh sb="151" eb="153">
      <t>キュウソク</t>
    </rPh>
    <rPh sb="154" eb="156">
      <t>シンコウ</t>
    </rPh>
    <rPh sb="163" eb="165">
      <t>レイワ</t>
    </rPh>
    <rPh sb="166" eb="168">
      <t>ネンド</t>
    </rPh>
    <rPh sb="171" eb="174">
      <t>ゲスイドウ</t>
    </rPh>
    <rPh sb="174" eb="176">
      <t>シセツ</t>
    </rPh>
    <rPh sb="176" eb="178">
      <t>ゼンタイ</t>
    </rPh>
    <rPh sb="179" eb="181">
      <t>サイテキ</t>
    </rPh>
    <rPh sb="182" eb="184">
      <t>ヨボウ</t>
    </rPh>
    <rPh sb="184" eb="186">
      <t>ホゼン</t>
    </rPh>
    <rPh sb="187" eb="189">
      <t>メザ</t>
    </rPh>
    <rPh sb="200" eb="202">
      <t>ジギョウ</t>
    </rPh>
    <rPh sb="203" eb="205">
      <t>チャクシュ</t>
    </rPh>
    <rPh sb="207" eb="208">
      <t>カギ</t>
    </rPh>
    <rPh sb="211" eb="213">
      <t>ザイゲン</t>
    </rPh>
    <rPh sb="214" eb="215">
      <t>ナカ</t>
    </rPh>
    <rPh sb="217" eb="219">
      <t>コウシン</t>
    </rPh>
    <rPh sb="219" eb="221">
      <t>トウシ</t>
    </rPh>
    <rPh sb="222" eb="225">
      <t>ヘイジュンカ</t>
    </rPh>
    <rPh sb="226" eb="227">
      <t>ハカ</t>
    </rPh>
    <rPh sb="231" eb="234">
      <t>ケイカクテキ</t>
    </rPh>
    <rPh sb="241" eb="242">
      <t>ハカ</t>
    </rPh>
    <rPh sb="246" eb="248">
      <t>ヒツヨウ</t>
    </rPh>
    <phoneticPr fontId="16"/>
  </si>
  <si>
    <t>　本市は，「調布市下水道総合計画（計画期間：平成23年度～令和2年度）」に定めた基本理念”環境とくらしを守る下水道”の下，主要な事業として長寿命化対策・地震対策を推進するとともに，令和元年台風第19号に伴う浸水被害を受けた対策に着手しました。
　経営状況については，現在は健全性・効率性を維持できていると判断できるものの，下水道施設の老朽化の進行に伴い，今後多額の更新投資が必要となることが見込まれます。このため，経営基盤を強化する一環として令和2年4月から会計方式を公営企業会計へ移行しました。
　また，令和2年度に次期総合計画として策定する（仮称）下水道ビジョンは，中長期的な経営の基本計画である経営戦略としても位置づけ，将来にわたり持続的な下水道事業を推進していきます。</t>
    <rPh sb="1" eb="3">
      <t>ホンシ</t>
    </rPh>
    <rPh sb="6" eb="9">
      <t>チョウフシ</t>
    </rPh>
    <rPh sb="9" eb="12">
      <t>ゲスイドウ</t>
    </rPh>
    <rPh sb="12" eb="14">
      <t>ソウゴウ</t>
    </rPh>
    <rPh sb="14" eb="16">
      <t>ケイカク</t>
    </rPh>
    <rPh sb="17" eb="19">
      <t>ケイカク</t>
    </rPh>
    <rPh sb="19" eb="21">
      <t>キカン</t>
    </rPh>
    <rPh sb="22" eb="24">
      <t>ヘイセイ</t>
    </rPh>
    <rPh sb="26" eb="28">
      <t>ネンド</t>
    </rPh>
    <rPh sb="29" eb="31">
      <t>レイワ</t>
    </rPh>
    <rPh sb="32" eb="34">
      <t>ネンド</t>
    </rPh>
    <rPh sb="37" eb="38">
      <t>サダ</t>
    </rPh>
    <rPh sb="40" eb="42">
      <t>キホン</t>
    </rPh>
    <rPh sb="42" eb="44">
      <t>リネン</t>
    </rPh>
    <rPh sb="45" eb="47">
      <t>カンキョウ</t>
    </rPh>
    <rPh sb="52" eb="53">
      <t>マモ</t>
    </rPh>
    <rPh sb="54" eb="57">
      <t>ゲスイドウ</t>
    </rPh>
    <rPh sb="59" eb="60">
      <t>モト</t>
    </rPh>
    <rPh sb="61" eb="63">
      <t>シュヨウ</t>
    </rPh>
    <rPh sb="64" eb="66">
      <t>ジギョウ</t>
    </rPh>
    <rPh sb="69" eb="73">
      <t>チョウジュミョウカ</t>
    </rPh>
    <rPh sb="73" eb="75">
      <t>タイサク</t>
    </rPh>
    <rPh sb="76" eb="78">
      <t>ジシン</t>
    </rPh>
    <rPh sb="78" eb="80">
      <t>タイサク</t>
    </rPh>
    <rPh sb="90" eb="92">
      <t>レイワ</t>
    </rPh>
    <rPh sb="92" eb="93">
      <t>ゲン</t>
    </rPh>
    <rPh sb="93" eb="94">
      <t>ネン</t>
    </rPh>
    <rPh sb="94" eb="96">
      <t>タイフウ</t>
    </rPh>
    <rPh sb="96" eb="97">
      <t>ダイ</t>
    </rPh>
    <rPh sb="99" eb="100">
      <t>ゴウ</t>
    </rPh>
    <rPh sb="108" eb="109">
      <t>ウ</t>
    </rPh>
    <rPh sb="111" eb="113">
      <t>タイサク</t>
    </rPh>
    <rPh sb="114" eb="116">
      <t>チャクシュ</t>
    </rPh>
    <rPh sb="123" eb="125">
      <t>ケイエイ</t>
    </rPh>
    <rPh sb="125" eb="127">
      <t>ジョウキョウ</t>
    </rPh>
    <rPh sb="133" eb="135">
      <t>ゲンザイ</t>
    </rPh>
    <rPh sb="136" eb="139">
      <t>ケンゼンセイ</t>
    </rPh>
    <rPh sb="140" eb="143">
      <t>コウリツセイ</t>
    </rPh>
    <rPh sb="144" eb="146">
      <t>イジ</t>
    </rPh>
    <rPh sb="152" eb="154">
      <t>ハンダン</t>
    </rPh>
    <rPh sb="167" eb="170">
      <t>ロウキュウカ</t>
    </rPh>
    <rPh sb="171" eb="173">
      <t>シンコウ</t>
    </rPh>
    <rPh sb="174" eb="175">
      <t>トモナ</t>
    </rPh>
    <rPh sb="177" eb="179">
      <t>コンゴ</t>
    </rPh>
    <rPh sb="179" eb="181">
      <t>タガク</t>
    </rPh>
    <rPh sb="182" eb="184">
      <t>コウシン</t>
    </rPh>
    <rPh sb="184" eb="186">
      <t>トウシ</t>
    </rPh>
    <rPh sb="187" eb="189">
      <t>ヒツヨウ</t>
    </rPh>
    <rPh sb="195" eb="197">
      <t>ミコ</t>
    </rPh>
    <rPh sb="207" eb="209">
      <t>ケイエイ</t>
    </rPh>
    <rPh sb="209" eb="211">
      <t>キバン</t>
    </rPh>
    <rPh sb="212" eb="214">
      <t>キョウカ</t>
    </rPh>
    <rPh sb="216" eb="218">
      <t>イッカン</t>
    </rPh>
    <rPh sb="221" eb="223">
      <t>レイワ</t>
    </rPh>
    <rPh sb="224" eb="225">
      <t>ネン</t>
    </rPh>
    <rPh sb="226" eb="227">
      <t>ガツ</t>
    </rPh>
    <rPh sb="229" eb="231">
      <t>カイケイ</t>
    </rPh>
    <rPh sb="231" eb="233">
      <t>ホウシキ</t>
    </rPh>
    <rPh sb="234" eb="236">
      <t>コウエイ</t>
    </rPh>
    <rPh sb="236" eb="238">
      <t>キギョウ</t>
    </rPh>
    <rPh sb="238" eb="240">
      <t>カイケイ</t>
    </rPh>
    <rPh sb="241" eb="243">
      <t>イコウ</t>
    </rPh>
    <rPh sb="253" eb="255">
      <t>レイワ</t>
    </rPh>
    <rPh sb="256" eb="258">
      <t>ネンド</t>
    </rPh>
    <rPh sb="259" eb="261">
      <t>ジキ</t>
    </rPh>
    <rPh sb="261" eb="263">
      <t>ソウゴウ</t>
    </rPh>
    <rPh sb="263" eb="265">
      <t>ケイカク</t>
    </rPh>
    <rPh sb="268" eb="270">
      <t>サクテイ</t>
    </rPh>
    <rPh sb="273" eb="275">
      <t>カショウ</t>
    </rPh>
    <rPh sb="276" eb="279">
      <t>ゲスイドウ</t>
    </rPh>
    <rPh sb="285" eb="289">
      <t>チュウチョウキテキ</t>
    </rPh>
    <rPh sb="290" eb="292">
      <t>ケイエイ</t>
    </rPh>
    <rPh sb="293" eb="295">
      <t>キホン</t>
    </rPh>
    <rPh sb="295" eb="297">
      <t>ケイカク</t>
    </rPh>
    <rPh sb="300" eb="302">
      <t>ケイエイ</t>
    </rPh>
    <rPh sb="302" eb="304">
      <t>センリャク</t>
    </rPh>
    <rPh sb="308" eb="310">
      <t>イチ</t>
    </rPh>
    <rPh sb="313" eb="315">
      <t>ショウライ</t>
    </rPh>
    <rPh sb="319" eb="322">
      <t>ジゾクテキ</t>
    </rPh>
    <rPh sb="323" eb="326">
      <t>ゲスイドウ</t>
    </rPh>
    <rPh sb="326" eb="328">
      <t>ジギョウ</t>
    </rPh>
    <rPh sb="329" eb="331">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</si>
</sst>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
                  <c:v>0</c:v>
                </c:pt>
                <c:pt idx="1">
                  <c:v>0.04</c:v>
                </c:pt>
                <c:pt idx="2">
                  <c:v>0.11</c:v>
                </c:pt>
                <c:pt idx="3">
                  <c:v>0.08</c:v>
                </c:pt>
                <c:pt idx="4">
                  <c:v>0.01</c:v>
                </c:pt>
              </c:numCache>
            </c:numRef>
          </c:val>
          <c:extLst>
            <c:ext xmlns:c16="http://schemas.microsoft.com/office/drawing/2014/chart" uri="{C3380CC4-5D6E-409C-BE32-E72D297353CC}">
              <c16:uniqueId val="{00000000-EDD6-4708-87C5-CF305FD7DCE0}"/>
            </c:ext>
          </c:extLst>
        </c:ser>
        <c:dLbls>
          <c:showLegendKey val="0"/>
          <c:showVal val="0"/>
          <c:showCatName val="0"/>
          <c:showSerName val="0"/>
          <c:showPercent val="0"/>
          <c:showBubbleSize val="0"/>
        </c:dLbls>
        <c:gapWidth val="150"/>
        <c:axId val="196773496"/>
        <c:axId val="19677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0.16</c:v>
                </c:pt>
                <c:pt idx="2">
                  <c:v>0.16</c:v>
                </c:pt>
                <c:pt idx="3">
                  <c:v>0.16</c:v>
                </c:pt>
                <c:pt idx="4">
                  <c:v>0.16</c:v>
                </c:pt>
              </c:numCache>
            </c:numRef>
          </c:val>
          <c:smooth val="0"/>
          <c:extLst>
            <c:ext xmlns:c16="http://schemas.microsoft.com/office/drawing/2014/chart" uri="{C3380CC4-5D6E-409C-BE32-E72D297353CC}">
              <c16:uniqueId val="{00000001-EDD6-4708-87C5-CF305FD7DCE0}"/>
            </c:ext>
          </c:extLst>
        </c:ser>
        <c:dLbls>
          <c:showLegendKey val="0"/>
          <c:showVal val="0"/>
          <c:showCatName val="0"/>
          <c:showSerName val="0"/>
          <c:showPercent val="0"/>
          <c:showBubbleSize val="0"/>
        </c:dLbls>
        <c:marker val="1"/>
        <c:smooth val="0"/>
        <c:axId val="196773496"/>
        <c:axId val="196770752"/>
      </c:lineChart>
      <c:dateAx>
        <c:axId val="196773496"/>
        <c:scaling>
          <c:orientation val="minMax"/>
        </c:scaling>
        <c:delete val="1"/>
        <c:axPos val="b"/>
        <c:numFmt formatCode="&quot;H&quot;yy" sourceLinked="1"/>
        <c:majorTickMark val="none"/>
        <c:minorTickMark val="none"/>
        <c:tickLblPos val="none"/>
        <c:crossAx val="196770752"/>
        <c:crosses val="autoZero"/>
        <c:auto val="1"/>
        <c:lblOffset val="100"/>
        <c:baseTimeUnit val="years"/>
      </c:dateAx>
      <c:valAx>
        <c:axId val="19677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77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A0-4D14-8DCD-FFE69BED76A9}"/>
            </c:ext>
          </c:extLst>
        </c:ser>
        <c:dLbls>
          <c:showLegendKey val="0"/>
          <c:showVal val="0"/>
          <c:showCatName val="0"/>
          <c:showSerName val="0"/>
          <c:showPercent val="0"/>
          <c:showBubbleSize val="0"/>
        </c:dLbls>
        <c:gapWidth val="150"/>
        <c:axId val="200583352"/>
        <c:axId val="42840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64.81</c:v>
                </c:pt>
                <c:pt idx="1">
                  <c:v>64.66</c:v>
                </c:pt>
                <c:pt idx="2">
                  <c:v>64.650000000000006</c:v>
                </c:pt>
                <c:pt idx="3">
                  <c:v>62.96</c:v>
                </c:pt>
                <c:pt idx="4">
                  <c:v>62.97</c:v>
                </c:pt>
              </c:numCache>
            </c:numRef>
          </c:val>
          <c:smooth val="0"/>
          <c:extLst>
            <c:ext xmlns:c16="http://schemas.microsoft.com/office/drawing/2014/chart" uri="{C3380CC4-5D6E-409C-BE32-E72D297353CC}">
              <c16:uniqueId val="{00000001-0FA0-4D14-8DCD-FFE69BED76A9}"/>
            </c:ext>
          </c:extLst>
        </c:ser>
        <c:dLbls>
          <c:showLegendKey val="0"/>
          <c:showVal val="0"/>
          <c:showCatName val="0"/>
          <c:showSerName val="0"/>
          <c:showPercent val="0"/>
          <c:showBubbleSize val="0"/>
        </c:dLbls>
        <c:marker val="1"/>
        <c:smooth val="0"/>
        <c:axId val="200583352"/>
        <c:axId val="428409088"/>
      </c:lineChart>
      <c:dateAx>
        <c:axId val="200583352"/>
        <c:scaling>
          <c:orientation val="minMax"/>
        </c:scaling>
        <c:delete val="1"/>
        <c:axPos val="b"/>
        <c:numFmt formatCode="&quot;H&quot;yy" sourceLinked="1"/>
        <c:majorTickMark val="none"/>
        <c:minorTickMark val="none"/>
        <c:tickLblPos val="none"/>
        <c:crossAx val="428409088"/>
        <c:crosses val="autoZero"/>
        <c:auto val="1"/>
        <c:lblOffset val="100"/>
        <c:baseTimeUnit val="years"/>
      </c:dateAx>
      <c:valAx>
        <c:axId val="42840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583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99.97</c:v>
                </c:pt>
                <c:pt idx="1">
                  <c:v>99.97</c:v>
                </c:pt>
                <c:pt idx="2">
                  <c:v>99.97</c:v>
                </c:pt>
                <c:pt idx="3">
                  <c:v>99.97</c:v>
                </c:pt>
                <c:pt idx="4">
                  <c:v>99.97</c:v>
                </c:pt>
              </c:numCache>
            </c:numRef>
          </c:val>
          <c:extLst>
            <c:ext xmlns:c16="http://schemas.microsoft.com/office/drawing/2014/chart" uri="{C3380CC4-5D6E-409C-BE32-E72D297353CC}">
              <c16:uniqueId val="{00000000-AB73-4C95-8852-A19A82291F48}"/>
            </c:ext>
          </c:extLst>
        </c:ser>
        <c:dLbls>
          <c:showLegendKey val="0"/>
          <c:showVal val="0"/>
          <c:showCatName val="0"/>
          <c:showSerName val="0"/>
          <c:showPercent val="0"/>
          <c:showBubbleSize val="0"/>
        </c:dLbls>
        <c:gapWidth val="150"/>
        <c:axId val="428404776"/>
        <c:axId val="42840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96.89</c:v>
                </c:pt>
                <c:pt idx="1">
                  <c:v>97.08</c:v>
                </c:pt>
                <c:pt idx="2">
                  <c:v>97.4</c:v>
                </c:pt>
                <c:pt idx="3">
                  <c:v>96.96</c:v>
                </c:pt>
                <c:pt idx="4">
                  <c:v>96.97</c:v>
                </c:pt>
              </c:numCache>
            </c:numRef>
          </c:val>
          <c:smooth val="0"/>
          <c:extLst>
            <c:ext xmlns:c16="http://schemas.microsoft.com/office/drawing/2014/chart" uri="{C3380CC4-5D6E-409C-BE32-E72D297353CC}">
              <c16:uniqueId val="{00000001-AB73-4C95-8852-A19A82291F48}"/>
            </c:ext>
          </c:extLst>
        </c:ser>
        <c:dLbls>
          <c:showLegendKey val="0"/>
          <c:showVal val="0"/>
          <c:showCatName val="0"/>
          <c:showSerName val="0"/>
          <c:showPercent val="0"/>
          <c:showBubbleSize val="0"/>
        </c:dLbls>
        <c:marker val="1"/>
        <c:smooth val="0"/>
        <c:axId val="428404776"/>
        <c:axId val="428407520"/>
      </c:lineChart>
      <c:dateAx>
        <c:axId val="428404776"/>
        <c:scaling>
          <c:orientation val="minMax"/>
        </c:scaling>
        <c:delete val="1"/>
        <c:axPos val="b"/>
        <c:numFmt formatCode="&quot;H&quot;yy" sourceLinked="1"/>
        <c:majorTickMark val="none"/>
        <c:minorTickMark val="none"/>
        <c:tickLblPos val="none"/>
        <c:crossAx val="428407520"/>
        <c:crosses val="autoZero"/>
        <c:auto val="1"/>
        <c:lblOffset val="100"/>
        <c:baseTimeUnit val="years"/>
      </c:dateAx>
      <c:valAx>
        <c:axId val="42840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8404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103.53</c:v>
                </c:pt>
                <c:pt idx="1">
                  <c:v>104.51</c:v>
                </c:pt>
                <c:pt idx="2">
                  <c:v>102.19</c:v>
                </c:pt>
                <c:pt idx="3">
                  <c:v>105.58</c:v>
                </c:pt>
                <c:pt idx="4">
                  <c:v>110.84</c:v>
                </c:pt>
              </c:numCache>
            </c:numRef>
          </c:val>
          <c:extLst>
            <c:ext xmlns:c16="http://schemas.microsoft.com/office/drawing/2014/chart" uri="{C3380CC4-5D6E-409C-BE32-E72D297353CC}">
              <c16:uniqueId val="{00000000-932D-4042-A08C-04690E4F7107}"/>
            </c:ext>
          </c:extLst>
        </c:ser>
        <c:dLbls>
          <c:showLegendKey val="0"/>
          <c:showVal val="0"/>
          <c:showCatName val="0"/>
          <c:showSerName val="0"/>
          <c:showPercent val="0"/>
          <c:showBubbleSize val="0"/>
        </c:dLbls>
        <c:gapWidth val="150"/>
        <c:axId val="196770360"/>
        <c:axId val="196766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2D-4042-A08C-04690E4F7107}"/>
            </c:ext>
          </c:extLst>
        </c:ser>
        <c:dLbls>
          <c:showLegendKey val="0"/>
          <c:showVal val="0"/>
          <c:showCatName val="0"/>
          <c:showSerName val="0"/>
          <c:showPercent val="0"/>
          <c:showBubbleSize val="0"/>
        </c:dLbls>
        <c:marker val="1"/>
        <c:smooth val="0"/>
        <c:axId val="196770360"/>
        <c:axId val="196766440"/>
      </c:lineChart>
      <c:dateAx>
        <c:axId val="196770360"/>
        <c:scaling>
          <c:orientation val="minMax"/>
        </c:scaling>
        <c:delete val="1"/>
        <c:axPos val="b"/>
        <c:numFmt formatCode="&quot;H&quot;yy" sourceLinked="1"/>
        <c:majorTickMark val="none"/>
        <c:minorTickMark val="none"/>
        <c:tickLblPos val="none"/>
        <c:crossAx val="196766440"/>
        <c:crosses val="autoZero"/>
        <c:auto val="1"/>
        <c:lblOffset val="100"/>
        <c:baseTimeUnit val="years"/>
      </c:dateAx>
      <c:valAx>
        <c:axId val="196766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770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85-482E-871E-F43A6D5496AA}"/>
            </c:ext>
          </c:extLst>
        </c:ser>
        <c:dLbls>
          <c:showLegendKey val="0"/>
          <c:showVal val="0"/>
          <c:showCatName val="0"/>
          <c:showSerName val="0"/>
          <c:showPercent val="0"/>
          <c:showBubbleSize val="0"/>
        </c:dLbls>
        <c:gapWidth val="150"/>
        <c:axId val="196161648"/>
        <c:axId val="196162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85-482E-871E-F43A6D5496AA}"/>
            </c:ext>
          </c:extLst>
        </c:ser>
        <c:dLbls>
          <c:showLegendKey val="0"/>
          <c:showVal val="0"/>
          <c:showCatName val="0"/>
          <c:showSerName val="0"/>
          <c:showPercent val="0"/>
          <c:showBubbleSize val="0"/>
        </c:dLbls>
        <c:marker val="1"/>
        <c:smooth val="0"/>
        <c:axId val="196161648"/>
        <c:axId val="196162040"/>
      </c:lineChart>
      <c:dateAx>
        <c:axId val="196161648"/>
        <c:scaling>
          <c:orientation val="minMax"/>
        </c:scaling>
        <c:delete val="1"/>
        <c:axPos val="b"/>
        <c:numFmt formatCode="&quot;H&quot;yy" sourceLinked="1"/>
        <c:majorTickMark val="none"/>
        <c:minorTickMark val="none"/>
        <c:tickLblPos val="none"/>
        <c:crossAx val="196162040"/>
        <c:crosses val="autoZero"/>
        <c:auto val="1"/>
        <c:lblOffset val="100"/>
        <c:baseTimeUnit val="years"/>
      </c:dateAx>
      <c:valAx>
        <c:axId val="19616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16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86-409D-912D-009701AA76BF}"/>
            </c:ext>
          </c:extLst>
        </c:ser>
        <c:dLbls>
          <c:showLegendKey val="0"/>
          <c:showVal val="0"/>
          <c:showCatName val="0"/>
          <c:showSerName val="0"/>
          <c:showPercent val="0"/>
          <c:showBubbleSize val="0"/>
        </c:dLbls>
        <c:gapWidth val="150"/>
        <c:axId val="196164392"/>
        <c:axId val="20058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86-409D-912D-009701AA76BF}"/>
            </c:ext>
          </c:extLst>
        </c:ser>
        <c:dLbls>
          <c:showLegendKey val="0"/>
          <c:showVal val="0"/>
          <c:showCatName val="0"/>
          <c:showSerName val="0"/>
          <c:showPercent val="0"/>
          <c:showBubbleSize val="0"/>
        </c:dLbls>
        <c:marker val="1"/>
        <c:smooth val="0"/>
        <c:axId val="196164392"/>
        <c:axId val="200586096"/>
      </c:lineChart>
      <c:dateAx>
        <c:axId val="196164392"/>
        <c:scaling>
          <c:orientation val="minMax"/>
        </c:scaling>
        <c:delete val="1"/>
        <c:axPos val="b"/>
        <c:numFmt formatCode="&quot;H&quot;yy" sourceLinked="1"/>
        <c:majorTickMark val="none"/>
        <c:minorTickMark val="none"/>
        <c:tickLblPos val="none"/>
        <c:crossAx val="200586096"/>
        <c:crosses val="autoZero"/>
        <c:auto val="1"/>
        <c:lblOffset val="100"/>
        <c:baseTimeUnit val="years"/>
      </c:dateAx>
      <c:valAx>
        <c:axId val="20058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164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D2D-4D60-BCB9-3A679D237416}"/>
            </c:ext>
          </c:extLst>
        </c:ser>
        <c:dLbls>
          <c:showLegendKey val="0"/>
          <c:showVal val="0"/>
          <c:showCatName val="0"/>
          <c:showSerName val="0"/>
          <c:showPercent val="0"/>
          <c:showBubbleSize val="0"/>
        </c:dLbls>
        <c:gapWidth val="150"/>
        <c:axId val="431525672"/>
        <c:axId val="431520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2D-4D60-BCB9-3A679D237416}"/>
            </c:ext>
          </c:extLst>
        </c:ser>
        <c:dLbls>
          <c:showLegendKey val="0"/>
          <c:showVal val="0"/>
          <c:showCatName val="0"/>
          <c:showSerName val="0"/>
          <c:showPercent val="0"/>
          <c:showBubbleSize val="0"/>
        </c:dLbls>
        <c:marker val="1"/>
        <c:smooth val="0"/>
        <c:axId val="431525672"/>
        <c:axId val="431520184"/>
      </c:lineChart>
      <c:dateAx>
        <c:axId val="431525672"/>
        <c:scaling>
          <c:orientation val="minMax"/>
        </c:scaling>
        <c:delete val="1"/>
        <c:axPos val="b"/>
        <c:numFmt formatCode="&quot;H&quot;yy" sourceLinked="1"/>
        <c:majorTickMark val="none"/>
        <c:minorTickMark val="none"/>
        <c:tickLblPos val="none"/>
        <c:crossAx val="431520184"/>
        <c:crosses val="autoZero"/>
        <c:auto val="1"/>
        <c:lblOffset val="100"/>
        <c:baseTimeUnit val="years"/>
      </c:dateAx>
      <c:valAx>
        <c:axId val="43152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525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F34-4172-A330-012A8E70F310}"/>
            </c:ext>
          </c:extLst>
        </c:ser>
        <c:dLbls>
          <c:showLegendKey val="0"/>
          <c:showVal val="0"/>
          <c:showCatName val="0"/>
          <c:showSerName val="0"/>
          <c:showPercent val="0"/>
          <c:showBubbleSize val="0"/>
        </c:dLbls>
        <c:gapWidth val="150"/>
        <c:axId val="431519792"/>
        <c:axId val="431520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34-4172-A330-012A8E70F310}"/>
            </c:ext>
          </c:extLst>
        </c:ser>
        <c:dLbls>
          <c:showLegendKey val="0"/>
          <c:showVal val="0"/>
          <c:showCatName val="0"/>
          <c:showSerName val="0"/>
          <c:showPercent val="0"/>
          <c:showBubbleSize val="0"/>
        </c:dLbls>
        <c:marker val="1"/>
        <c:smooth val="0"/>
        <c:axId val="431519792"/>
        <c:axId val="431520968"/>
      </c:lineChart>
      <c:dateAx>
        <c:axId val="431519792"/>
        <c:scaling>
          <c:orientation val="minMax"/>
        </c:scaling>
        <c:delete val="1"/>
        <c:axPos val="b"/>
        <c:numFmt formatCode="&quot;H&quot;yy" sourceLinked="1"/>
        <c:majorTickMark val="none"/>
        <c:minorTickMark val="none"/>
        <c:tickLblPos val="none"/>
        <c:crossAx val="431520968"/>
        <c:crosses val="autoZero"/>
        <c:auto val="1"/>
        <c:lblOffset val="100"/>
        <c:baseTimeUnit val="years"/>
      </c:dateAx>
      <c:valAx>
        <c:axId val="431520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51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107.22</c:v>
                </c:pt>
                <c:pt idx="1">
                  <c:v>136.38999999999999</c:v>
                </c:pt>
                <c:pt idx="2">
                  <c:v>136.69999999999999</c:v>
                </c:pt>
                <c:pt idx="3">
                  <c:v>138.61000000000001</c:v>
                </c:pt>
                <c:pt idx="4">
                  <c:v>156.44999999999999</c:v>
                </c:pt>
              </c:numCache>
            </c:numRef>
          </c:val>
          <c:extLst>
            <c:ext xmlns:c16="http://schemas.microsoft.com/office/drawing/2014/chart" uri="{C3380CC4-5D6E-409C-BE32-E72D297353CC}">
              <c16:uniqueId val="{00000000-87A4-4CB2-89F6-5D2FF891E2DD}"/>
            </c:ext>
          </c:extLst>
        </c:ser>
        <c:dLbls>
          <c:showLegendKey val="0"/>
          <c:showVal val="0"/>
          <c:showCatName val="0"/>
          <c:showSerName val="0"/>
          <c:showPercent val="0"/>
          <c:showBubbleSize val="0"/>
        </c:dLbls>
        <c:gapWidth val="150"/>
        <c:axId val="431521752"/>
        <c:axId val="43152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642.57000000000005</c:v>
                </c:pt>
                <c:pt idx="1">
                  <c:v>599.92999999999995</c:v>
                </c:pt>
                <c:pt idx="2">
                  <c:v>573.73</c:v>
                </c:pt>
                <c:pt idx="3">
                  <c:v>514.27</c:v>
                </c:pt>
                <c:pt idx="4">
                  <c:v>517.34</c:v>
                </c:pt>
              </c:numCache>
            </c:numRef>
          </c:val>
          <c:smooth val="0"/>
          <c:extLst>
            <c:ext xmlns:c16="http://schemas.microsoft.com/office/drawing/2014/chart" uri="{C3380CC4-5D6E-409C-BE32-E72D297353CC}">
              <c16:uniqueId val="{00000001-87A4-4CB2-89F6-5D2FF891E2DD}"/>
            </c:ext>
          </c:extLst>
        </c:ser>
        <c:dLbls>
          <c:showLegendKey val="0"/>
          <c:showVal val="0"/>
          <c:showCatName val="0"/>
          <c:showSerName val="0"/>
          <c:showPercent val="0"/>
          <c:showBubbleSize val="0"/>
        </c:dLbls>
        <c:marker val="1"/>
        <c:smooth val="0"/>
        <c:axId val="431521752"/>
        <c:axId val="431522144"/>
      </c:lineChart>
      <c:dateAx>
        <c:axId val="431521752"/>
        <c:scaling>
          <c:orientation val="minMax"/>
        </c:scaling>
        <c:delete val="1"/>
        <c:axPos val="b"/>
        <c:numFmt formatCode="&quot;H&quot;yy" sourceLinked="1"/>
        <c:majorTickMark val="none"/>
        <c:minorTickMark val="none"/>
        <c:tickLblPos val="none"/>
        <c:crossAx val="431522144"/>
        <c:crosses val="autoZero"/>
        <c:auto val="1"/>
        <c:lblOffset val="100"/>
        <c:baseTimeUnit val="years"/>
      </c:dateAx>
      <c:valAx>
        <c:axId val="43152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52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130.21</c:v>
                </c:pt>
                <c:pt idx="1">
                  <c:v>122.19</c:v>
                </c:pt>
                <c:pt idx="2">
                  <c:v>127.42</c:v>
                </c:pt>
                <c:pt idx="3">
                  <c:v>123.7</c:v>
                </c:pt>
                <c:pt idx="4">
                  <c:v>118.54</c:v>
                </c:pt>
              </c:numCache>
            </c:numRef>
          </c:val>
          <c:extLst>
            <c:ext xmlns:c16="http://schemas.microsoft.com/office/drawing/2014/chart" uri="{C3380CC4-5D6E-409C-BE32-E72D297353CC}">
              <c16:uniqueId val="{00000000-8740-4F54-BE71-FAAED1AA9CE8}"/>
            </c:ext>
          </c:extLst>
        </c:ser>
        <c:dLbls>
          <c:showLegendKey val="0"/>
          <c:showVal val="0"/>
          <c:showCatName val="0"/>
          <c:showSerName val="0"/>
          <c:showPercent val="0"/>
          <c:showBubbleSize val="0"/>
        </c:dLbls>
        <c:gapWidth val="150"/>
        <c:axId val="431522536"/>
        <c:axId val="43152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c:v>
                </c:pt>
                <c:pt idx="1">
                  <c:v>95.76</c:v>
                </c:pt>
                <c:pt idx="2">
                  <c:v>100.74</c:v>
                </c:pt>
                <c:pt idx="3">
                  <c:v>100.34</c:v>
                </c:pt>
                <c:pt idx="4">
                  <c:v>99.89</c:v>
                </c:pt>
              </c:numCache>
            </c:numRef>
          </c:val>
          <c:smooth val="0"/>
          <c:extLst>
            <c:ext xmlns:c16="http://schemas.microsoft.com/office/drawing/2014/chart" uri="{C3380CC4-5D6E-409C-BE32-E72D297353CC}">
              <c16:uniqueId val="{00000001-8740-4F54-BE71-FAAED1AA9CE8}"/>
            </c:ext>
          </c:extLst>
        </c:ser>
        <c:dLbls>
          <c:showLegendKey val="0"/>
          <c:showVal val="0"/>
          <c:showCatName val="0"/>
          <c:showSerName val="0"/>
          <c:showPercent val="0"/>
          <c:showBubbleSize val="0"/>
        </c:dLbls>
        <c:marker val="1"/>
        <c:smooth val="0"/>
        <c:axId val="431522536"/>
        <c:axId val="431522928"/>
      </c:lineChart>
      <c:dateAx>
        <c:axId val="431522536"/>
        <c:scaling>
          <c:orientation val="minMax"/>
        </c:scaling>
        <c:delete val="1"/>
        <c:axPos val="b"/>
        <c:numFmt formatCode="&quot;H&quot;yy" sourceLinked="1"/>
        <c:majorTickMark val="none"/>
        <c:minorTickMark val="none"/>
        <c:tickLblPos val="none"/>
        <c:crossAx val="431522928"/>
        <c:crosses val="autoZero"/>
        <c:auto val="1"/>
        <c:lblOffset val="100"/>
        <c:baseTimeUnit val="years"/>
      </c:dateAx>
      <c:valAx>
        <c:axId val="43152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52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64.849999999999994</c:v>
                </c:pt>
                <c:pt idx="1">
                  <c:v>68.91</c:v>
                </c:pt>
                <c:pt idx="2">
                  <c:v>66.069999999999993</c:v>
                </c:pt>
                <c:pt idx="3">
                  <c:v>67.540000000000006</c:v>
                </c:pt>
                <c:pt idx="4">
                  <c:v>65.08</c:v>
                </c:pt>
              </c:numCache>
            </c:numRef>
          </c:val>
          <c:extLst>
            <c:ext xmlns:c16="http://schemas.microsoft.com/office/drawing/2014/chart" uri="{C3380CC4-5D6E-409C-BE32-E72D297353CC}">
              <c16:uniqueId val="{00000000-6871-4710-911B-BB7B23BA1BD7}"/>
            </c:ext>
          </c:extLst>
        </c:ser>
        <c:dLbls>
          <c:showLegendKey val="0"/>
          <c:showVal val="0"/>
          <c:showCatName val="0"/>
          <c:showSerName val="0"/>
          <c:showPercent val="0"/>
          <c:showBubbleSize val="0"/>
        </c:dLbls>
        <c:gapWidth val="150"/>
        <c:axId val="431523320"/>
        <c:axId val="43152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120.18</c:v>
                </c:pt>
                <c:pt idx="1">
                  <c:v>119</c:v>
                </c:pt>
                <c:pt idx="2">
                  <c:v>112.75</c:v>
                </c:pt>
                <c:pt idx="3">
                  <c:v>113.49</c:v>
                </c:pt>
                <c:pt idx="4">
                  <c:v>112.4</c:v>
                </c:pt>
              </c:numCache>
            </c:numRef>
          </c:val>
          <c:smooth val="0"/>
          <c:extLst>
            <c:ext xmlns:c16="http://schemas.microsoft.com/office/drawing/2014/chart" uri="{C3380CC4-5D6E-409C-BE32-E72D297353CC}">
              <c16:uniqueId val="{00000001-6871-4710-911B-BB7B23BA1BD7}"/>
            </c:ext>
          </c:extLst>
        </c:ser>
        <c:dLbls>
          <c:showLegendKey val="0"/>
          <c:showVal val="0"/>
          <c:showCatName val="0"/>
          <c:showSerName val="0"/>
          <c:showPercent val="0"/>
          <c:showBubbleSize val="0"/>
        </c:dLbls>
        <c:marker val="1"/>
        <c:smooth val="0"/>
        <c:axId val="431523320"/>
        <c:axId val="431526064"/>
      </c:lineChart>
      <c:dateAx>
        <c:axId val="431523320"/>
        <c:scaling>
          <c:orientation val="minMax"/>
        </c:scaling>
        <c:delete val="1"/>
        <c:axPos val="b"/>
        <c:numFmt formatCode="&quot;H&quot;yy" sourceLinked="1"/>
        <c:majorTickMark val="none"/>
        <c:minorTickMark val="none"/>
        <c:tickLblPos val="none"/>
        <c:crossAx val="431526064"/>
        <c:crosses val="autoZero"/>
        <c:auto val="1"/>
        <c:lblOffset val="100"/>
        <c:baseTimeUnit val="years"/>
      </c:dateAx>
      <c:valAx>
        <c:axId val="43152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1523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
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
データ!H6</f>
        <v>
東京都　調布市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
1</v>
      </c>
      <c r="C7" s="71"/>
      <c r="D7" s="71"/>
      <c r="E7" s="71"/>
      <c r="F7" s="71"/>
      <c r="G7" s="71"/>
      <c r="H7" s="71"/>
      <c r="I7" s="71" t="s">
        <v>
2</v>
      </c>
      <c r="J7" s="71"/>
      <c r="K7" s="71"/>
      <c r="L7" s="71"/>
      <c r="M7" s="71"/>
      <c r="N7" s="71"/>
      <c r="O7" s="71"/>
      <c r="P7" s="71" t="s">
        <v>
3</v>
      </c>
      <c r="Q7" s="71"/>
      <c r="R7" s="71"/>
      <c r="S7" s="71"/>
      <c r="T7" s="71"/>
      <c r="U7" s="71"/>
      <c r="V7" s="71"/>
      <c r="W7" s="71" t="s">
        <v>
4</v>
      </c>
      <c r="X7" s="71"/>
      <c r="Y7" s="71"/>
      <c r="Z7" s="71"/>
      <c r="AA7" s="71"/>
      <c r="AB7" s="71"/>
      <c r="AC7" s="71"/>
      <c r="AD7" s="71" t="s">
        <v>
5</v>
      </c>
      <c r="AE7" s="71"/>
      <c r="AF7" s="71"/>
      <c r="AG7" s="71"/>
      <c r="AH7" s="71"/>
      <c r="AI7" s="71"/>
      <c r="AJ7" s="71"/>
      <c r="AK7" s="3"/>
      <c r="AL7" s="71" t="s">
        <v>
6</v>
      </c>
      <c r="AM7" s="71"/>
      <c r="AN7" s="71"/>
      <c r="AO7" s="71"/>
      <c r="AP7" s="71"/>
      <c r="AQ7" s="71"/>
      <c r="AR7" s="71"/>
      <c r="AS7" s="71"/>
      <c r="AT7" s="71" t="s">
        <v>
7</v>
      </c>
      <c r="AU7" s="71"/>
      <c r="AV7" s="71"/>
      <c r="AW7" s="71"/>
      <c r="AX7" s="71"/>
      <c r="AY7" s="71"/>
      <c r="AZ7" s="71"/>
      <c r="BA7" s="71"/>
      <c r="BB7" s="71" t="s">
        <v>
8</v>
      </c>
      <c r="BC7" s="71"/>
      <c r="BD7" s="71"/>
      <c r="BE7" s="71"/>
      <c r="BF7" s="71"/>
      <c r="BG7" s="71"/>
      <c r="BH7" s="71"/>
      <c r="BI7" s="71"/>
      <c r="BJ7" s="3"/>
      <c r="BK7" s="3"/>
      <c r="BL7" s="4" t="s">
        <v>
9</v>
      </c>
      <c r="BM7" s="5"/>
      <c r="BN7" s="5"/>
      <c r="BO7" s="5"/>
      <c r="BP7" s="5"/>
      <c r="BQ7" s="5"/>
      <c r="BR7" s="5"/>
      <c r="BS7" s="5"/>
      <c r="BT7" s="5"/>
      <c r="BU7" s="5"/>
      <c r="BV7" s="5"/>
      <c r="BW7" s="5"/>
      <c r="BX7" s="5"/>
      <c r="BY7" s="6"/>
    </row>
    <row r="8" spans="1:78" ht="18.75" customHeight="1" x14ac:dyDescent="0.15">
      <c r="A8" s="2"/>
      <c r="B8" s="78" t="str">
        <f>
データ!I6</f>
        <v>
法非適用</v>
      </c>
      <c r="C8" s="78"/>
      <c r="D8" s="78"/>
      <c r="E8" s="78"/>
      <c r="F8" s="78"/>
      <c r="G8" s="78"/>
      <c r="H8" s="78"/>
      <c r="I8" s="78" t="str">
        <f>
データ!J6</f>
        <v>
下水道事業</v>
      </c>
      <c r="J8" s="78"/>
      <c r="K8" s="78"/>
      <c r="L8" s="78"/>
      <c r="M8" s="78"/>
      <c r="N8" s="78"/>
      <c r="O8" s="78"/>
      <c r="P8" s="78" t="str">
        <f>
データ!K6</f>
        <v>
公共下水道</v>
      </c>
      <c r="Q8" s="78"/>
      <c r="R8" s="78"/>
      <c r="S8" s="78"/>
      <c r="T8" s="78"/>
      <c r="U8" s="78"/>
      <c r="V8" s="78"/>
      <c r="W8" s="78" t="str">
        <f>
データ!L6</f>
        <v>
Aa</v>
      </c>
      <c r="X8" s="78"/>
      <c r="Y8" s="78"/>
      <c r="Z8" s="78"/>
      <c r="AA8" s="78"/>
      <c r="AB8" s="78"/>
      <c r="AC8" s="78"/>
      <c r="AD8" s="79" t="str">
        <f>
データ!$M$6</f>
        <v>
非設置</v>
      </c>
      <c r="AE8" s="79"/>
      <c r="AF8" s="79"/>
      <c r="AG8" s="79"/>
      <c r="AH8" s="79"/>
      <c r="AI8" s="79"/>
      <c r="AJ8" s="79"/>
      <c r="AK8" s="3"/>
      <c r="AL8" s="75">
        <f>
データ!S6</f>
        <v>
237054</v>
      </c>
      <c r="AM8" s="75"/>
      <c r="AN8" s="75"/>
      <c r="AO8" s="75"/>
      <c r="AP8" s="75"/>
      <c r="AQ8" s="75"/>
      <c r="AR8" s="75"/>
      <c r="AS8" s="75"/>
      <c r="AT8" s="74">
        <f>
データ!T6</f>
        <v>
21.58</v>
      </c>
      <c r="AU8" s="74"/>
      <c r="AV8" s="74"/>
      <c r="AW8" s="74"/>
      <c r="AX8" s="74"/>
      <c r="AY8" s="74"/>
      <c r="AZ8" s="74"/>
      <c r="BA8" s="74"/>
      <c r="BB8" s="74">
        <f>
データ!U6</f>
        <v>
10984.89</v>
      </c>
      <c r="BC8" s="74"/>
      <c r="BD8" s="74"/>
      <c r="BE8" s="74"/>
      <c r="BF8" s="74"/>
      <c r="BG8" s="74"/>
      <c r="BH8" s="74"/>
      <c r="BI8" s="74"/>
      <c r="BJ8" s="3"/>
      <c r="BK8" s="3"/>
      <c r="BL8" s="76" t="s">
        <v>
10</v>
      </c>
      <c r="BM8" s="77"/>
      <c r="BN8" s="7" t="s">
        <v>
11</v>
      </c>
      <c r="BO8" s="8"/>
      <c r="BP8" s="8"/>
      <c r="BQ8" s="8"/>
      <c r="BR8" s="8"/>
      <c r="BS8" s="8"/>
      <c r="BT8" s="8"/>
      <c r="BU8" s="8"/>
      <c r="BV8" s="8"/>
      <c r="BW8" s="8"/>
      <c r="BX8" s="8"/>
      <c r="BY8" s="9"/>
    </row>
    <row r="9" spans="1:78" ht="18.75" customHeight="1" x14ac:dyDescent="0.15">
      <c r="A9" s="2"/>
      <c r="B9" s="71" t="s">
        <v>
12</v>
      </c>
      <c r="C9" s="71"/>
      <c r="D9" s="71"/>
      <c r="E9" s="71"/>
      <c r="F9" s="71"/>
      <c r="G9" s="71"/>
      <c r="H9" s="71"/>
      <c r="I9" s="71" t="s">
        <v>
13</v>
      </c>
      <c r="J9" s="71"/>
      <c r="K9" s="71"/>
      <c r="L9" s="71"/>
      <c r="M9" s="71"/>
      <c r="N9" s="71"/>
      <c r="O9" s="71"/>
      <c r="P9" s="71" t="s">
        <v>
14</v>
      </c>
      <c r="Q9" s="71"/>
      <c r="R9" s="71"/>
      <c r="S9" s="71"/>
      <c r="T9" s="71"/>
      <c r="U9" s="71"/>
      <c r="V9" s="71"/>
      <c r="W9" s="71" t="s">
        <v>
15</v>
      </c>
      <c r="X9" s="71"/>
      <c r="Y9" s="71"/>
      <c r="Z9" s="71"/>
      <c r="AA9" s="71"/>
      <c r="AB9" s="71"/>
      <c r="AC9" s="71"/>
      <c r="AD9" s="71" t="s">
        <v>
16</v>
      </c>
      <c r="AE9" s="71"/>
      <c r="AF9" s="71"/>
      <c r="AG9" s="71"/>
      <c r="AH9" s="71"/>
      <c r="AI9" s="71"/>
      <c r="AJ9" s="71"/>
      <c r="AK9" s="3"/>
      <c r="AL9" s="71" t="s">
        <v>
17</v>
      </c>
      <c r="AM9" s="71"/>
      <c r="AN9" s="71"/>
      <c r="AO9" s="71"/>
      <c r="AP9" s="71"/>
      <c r="AQ9" s="71"/>
      <c r="AR9" s="71"/>
      <c r="AS9" s="71"/>
      <c r="AT9" s="71" t="s">
        <v>
18</v>
      </c>
      <c r="AU9" s="71"/>
      <c r="AV9" s="71"/>
      <c r="AW9" s="71"/>
      <c r="AX9" s="71"/>
      <c r="AY9" s="71"/>
      <c r="AZ9" s="71"/>
      <c r="BA9" s="71"/>
      <c r="BB9" s="71" t="s">
        <v>
19</v>
      </c>
      <c r="BC9" s="71"/>
      <c r="BD9" s="71"/>
      <c r="BE9" s="71"/>
      <c r="BF9" s="71"/>
      <c r="BG9" s="71"/>
      <c r="BH9" s="71"/>
      <c r="BI9" s="71"/>
      <c r="BJ9" s="3"/>
      <c r="BK9" s="3"/>
      <c r="BL9" s="72" t="s">
        <v>
20</v>
      </c>
      <c r="BM9" s="73"/>
      <c r="BN9" s="10" t="s">
        <v>
21</v>
      </c>
      <c r="BO9" s="11"/>
      <c r="BP9" s="11"/>
      <c r="BQ9" s="11"/>
      <c r="BR9" s="11"/>
      <c r="BS9" s="11"/>
      <c r="BT9" s="11"/>
      <c r="BU9" s="11"/>
      <c r="BV9" s="11"/>
      <c r="BW9" s="11"/>
      <c r="BX9" s="11"/>
      <c r="BY9" s="12"/>
    </row>
    <row r="10" spans="1:78" ht="18.75" customHeight="1" x14ac:dyDescent="0.15">
      <c r="A10" s="2"/>
      <c r="B10" s="74" t="str">
        <f>
データ!N6</f>
        <v>
-</v>
      </c>
      <c r="C10" s="74"/>
      <c r="D10" s="74"/>
      <c r="E10" s="74"/>
      <c r="F10" s="74"/>
      <c r="G10" s="74"/>
      <c r="H10" s="74"/>
      <c r="I10" s="74" t="str">
        <f>
データ!O6</f>
        <v>
該当数値なし</v>
      </c>
      <c r="J10" s="74"/>
      <c r="K10" s="74"/>
      <c r="L10" s="74"/>
      <c r="M10" s="74"/>
      <c r="N10" s="74"/>
      <c r="O10" s="74"/>
      <c r="P10" s="74">
        <f>
データ!P6</f>
        <v>
100</v>
      </c>
      <c r="Q10" s="74"/>
      <c r="R10" s="74"/>
      <c r="S10" s="74"/>
      <c r="T10" s="74"/>
      <c r="U10" s="74"/>
      <c r="V10" s="74"/>
      <c r="W10" s="74">
        <f>
データ!Q6</f>
        <v>
80</v>
      </c>
      <c r="X10" s="74"/>
      <c r="Y10" s="74"/>
      <c r="Z10" s="74"/>
      <c r="AA10" s="74"/>
      <c r="AB10" s="74"/>
      <c r="AC10" s="74"/>
      <c r="AD10" s="75">
        <f>
データ!R6</f>
        <v>
1276</v>
      </c>
      <c r="AE10" s="75"/>
      <c r="AF10" s="75"/>
      <c r="AG10" s="75"/>
      <c r="AH10" s="75"/>
      <c r="AI10" s="75"/>
      <c r="AJ10" s="75"/>
      <c r="AK10" s="2"/>
      <c r="AL10" s="75">
        <f>
データ!V6</f>
        <v>
237506</v>
      </c>
      <c r="AM10" s="75"/>
      <c r="AN10" s="75"/>
      <c r="AO10" s="75"/>
      <c r="AP10" s="75"/>
      <c r="AQ10" s="75"/>
      <c r="AR10" s="75"/>
      <c r="AS10" s="75"/>
      <c r="AT10" s="74">
        <f>
データ!W6</f>
        <v>
19.55</v>
      </c>
      <c r="AU10" s="74"/>
      <c r="AV10" s="74"/>
      <c r="AW10" s="74"/>
      <c r="AX10" s="74"/>
      <c r="AY10" s="74"/>
      <c r="AZ10" s="74"/>
      <c r="BA10" s="74"/>
      <c r="BB10" s="74">
        <f>
データ!X6</f>
        <v>
12148.64</v>
      </c>
      <c r="BC10" s="74"/>
      <c r="BD10" s="74"/>
      <c r="BE10" s="74"/>
      <c r="BF10" s="74"/>
      <c r="BG10" s="74"/>
      <c r="BH10" s="74"/>
      <c r="BI10" s="74"/>
      <c r="BJ10" s="2"/>
      <c r="BK10" s="2"/>
      <c r="BL10" s="58" t="s">
        <v>
22</v>
      </c>
      <c r="BM10" s="59"/>
      <c r="BN10" s="13" t="s">
        <v>
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
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
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
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
117</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
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
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
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
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
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
30</v>
      </c>
    </row>
    <row r="84" spans="1:78" x14ac:dyDescent="0.15">
      <c r="C84" s="2"/>
    </row>
    <row r="85" spans="1:78" hidden="1" x14ac:dyDescent="0.15">
      <c r="B85" s="26" t="s">
        <v>
31</v>
      </c>
      <c r="C85" s="26"/>
      <c r="D85" s="26"/>
      <c r="E85" s="26" t="s">
        <v>
32</v>
      </c>
      <c r="F85" s="26" t="s">
        <v>
33</v>
      </c>
      <c r="G85" s="26" t="s">
        <v>
34</v>
      </c>
      <c r="H85" s="26" t="s">
        <v>
35</v>
      </c>
      <c r="I85" s="26" t="s">
        <v>
36</v>
      </c>
      <c r="J85" s="26" t="s">
        <v>
37</v>
      </c>
      <c r="K85" s="26" t="s">
        <v>
38</v>
      </c>
      <c r="L85" s="26" t="s">
        <v>
39</v>
      </c>
      <c r="M85" s="26" t="s">
        <v>
40</v>
      </c>
      <c r="N85" s="26" t="s">
        <v>
41</v>
      </c>
      <c r="O85" s="26" t="s">
        <v>
42</v>
      </c>
    </row>
    <row r="86" spans="1:78" hidden="1" x14ac:dyDescent="0.15">
      <c r="B86" s="26"/>
      <c r="C86" s="26"/>
      <c r="D86" s="26"/>
      <c r="E86" s="26" t="str">
        <f>
データ!AI6</f>
        <v/>
      </c>
      <c r="F86" s="26" t="s">
        <v>
43</v>
      </c>
      <c r="G86" s="26" t="s">
        <v>
43</v>
      </c>
      <c r="H86" s="26" t="str">
        <f>
データ!BP6</f>
        <v>
【682.51】</v>
      </c>
      <c r="I86" s="26" t="str">
        <f>
データ!CA6</f>
        <v>
【100.34】</v>
      </c>
      <c r="J86" s="26" t="str">
        <f>
データ!CL6</f>
        <v>
【136.15】</v>
      </c>
      <c r="K86" s="26" t="str">
        <f>
データ!CW6</f>
        <v>
【59.64】</v>
      </c>
      <c r="L86" s="26" t="str">
        <f>
データ!DH6</f>
        <v>
【95.35】</v>
      </c>
      <c r="M86" s="26" t="s">
        <v>
44</v>
      </c>
      <c r="N86" s="26" t="s">
        <v>
44</v>
      </c>
      <c r="O86" s="26" t="str">
        <f>
データ!EO6</f>
        <v>
【0.22】</v>
      </c>
    </row>
  </sheetData>
  <sheetProtection algorithmName="SHA-512" hashValue="rRIuHcl0UDH9zYllo91xeEGUZw7V+lSCGmN+LSbb2FZNH7IN3A/FQ/FIYkmoFqaEokB48AaSpjla+Ip2Gfe8sQ==" saltValue="1w1Efb8/ymry0BQkf0thm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
45</v>
      </c>
      <c r="Y1" s="27">
        <v>
1</v>
      </c>
      <c r="Z1" s="27">
        <v>
1</v>
      </c>
      <c r="AA1" s="27">
        <v>
1</v>
      </c>
      <c r="AB1" s="27">
        <v>
1</v>
      </c>
      <c r="AC1" s="27">
        <v>
1</v>
      </c>
      <c r="AD1" s="27">
        <v>
1</v>
      </c>
      <c r="AE1" s="27">
        <v>
1</v>
      </c>
      <c r="AF1" s="27">
        <v>
1</v>
      </c>
      <c r="AG1" s="27">
        <v>
1</v>
      </c>
      <c r="AH1" s="27">
        <v>
1</v>
      </c>
      <c r="AI1" s="27"/>
      <c r="AJ1" s="27">
        <v>
1</v>
      </c>
      <c r="AK1" s="27">
        <v>
1</v>
      </c>
      <c r="AL1" s="27">
        <v>
1</v>
      </c>
      <c r="AM1" s="27">
        <v>
1</v>
      </c>
      <c r="AN1" s="27">
        <v>
1</v>
      </c>
      <c r="AO1" s="27">
        <v>
1</v>
      </c>
      <c r="AP1" s="27">
        <v>
1</v>
      </c>
      <c r="AQ1" s="27">
        <v>
1</v>
      </c>
      <c r="AR1" s="27">
        <v>
1</v>
      </c>
      <c r="AS1" s="27">
        <v>
1</v>
      </c>
      <c r="AT1" s="27"/>
      <c r="AU1" s="27">
        <v>
1</v>
      </c>
      <c r="AV1" s="27">
        <v>
1</v>
      </c>
      <c r="AW1" s="27">
        <v>
1</v>
      </c>
      <c r="AX1" s="27">
        <v>
1</v>
      </c>
      <c r="AY1" s="27">
        <v>
1</v>
      </c>
      <c r="AZ1" s="27">
        <v>
1</v>
      </c>
      <c r="BA1" s="27">
        <v>
1</v>
      </c>
      <c r="BB1" s="27">
        <v>
1</v>
      </c>
      <c r="BC1" s="27">
        <v>
1</v>
      </c>
      <c r="BD1" s="27">
        <v>
1</v>
      </c>
      <c r="BE1" s="27"/>
      <c r="BF1" s="27">
        <v>
1</v>
      </c>
      <c r="BG1" s="27">
        <v>
1</v>
      </c>
      <c r="BH1" s="27">
        <v>
1</v>
      </c>
      <c r="BI1" s="27">
        <v>
1</v>
      </c>
      <c r="BJ1" s="27">
        <v>
1</v>
      </c>
      <c r="BK1" s="27">
        <v>
1</v>
      </c>
      <c r="BL1" s="27">
        <v>
1</v>
      </c>
      <c r="BM1" s="27">
        <v>
1</v>
      </c>
      <c r="BN1" s="27">
        <v>
1</v>
      </c>
      <c r="BO1" s="27">
        <v>
1</v>
      </c>
      <c r="BP1" s="27"/>
      <c r="BQ1" s="27">
        <v>
1</v>
      </c>
      <c r="BR1" s="27">
        <v>
1</v>
      </c>
      <c r="BS1" s="27">
        <v>
1</v>
      </c>
      <c r="BT1" s="27">
        <v>
1</v>
      </c>
      <c r="BU1" s="27">
        <v>
1</v>
      </c>
      <c r="BV1" s="27">
        <v>
1</v>
      </c>
      <c r="BW1" s="27">
        <v>
1</v>
      </c>
      <c r="BX1" s="27">
        <v>
1</v>
      </c>
      <c r="BY1" s="27">
        <v>
1</v>
      </c>
      <c r="BZ1" s="27">
        <v>
1</v>
      </c>
      <c r="CA1" s="27"/>
      <c r="CB1" s="27">
        <v>
1</v>
      </c>
      <c r="CC1" s="27">
        <v>
1</v>
      </c>
      <c r="CD1" s="27">
        <v>
1</v>
      </c>
      <c r="CE1" s="27">
        <v>
1</v>
      </c>
      <c r="CF1" s="27">
        <v>
1</v>
      </c>
      <c r="CG1" s="27">
        <v>
1</v>
      </c>
      <c r="CH1" s="27">
        <v>
1</v>
      </c>
      <c r="CI1" s="27">
        <v>
1</v>
      </c>
      <c r="CJ1" s="27">
        <v>
1</v>
      </c>
      <c r="CK1" s="27">
        <v>
1</v>
      </c>
      <c r="CL1" s="27"/>
      <c r="CM1" s="27">
        <v>
1</v>
      </c>
      <c r="CN1" s="27">
        <v>
1</v>
      </c>
      <c r="CO1" s="27">
        <v>
1</v>
      </c>
      <c r="CP1" s="27">
        <v>
1</v>
      </c>
      <c r="CQ1" s="27">
        <v>
1</v>
      </c>
      <c r="CR1" s="27">
        <v>
1</v>
      </c>
      <c r="CS1" s="27">
        <v>
1</v>
      </c>
      <c r="CT1" s="27">
        <v>
1</v>
      </c>
      <c r="CU1" s="27">
        <v>
1</v>
      </c>
      <c r="CV1" s="27">
        <v>
1</v>
      </c>
      <c r="CW1" s="27"/>
      <c r="CX1" s="27">
        <v>
1</v>
      </c>
      <c r="CY1" s="27">
        <v>
1</v>
      </c>
      <c r="CZ1" s="27">
        <v>
1</v>
      </c>
      <c r="DA1" s="27">
        <v>
1</v>
      </c>
      <c r="DB1" s="27">
        <v>
1</v>
      </c>
      <c r="DC1" s="27">
        <v>
1</v>
      </c>
      <c r="DD1" s="27">
        <v>
1</v>
      </c>
      <c r="DE1" s="27">
        <v>
1</v>
      </c>
      <c r="DF1" s="27">
        <v>
1</v>
      </c>
      <c r="DG1" s="27">
        <v>
1</v>
      </c>
      <c r="DH1" s="27"/>
      <c r="DI1" s="27">
        <v>
1</v>
      </c>
      <c r="DJ1" s="27">
        <v>
1</v>
      </c>
      <c r="DK1" s="27">
        <v>
1</v>
      </c>
      <c r="DL1" s="27">
        <v>
1</v>
      </c>
      <c r="DM1" s="27">
        <v>
1</v>
      </c>
      <c r="DN1" s="27">
        <v>
1</v>
      </c>
      <c r="DO1" s="27">
        <v>
1</v>
      </c>
      <c r="DP1" s="27">
        <v>
1</v>
      </c>
      <c r="DQ1" s="27">
        <v>
1</v>
      </c>
      <c r="DR1" s="27">
        <v>
1</v>
      </c>
      <c r="DS1" s="27"/>
      <c r="DT1" s="27">
        <v>
1</v>
      </c>
      <c r="DU1" s="27">
        <v>
1</v>
      </c>
      <c r="DV1" s="27">
        <v>
1</v>
      </c>
      <c r="DW1" s="27">
        <v>
1</v>
      </c>
      <c r="DX1" s="27">
        <v>
1</v>
      </c>
      <c r="DY1" s="27">
        <v>
1</v>
      </c>
      <c r="DZ1" s="27">
        <v>
1</v>
      </c>
      <c r="EA1" s="27">
        <v>
1</v>
      </c>
      <c r="EB1" s="27">
        <v>
1</v>
      </c>
      <c r="EC1" s="27">
        <v>
1</v>
      </c>
      <c r="ED1" s="27"/>
      <c r="EE1" s="27">
        <v>
1</v>
      </c>
      <c r="EF1" s="27">
        <v>
1</v>
      </c>
      <c r="EG1" s="27">
        <v>
1</v>
      </c>
      <c r="EH1" s="27">
        <v>
1</v>
      </c>
      <c r="EI1" s="27">
        <v>
1</v>
      </c>
      <c r="EJ1" s="27">
        <v>
1</v>
      </c>
      <c r="EK1" s="27">
        <v>
1</v>
      </c>
      <c r="EL1" s="27">
        <v>
1</v>
      </c>
      <c r="EM1" s="27">
        <v>
1</v>
      </c>
      <c r="EN1" s="27">
        <v>
1</v>
      </c>
      <c r="EO1" s="27"/>
    </row>
    <row r="2" spans="1:145" x14ac:dyDescent="0.15">
      <c r="A2" s="28" t="s">
        <v>
46</v>
      </c>
      <c r="B2" s="28">
        <f>
COLUMN()-1</f>
        <v>
1</v>
      </c>
      <c r="C2" s="28">
        <f t="shared" ref="C2:BS2" si="0">
COLUMN()-1</f>
        <v>
2</v>
      </c>
      <c r="D2" s="28">
        <f t="shared" si="0"/>
        <v>
3</v>
      </c>
      <c r="E2" s="28">
        <f t="shared" si="0"/>
        <v>
4</v>
      </c>
      <c r="F2" s="28">
        <f t="shared" si="0"/>
        <v>
5</v>
      </c>
      <c r="G2" s="28">
        <f t="shared" si="0"/>
        <v>
6</v>
      </c>
      <c r="H2" s="28">
        <f t="shared" si="0"/>
        <v>
7</v>
      </c>
      <c r="I2" s="28">
        <f t="shared" si="0"/>
        <v>
8</v>
      </c>
      <c r="J2" s="28">
        <f t="shared" si="0"/>
        <v>
9</v>
      </c>
      <c r="K2" s="28">
        <f t="shared" si="0"/>
        <v>
10</v>
      </c>
      <c r="L2" s="28">
        <f t="shared" si="0"/>
        <v>
11</v>
      </c>
      <c r="M2" s="28">
        <f t="shared" si="0"/>
        <v>
12</v>
      </c>
      <c r="N2" s="28">
        <f t="shared" si="0"/>
        <v>
13</v>
      </c>
      <c r="O2" s="28">
        <f t="shared" si="0"/>
        <v>
14</v>
      </c>
      <c r="P2" s="28">
        <f t="shared" si="0"/>
        <v>
15</v>
      </c>
      <c r="Q2" s="28">
        <f t="shared" si="0"/>
        <v>
16</v>
      </c>
      <c r="R2" s="28">
        <f t="shared" si="0"/>
        <v>
17</v>
      </c>
      <c r="S2" s="28">
        <f t="shared" si="0"/>
        <v>
18</v>
      </c>
      <c r="T2" s="28">
        <f t="shared" si="0"/>
        <v>
19</v>
      </c>
      <c r="U2" s="28">
        <f t="shared" si="0"/>
        <v>
20</v>
      </c>
      <c r="V2" s="28">
        <f t="shared" si="0"/>
        <v>
21</v>
      </c>
      <c r="W2" s="28">
        <f t="shared" si="0"/>
        <v>
22</v>
      </c>
      <c r="X2" s="28">
        <f t="shared" si="0"/>
        <v>
23</v>
      </c>
      <c r="Y2" s="28">
        <f t="shared" si="0"/>
        <v>
24</v>
      </c>
      <c r="Z2" s="28">
        <f t="shared" si="0"/>
        <v>
25</v>
      </c>
      <c r="AA2" s="28">
        <f t="shared" si="0"/>
        <v>
26</v>
      </c>
      <c r="AB2" s="28">
        <f t="shared" si="0"/>
        <v>
27</v>
      </c>
      <c r="AC2" s="28">
        <f t="shared" si="0"/>
        <v>
28</v>
      </c>
      <c r="AD2" s="28">
        <f t="shared" si="0"/>
        <v>
29</v>
      </c>
      <c r="AE2" s="28">
        <f t="shared" si="0"/>
        <v>
30</v>
      </c>
      <c r="AF2" s="28">
        <f t="shared" si="0"/>
        <v>
31</v>
      </c>
      <c r="AG2" s="28">
        <f t="shared" si="0"/>
        <v>
32</v>
      </c>
      <c r="AH2" s="28">
        <f t="shared" si="0"/>
        <v>
33</v>
      </c>
      <c r="AI2" s="28">
        <f t="shared" si="0"/>
        <v>
34</v>
      </c>
      <c r="AJ2" s="28">
        <f t="shared" si="0"/>
        <v>
35</v>
      </c>
      <c r="AK2" s="28">
        <f t="shared" si="0"/>
        <v>
36</v>
      </c>
      <c r="AL2" s="28">
        <f t="shared" si="0"/>
        <v>
37</v>
      </c>
      <c r="AM2" s="28">
        <f t="shared" si="0"/>
        <v>
38</v>
      </c>
      <c r="AN2" s="28">
        <f t="shared" si="0"/>
        <v>
39</v>
      </c>
      <c r="AO2" s="28">
        <f t="shared" si="0"/>
        <v>
40</v>
      </c>
      <c r="AP2" s="28">
        <f t="shared" si="0"/>
        <v>
41</v>
      </c>
      <c r="AQ2" s="28">
        <f t="shared" si="0"/>
        <v>
42</v>
      </c>
      <c r="AR2" s="28">
        <f t="shared" si="0"/>
        <v>
43</v>
      </c>
      <c r="AS2" s="28">
        <f t="shared" si="0"/>
        <v>
44</v>
      </c>
      <c r="AT2" s="28">
        <f t="shared" si="0"/>
        <v>
45</v>
      </c>
      <c r="AU2" s="28">
        <f t="shared" si="0"/>
        <v>
46</v>
      </c>
      <c r="AV2" s="28">
        <f t="shared" si="0"/>
        <v>
47</v>
      </c>
      <c r="AW2" s="28">
        <f t="shared" si="0"/>
        <v>
48</v>
      </c>
      <c r="AX2" s="28">
        <f t="shared" si="0"/>
        <v>
49</v>
      </c>
      <c r="AY2" s="28">
        <f t="shared" si="0"/>
        <v>
50</v>
      </c>
      <c r="AZ2" s="28">
        <f t="shared" si="0"/>
        <v>
51</v>
      </c>
      <c r="BA2" s="28">
        <f t="shared" si="0"/>
        <v>
52</v>
      </c>
      <c r="BB2" s="28">
        <f t="shared" si="0"/>
        <v>
53</v>
      </c>
      <c r="BC2" s="28">
        <f t="shared" si="0"/>
        <v>
54</v>
      </c>
      <c r="BD2" s="28">
        <f t="shared" si="0"/>
        <v>
55</v>
      </c>
      <c r="BE2" s="28">
        <f t="shared" si="0"/>
        <v>
56</v>
      </c>
      <c r="BF2" s="28">
        <f t="shared" si="0"/>
        <v>
57</v>
      </c>
      <c r="BG2" s="28">
        <f t="shared" si="0"/>
        <v>
58</v>
      </c>
      <c r="BH2" s="28">
        <f t="shared" si="0"/>
        <v>
59</v>
      </c>
      <c r="BI2" s="28">
        <f t="shared" si="0"/>
        <v>
60</v>
      </c>
      <c r="BJ2" s="28">
        <f t="shared" si="0"/>
        <v>
61</v>
      </c>
      <c r="BK2" s="28">
        <f t="shared" si="0"/>
        <v>
62</v>
      </c>
      <c r="BL2" s="28">
        <f t="shared" si="0"/>
        <v>
63</v>
      </c>
      <c r="BM2" s="28">
        <f t="shared" si="0"/>
        <v>
64</v>
      </c>
      <c r="BN2" s="28">
        <f t="shared" si="0"/>
        <v>
65</v>
      </c>
      <c r="BO2" s="28">
        <f t="shared" si="0"/>
        <v>
66</v>
      </c>
      <c r="BP2" s="28">
        <f t="shared" si="0"/>
        <v>
67</v>
      </c>
      <c r="BQ2" s="28">
        <f t="shared" si="0"/>
        <v>
68</v>
      </c>
      <c r="BR2" s="28">
        <f t="shared" si="0"/>
        <v>
69</v>
      </c>
      <c r="BS2" s="28">
        <f t="shared" si="0"/>
        <v>
70</v>
      </c>
      <c r="BT2" s="28">
        <f t="shared" ref="BT2:EE2" si="1">
COLUMN()-1</f>
        <v>
71</v>
      </c>
      <c r="BU2" s="28">
        <f t="shared" si="1"/>
        <v>
72</v>
      </c>
      <c r="BV2" s="28">
        <f t="shared" si="1"/>
        <v>
73</v>
      </c>
      <c r="BW2" s="28">
        <f t="shared" si="1"/>
        <v>
74</v>
      </c>
      <c r="BX2" s="28">
        <f t="shared" si="1"/>
        <v>
75</v>
      </c>
      <c r="BY2" s="28">
        <f t="shared" si="1"/>
        <v>
76</v>
      </c>
      <c r="BZ2" s="28">
        <f t="shared" si="1"/>
        <v>
77</v>
      </c>
      <c r="CA2" s="28">
        <f t="shared" si="1"/>
        <v>
78</v>
      </c>
      <c r="CB2" s="28">
        <f t="shared" si="1"/>
        <v>
79</v>
      </c>
      <c r="CC2" s="28">
        <f t="shared" si="1"/>
        <v>
80</v>
      </c>
      <c r="CD2" s="28">
        <f t="shared" si="1"/>
        <v>
81</v>
      </c>
      <c r="CE2" s="28">
        <f t="shared" si="1"/>
        <v>
82</v>
      </c>
      <c r="CF2" s="28">
        <f t="shared" si="1"/>
        <v>
83</v>
      </c>
      <c r="CG2" s="28">
        <f t="shared" si="1"/>
        <v>
84</v>
      </c>
      <c r="CH2" s="28">
        <f t="shared" si="1"/>
        <v>
85</v>
      </c>
      <c r="CI2" s="28">
        <f t="shared" si="1"/>
        <v>
86</v>
      </c>
      <c r="CJ2" s="28">
        <f t="shared" si="1"/>
        <v>
87</v>
      </c>
      <c r="CK2" s="28">
        <f t="shared" si="1"/>
        <v>
88</v>
      </c>
      <c r="CL2" s="28">
        <f t="shared" si="1"/>
        <v>
89</v>
      </c>
      <c r="CM2" s="28">
        <f t="shared" si="1"/>
        <v>
90</v>
      </c>
      <c r="CN2" s="28">
        <f t="shared" si="1"/>
        <v>
91</v>
      </c>
      <c r="CO2" s="28">
        <f t="shared" si="1"/>
        <v>
92</v>
      </c>
      <c r="CP2" s="28">
        <f t="shared" si="1"/>
        <v>
93</v>
      </c>
      <c r="CQ2" s="28">
        <f t="shared" si="1"/>
        <v>
94</v>
      </c>
      <c r="CR2" s="28">
        <f t="shared" si="1"/>
        <v>
95</v>
      </c>
      <c r="CS2" s="28">
        <f t="shared" si="1"/>
        <v>
96</v>
      </c>
      <c r="CT2" s="28">
        <f t="shared" si="1"/>
        <v>
97</v>
      </c>
      <c r="CU2" s="28">
        <f t="shared" si="1"/>
        <v>
98</v>
      </c>
      <c r="CV2" s="28">
        <f t="shared" si="1"/>
        <v>
99</v>
      </c>
      <c r="CW2" s="28">
        <f t="shared" si="1"/>
        <v>
100</v>
      </c>
      <c r="CX2" s="28">
        <f t="shared" si="1"/>
        <v>
101</v>
      </c>
      <c r="CY2" s="28">
        <f t="shared" si="1"/>
        <v>
102</v>
      </c>
      <c r="CZ2" s="28">
        <f t="shared" si="1"/>
        <v>
103</v>
      </c>
      <c r="DA2" s="28">
        <f t="shared" si="1"/>
        <v>
104</v>
      </c>
      <c r="DB2" s="28">
        <f t="shared" si="1"/>
        <v>
105</v>
      </c>
      <c r="DC2" s="28">
        <f t="shared" si="1"/>
        <v>
106</v>
      </c>
      <c r="DD2" s="28">
        <f t="shared" si="1"/>
        <v>
107</v>
      </c>
      <c r="DE2" s="28">
        <f t="shared" si="1"/>
        <v>
108</v>
      </c>
      <c r="DF2" s="28">
        <f t="shared" si="1"/>
        <v>
109</v>
      </c>
      <c r="DG2" s="28">
        <f t="shared" si="1"/>
        <v>
110</v>
      </c>
      <c r="DH2" s="28">
        <f t="shared" si="1"/>
        <v>
111</v>
      </c>
      <c r="DI2" s="28">
        <f t="shared" si="1"/>
        <v>
112</v>
      </c>
      <c r="DJ2" s="28">
        <f t="shared" si="1"/>
        <v>
113</v>
      </c>
      <c r="DK2" s="28">
        <f t="shared" si="1"/>
        <v>
114</v>
      </c>
      <c r="DL2" s="28">
        <f t="shared" si="1"/>
        <v>
115</v>
      </c>
      <c r="DM2" s="28">
        <f t="shared" si="1"/>
        <v>
116</v>
      </c>
      <c r="DN2" s="28">
        <f t="shared" si="1"/>
        <v>
117</v>
      </c>
      <c r="DO2" s="28">
        <f t="shared" si="1"/>
        <v>
118</v>
      </c>
      <c r="DP2" s="28">
        <f t="shared" si="1"/>
        <v>
119</v>
      </c>
      <c r="DQ2" s="28">
        <f t="shared" si="1"/>
        <v>
120</v>
      </c>
      <c r="DR2" s="28">
        <f t="shared" si="1"/>
        <v>
121</v>
      </c>
      <c r="DS2" s="28">
        <f t="shared" si="1"/>
        <v>
122</v>
      </c>
      <c r="DT2" s="28">
        <f t="shared" si="1"/>
        <v>
123</v>
      </c>
      <c r="DU2" s="28">
        <f t="shared" si="1"/>
        <v>
124</v>
      </c>
      <c r="DV2" s="28">
        <f t="shared" si="1"/>
        <v>
125</v>
      </c>
      <c r="DW2" s="28">
        <f t="shared" si="1"/>
        <v>
126</v>
      </c>
      <c r="DX2" s="28">
        <f t="shared" si="1"/>
        <v>
127</v>
      </c>
      <c r="DY2" s="28">
        <f t="shared" si="1"/>
        <v>
128</v>
      </c>
      <c r="DZ2" s="28">
        <f t="shared" si="1"/>
        <v>
129</v>
      </c>
      <c r="EA2" s="28">
        <f t="shared" si="1"/>
        <v>
130</v>
      </c>
      <c r="EB2" s="28">
        <f t="shared" si="1"/>
        <v>
131</v>
      </c>
      <c r="EC2" s="28">
        <f t="shared" si="1"/>
        <v>
132</v>
      </c>
      <c r="ED2" s="28">
        <f t="shared" si="1"/>
        <v>
133</v>
      </c>
      <c r="EE2" s="28">
        <f t="shared" si="1"/>
        <v>
134</v>
      </c>
      <c r="EF2" s="28">
        <f t="shared" ref="EF2:EO2" si="2">
COLUMN()-1</f>
        <v>
135</v>
      </c>
      <c r="EG2" s="28">
        <f t="shared" si="2"/>
        <v>
136</v>
      </c>
      <c r="EH2" s="28">
        <f t="shared" si="2"/>
        <v>
137</v>
      </c>
      <c r="EI2" s="28">
        <f t="shared" si="2"/>
        <v>
138</v>
      </c>
      <c r="EJ2" s="28">
        <f t="shared" si="2"/>
        <v>
139</v>
      </c>
      <c r="EK2" s="28">
        <f t="shared" si="2"/>
        <v>
140</v>
      </c>
      <c r="EL2" s="28">
        <f t="shared" si="2"/>
        <v>
141</v>
      </c>
      <c r="EM2" s="28">
        <f t="shared" si="2"/>
        <v>
142</v>
      </c>
      <c r="EN2" s="28">
        <f t="shared" si="2"/>
        <v>
143</v>
      </c>
      <c r="EO2" s="28">
        <f t="shared" si="2"/>
        <v>
144</v>
      </c>
    </row>
    <row r="3" spans="1:145" x14ac:dyDescent="0.15">
      <c r="A3" s="28" t="s">
        <v>
47</v>
      </c>
      <c r="B3" s="29" t="s">
        <v>
48</v>
      </c>
      <c r="C3" s="29" t="s">
        <v>
49</v>
      </c>
      <c r="D3" s="29" t="s">
        <v>
50</v>
      </c>
      <c r="E3" s="29" t="s">
        <v>
51</v>
      </c>
      <c r="F3" s="29" t="s">
        <v>
52</v>
      </c>
      <c r="G3" s="29" t="s">
        <v>
53</v>
      </c>
      <c r="H3" s="83" t="s">
        <v>
54</v>
      </c>
      <c r="I3" s="84"/>
      <c r="J3" s="84"/>
      <c r="K3" s="84"/>
      <c r="L3" s="84"/>
      <c r="M3" s="84"/>
      <c r="N3" s="84"/>
      <c r="O3" s="84"/>
      <c r="P3" s="84"/>
      <c r="Q3" s="84"/>
      <c r="R3" s="84"/>
      <c r="S3" s="84"/>
      <c r="T3" s="84"/>
      <c r="U3" s="84"/>
      <c r="V3" s="84"/>
      <c r="W3" s="84"/>
      <c r="X3" s="85"/>
      <c r="Y3" s="89" t="s">
        <v>
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
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
57</v>
      </c>
      <c r="B4" s="30"/>
      <c r="C4" s="30"/>
      <c r="D4" s="30"/>
      <c r="E4" s="30"/>
      <c r="F4" s="30"/>
      <c r="G4" s="30"/>
      <c r="H4" s="86"/>
      <c r="I4" s="87"/>
      <c r="J4" s="87"/>
      <c r="K4" s="87"/>
      <c r="L4" s="87"/>
      <c r="M4" s="87"/>
      <c r="N4" s="87"/>
      <c r="O4" s="87"/>
      <c r="P4" s="87"/>
      <c r="Q4" s="87"/>
      <c r="R4" s="87"/>
      <c r="S4" s="87"/>
      <c r="T4" s="87"/>
      <c r="U4" s="87"/>
      <c r="V4" s="87"/>
      <c r="W4" s="87"/>
      <c r="X4" s="88"/>
      <c r="Y4" s="82" t="s">
        <v>
58</v>
      </c>
      <c r="Z4" s="82"/>
      <c r="AA4" s="82"/>
      <c r="AB4" s="82"/>
      <c r="AC4" s="82"/>
      <c r="AD4" s="82"/>
      <c r="AE4" s="82"/>
      <c r="AF4" s="82"/>
      <c r="AG4" s="82"/>
      <c r="AH4" s="82"/>
      <c r="AI4" s="82"/>
      <c r="AJ4" s="82" t="s">
        <v>
59</v>
      </c>
      <c r="AK4" s="82"/>
      <c r="AL4" s="82"/>
      <c r="AM4" s="82"/>
      <c r="AN4" s="82"/>
      <c r="AO4" s="82"/>
      <c r="AP4" s="82"/>
      <c r="AQ4" s="82"/>
      <c r="AR4" s="82"/>
      <c r="AS4" s="82"/>
      <c r="AT4" s="82"/>
      <c r="AU4" s="82" t="s">
        <v>
60</v>
      </c>
      <c r="AV4" s="82"/>
      <c r="AW4" s="82"/>
      <c r="AX4" s="82"/>
      <c r="AY4" s="82"/>
      <c r="AZ4" s="82"/>
      <c r="BA4" s="82"/>
      <c r="BB4" s="82"/>
      <c r="BC4" s="82"/>
      <c r="BD4" s="82"/>
      <c r="BE4" s="82"/>
      <c r="BF4" s="82" t="s">
        <v>
61</v>
      </c>
      <c r="BG4" s="82"/>
      <c r="BH4" s="82"/>
      <c r="BI4" s="82"/>
      <c r="BJ4" s="82"/>
      <c r="BK4" s="82"/>
      <c r="BL4" s="82"/>
      <c r="BM4" s="82"/>
      <c r="BN4" s="82"/>
      <c r="BO4" s="82"/>
      <c r="BP4" s="82"/>
      <c r="BQ4" s="82" t="s">
        <v>
62</v>
      </c>
      <c r="BR4" s="82"/>
      <c r="BS4" s="82"/>
      <c r="BT4" s="82"/>
      <c r="BU4" s="82"/>
      <c r="BV4" s="82"/>
      <c r="BW4" s="82"/>
      <c r="BX4" s="82"/>
      <c r="BY4" s="82"/>
      <c r="BZ4" s="82"/>
      <c r="CA4" s="82"/>
      <c r="CB4" s="82" t="s">
        <v>
63</v>
      </c>
      <c r="CC4" s="82"/>
      <c r="CD4" s="82"/>
      <c r="CE4" s="82"/>
      <c r="CF4" s="82"/>
      <c r="CG4" s="82"/>
      <c r="CH4" s="82"/>
      <c r="CI4" s="82"/>
      <c r="CJ4" s="82"/>
      <c r="CK4" s="82"/>
      <c r="CL4" s="82"/>
      <c r="CM4" s="82" t="s">
        <v>
64</v>
      </c>
      <c r="CN4" s="82"/>
      <c r="CO4" s="82"/>
      <c r="CP4" s="82"/>
      <c r="CQ4" s="82"/>
      <c r="CR4" s="82"/>
      <c r="CS4" s="82"/>
      <c r="CT4" s="82"/>
      <c r="CU4" s="82"/>
      <c r="CV4" s="82"/>
      <c r="CW4" s="82"/>
      <c r="CX4" s="82" t="s">
        <v>
65</v>
      </c>
      <c r="CY4" s="82"/>
      <c r="CZ4" s="82"/>
      <c r="DA4" s="82"/>
      <c r="DB4" s="82"/>
      <c r="DC4" s="82"/>
      <c r="DD4" s="82"/>
      <c r="DE4" s="82"/>
      <c r="DF4" s="82"/>
      <c r="DG4" s="82"/>
      <c r="DH4" s="82"/>
      <c r="DI4" s="82" t="s">
        <v>
66</v>
      </c>
      <c r="DJ4" s="82"/>
      <c r="DK4" s="82"/>
      <c r="DL4" s="82"/>
      <c r="DM4" s="82"/>
      <c r="DN4" s="82"/>
      <c r="DO4" s="82"/>
      <c r="DP4" s="82"/>
      <c r="DQ4" s="82"/>
      <c r="DR4" s="82"/>
      <c r="DS4" s="82"/>
      <c r="DT4" s="82" t="s">
        <v>
67</v>
      </c>
      <c r="DU4" s="82"/>
      <c r="DV4" s="82"/>
      <c r="DW4" s="82"/>
      <c r="DX4" s="82"/>
      <c r="DY4" s="82"/>
      <c r="DZ4" s="82"/>
      <c r="EA4" s="82"/>
      <c r="EB4" s="82"/>
      <c r="EC4" s="82"/>
      <c r="ED4" s="82"/>
      <c r="EE4" s="82" t="s">
        <v>
68</v>
      </c>
      <c r="EF4" s="82"/>
      <c r="EG4" s="82"/>
      <c r="EH4" s="82"/>
      <c r="EI4" s="82"/>
      <c r="EJ4" s="82"/>
      <c r="EK4" s="82"/>
      <c r="EL4" s="82"/>
      <c r="EM4" s="82"/>
      <c r="EN4" s="82"/>
      <c r="EO4" s="82"/>
    </row>
    <row r="5" spans="1:145" x14ac:dyDescent="0.15">
      <c r="A5" s="28" t="s">
        <v>
69</v>
      </c>
      <c r="B5" s="31"/>
      <c r="C5" s="31"/>
      <c r="D5" s="31"/>
      <c r="E5" s="31"/>
      <c r="F5" s="31"/>
      <c r="G5" s="31"/>
      <c r="H5" s="32" t="s">
        <v>
70</v>
      </c>
      <c r="I5" s="32" t="s">
        <v>
71</v>
      </c>
      <c r="J5" s="32" t="s">
        <v>
72</v>
      </c>
      <c r="K5" s="32" t="s">
        <v>
73</v>
      </c>
      <c r="L5" s="32" t="s">
        <v>
74</v>
      </c>
      <c r="M5" s="32" t="s">
        <v>
5</v>
      </c>
      <c r="N5" s="32" t="s">
        <v>
75</v>
      </c>
      <c r="O5" s="32" t="s">
        <v>
76</v>
      </c>
      <c r="P5" s="32" t="s">
        <v>
77</v>
      </c>
      <c r="Q5" s="32" t="s">
        <v>
78</v>
      </c>
      <c r="R5" s="32" t="s">
        <v>
79</v>
      </c>
      <c r="S5" s="32" t="s">
        <v>
80</v>
      </c>
      <c r="T5" s="32" t="s">
        <v>
81</v>
      </c>
      <c r="U5" s="32" t="s">
        <v>
82</v>
      </c>
      <c r="V5" s="32" t="s">
        <v>
83</v>
      </c>
      <c r="W5" s="32" t="s">
        <v>
84</v>
      </c>
      <c r="X5" s="32" t="s">
        <v>
85</v>
      </c>
      <c r="Y5" s="32" t="s">
        <v>
86</v>
      </c>
      <c r="Z5" s="32" t="s">
        <v>
87</v>
      </c>
      <c r="AA5" s="32" t="s">
        <v>
88</v>
      </c>
      <c r="AB5" s="32" t="s">
        <v>
89</v>
      </c>
      <c r="AC5" s="32" t="s">
        <v>
90</v>
      </c>
      <c r="AD5" s="32" t="s">
        <v>
91</v>
      </c>
      <c r="AE5" s="32" t="s">
        <v>
92</v>
      </c>
      <c r="AF5" s="32" t="s">
        <v>
93</v>
      </c>
      <c r="AG5" s="32" t="s">
        <v>
94</v>
      </c>
      <c r="AH5" s="32" t="s">
        <v>
95</v>
      </c>
      <c r="AI5" s="32" t="s">
        <v>
31</v>
      </c>
      <c r="AJ5" s="32" t="s">
        <v>
86</v>
      </c>
      <c r="AK5" s="32" t="s">
        <v>
87</v>
      </c>
      <c r="AL5" s="32" t="s">
        <v>
88</v>
      </c>
      <c r="AM5" s="32" t="s">
        <v>
89</v>
      </c>
      <c r="AN5" s="32" t="s">
        <v>
90</v>
      </c>
      <c r="AO5" s="32" t="s">
        <v>
91</v>
      </c>
      <c r="AP5" s="32" t="s">
        <v>
92</v>
      </c>
      <c r="AQ5" s="32" t="s">
        <v>
93</v>
      </c>
      <c r="AR5" s="32" t="s">
        <v>
94</v>
      </c>
      <c r="AS5" s="32" t="s">
        <v>
95</v>
      </c>
      <c r="AT5" s="32" t="s">
        <v>
96</v>
      </c>
      <c r="AU5" s="32" t="s">
        <v>
86</v>
      </c>
      <c r="AV5" s="32" t="s">
        <v>
87</v>
      </c>
      <c r="AW5" s="32" t="s">
        <v>
88</v>
      </c>
      <c r="AX5" s="32" t="s">
        <v>
89</v>
      </c>
      <c r="AY5" s="32" t="s">
        <v>
90</v>
      </c>
      <c r="AZ5" s="32" t="s">
        <v>
91</v>
      </c>
      <c r="BA5" s="32" t="s">
        <v>
92</v>
      </c>
      <c r="BB5" s="32" t="s">
        <v>
93</v>
      </c>
      <c r="BC5" s="32" t="s">
        <v>
94</v>
      </c>
      <c r="BD5" s="32" t="s">
        <v>
95</v>
      </c>
      <c r="BE5" s="32" t="s">
        <v>
96</v>
      </c>
      <c r="BF5" s="32" t="s">
        <v>
86</v>
      </c>
      <c r="BG5" s="32" t="s">
        <v>
87</v>
      </c>
      <c r="BH5" s="32" t="s">
        <v>
88</v>
      </c>
      <c r="BI5" s="32" t="s">
        <v>
89</v>
      </c>
      <c r="BJ5" s="32" t="s">
        <v>
90</v>
      </c>
      <c r="BK5" s="32" t="s">
        <v>
91</v>
      </c>
      <c r="BL5" s="32" t="s">
        <v>
92</v>
      </c>
      <c r="BM5" s="32" t="s">
        <v>
93</v>
      </c>
      <c r="BN5" s="32" t="s">
        <v>
94</v>
      </c>
      <c r="BO5" s="32" t="s">
        <v>
95</v>
      </c>
      <c r="BP5" s="32" t="s">
        <v>
96</v>
      </c>
      <c r="BQ5" s="32" t="s">
        <v>
86</v>
      </c>
      <c r="BR5" s="32" t="s">
        <v>
87</v>
      </c>
      <c r="BS5" s="32" t="s">
        <v>
88</v>
      </c>
      <c r="BT5" s="32" t="s">
        <v>
89</v>
      </c>
      <c r="BU5" s="32" t="s">
        <v>
90</v>
      </c>
      <c r="BV5" s="32" t="s">
        <v>
91</v>
      </c>
      <c r="BW5" s="32" t="s">
        <v>
92</v>
      </c>
      <c r="BX5" s="32" t="s">
        <v>
93</v>
      </c>
      <c r="BY5" s="32" t="s">
        <v>
94</v>
      </c>
      <c r="BZ5" s="32" t="s">
        <v>
95</v>
      </c>
      <c r="CA5" s="32" t="s">
        <v>
96</v>
      </c>
      <c r="CB5" s="32" t="s">
        <v>
86</v>
      </c>
      <c r="CC5" s="32" t="s">
        <v>
87</v>
      </c>
      <c r="CD5" s="32" t="s">
        <v>
88</v>
      </c>
      <c r="CE5" s="32" t="s">
        <v>
89</v>
      </c>
      <c r="CF5" s="32" t="s">
        <v>
90</v>
      </c>
      <c r="CG5" s="32" t="s">
        <v>
91</v>
      </c>
      <c r="CH5" s="32" t="s">
        <v>
92</v>
      </c>
      <c r="CI5" s="32" t="s">
        <v>
93</v>
      </c>
      <c r="CJ5" s="32" t="s">
        <v>
94</v>
      </c>
      <c r="CK5" s="32" t="s">
        <v>
95</v>
      </c>
      <c r="CL5" s="32" t="s">
        <v>
96</v>
      </c>
      <c r="CM5" s="32" t="s">
        <v>
86</v>
      </c>
      <c r="CN5" s="32" t="s">
        <v>
87</v>
      </c>
      <c r="CO5" s="32" t="s">
        <v>
88</v>
      </c>
      <c r="CP5" s="32" t="s">
        <v>
89</v>
      </c>
      <c r="CQ5" s="32" t="s">
        <v>
90</v>
      </c>
      <c r="CR5" s="32" t="s">
        <v>
91</v>
      </c>
      <c r="CS5" s="32" t="s">
        <v>
92</v>
      </c>
      <c r="CT5" s="32" t="s">
        <v>
93</v>
      </c>
      <c r="CU5" s="32" t="s">
        <v>
94</v>
      </c>
      <c r="CV5" s="32" t="s">
        <v>
95</v>
      </c>
      <c r="CW5" s="32" t="s">
        <v>
96</v>
      </c>
      <c r="CX5" s="32" t="s">
        <v>
86</v>
      </c>
      <c r="CY5" s="32" t="s">
        <v>
87</v>
      </c>
      <c r="CZ5" s="32" t="s">
        <v>
88</v>
      </c>
      <c r="DA5" s="32" t="s">
        <v>
89</v>
      </c>
      <c r="DB5" s="32" t="s">
        <v>
90</v>
      </c>
      <c r="DC5" s="32" t="s">
        <v>
91</v>
      </c>
      <c r="DD5" s="32" t="s">
        <v>
92</v>
      </c>
      <c r="DE5" s="32" t="s">
        <v>
93</v>
      </c>
      <c r="DF5" s="32" t="s">
        <v>
94</v>
      </c>
      <c r="DG5" s="32" t="s">
        <v>
95</v>
      </c>
      <c r="DH5" s="32" t="s">
        <v>
96</v>
      </c>
      <c r="DI5" s="32" t="s">
        <v>
86</v>
      </c>
      <c r="DJ5" s="32" t="s">
        <v>
87</v>
      </c>
      <c r="DK5" s="32" t="s">
        <v>
88</v>
      </c>
      <c r="DL5" s="32" t="s">
        <v>
89</v>
      </c>
      <c r="DM5" s="32" t="s">
        <v>
90</v>
      </c>
      <c r="DN5" s="32" t="s">
        <v>
91</v>
      </c>
      <c r="DO5" s="32" t="s">
        <v>
92</v>
      </c>
      <c r="DP5" s="32" t="s">
        <v>
93</v>
      </c>
      <c r="DQ5" s="32" t="s">
        <v>
94</v>
      </c>
      <c r="DR5" s="32" t="s">
        <v>
95</v>
      </c>
      <c r="DS5" s="32" t="s">
        <v>
96</v>
      </c>
      <c r="DT5" s="32" t="s">
        <v>
86</v>
      </c>
      <c r="DU5" s="32" t="s">
        <v>
87</v>
      </c>
      <c r="DV5" s="32" t="s">
        <v>
88</v>
      </c>
      <c r="DW5" s="32" t="s">
        <v>
89</v>
      </c>
      <c r="DX5" s="32" t="s">
        <v>
90</v>
      </c>
      <c r="DY5" s="32" t="s">
        <v>
91</v>
      </c>
      <c r="DZ5" s="32" t="s">
        <v>
92</v>
      </c>
      <c r="EA5" s="32" t="s">
        <v>
93</v>
      </c>
      <c r="EB5" s="32" t="s">
        <v>
94</v>
      </c>
      <c r="EC5" s="32" t="s">
        <v>
95</v>
      </c>
      <c r="ED5" s="32" t="s">
        <v>
96</v>
      </c>
      <c r="EE5" s="32" t="s">
        <v>
86</v>
      </c>
      <c r="EF5" s="32" t="s">
        <v>
87</v>
      </c>
      <c r="EG5" s="32" t="s">
        <v>
88</v>
      </c>
      <c r="EH5" s="32" t="s">
        <v>
89</v>
      </c>
      <c r="EI5" s="32" t="s">
        <v>
90</v>
      </c>
      <c r="EJ5" s="32" t="s">
        <v>
91</v>
      </c>
      <c r="EK5" s="32" t="s">
        <v>
92</v>
      </c>
      <c r="EL5" s="32" t="s">
        <v>
93</v>
      </c>
      <c r="EM5" s="32" t="s">
        <v>
94</v>
      </c>
      <c r="EN5" s="32" t="s">
        <v>
95</v>
      </c>
      <c r="EO5" s="32" t="s">
        <v>
96</v>
      </c>
    </row>
    <row r="6" spans="1:145" s="36" customFormat="1" x14ac:dyDescent="0.15">
      <c r="A6" s="28" t="s">
        <v>
97</v>
      </c>
      <c r="B6" s="33">
        <f>
B7</f>
        <v>
2019</v>
      </c>
      <c r="C6" s="33">
        <f t="shared" ref="C6:X6" si="3">
C7</f>
        <v>
132080</v>
      </c>
      <c r="D6" s="33">
        <f t="shared" si="3"/>
        <v>
47</v>
      </c>
      <c r="E6" s="33">
        <f t="shared" si="3"/>
        <v>
17</v>
      </c>
      <c r="F6" s="33">
        <f t="shared" si="3"/>
        <v>
1</v>
      </c>
      <c r="G6" s="33">
        <f t="shared" si="3"/>
        <v>
0</v>
      </c>
      <c r="H6" s="33" t="str">
        <f t="shared" si="3"/>
        <v>
東京都　調布市</v>
      </c>
      <c r="I6" s="33" t="str">
        <f t="shared" si="3"/>
        <v>
法非適用</v>
      </c>
      <c r="J6" s="33" t="str">
        <f t="shared" si="3"/>
        <v>
下水道事業</v>
      </c>
      <c r="K6" s="33" t="str">
        <f t="shared" si="3"/>
        <v>
公共下水道</v>
      </c>
      <c r="L6" s="33" t="str">
        <f t="shared" si="3"/>
        <v>
Aa</v>
      </c>
      <c r="M6" s="33" t="str">
        <f t="shared" si="3"/>
        <v>
非設置</v>
      </c>
      <c r="N6" s="34" t="str">
        <f t="shared" si="3"/>
        <v>
-</v>
      </c>
      <c r="O6" s="34" t="str">
        <f t="shared" si="3"/>
        <v>
該当数値なし</v>
      </c>
      <c r="P6" s="34">
        <f t="shared" si="3"/>
        <v>
100</v>
      </c>
      <c r="Q6" s="34">
        <f t="shared" si="3"/>
        <v>
80</v>
      </c>
      <c r="R6" s="34">
        <f t="shared" si="3"/>
        <v>
1276</v>
      </c>
      <c r="S6" s="34">
        <f t="shared" si="3"/>
        <v>
237054</v>
      </c>
      <c r="T6" s="34">
        <f t="shared" si="3"/>
        <v>
21.58</v>
      </c>
      <c r="U6" s="34">
        <f t="shared" si="3"/>
        <v>
10984.89</v>
      </c>
      <c r="V6" s="34">
        <f t="shared" si="3"/>
        <v>
237506</v>
      </c>
      <c r="W6" s="34">
        <f t="shared" si="3"/>
        <v>
19.55</v>
      </c>
      <c r="X6" s="34">
        <f t="shared" si="3"/>
        <v>
12148.64</v>
      </c>
      <c r="Y6" s="35">
        <f>
IF(Y7="",NA(),Y7)</f>
        <v>
103.53</v>
      </c>
      <c r="Z6" s="35">
        <f t="shared" ref="Z6:AH6" si="4">
IF(Z7="",NA(),Z7)</f>
        <v>
104.51</v>
      </c>
      <c r="AA6" s="35">
        <f t="shared" si="4"/>
        <v>
102.19</v>
      </c>
      <c r="AB6" s="35">
        <f t="shared" si="4"/>
        <v>
105.58</v>
      </c>
      <c r="AC6" s="35">
        <f t="shared" si="4"/>
        <v>
110.84</v>
      </c>
      <c r="AD6" s="34" t="e">
        <f t="shared" si="4"/>
        <v>
#N/A</v>
      </c>
      <c r="AE6" s="34" t="e">
        <f t="shared" si="4"/>
        <v>
#N/A</v>
      </c>
      <c r="AF6" s="34" t="e">
        <f t="shared" si="4"/>
        <v>
#N/A</v>
      </c>
      <c r="AG6" s="34" t="e">
        <f t="shared" si="4"/>
        <v>
#N/A</v>
      </c>
      <c r="AH6" s="34" t="e">
        <f t="shared" si="4"/>
        <v>
#N/A</v>
      </c>
      <c r="AI6" s="34" t="str">
        <f>
IF(AI7="","",IF(AI7="-","【-】","【"&amp;SUBSTITUTE(TEXT(AI7,"#,##0.00"),"-","△")&amp;"】"))</f>
        <v/>
      </c>
      <c r="AJ6" s="34" t="e">
        <f>
IF(AJ7="",NA(),AJ7)</f>
        <v>
#N/A</v>
      </c>
      <c r="AK6" s="34" t="e">
        <f t="shared" ref="AK6:AS6" si="5">
IF(AK7="",NA(),AK7)</f>
        <v>
#N/A</v>
      </c>
      <c r="AL6" s="34" t="e">
        <f t="shared" si="5"/>
        <v>
#N/A</v>
      </c>
      <c r="AM6" s="34" t="e">
        <f t="shared" si="5"/>
        <v>
#N/A</v>
      </c>
      <c r="AN6" s="34" t="e">
        <f t="shared" si="5"/>
        <v>
#N/A</v>
      </c>
      <c r="AO6" s="34" t="e">
        <f t="shared" si="5"/>
        <v>
#N/A</v>
      </c>
      <c r="AP6" s="34" t="e">
        <f t="shared" si="5"/>
        <v>
#N/A</v>
      </c>
      <c r="AQ6" s="34" t="e">
        <f t="shared" si="5"/>
        <v>
#N/A</v>
      </c>
      <c r="AR6" s="34" t="e">
        <f t="shared" si="5"/>
        <v>
#N/A</v>
      </c>
      <c r="AS6" s="34" t="e">
        <f t="shared" si="5"/>
        <v>
#N/A</v>
      </c>
      <c r="AT6" s="34" t="str">
        <f>
IF(AT7="","",IF(AT7="-","【-】","【"&amp;SUBSTITUTE(TEXT(AT7,"#,##0.00"),"-","△")&amp;"】"))</f>
        <v/>
      </c>
      <c r="AU6" s="34" t="e">
        <f>
IF(AU7="",NA(),AU7)</f>
        <v>
#N/A</v>
      </c>
      <c r="AV6" s="34" t="e">
        <f t="shared" ref="AV6:BD6" si="6">
IF(AV7="",NA(),AV7)</f>
        <v>
#N/A</v>
      </c>
      <c r="AW6" s="34" t="e">
        <f t="shared" si="6"/>
        <v>
#N/A</v>
      </c>
      <c r="AX6" s="34" t="e">
        <f t="shared" si="6"/>
        <v>
#N/A</v>
      </c>
      <c r="AY6" s="34" t="e">
        <f t="shared" si="6"/>
        <v>
#N/A</v>
      </c>
      <c r="AZ6" s="34" t="e">
        <f t="shared" si="6"/>
        <v>
#N/A</v>
      </c>
      <c r="BA6" s="34" t="e">
        <f t="shared" si="6"/>
        <v>
#N/A</v>
      </c>
      <c r="BB6" s="34" t="e">
        <f t="shared" si="6"/>
        <v>
#N/A</v>
      </c>
      <c r="BC6" s="34" t="e">
        <f t="shared" si="6"/>
        <v>
#N/A</v>
      </c>
      <c r="BD6" s="34" t="e">
        <f t="shared" si="6"/>
        <v>
#N/A</v>
      </c>
      <c r="BE6" s="34" t="str">
        <f>
IF(BE7="","",IF(BE7="-","【-】","【"&amp;SUBSTITUTE(TEXT(BE7,"#,##0.00"),"-","△")&amp;"】"))</f>
        <v/>
      </c>
      <c r="BF6" s="35">
        <f>
IF(BF7="",NA(),BF7)</f>
        <v>
107.22</v>
      </c>
      <c r="BG6" s="35">
        <f t="shared" ref="BG6:BO6" si="7">
IF(BG7="",NA(),BG7)</f>
        <v>
136.38999999999999</v>
      </c>
      <c r="BH6" s="35">
        <f t="shared" si="7"/>
        <v>
136.69999999999999</v>
      </c>
      <c r="BI6" s="35">
        <f t="shared" si="7"/>
        <v>
138.61000000000001</v>
      </c>
      <c r="BJ6" s="35">
        <f t="shared" si="7"/>
        <v>
156.44999999999999</v>
      </c>
      <c r="BK6" s="35">
        <f t="shared" si="7"/>
        <v>
642.57000000000005</v>
      </c>
      <c r="BL6" s="35">
        <f t="shared" si="7"/>
        <v>
599.92999999999995</v>
      </c>
      <c r="BM6" s="35">
        <f t="shared" si="7"/>
        <v>
573.73</v>
      </c>
      <c r="BN6" s="35">
        <f t="shared" si="7"/>
        <v>
514.27</v>
      </c>
      <c r="BO6" s="35">
        <f t="shared" si="7"/>
        <v>
517.34</v>
      </c>
      <c r="BP6" s="34" t="str">
        <f>
IF(BP7="","",IF(BP7="-","【-】","【"&amp;SUBSTITUTE(TEXT(BP7,"#,##0.00"),"-","△")&amp;"】"))</f>
        <v>
【682.51】</v>
      </c>
      <c r="BQ6" s="35">
        <f>
IF(BQ7="",NA(),BQ7)</f>
        <v>
130.21</v>
      </c>
      <c r="BR6" s="35">
        <f t="shared" ref="BR6:BZ6" si="8">
IF(BR7="",NA(),BR7)</f>
        <v>
122.19</v>
      </c>
      <c r="BS6" s="35">
        <f t="shared" si="8"/>
        <v>
127.42</v>
      </c>
      <c r="BT6" s="35">
        <f t="shared" si="8"/>
        <v>
123.7</v>
      </c>
      <c r="BU6" s="35">
        <f t="shared" si="8"/>
        <v>
118.54</v>
      </c>
      <c r="BV6" s="35">
        <f t="shared" si="8"/>
        <v>
94.3</v>
      </c>
      <c r="BW6" s="35">
        <f t="shared" si="8"/>
        <v>
95.76</v>
      </c>
      <c r="BX6" s="35">
        <f t="shared" si="8"/>
        <v>
100.74</v>
      </c>
      <c r="BY6" s="35">
        <f t="shared" si="8"/>
        <v>
100.34</v>
      </c>
      <c r="BZ6" s="35">
        <f t="shared" si="8"/>
        <v>
99.89</v>
      </c>
      <c r="CA6" s="34" t="str">
        <f>
IF(CA7="","",IF(CA7="-","【-】","【"&amp;SUBSTITUTE(TEXT(CA7,"#,##0.00"),"-","△")&amp;"】"))</f>
        <v>
【100.34】</v>
      </c>
      <c r="CB6" s="35">
        <f>
IF(CB7="",NA(),CB7)</f>
        <v>
64.849999999999994</v>
      </c>
      <c r="CC6" s="35">
        <f t="shared" ref="CC6:CK6" si="9">
IF(CC7="",NA(),CC7)</f>
        <v>
68.91</v>
      </c>
      <c r="CD6" s="35">
        <f t="shared" si="9"/>
        <v>
66.069999999999993</v>
      </c>
      <c r="CE6" s="35">
        <f t="shared" si="9"/>
        <v>
67.540000000000006</v>
      </c>
      <c r="CF6" s="35">
        <f t="shared" si="9"/>
        <v>
65.08</v>
      </c>
      <c r="CG6" s="35">
        <f t="shared" si="9"/>
        <v>
120.18</v>
      </c>
      <c r="CH6" s="35">
        <f t="shared" si="9"/>
        <v>
119</v>
      </c>
      <c r="CI6" s="35">
        <f t="shared" si="9"/>
        <v>
112.75</v>
      </c>
      <c r="CJ6" s="35">
        <f t="shared" si="9"/>
        <v>
113.49</v>
      </c>
      <c r="CK6" s="35">
        <f t="shared" si="9"/>
        <v>
112.4</v>
      </c>
      <c r="CL6" s="34" t="str">
        <f>
IF(CL7="","",IF(CL7="-","【-】","【"&amp;SUBSTITUTE(TEXT(CL7,"#,##0.00"),"-","△")&amp;"】"))</f>
        <v>
【136.15】</v>
      </c>
      <c r="CM6" s="35" t="str">
        <f>
IF(CM7="",NA(),CM7)</f>
        <v>
-</v>
      </c>
      <c r="CN6" s="35" t="str">
        <f t="shared" ref="CN6:CV6" si="10">
IF(CN7="",NA(),CN7)</f>
        <v>
-</v>
      </c>
      <c r="CO6" s="35" t="str">
        <f t="shared" si="10"/>
        <v>
-</v>
      </c>
      <c r="CP6" s="35" t="str">
        <f t="shared" si="10"/>
        <v>
-</v>
      </c>
      <c r="CQ6" s="35" t="str">
        <f t="shared" si="10"/>
        <v>
-</v>
      </c>
      <c r="CR6" s="35">
        <f t="shared" si="10"/>
        <v>
64.81</v>
      </c>
      <c r="CS6" s="35">
        <f t="shared" si="10"/>
        <v>
64.66</v>
      </c>
      <c r="CT6" s="35">
        <f t="shared" si="10"/>
        <v>
64.650000000000006</v>
      </c>
      <c r="CU6" s="35">
        <f t="shared" si="10"/>
        <v>
62.96</v>
      </c>
      <c r="CV6" s="35">
        <f t="shared" si="10"/>
        <v>
62.97</v>
      </c>
      <c r="CW6" s="34" t="str">
        <f>
IF(CW7="","",IF(CW7="-","【-】","【"&amp;SUBSTITUTE(TEXT(CW7,"#,##0.00"),"-","△")&amp;"】"))</f>
        <v>
【59.64】</v>
      </c>
      <c r="CX6" s="35">
        <f>
IF(CX7="",NA(),CX7)</f>
        <v>
99.97</v>
      </c>
      <c r="CY6" s="35">
        <f t="shared" ref="CY6:DG6" si="11">
IF(CY7="",NA(),CY7)</f>
        <v>
99.97</v>
      </c>
      <c r="CZ6" s="35">
        <f t="shared" si="11"/>
        <v>
99.97</v>
      </c>
      <c r="DA6" s="35">
        <f t="shared" si="11"/>
        <v>
99.97</v>
      </c>
      <c r="DB6" s="35">
        <f t="shared" si="11"/>
        <v>
99.97</v>
      </c>
      <c r="DC6" s="35">
        <f t="shared" si="11"/>
        <v>
96.89</v>
      </c>
      <c r="DD6" s="35">
        <f t="shared" si="11"/>
        <v>
97.08</v>
      </c>
      <c r="DE6" s="35">
        <f t="shared" si="11"/>
        <v>
97.4</v>
      </c>
      <c r="DF6" s="35">
        <f t="shared" si="11"/>
        <v>
96.96</v>
      </c>
      <c r="DG6" s="35">
        <f t="shared" si="11"/>
        <v>
96.97</v>
      </c>
      <c r="DH6" s="34" t="str">
        <f>
IF(DH7="","",IF(DH7="-","【-】","【"&amp;SUBSTITUTE(TEXT(DH7,"#,##0.00"),"-","△")&amp;"】"))</f>
        <v>
【95.35】</v>
      </c>
      <c r="DI6" s="34" t="e">
        <f>
IF(DI7="",NA(),DI7)</f>
        <v>
#N/A</v>
      </c>
      <c r="DJ6" s="34" t="e">
        <f t="shared" ref="DJ6:DR6" si="12">
IF(DJ7="",NA(),DJ7)</f>
        <v>
#N/A</v>
      </c>
      <c r="DK6" s="34" t="e">
        <f t="shared" si="12"/>
        <v>
#N/A</v>
      </c>
      <c r="DL6" s="34" t="e">
        <f t="shared" si="12"/>
        <v>
#N/A</v>
      </c>
      <c r="DM6" s="34" t="e">
        <f t="shared" si="12"/>
        <v>
#N/A</v>
      </c>
      <c r="DN6" s="34" t="e">
        <f t="shared" si="12"/>
        <v>
#N/A</v>
      </c>
      <c r="DO6" s="34" t="e">
        <f t="shared" si="12"/>
        <v>
#N/A</v>
      </c>
      <c r="DP6" s="34" t="e">
        <f t="shared" si="12"/>
        <v>
#N/A</v>
      </c>
      <c r="DQ6" s="34" t="e">
        <f t="shared" si="12"/>
        <v>
#N/A</v>
      </c>
      <c r="DR6" s="34" t="e">
        <f t="shared" si="12"/>
        <v>
#N/A</v>
      </c>
      <c r="DS6" s="34" t="str">
        <f>
IF(DS7="","",IF(DS7="-","【-】","【"&amp;SUBSTITUTE(TEXT(DS7,"#,##0.00"),"-","△")&amp;"】"))</f>
        <v/>
      </c>
      <c r="DT6" s="34" t="e">
        <f>
IF(DT7="",NA(),DT7)</f>
        <v>
#N/A</v>
      </c>
      <c r="DU6" s="34" t="e">
        <f t="shared" ref="DU6:EC6" si="13">
IF(DU7="",NA(),DU7)</f>
        <v>
#N/A</v>
      </c>
      <c r="DV6" s="34" t="e">
        <f t="shared" si="13"/>
        <v>
#N/A</v>
      </c>
      <c r="DW6" s="34" t="e">
        <f t="shared" si="13"/>
        <v>
#N/A</v>
      </c>
      <c r="DX6" s="34" t="e">
        <f t="shared" si="13"/>
        <v>
#N/A</v>
      </c>
      <c r="DY6" s="34" t="e">
        <f t="shared" si="13"/>
        <v>
#N/A</v>
      </c>
      <c r="DZ6" s="34" t="e">
        <f t="shared" si="13"/>
        <v>
#N/A</v>
      </c>
      <c r="EA6" s="34" t="e">
        <f t="shared" si="13"/>
        <v>
#N/A</v>
      </c>
      <c r="EB6" s="34" t="e">
        <f t="shared" si="13"/>
        <v>
#N/A</v>
      </c>
      <c r="EC6" s="34" t="e">
        <f t="shared" si="13"/>
        <v>
#N/A</v>
      </c>
      <c r="ED6" s="34" t="str">
        <f>
IF(ED7="","",IF(ED7="-","【-】","【"&amp;SUBSTITUTE(TEXT(ED7,"#,##0.00"),"-","△")&amp;"】"))</f>
        <v/>
      </c>
      <c r="EE6" s="34">
        <f>
IF(EE7="",NA(),EE7)</f>
        <v>
0</v>
      </c>
      <c r="EF6" s="35">
        <f t="shared" ref="EF6:EN6" si="14">
IF(EF7="",NA(),EF7)</f>
        <v>
0.04</v>
      </c>
      <c r="EG6" s="35">
        <f t="shared" si="14"/>
        <v>
0.11</v>
      </c>
      <c r="EH6" s="35">
        <f t="shared" si="14"/>
        <v>
0.08</v>
      </c>
      <c r="EI6" s="35">
        <f t="shared" si="14"/>
        <v>
0.01</v>
      </c>
      <c r="EJ6" s="35">
        <f t="shared" si="14"/>
        <v>
0.13</v>
      </c>
      <c r="EK6" s="35">
        <f t="shared" si="14"/>
        <v>
0.16</v>
      </c>
      <c r="EL6" s="35">
        <f t="shared" si="14"/>
        <v>
0.16</v>
      </c>
      <c r="EM6" s="35">
        <f t="shared" si="14"/>
        <v>
0.16</v>
      </c>
      <c r="EN6" s="35">
        <f t="shared" si="14"/>
        <v>
0.16</v>
      </c>
      <c r="EO6" s="34" t="str">
        <f>
IF(EO7="","",IF(EO7="-","【-】","【"&amp;SUBSTITUTE(TEXT(EO7,"#,##0.00"),"-","△")&amp;"】"))</f>
        <v>
【0.22】</v>
      </c>
    </row>
    <row r="7" spans="1:145" s="36" customFormat="1" x14ac:dyDescent="0.15">
      <c r="A7" s="28"/>
      <c r="B7" s="37">
        <v>
2019</v>
      </c>
      <c r="C7" s="37">
        <v>
132080</v>
      </c>
      <c r="D7" s="37">
        <v>
47</v>
      </c>
      <c r="E7" s="37">
        <v>
17</v>
      </c>
      <c r="F7" s="37">
        <v>
1</v>
      </c>
      <c r="G7" s="37">
        <v>
0</v>
      </c>
      <c r="H7" s="37" t="s">
        <v>
98</v>
      </c>
      <c r="I7" s="37" t="s">
        <v>
99</v>
      </c>
      <c r="J7" s="37" t="s">
        <v>
100</v>
      </c>
      <c r="K7" s="37" t="s">
        <v>
101</v>
      </c>
      <c r="L7" s="37" t="s">
        <v>
102</v>
      </c>
      <c r="M7" s="37" t="s">
        <v>
103</v>
      </c>
      <c r="N7" s="38" t="s">
        <v>
104</v>
      </c>
      <c r="O7" s="38" t="s">
        <v>
105</v>
      </c>
      <c r="P7" s="38">
        <v>
100</v>
      </c>
      <c r="Q7" s="38">
        <v>
80</v>
      </c>
      <c r="R7" s="38">
        <v>
1276</v>
      </c>
      <c r="S7" s="38">
        <v>
237054</v>
      </c>
      <c r="T7" s="38">
        <v>
21.58</v>
      </c>
      <c r="U7" s="38">
        <v>
10984.89</v>
      </c>
      <c r="V7" s="38">
        <v>
237506</v>
      </c>
      <c r="W7" s="38">
        <v>
19.55</v>
      </c>
      <c r="X7" s="38">
        <v>
12148.64</v>
      </c>
      <c r="Y7" s="38">
        <v>
103.53</v>
      </c>
      <c r="Z7" s="38">
        <v>
104.51</v>
      </c>
      <c r="AA7" s="38">
        <v>
102.19</v>
      </c>
      <c r="AB7" s="38">
        <v>
105.58</v>
      </c>
      <c r="AC7" s="38">
        <v>
110.84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
107.22</v>
      </c>
      <c r="BG7" s="38">
        <v>
136.38999999999999</v>
      </c>
      <c r="BH7" s="38">
        <v>
136.69999999999999</v>
      </c>
      <c r="BI7" s="38">
        <v>
138.61000000000001</v>
      </c>
      <c r="BJ7" s="38">
        <v>
156.44999999999999</v>
      </c>
      <c r="BK7" s="38">
        <v>
642.57000000000005</v>
      </c>
      <c r="BL7" s="38">
        <v>
599.92999999999995</v>
      </c>
      <c r="BM7" s="38">
        <v>
573.73</v>
      </c>
      <c r="BN7" s="38">
        <v>
514.27</v>
      </c>
      <c r="BO7" s="38">
        <v>
517.34</v>
      </c>
      <c r="BP7" s="38">
        <v>
682.51</v>
      </c>
      <c r="BQ7" s="38">
        <v>
130.21</v>
      </c>
      <c r="BR7" s="38">
        <v>
122.19</v>
      </c>
      <c r="BS7" s="38">
        <v>
127.42</v>
      </c>
      <c r="BT7" s="38">
        <v>
123.7</v>
      </c>
      <c r="BU7" s="38">
        <v>
118.54</v>
      </c>
      <c r="BV7" s="38">
        <v>
94.3</v>
      </c>
      <c r="BW7" s="38">
        <v>
95.76</v>
      </c>
      <c r="BX7" s="38">
        <v>
100.74</v>
      </c>
      <c r="BY7" s="38">
        <v>
100.34</v>
      </c>
      <c r="BZ7" s="38">
        <v>
99.89</v>
      </c>
      <c r="CA7" s="38">
        <v>
100.34</v>
      </c>
      <c r="CB7" s="38">
        <v>
64.849999999999994</v>
      </c>
      <c r="CC7" s="38">
        <v>
68.91</v>
      </c>
      <c r="CD7" s="38">
        <v>
66.069999999999993</v>
      </c>
      <c r="CE7" s="38">
        <v>
67.540000000000006</v>
      </c>
      <c r="CF7" s="38">
        <v>
65.08</v>
      </c>
      <c r="CG7" s="38">
        <v>
120.18</v>
      </c>
      <c r="CH7" s="38">
        <v>
119</v>
      </c>
      <c r="CI7" s="38">
        <v>
112.75</v>
      </c>
      <c r="CJ7" s="38">
        <v>
113.49</v>
      </c>
      <c r="CK7" s="38">
        <v>
112.4</v>
      </c>
      <c r="CL7" s="38">
        <v>
136.15</v>
      </c>
      <c r="CM7" s="38" t="s">
        <v>
104</v>
      </c>
      <c r="CN7" s="38" t="s">
        <v>
104</v>
      </c>
      <c r="CO7" s="38" t="s">
        <v>
104</v>
      </c>
      <c r="CP7" s="38" t="s">
        <v>
104</v>
      </c>
      <c r="CQ7" s="38" t="s">
        <v>
104</v>
      </c>
      <c r="CR7" s="38">
        <v>
64.81</v>
      </c>
      <c r="CS7" s="38">
        <v>
64.66</v>
      </c>
      <c r="CT7" s="38">
        <v>
64.650000000000006</v>
      </c>
      <c r="CU7" s="38">
        <v>
62.96</v>
      </c>
      <c r="CV7" s="38">
        <v>
62.97</v>
      </c>
      <c r="CW7" s="38">
        <v>
59.64</v>
      </c>
      <c r="CX7" s="38">
        <v>
99.97</v>
      </c>
      <c r="CY7" s="38">
        <v>
99.97</v>
      </c>
      <c r="CZ7" s="38">
        <v>
99.97</v>
      </c>
      <c r="DA7" s="38">
        <v>
99.97</v>
      </c>
      <c r="DB7" s="38">
        <v>
99.97</v>
      </c>
      <c r="DC7" s="38">
        <v>
96.89</v>
      </c>
      <c r="DD7" s="38">
        <v>
97.08</v>
      </c>
      <c r="DE7" s="38">
        <v>
97.4</v>
      </c>
      <c r="DF7" s="38">
        <v>
96.96</v>
      </c>
      <c r="DG7" s="38">
        <v>
96.97</v>
      </c>
      <c r="DH7" s="38">
        <v>
95.35</v>
      </c>
      <c r="DI7" s="38"/>
      <c r="DJ7" s="38"/>
      <c r="DK7" s="38"/>
      <c r="DL7" s="38"/>
      <c r="DM7" s="38"/>
      <c r="DN7" s="38"/>
      <c r="DO7" s="38"/>
      <c r="DP7" s="38"/>
      <c r="DQ7" s="38"/>
      <c r="DR7" s="38"/>
      <c r="DS7" s="38"/>
      <c r="DT7" s="38"/>
      <c r="DU7" s="38"/>
      <c r="DV7" s="38"/>
      <c r="DW7" s="38"/>
      <c r="DX7" s="38"/>
      <c r="DY7" s="38"/>
      <c r="DZ7" s="38"/>
      <c r="EA7" s="38"/>
      <c r="EB7" s="38"/>
      <c r="EC7" s="38"/>
      <c r="ED7" s="38"/>
      <c r="EE7" s="38">
        <v>
0</v>
      </c>
      <c r="EF7" s="38">
        <v>
0.04</v>
      </c>
      <c r="EG7" s="38">
        <v>
0.11</v>
      </c>
      <c r="EH7" s="38">
        <v>
0.08</v>
      </c>
      <c r="EI7" s="38">
        <v>
0.01</v>
      </c>
      <c r="EJ7" s="38">
        <v>
0.13</v>
      </c>
      <c r="EK7" s="38">
        <v>
0.16</v>
      </c>
      <c r="EL7" s="38">
        <v>
0.16</v>
      </c>
      <c r="EM7" s="38">
        <v>
0.16</v>
      </c>
      <c r="EN7" s="38">
        <v>
0.16</v>
      </c>
      <c r="EO7" s="38">
        <v>
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
106</v>
      </c>
      <c r="C9" s="40" t="s">
        <v>
107</v>
      </c>
      <c r="D9" s="40" t="s">
        <v>
108</v>
      </c>
      <c r="E9" s="40" t="s">
        <v>
109</v>
      </c>
      <c r="F9" s="40" t="s">
        <v>
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
48</v>
      </c>
      <c r="B10" s="41">
        <f t="shared" ref="B10:E10" si="15">
DATEVALUE($B7+12-B11&amp;"/1/"&amp;B12)</f>
        <v>
46388</v>
      </c>
      <c r="C10" s="41">
        <f t="shared" si="15"/>
        <v>
46753</v>
      </c>
      <c r="D10" s="41">
        <f t="shared" si="15"/>
        <v>
47119</v>
      </c>
      <c r="E10" s="41">
        <f t="shared" si="15"/>
        <v>
47484</v>
      </c>
      <c r="F10" s="42">
        <f>
DATEVALUE($B7+12-F11&amp;"/1/"&amp;F12)</f>
        <v>
47849</v>
      </c>
    </row>
    <row r="11" spans="1:145" x14ac:dyDescent="0.15">
      <c r="B11">
        <v>
4</v>
      </c>
      <c r="C11">
        <v>
3</v>
      </c>
      <c r="D11">
        <v>
2</v>
      </c>
      <c r="E11">
        <v>
1</v>
      </c>
      <c r="F11">
        <v>
0</v>
      </c>
      <c r="G11" t="s">
        <v>
111</v>
      </c>
    </row>
    <row r="12" spans="1:145" x14ac:dyDescent="0.15">
      <c r="B12">
        <v>
1</v>
      </c>
      <c r="C12">
        <v>
1</v>
      </c>
      <c r="D12">
        <v>
1</v>
      </c>
      <c r="E12">
        <v>
1</v>
      </c>
      <c r="F12">
        <v>
1</v>
      </c>
      <c r="G12" t="s">
        <v>
112</v>
      </c>
    </row>
    <row r="13" spans="1:145" x14ac:dyDescent="0.15">
      <c r="B13" t="s">
        <v>
113</v>
      </c>
      <c r="C13" t="s">
        <v>
114</v>
      </c>
      <c r="D13" t="s">
        <v>
114</v>
      </c>
      <c r="E13" t="s">
        <v>
114</v>
      </c>
      <c r="F13" t="s">
        <v>
115</v>
      </c>
      <c r="G13" t="s">
        <v>
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
</cp:lastModifiedBy>
  <cp:lastPrinted>2021-01-28T00:16:30Z</cp:lastPrinted>
  <dcterms:created xsi:type="dcterms:W3CDTF">2020-12-04T02:45:20Z</dcterms:created>
  <dcterms:modified xsi:type="dcterms:W3CDTF">2021-02-17T10:45:45Z</dcterms:modified>
  <cp:category/>
</cp:coreProperties>
</file>