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企画部\財政課\土木ライン\★公営企業関係\2公営企業関係\調査\030112　【東京都区政課】公営企業に係る経営比較分析表(令和元年度決算)の分析等について\２所管へ依頼\４所管より\"/>
    </mc:Choice>
  </mc:AlternateContent>
  <workbookProtection workbookAlgorithmName="SHA-512" workbookHashValue="W/K3n0tkbZ8nOhWrxVnlqLyLSqTpcIUSHSiguVtDxDy/SN515XqoKtDZGyyk233cJaQHcIgimCuhRSLQlHVYIg==" workbookSaltValue="ckxcP9MgmYB0Xc+oz151b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HA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FE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IT76" i="4"/>
  <c r="CS51" i="4"/>
  <c r="HJ30" i="4"/>
  <c r="CS30" i="4"/>
  <c r="AN30" i="4"/>
  <c r="D11" i="5"/>
  <c r="FE30" i="4"/>
  <c r="AN51" i="4"/>
  <c r="E11" i="5"/>
  <c r="B11" i="5"/>
  <c r="R76" i="4" l="1"/>
  <c r="JC51" i="4"/>
  <c r="U30" i="4"/>
  <c r="KA76" i="4"/>
  <c r="EL51" i="4"/>
  <c r="JC30" i="4"/>
  <c r="GL76" i="4"/>
  <c r="U51" i="4"/>
  <c r="EL30" i="4"/>
  <c r="BZ30" i="4"/>
  <c r="BK76" i="4"/>
  <c r="LH51" i="4"/>
  <c r="GQ30" i="4"/>
  <c r="LT76" i="4"/>
  <c r="GQ51" i="4"/>
  <c r="LH30" i="4"/>
  <c r="IE76" i="4"/>
  <c r="BZ51" i="4"/>
  <c r="HP76" i="4"/>
  <c r="BG51" i="4"/>
  <c r="FX30" i="4"/>
  <c r="BG30" i="4"/>
  <c r="AV76" i="4"/>
  <c r="KO51" i="4"/>
  <c r="LE76" i="4"/>
  <c r="FX51" i="4"/>
  <c r="KO30" i="4"/>
</calcChain>
</file>

<file path=xl/sharedStrings.xml><?xml version="1.0" encoding="utf-8"?>
<sst xmlns="http://schemas.openxmlformats.org/spreadsheetml/2006/main" count="278" uniqueCount="135">
  <si>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</si>
  <si>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</si>
  <si>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</si>
  <si>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</si>
  <si>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</si>
  <si>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</si>
  <si>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</si>
  <si>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</si>
  <si>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</si>
  <si>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</si>
  <si>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</si>
  <si>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</si>
  <si>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</si>
  <si>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</si>
  <si>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</si>
  <si>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</si>
  <si>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</si>
  <si>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</si>
  <si>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</si>
  <si>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</si>
  <si>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</si>
  <si>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</si>
  <si>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</si>
  <si>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</si>
  <si>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</si>
  <si>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</si>
  <si>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</si>
  <si>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</si>
  <si>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</si>
  <si>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</si>
  <si>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</si>
  <si>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</si>
  <si>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</si>
  <si>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</si>
  <si>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</si>
  <si>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</si>
  <si>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</si>
  <si>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</si>
  <si>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</si>
  <si>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</si>
  <si>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</si>
  <si>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</si>
  <si>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</si>
  <si>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</si>
  <si>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</si>
  <si>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</si>
  <si>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</si>
  <si>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</si>
  <si>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</si>
  <si>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</si>
  <si>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</si>
  <si>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</si>
  <si>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</si>
  <si>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</si>
  <si>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</si>
  <si>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</si>
  <si>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</si>
  <si>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</si>
  <si>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</si>
  <si>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</si>
  <si>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</si>
  <si>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</si>
  <si>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</si>
  <si>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</si>
  <si>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</si>
  <si>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</si>
  <si>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</si>
  <si>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</si>
  <si>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</si>
  <si>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</si>
  <si>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</si>
  <si>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</si>
  <si>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</si>
  <si>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</si>
  <si>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</si>
  <si>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</si>
  <si>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</si>
  <si>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</si>
  <si>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</si>
  <si>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</si>
  <si>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</si>
  <si>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</si>
  <si>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</si>
  <si>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</si>
  <si>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</si>
  <si>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</si>
  <si>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</si>
  <si>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</si>
  <si>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</si>
  <si>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</si>
  <si>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</si>
  <si>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</si>
  <si>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</si>
  <si>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</si>
  <si>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</si>
  <si>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</si>
  <si>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</si>
  <si>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</si>
  <si>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</si>
  <si>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</si>
  <si>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</si>
  <si>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</si>
  <si>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</si>
  <si>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</si>
  <si>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</si>
  <si>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</si>
  <si>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</si>
  <si>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</si>
  <si>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</si>
  <si>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</si>
  <si>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</si>
  <si>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</si>
  <si>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</si>
  <si>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</si>
  <si>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練馬区</t>
  </si>
  <si>
    <t>大泉学園駅北口駐車場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</si>
  <si>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</si>
  <si>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</si>
  <si>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</si>
  <si>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</si>
  <si>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</si>
  <si>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</si>
  <si>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</si>
  <si>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</si>
  <si>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</si>
  <si>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</si>
  <si>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</si>
  <si>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</si>
  <si>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</si>
  <si>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</si>
  <si>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</si>
  <si>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</si>
  <si>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本施設については、地方債残高がない状況である。
平成28年度までの管制設備の定期的な更新については完了しており、今後は老朽化の状況をみながら、計画的に更新を行っていく。</t>
    <phoneticPr fontId="5"/>
  </si>
  <si>
    <t>本施設の稼働率については、小規模な自動車駐車場であるものの、直近5年間において、いずれも100％以上をキープし、類似施設の平均と概ね同程度となっている。</t>
    <rPh sb="48" eb="50">
      <t>イジョウ</t>
    </rPh>
    <phoneticPr fontId="5"/>
  </si>
  <si>
    <t>本施設については、他会計からの補助金を充当しておらず、独立採算を行えている状況である。
本施設は収容台数が38台と小規模な自動車駐車場であることから、稼働率が類似施設平均と同程度で推移しているものの、利益率の向上に繋がっていないものと推察する。
料金体系について、令和２年10月から引き上げを行い、収益の強化を図ったが、新型コロナウイルス感染症拡大に伴う駐車場利用者減少により、売り上げが減少している。終息が見込めない中、引き続き経営体制の見直しに取り組む。</t>
    <rPh sb="90" eb="92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</si>
</sst>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73.5</c:v>
                </c:pt>
                <c:pt idx="1">
                  <c:v>44.8</c:v>
                </c:pt>
                <c:pt idx="2">
                  <c:v>63.3</c:v>
                </c:pt>
                <c:pt idx="3">
                  <c:v>47.3</c:v>
                </c:pt>
                <c:pt idx="4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8-4E7B-A9AB-A0422411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8-4E7B-A9AB-A0422411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5-418A-85E5-5988B6B43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1239.2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5-418A-85E5-5988B6B43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622-48F1-B975-98C838DB1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2-48F1-B975-98C838DB1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30D-4E74-9ECB-85300AB1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D-4E74-9ECB-85300AB1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3-48AE-B6B7-8694F3F96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3-48AE-B6B7-8694F3F96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8-4348-811F-8102AF87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8-4348-811F-8102AF87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128.9</c:v>
                </c:pt>
                <c:pt idx="1">
                  <c:v>123.7</c:v>
                </c:pt>
                <c:pt idx="2">
                  <c:v>118.4</c:v>
                </c:pt>
                <c:pt idx="3">
                  <c:v>128.9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0-4A5E-9017-8B668D8C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127.7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0-4A5E-9017-8B668D8C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-36.1</c:v>
                </c:pt>
                <c:pt idx="1">
                  <c:v>-123.1</c:v>
                </c:pt>
                <c:pt idx="2">
                  <c:v>-58.1</c:v>
                </c:pt>
                <c:pt idx="3">
                  <c:v>-111.6</c:v>
                </c:pt>
                <c:pt idx="4">
                  <c:v>-582.9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D-4D85-8FD8-DDA7E007D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D-4D85-8FD8-DDA7E007D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-2422</c:v>
                </c:pt>
                <c:pt idx="1">
                  <c:v>-7956</c:v>
                </c:pt>
                <c:pt idx="2">
                  <c:v>-4031</c:v>
                </c:pt>
                <c:pt idx="3">
                  <c:v>-2932</c:v>
                </c:pt>
                <c:pt idx="4">
                  <c:v>-11997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4-40EC-8C20-78D57045A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4-40EC-8C20-78D57045A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Q55" zoomScale="85" zoomScaleNormal="8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東京都練馬区　大泉学園駅北口駐車場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
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
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
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
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
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
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
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
データ!N7</f>
        <v>
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
データ!S7</f>
        <v>
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614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
10</v>
      </c>
      <c r="NE8" s="13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
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
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
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
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
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
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
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
19</v>
      </c>
      <c r="NE9" s="136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
データ!O7</f>
        <v>
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
122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
データ!Q7</f>
        <v>
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18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
データ!V7</f>
        <v>
38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26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
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51" t="s">
        <v>
134</v>
      </c>
      <c r="NE15" s="152"/>
      <c r="NF15" s="152"/>
      <c r="NG15" s="152"/>
      <c r="NH15" s="152"/>
      <c r="NI15" s="152"/>
      <c r="NJ15" s="152"/>
      <c r="NK15" s="152"/>
      <c r="NL15" s="152"/>
      <c r="NM15" s="152"/>
      <c r="NN15" s="152"/>
      <c r="NO15" s="152"/>
      <c r="NP15" s="152"/>
      <c r="NQ15" s="152"/>
      <c r="NR15" s="15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51"/>
      <c r="NE16" s="152"/>
      <c r="NF16" s="152"/>
      <c r="NG16" s="152"/>
      <c r="NH16" s="152"/>
      <c r="NI16" s="152"/>
      <c r="NJ16" s="152"/>
      <c r="NK16" s="152"/>
      <c r="NL16" s="152"/>
      <c r="NM16" s="152"/>
      <c r="NN16" s="152"/>
      <c r="NO16" s="152"/>
      <c r="NP16" s="152"/>
      <c r="NQ16" s="152"/>
      <c r="NR16" s="15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51"/>
      <c r="NE17" s="152"/>
      <c r="NF17" s="152"/>
      <c r="NG17" s="152"/>
      <c r="NH17" s="152"/>
      <c r="NI17" s="152"/>
      <c r="NJ17" s="152"/>
      <c r="NK17" s="152"/>
      <c r="NL17" s="152"/>
      <c r="NM17" s="152"/>
      <c r="NN17" s="152"/>
      <c r="NO17" s="152"/>
      <c r="NP17" s="152"/>
      <c r="NQ17" s="152"/>
      <c r="NR17" s="15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51"/>
      <c r="NE18" s="152"/>
      <c r="NF18" s="152"/>
      <c r="NG18" s="152"/>
      <c r="NH18" s="152"/>
      <c r="NI18" s="152"/>
      <c r="NJ18" s="152"/>
      <c r="NK18" s="152"/>
      <c r="NL18" s="152"/>
      <c r="NM18" s="152"/>
      <c r="NN18" s="152"/>
      <c r="NO18" s="152"/>
      <c r="NP18" s="152"/>
      <c r="NQ18" s="152"/>
      <c r="NR18" s="15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51"/>
      <c r="NE19" s="152"/>
      <c r="NF19" s="152"/>
      <c r="NG19" s="152"/>
      <c r="NH19" s="152"/>
      <c r="NI19" s="152"/>
      <c r="NJ19" s="152"/>
      <c r="NK19" s="152"/>
      <c r="NL19" s="152"/>
      <c r="NM19" s="152"/>
      <c r="NN19" s="152"/>
      <c r="NO19" s="152"/>
      <c r="NP19" s="152"/>
      <c r="NQ19" s="152"/>
      <c r="NR19" s="15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51"/>
      <c r="NE20" s="152"/>
      <c r="NF20" s="152"/>
      <c r="NG20" s="152"/>
      <c r="NH20" s="152"/>
      <c r="NI20" s="152"/>
      <c r="NJ20" s="152"/>
      <c r="NK20" s="152"/>
      <c r="NL20" s="152"/>
      <c r="NM20" s="152"/>
      <c r="NN20" s="152"/>
      <c r="NO20" s="152"/>
      <c r="NP20" s="152"/>
      <c r="NQ20" s="152"/>
      <c r="NR20" s="15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51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51"/>
      <c r="NE22" s="152"/>
      <c r="NF22" s="152"/>
      <c r="NG22" s="152"/>
      <c r="NH22" s="152"/>
      <c r="NI22" s="152"/>
      <c r="NJ22" s="152"/>
      <c r="NK22" s="152"/>
      <c r="NL22" s="152"/>
      <c r="NM22" s="152"/>
      <c r="NN22" s="152"/>
      <c r="NO22" s="152"/>
      <c r="NP22" s="152"/>
      <c r="NQ22" s="152"/>
      <c r="NR22" s="15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51"/>
      <c r="NE23" s="152"/>
      <c r="NF23" s="152"/>
      <c r="NG23" s="152"/>
      <c r="NH23" s="152"/>
      <c r="NI23" s="152"/>
      <c r="NJ23" s="152"/>
      <c r="NK23" s="152"/>
      <c r="NL23" s="152"/>
      <c r="NM23" s="152"/>
      <c r="NN23" s="152"/>
      <c r="NO23" s="152"/>
      <c r="NP23" s="152"/>
      <c r="NQ23" s="152"/>
      <c r="NR23" s="15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51"/>
      <c r="NE24" s="152"/>
      <c r="NF24" s="152"/>
      <c r="NG24" s="152"/>
      <c r="NH24" s="152"/>
      <c r="NI24" s="152"/>
      <c r="NJ24" s="152"/>
      <c r="NK24" s="152"/>
      <c r="NL24" s="152"/>
      <c r="NM24" s="152"/>
      <c r="NN24" s="152"/>
      <c r="NO24" s="152"/>
      <c r="NP24" s="152"/>
      <c r="NQ24" s="152"/>
      <c r="NR24" s="15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51"/>
      <c r="NE25" s="152"/>
      <c r="NF25" s="152"/>
      <c r="NG25" s="152"/>
      <c r="NH25" s="152"/>
      <c r="NI25" s="152"/>
      <c r="NJ25" s="152"/>
      <c r="NK25" s="152"/>
      <c r="NL25" s="152"/>
      <c r="NM25" s="152"/>
      <c r="NN25" s="152"/>
      <c r="NO25" s="152"/>
      <c r="NP25" s="152"/>
      <c r="NQ25" s="152"/>
      <c r="NR25" s="15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51"/>
      <c r="NE26" s="152"/>
      <c r="NF26" s="152"/>
      <c r="NG26" s="152"/>
      <c r="NH26" s="152"/>
      <c r="NI26" s="152"/>
      <c r="NJ26" s="152"/>
      <c r="NK26" s="152"/>
      <c r="NL26" s="152"/>
      <c r="NM26" s="152"/>
      <c r="NN26" s="152"/>
      <c r="NO26" s="152"/>
      <c r="NP26" s="152"/>
      <c r="NQ26" s="152"/>
      <c r="NR26" s="15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51"/>
      <c r="NE27" s="152"/>
      <c r="NF27" s="152"/>
      <c r="NG27" s="152"/>
      <c r="NH27" s="152"/>
      <c r="NI27" s="152"/>
      <c r="NJ27" s="152"/>
      <c r="NK27" s="152"/>
      <c r="NL27" s="152"/>
      <c r="NM27" s="152"/>
      <c r="NN27" s="152"/>
      <c r="NO27" s="152"/>
      <c r="NP27" s="152"/>
      <c r="NQ27" s="152"/>
      <c r="NR27" s="15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51"/>
      <c r="NE28" s="152"/>
      <c r="NF28" s="152"/>
      <c r="NG28" s="152"/>
      <c r="NH28" s="152"/>
      <c r="NI28" s="152"/>
      <c r="NJ28" s="152"/>
      <c r="NK28" s="152"/>
      <c r="NL28" s="152"/>
      <c r="NM28" s="152"/>
      <c r="NN28" s="152"/>
      <c r="NO28" s="152"/>
      <c r="NP28" s="152"/>
      <c r="NQ28" s="152"/>
      <c r="NR28" s="15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51"/>
      <c r="NE29" s="152"/>
      <c r="NF29" s="152"/>
      <c r="NG29" s="152"/>
      <c r="NH29" s="152"/>
      <c r="NI29" s="152"/>
      <c r="NJ29" s="152"/>
      <c r="NK29" s="152"/>
      <c r="NL29" s="152"/>
      <c r="NM29" s="152"/>
      <c r="NN29" s="152"/>
      <c r="NO29" s="152"/>
      <c r="NP29" s="152"/>
      <c r="NQ29" s="152"/>
      <c r="NR29" s="15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
データ!$B$11</f>
        <v>
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
データ!$C$11</f>
        <v>
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
データ!$D$11</f>
        <v>
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
データ!$E$11</f>
        <v>
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
データ!$F$11</f>
        <v>
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
データ!$B$11</f>
        <v>
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
データ!$C$11</f>
        <v>
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
データ!$D$11</f>
        <v>
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
データ!$E$11</f>
        <v>
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
データ!$F$11</f>
        <v>
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
データ!$B$11</f>
        <v>
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
データ!$C$11</f>
        <v>
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
データ!$D$11</f>
        <v>
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
データ!$E$11</f>
        <v>
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
データ!$F$11</f>
        <v>
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51"/>
      <c r="NE30" s="152"/>
      <c r="NF30" s="152"/>
      <c r="NG30" s="152"/>
      <c r="NH30" s="152"/>
      <c r="NI30" s="152"/>
      <c r="NJ30" s="152"/>
      <c r="NK30" s="152"/>
      <c r="NL30" s="152"/>
      <c r="NM30" s="152"/>
      <c r="NN30" s="152"/>
      <c r="NO30" s="152"/>
      <c r="NP30" s="152"/>
      <c r="NQ30" s="152"/>
      <c r="NR30" s="15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
データ!Y7</f>
        <v>
73.5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44.8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63.3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47.3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14.6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
データ!DK7</f>
        <v>
128.9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123.7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118.4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128.9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100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218.5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151.19999999999999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212.4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243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218.2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4.7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4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2.4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1.5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138.9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139.69999999999999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139.30000000000001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135.30000000000001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127.7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
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
データ!$B$11</f>
        <v>
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
データ!$C$11</f>
        <v>
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
データ!$D$11</f>
        <v>
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
データ!$E$11</f>
        <v>
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
データ!$F$11</f>
        <v>
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
データ!$B$11</f>
        <v>
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
データ!$C$11</f>
        <v>
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
データ!$D$11</f>
        <v>
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
データ!$E$11</f>
        <v>
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
データ!$F$11</f>
        <v>
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
データ!$B$11</f>
        <v>
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
データ!$C$11</f>
        <v>
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
データ!$D$11</f>
        <v>
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
データ!$E$11</f>
        <v>
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
データ!$F$11</f>
        <v>
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
データ!AU7</f>
        <v>
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
データ!AV7</f>
        <v>
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
データ!BF7</f>
        <v>
-36.1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-123.1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-58.1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-111.6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-582.9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
データ!BQ7</f>
        <v>
-2422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
データ!BR7</f>
        <v>
-7956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-4031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-2932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-11997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46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39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25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23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11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33.200000000000003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29.6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29.2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30.4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5.8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37496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31888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13314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28825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26838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51" t="s">
        <v>
134</v>
      </c>
      <c r="NE66" s="152"/>
      <c r="NF66" s="152"/>
      <c r="NG66" s="152"/>
      <c r="NH66" s="152"/>
      <c r="NI66" s="152"/>
      <c r="NJ66" s="152"/>
      <c r="NK66" s="152"/>
      <c r="NL66" s="152"/>
      <c r="NM66" s="152"/>
      <c r="NN66" s="152"/>
      <c r="NO66" s="152"/>
      <c r="NP66" s="152"/>
      <c r="NQ66" s="152"/>
      <c r="NR66" s="15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275436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51"/>
      <c r="NE67" s="152"/>
      <c r="NF67" s="152"/>
      <c r="NG67" s="152"/>
      <c r="NH67" s="152"/>
      <c r="NI67" s="152"/>
      <c r="NJ67" s="152"/>
      <c r="NK67" s="152"/>
      <c r="NL67" s="152"/>
      <c r="NM67" s="152"/>
      <c r="NN67" s="152"/>
      <c r="NO67" s="152"/>
      <c r="NP67" s="152"/>
      <c r="NQ67" s="152"/>
      <c r="NR67" s="15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51"/>
      <c r="NE68" s="152"/>
      <c r="NF68" s="152"/>
      <c r="NG68" s="152"/>
      <c r="NH68" s="152"/>
      <c r="NI68" s="152"/>
      <c r="NJ68" s="152"/>
      <c r="NK68" s="152"/>
      <c r="NL68" s="152"/>
      <c r="NM68" s="152"/>
      <c r="NN68" s="152"/>
      <c r="NO68" s="152"/>
      <c r="NP68" s="152"/>
      <c r="NQ68" s="152"/>
      <c r="NR68" s="15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51"/>
      <c r="NE69" s="152"/>
      <c r="NF69" s="152"/>
      <c r="NG69" s="152"/>
      <c r="NH69" s="152"/>
      <c r="NI69" s="152"/>
      <c r="NJ69" s="152"/>
      <c r="NK69" s="152"/>
      <c r="NL69" s="152"/>
      <c r="NM69" s="152"/>
      <c r="NN69" s="152"/>
      <c r="NO69" s="152"/>
      <c r="NP69" s="152"/>
      <c r="NQ69" s="152"/>
      <c r="NR69" s="15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51"/>
      <c r="NE70" s="152"/>
      <c r="NF70" s="152"/>
      <c r="NG70" s="152"/>
      <c r="NH70" s="152"/>
      <c r="NI70" s="152"/>
      <c r="NJ70" s="152"/>
      <c r="NK70" s="152"/>
      <c r="NL70" s="152"/>
      <c r="NM70" s="152"/>
      <c r="NN70" s="152"/>
      <c r="NO70" s="152"/>
      <c r="NP70" s="152"/>
      <c r="NQ70" s="152"/>
      <c r="NR70" s="15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51"/>
      <c r="NE71" s="152"/>
      <c r="NF71" s="152"/>
      <c r="NG71" s="152"/>
      <c r="NH71" s="152"/>
      <c r="NI71" s="152"/>
      <c r="NJ71" s="152"/>
      <c r="NK71" s="152"/>
      <c r="NL71" s="152"/>
      <c r="NM71" s="152"/>
      <c r="NN71" s="152"/>
      <c r="NO71" s="152"/>
      <c r="NP71" s="152"/>
      <c r="NQ71" s="152"/>
      <c r="NR71" s="15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51"/>
      <c r="NE72" s="152"/>
      <c r="NF72" s="152"/>
      <c r="NG72" s="152"/>
      <c r="NH72" s="152"/>
      <c r="NI72" s="152"/>
      <c r="NJ72" s="152"/>
      <c r="NK72" s="152"/>
      <c r="NL72" s="152"/>
      <c r="NM72" s="152"/>
      <c r="NN72" s="152"/>
      <c r="NO72" s="152"/>
      <c r="NP72" s="152"/>
      <c r="NQ72" s="152"/>
      <c r="NR72" s="15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51"/>
      <c r="NE73" s="152"/>
      <c r="NF73" s="152"/>
      <c r="NG73" s="152"/>
      <c r="NH73" s="152"/>
      <c r="NI73" s="152"/>
      <c r="NJ73" s="152"/>
      <c r="NK73" s="152"/>
      <c r="NL73" s="152"/>
      <c r="NM73" s="152"/>
      <c r="NN73" s="152"/>
      <c r="NO73" s="152"/>
      <c r="NP73" s="152"/>
      <c r="NQ73" s="152"/>
      <c r="NR73" s="15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51"/>
      <c r="NE74" s="152"/>
      <c r="NF74" s="152"/>
      <c r="NG74" s="152"/>
      <c r="NH74" s="152"/>
      <c r="NI74" s="152"/>
      <c r="NJ74" s="152"/>
      <c r="NK74" s="152"/>
      <c r="NL74" s="152"/>
      <c r="NM74" s="152"/>
      <c r="NN74" s="152"/>
      <c r="NO74" s="152"/>
      <c r="NP74" s="152"/>
      <c r="NQ74" s="152"/>
      <c r="NR74" s="15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51"/>
      <c r="NE75" s="152"/>
      <c r="NF75" s="152"/>
      <c r="NG75" s="152"/>
      <c r="NH75" s="152"/>
      <c r="NI75" s="152"/>
      <c r="NJ75" s="152"/>
      <c r="NK75" s="152"/>
      <c r="NL75" s="152"/>
      <c r="NM75" s="152"/>
      <c r="NN75" s="152"/>
      <c r="NO75" s="152"/>
      <c r="NP75" s="152"/>
      <c r="NQ75" s="152"/>
      <c r="NR75" s="15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
データ!$B$11</f>
        <v>
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
データ!$C$11</f>
        <v>
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
データ!$D$11</f>
        <v>
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
データ!$E$11</f>
        <v>
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
データ!$F$11</f>
        <v>
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5500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
データ!$B$11</f>
        <v>
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
データ!$C$11</f>
        <v>
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
データ!$D$11</f>
        <v>
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
データ!$E$11</f>
        <v>
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
データ!$F$11</f>
        <v>
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
データ!$B$11</f>
        <v>
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
データ!$C$11</f>
        <v>
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
データ!$D$11</f>
        <v>
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
データ!$E$11</f>
        <v>
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
データ!$F$11</f>
        <v>
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51"/>
      <c r="NE76" s="152"/>
      <c r="NF76" s="152"/>
      <c r="NG76" s="152"/>
      <c r="NH76" s="152"/>
      <c r="NI76" s="152"/>
      <c r="NJ76" s="152"/>
      <c r="NK76" s="152"/>
      <c r="NL76" s="152"/>
      <c r="NM76" s="152"/>
      <c r="NN76" s="152"/>
      <c r="NO76" s="152"/>
      <c r="NP76" s="152"/>
      <c r="NQ76" s="152"/>
      <c r="NR76" s="153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51"/>
      <c r="NE77" s="152"/>
      <c r="NF77" s="152"/>
      <c r="NG77" s="152"/>
      <c r="NH77" s="152"/>
      <c r="NI77" s="152"/>
      <c r="NJ77" s="152"/>
      <c r="NK77" s="152"/>
      <c r="NL77" s="152"/>
      <c r="NM77" s="152"/>
      <c r="NN77" s="152"/>
      <c r="NO77" s="152"/>
      <c r="NP77" s="152"/>
      <c r="NQ77" s="152"/>
      <c r="NR77" s="153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280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239.6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224.1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152.5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1239.2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51"/>
      <c r="NE78" s="152"/>
      <c r="NF78" s="152"/>
      <c r="NG78" s="152"/>
      <c r="NH78" s="152"/>
      <c r="NI78" s="152"/>
      <c r="NJ78" s="152"/>
      <c r="NK78" s="152"/>
      <c r="NL78" s="152"/>
      <c r="NM78" s="152"/>
      <c r="NN78" s="152"/>
      <c r="NO78" s="152"/>
      <c r="NP78" s="152"/>
      <c r="NQ78" s="152"/>
      <c r="NR78" s="15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51"/>
      <c r="NE79" s="152"/>
      <c r="NF79" s="152"/>
      <c r="NG79" s="152"/>
      <c r="NH79" s="152"/>
      <c r="NI79" s="152"/>
      <c r="NJ79" s="152"/>
      <c r="NK79" s="152"/>
      <c r="NL79" s="152"/>
      <c r="NM79" s="152"/>
      <c r="NN79" s="152"/>
      <c r="NO79" s="152"/>
      <c r="NP79" s="152"/>
      <c r="NQ79" s="152"/>
      <c r="NR79" s="15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51"/>
      <c r="NE80" s="152"/>
      <c r="NF80" s="152"/>
      <c r="NG80" s="152"/>
      <c r="NH80" s="152"/>
      <c r="NI80" s="152"/>
      <c r="NJ80" s="152"/>
      <c r="NK80" s="152"/>
      <c r="NL80" s="152"/>
      <c r="NM80" s="152"/>
      <c r="NN80" s="152"/>
      <c r="NO80" s="152"/>
      <c r="NP80" s="152"/>
      <c r="NQ80" s="152"/>
      <c r="NR80" s="15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51"/>
      <c r="NE81" s="152"/>
      <c r="NF81" s="152"/>
      <c r="NG81" s="152"/>
      <c r="NH81" s="152"/>
      <c r="NI81" s="152"/>
      <c r="NJ81" s="152"/>
      <c r="NK81" s="152"/>
      <c r="NL81" s="152"/>
      <c r="NM81" s="152"/>
      <c r="NN81" s="152"/>
      <c r="NO81" s="152"/>
      <c r="NP81" s="152"/>
      <c r="NQ81" s="152"/>
      <c r="NR81" s="15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54"/>
      <c r="NE82" s="155"/>
      <c r="NF82" s="155"/>
      <c r="NG82" s="155"/>
      <c r="NH82" s="155"/>
      <c r="NI82" s="155"/>
      <c r="NJ82" s="155"/>
      <c r="NK82" s="155"/>
      <c r="NL82" s="155"/>
      <c r="NM82" s="155"/>
      <c r="NN82" s="155"/>
      <c r="NO82" s="155"/>
      <c r="NP82" s="155"/>
      <c r="NQ82" s="155"/>
      <c r="NR82" s="15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YXxtykJyTeWVtYluZDA4XWmfzPlMuHdVhKTjRTg0ht/CjmE6B1Bb7lUX6TzU3aAl/UKKLB2FGc9K+kHjHStYQ==" saltValue="79v1wsRYj1gDDELO3Eoib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90</v>
      </c>
      <c r="AL5" s="59" t="s">
        <v>
91</v>
      </c>
      <c r="AM5" s="59" t="s">
        <v>
92</v>
      </c>
      <c r="AN5" s="59" t="s">
        <v>
93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101</v>
      </c>
      <c r="AV5" s="59" t="s">
        <v>
90</v>
      </c>
      <c r="AW5" s="59" t="s">
        <v>
91</v>
      </c>
      <c r="AX5" s="59" t="s">
        <v>
102</v>
      </c>
      <c r="AY5" s="59" t="s">
        <v>
93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89</v>
      </c>
      <c r="BG5" s="59" t="s">
        <v>
90</v>
      </c>
      <c r="BH5" s="59" t="s">
        <v>
91</v>
      </c>
      <c r="BI5" s="59" t="s">
        <v>
92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101</v>
      </c>
      <c r="BR5" s="59" t="s">
        <v>
90</v>
      </c>
      <c r="BS5" s="59" t="s">
        <v>
91</v>
      </c>
      <c r="BT5" s="59" t="s">
        <v>
92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89</v>
      </c>
      <c r="CC5" s="59" t="s">
        <v>
103</v>
      </c>
      <c r="CD5" s="59" t="s">
        <v>
104</v>
      </c>
      <c r="CE5" s="59" t="s">
        <v>
105</v>
      </c>
      <c r="CF5" s="59" t="s">
        <v>
93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89</v>
      </c>
      <c r="CP5" s="59" t="s">
        <v>
90</v>
      </c>
      <c r="CQ5" s="59" t="s">
        <v>
106</v>
      </c>
      <c r="CR5" s="59" t="s">
        <v>
92</v>
      </c>
      <c r="CS5" s="59" t="s">
        <v>
107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89</v>
      </c>
      <c r="DA5" s="59" t="s">
        <v>
108</v>
      </c>
      <c r="DB5" s="59" t="s">
        <v>
106</v>
      </c>
      <c r="DC5" s="59" t="s">
        <v>
92</v>
      </c>
      <c r="DD5" s="59" t="s">
        <v>
93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89</v>
      </c>
      <c r="DL5" s="59" t="s">
        <v>
108</v>
      </c>
      <c r="DM5" s="59" t="s">
        <v>
91</v>
      </c>
      <c r="DN5" s="59" t="s">
        <v>
105</v>
      </c>
      <c r="DO5" s="59" t="s">
        <v>
109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110</v>
      </c>
      <c r="B6" s="60">
        <f>
B8</f>
        <v>
2019</v>
      </c>
      <c r="C6" s="60">
        <f t="shared" ref="C6:X6" si="1">
C8</f>
        <v>
131202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2</v>
      </c>
      <c r="H6" s="60" t="str">
        <f>
SUBSTITUTE(H8,"　","")</f>
        <v>
東京都練馬区</v>
      </c>
      <c r="I6" s="60" t="str">
        <f t="shared" si="1"/>
        <v>
大泉学園駅北口駐車場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Ａ１Ｂ１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立体式</v>
      </c>
      <c r="R6" s="63">
        <f t="shared" si="1"/>
        <v>
18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614</v>
      </c>
      <c r="V6" s="63">
        <f t="shared" si="1"/>
        <v>
38</v>
      </c>
      <c r="W6" s="63">
        <f t="shared" si="1"/>
        <v>
400</v>
      </c>
      <c r="X6" s="62" t="str">
        <f t="shared" si="1"/>
        <v>
利用料金制</v>
      </c>
      <c r="Y6" s="64">
        <f>
IF(Y8="-",NA(),Y8)</f>
        <v>
73.5</v>
      </c>
      <c r="Z6" s="64">
        <f t="shared" ref="Z6:AH6" si="2">
IF(Z8="-",NA(),Z8)</f>
        <v>
44.8</v>
      </c>
      <c r="AA6" s="64">
        <f t="shared" si="2"/>
        <v>
63.3</v>
      </c>
      <c r="AB6" s="64">
        <f t="shared" si="2"/>
        <v>
47.3</v>
      </c>
      <c r="AC6" s="64">
        <f t="shared" si="2"/>
        <v>
14.6</v>
      </c>
      <c r="AD6" s="64">
        <f t="shared" si="2"/>
        <v>
218.5</v>
      </c>
      <c r="AE6" s="64">
        <f t="shared" si="2"/>
        <v>
151.19999999999999</v>
      </c>
      <c r="AF6" s="64">
        <f t="shared" si="2"/>
        <v>
212.4</v>
      </c>
      <c r="AG6" s="64">
        <f t="shared" si="2"/>
        <v>
243</v>
      </c>
      <c r="AH6" s="64">
        <f t="shared" si="2"/>
        <v>
218.2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4.7</v>
      </c>
      <c r="AP6" s="64">
        <f t="shared" si="3"/>
        <v>
4</v>
      </c>
      <c r="AQ6" s="64">
        <f t="shared" si="3"/>
        <v>
2.4</v>
      </c>
      <c r="AR6" s="64">
        <f t="shared" si="3"/>
        <v>
2.2999999999999998</v>
      </c>
      <c r="AS6" s="64">
        <f t="shared" si="3"/>
        <v>
1.5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46</v>
      </c>
      <c r="BA6" s="65">
        <f t="shared" si="4"/>
        <v>
39</v>
      </c>
      <c r="BB6" s="65">
        <f t="shared" si="4"/>
        <v>
25</v>
      </c>
      <c r="BC6" s="65">
        <f t="shared" si="4"/>
        <v>
23</v>
      </c>
      <c r="BD6" s="65">
        <f t="shared" si="4"/>
        <v>
11</v>
      </c>
      <c r="BE6" s="63" t="str">
        <f>
IF(BE8="-","",IF(BE8="-","【-】","【"&amp;SUBSTITUTE(TEXT(BE8,"#,##0"),"-","△")&amp;"】"))</f>
        <v>
【17】</v>
      </c>
      <c r="BF6" s="64">
        <f>
IF(BF8="-",NA(),BF8)</f>
        <v>
-36.1</v>
      </c>
      <c r="BG6" s="64">
        <f t="shared" ref="BG6:BO6" si="5">
IF(BG8="-",NA(),BG8)</f>
        <v>
-123.1</v>
      </c>
      <c r="BH6" s="64">
        <f t="shared" si="5"/>
        <v>
-58.1</v>
      </c>
      <c r="BI6" s="64">
        <f t="shared" si="5"/>
        <v>
-111.6</v>
      </c>
      <c r="BJ6" s="64">
        <f t="shared" si="5"/>
        <v>
-582.9</v>
      </c>
      <c r="BK6" s="64">
        <f t="shared" si="5"/>
        <v>
33.200000000000003</v>
      </c>
      <c r="BL6" s="64">
        <f t="shared" si="5"/>
        <v>
29.6</v>
      </c>
      <c r="BM6" s="64">
        <f t="shared" si="5"/>
        <v>
29.2</v>
      </c>
      <c r="BN6" s="64">
        <f t="shared" si="5"/>
        <v>
30.4</v>
      </c>
      <c r="BO6" s="64">
        <f t="shared" si="5"/>
        <v>
5.8</v>
      </c>
      <c r="BP6" s="61" t="str">
        <f>
IF(BP8="-","",IF(BP8="-","【-】","【"&amp;SUBSTITUTE(TEXT(BP8,"#,##0.0"),"-","△")&amp;"】"))</f>
        <v>
【20.8】</v>
      </c>
      <c r="BQ6" s="65">
        <f>
IF(BQ8="-",NA(),BQ8)</f>
        <v>
-2422</v>
      </c>
      <c r="BR6" s="65">
        <f t="shared" ref="BR6:BZ6" si="6">
IF(BR8="-",NA(),BR8)</f>
        <v>
-7956</v>
      </c>
      <c r="BS6" s="65">
        <f t="shared" si="6"/>
        <v>
-4031</v>
      </c>
      <c r="BT6" s="65">
        <f t="shared" si="6"/>
        <v>
-2932</v>
      </c>
      <c r="BU6" s="65">
        <f t="shared" si="6"/>
        <v>
-11997</v>
      </c>
      <c r="BV6" s="65">
        <f t="shared" si="6"/>
        <v>
37496</v>
      </c>
      <c r="BW6" s="65">
        <f t="shared" si="6"/>
        <v>
31888</v>
      </c>
      <c r="BX6" s="65">
        <f t="shared" si="6"/>
        <v>
13314</v>
      </c>
      <c r="BY6" s="65">
        <f t="shared" si="6"/>
        <v>
28825</v>
      </c>
      <c r="BZ6" s="65">
        <f t="shared" si="6"/>
        <v>
26838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111</v>
      </c>
      <c r="CM6" s="63">
        <f t="shared" ref="CM6:CN6" si="7">
CM8</f>
        <v>
275436</v>
      </c>
      <c r="CN6" s="63">
        <f t="shared" si="7"/>
        <v>
5500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111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280</v>
      </c>
      <c r="DF6" s="64">
        <f t="shared" si="8"/>
        <v>
239.6</v>
      </c>
      <c r="DG6" s="64">
        <f t="shared" si="8"/>
        <v>
224.1</v>
      </c>
      <c r="DH6" s="64">
        <f t="shared" si="8"/>
        <v>
152.5</v>
      </c>
      <c r="DI6" s="64">
        <f t="shared" si="8"/>
        <v>
1239.2</v>
      </c>
      <c r="DJ6" s="61" t="str">
        <f>
IF(DJ8="-","",IF(DJ8="-","【-】","【"&amp;SUBSTITUTE(TEXT(DJ8,"#,##0.0"),"-","△")&amp;"】"))</f>
        <v>
【425.4】</v>
      </c>
      <c r="DK6" s="64">
        <f>
IF(DK8="-",NA(),DK8)</f>
        <v>
128.9</v>
      </c>
      <c r="DL6" s="64">
        <f t="shared" ref="DL6:DT6" si="9">
IF(DL8="-",NA(),DL8)</f>
        <v>
123.7</v>
      </c>
      <c r="DM6" s="64">
        <f t="shared" si="9"/>
        <v>
118.4</v>
      </c>
      <c r="DN6" s="64">
        <f t="shared" si="9"/>
        <v>
128.9</v>
      </c>
      <c r="DO6" s="64">
        <f t="shared" si="9"/>
        <v>
100</v>
      </c>
      <c r="DP6" s="64">
        <f t="shared" si="9"/>
        <v>
138.9</v>
      </c>
      <c r="DQ6" s="64">
        <f t="shared" si="9"/>
        <v>
139.69999999999999</v>
      </c>
      <c r="DR6" s="64">
        <f t="shared" si="9"/>
        <v>
139.30000000000001</v>
      </c>
      <c r="DS6" s="64">
        <f t="shared" si="9"/>
        <v>
135.30000000000001</v>
      </c>
      <c r="DT6" s="64">
        <f t="shared" si="9"/>
        <v>
127.7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112</v>
      </c>
      <c r="B7" s="60">
        <f t="shared" ref="B7:X7" si="10">
B8</f>
        <v>
2019</v>
      </c>
      <c r="C7" s="60">
        <f t="shared" si="10"/>
        <v>
131202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2</v>
      </c>
      <c r="H7" s="60" t="str">
        <f t="shared" si="10"/>
        <v>
東京都　練馬区</v>
      </c>
      <c r="I7" s="60" t="str">
        <f t="shared" si="10"/>
        <v>
大泉学園駅北口駐車場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Ａ１Ｂ１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立体式</v>
      </c>
      <c r="R7" s="63">
        <f t="shared" si="10"/>
        <v>
18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614</v>
      </c>
      <c r="V7" s="63">
        <f t="shared" si="10"/>
        <v>
38</v>
      </c>
      <c r="W7" s="63">
        <f t="shared" si="10"/>
        <v>
400</v>
      </c>
      <c r="X7" s="62" t="str">
        <f t="shared" si="10"/>
        <v>
利用料金制</v>
      </c>
      <c r="Y7" s="64">
        <f>
Y8</f>
        <v>
73.5</v>
      </c>
      <c r="Z7" s="64">
        <f t="shared" ref="Z7:AH7" si="11">
Z8</f>
        <v>
44.8</v>
      </c>
      <c r="AA7" s="64">
        <f t="shared" si="11"/>
        <v>
63.3</v>
      </c>
      <c r="AB7" s="64">
        <f t="shared" si="11"/>
        <v>
47.3</v>
      </c>
      <c r="AC7" s="64">
        <f t="shared" si="11"/>
        <v>
14.6</v>
      </c>
      <c r="AD7" s="64">
        <f t="shared" si="11"/>
        <v>
218.5</v>
      </c>
      <c r="AE7" s="64">
        <f t="shared" si="11"/>
        <v>
151.19999999999999</v>
      </c>
      <c r="AF7" s="64">
        <f t="shared" si="11"/>
        <v>
212.4</v>
      </c>
      <c r="AG7" s="64">
        <f t="shared" si="11"/>
        <v>
243</v>
      </c>
      <c r="AH7" s="64">
        <f t="shared" si="11"/>
        <v>
218.2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4.7</v>
      </c>
      <c r="AP7" s="64">
        <f t="shared" si="12"/>
        <v>
4</v>
      </c>
      <c r="AQ7" s="64">
        <f t="shared" si="12"/>
        <v>
2.4</v>
      </c>
      <c r="AR7" s="64">
        <f t="shared" si="12"/>
        <v>
2.2999999999999998</v>
      </c>
      <c r="AS7" s="64">
        <f t="shared" si="12"/>
        <v>
1.5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46</v>
      </c>
      <c r="BA7" s="65">
        <f t="shared" si="13"/>
        <v>
39</v>
      </c>
      <c r="BB7" s="65">
        <f t="shared" si="13"/>
        <v>
25</v>
      </c>
      <c r="BC7" s="65">
        <f t="shared" si="13"/>
        <v>
23</v>
      </c>
      <c r="BD7" s="65">
        <f t="shared" si="13"/>
        <v>
11</v>
      </c>
      <c r="BE7" s="63"/>
      <c r="BF7" s="64">
        <f>
BF8</f>
        <v>
-36.1</v>
      </c>
      <c r="BG7" s="64">
        <f t="shared" ref="BG7:BO7" si="14">
BG8</f>
        <v>
-123.1</v>
      </c>
      <c r="BH7" s="64">
        <f t="shared" si="14"/>
        <v>
-58.1</v>
      </c>
      <c r="BI7" s="64">
        <f t="shared" si="14"/>
        <v>
-111.6</v>
      </c>
      <c r="BJ7" s="64">
        <f t="shared" si="14"/>
        <v>
-582.9</v>
      </c>
      <c r="BK7" s="64">
        <f t="shared" si="14"/>
        <v>
33.200000000000003</v>
      </c>
      <c r="BL7" s="64">
        <f t="shared" si="14"/>
        <v>
29.6</v>
      </c>
      <c r="BM7" s="64">
        <f t="shared" si="14"/>
        <v>
29.2</v>
      </c>
      <c r="BN7" s="64">
        <f t="shared" si="14"/>
        <v>
30.4</v>
      </c>
      <c r="BO7" s="64">
        <f t="shared" si="14"/>
        <v>
5.8</v>
      </c>
      <c r="BP7" s="61"/>
      <c r="BQ7" s="65">
        <f>
BQ8</f>
        <v>
-2422</v>
      </c>
      <c r="BR7" s="65">
        <f t="shared" ref="BR7:BZ7" si="15">
BR8</f>
        <v>
-7956</v>
      </c>
      <c r="BS7" s="65">
        <f t="shared" si="15"/>
        <v>
-4031</v>
      </c>
      <c r="BT7" s="65">
        <f t="shared" si="15"/>
        <v>
-2932</v>
      </c>
      <c r="BU7" s="65">
        <f t="shared" si="15"/>
        <v>
-11997</v>
      </c>
      <c r="BV7" s="65">
        <f t="shared" si="15"/>
        <v>
37496</v>
      </c>
      <c r="BW7" s="65">
        <f t="shared" si="15"/>
        <v>
31888</v>
      </c>
      <c r="BX7" s="65">
        <f t="shared" si="15"/>
        <v>
13314</v>
      </c>
      <c r="BY7" s="65">
        <f t="shared" si="15"/>
        <v>
28825</v>
      </c>
      <c r="BZ7" s="65">
        <f t="shared" si="15"/>
        <v>
26838</v>
      </c>
      <c r="CA7" s="63"/>
      <c r="CB7" s="64" t="s">
        <v>
113</v>
      </c>
      <c r="CC7" s="64" t="s">
        <v>
113</v>
      </c>
      <c r="CD7" s="64" t="s">
        <v>
113</v>
      </c>
      <c r="CE7" s="64" t="s">
        <v>
113</v>
      </c>
      <c r="CF7" s="64" t="s">
        <v>
113</v>
      </c>
      <c r="CG7" s="64" t="s">
        <v>
113</v>
      </c>
      <c r="CH7" s="64" t="s">
        <v>
113</v>
      </c>
      <c r="CI7" s="64" t="s">
        <v>
113</v>
      </c>
      <c r="CJ7" s="64" t="s">
        <v>
113</v>
      </c>
      <c r="CK7" s="64" t="s">
        <v>
111</v>
      </c>
      <c r="CL7" s="61"/>
      <c r="CM7" s="63">
        <f>
CM8</f>
        <v>
275436</v>
      </c>
      <c r="CN7" s="63">
        <f>
CN8</f>
        <v>
5500</v>
      </c>
      <c r="CO7" s="64" t="s">
        <v>
113</v>
      </c>
      <c r="CP7" s="64" t="s">
        <v>
113</v>
      </c>
      <c r="CQ7" s="64" t="s">
        <v>
113</v>
      </c>
      <c r="CR7" s="64" t="s">
        <v>
113</v>
      </c>
      <c r="CS7" s="64" t="s">
        <v>
113</v>
      </c>
      <c r="CT7" s="64" t="s">
        <v>
113</v>
      </c>
      <c r="CU7" s="64" t="s">
        <v>
113</v>
      </c>
      <c r="CV7" s="64" t="s">
        <v>
113</v>
      </c>
      <c r="CW7" s="64" t="s">
        <v>
113</v>
      </c>
      <c r="CX7" s="64" t="s">
        <v>
111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280</v>
      </c>
      <c r="DF7" s="64">
        <f t="shared" si="16"/>
        <v>
239.6</v>
      </c>
      <c r="DG7" s="64">
        <f t="shared" si="16"/>
        <v>
224.1</v>
      </c>
      <c r="DH7" s="64">
        <f t="shared" si="16"/>
        <v>
152.5</v>
      </c>
      <c r="DI7" s="64">
        <f t="shared" si="16"/>
        <v>
1239.2</v>
      </c>
      <c r="DJ7" s="61"/>
      <c r="DK7" s="64">
        <f>
DK8</f>
        <v>
128.9</v>
      </c>
      <c r="DL7" s="64">
        <f t="shared" ref="DL7:DT7" si="17">
DL8</f>
        <v>
123.7</v>
      </c>
      <c r="DM7" s="64">
        <f t="shared" si="17"/>
        <v>
118.4</v>
      </c>
      <c r="DN7" s="64">
        <f t="shared" si="17"/>
        <v>
128.9</v>
      </c>
      <c r="DO7" s="64">
        <f t="shared" si="17"/>
        <v>
100</v>
      </c>
      <c r="DP7" s="64">
        <f t="shared" si="17"/>
        <v>
138.9</v>
      </c>
      <c r="DQ7" s="64">
        <f t="shared" si="17"/>
        <v>
139.69999999999999</v>
      </c>
      <c r="DR7" s="64">
        <f t="shared" si="17"/>
        <v>
139.30000000000001</v>
      </c>
      <c r="DS7" s="64">
        <f t="shared" si="17"/>
        <v>
135.30000000000001</v>
      </c>
      <c r="DT7" s="64">
        <f t="shared" si="17"/>
        <v>
127.7</v>
      </c>
      <c r="DU7" s="61"/>
    </row>
    <row r="8" spans="1:125" s="66" customFormat="1" x14ac:dyDescent="0.15">
      <c r="A8" s="49"/>
      <c r="B8" s="67">
        <v>
2019</v>
      </c>
      <c r="C8" s="67">
        <v>
131202</v>
      </c>
      <c r="D8" s="67">
        <v>
47</v>
      </c>
      <c r="E8" s="67">
        <v>
14</v>
      </c>
      <c r="F8" s="67">
        <v>
0</v>
      </c>
      <c r="G8" s="67">
        <v>
2</v>
      </c>
      <c r="H8" s="67" t="s">
        <v>
114</v>
      </c>
      <c r="I8" s="67" t="s">
        <v>
115</v>
      </c>
      <c r="J8" s="67" t="s">
        <v>
116</v>
      </c>
      <c r="K8" s="67" t="s">
        <v>
117</v>
      </c>
      <c r="L8" s="67" t="s">
        <v>
118</v>
      </c>
      <c r="M8" s="67" t="s">
        <v>
119</v>
      </c>
      <c r="N8" s="67" t="s">
        <v>
120</v>
      </c>
      <c r="O8" s="68" t="s">
        <v>
121</v>
      </c>
      <c r="P8" s="69" t="s">
        <v>
122</v>
      </c>
      <c r="Q8" s="69" t="s">
        <v>
123</v>
      </c>
      <c r="R8" s="70">
        <v>
18</v>
      </c>
      <c r="S8" s="69" t="s">
        <v>
124</v>
      </c>
      <c r="T8" s="69" t="s">
        <v>
125</v>
      </c>
      <c r="U8" s="70">
        <v>
614</v>
      </c>
      <c r="V8" s="70">
        <v>
38</v>
      </c>
      <c r="W8" s="70">
        <v>
400</v>
      </c>
      <c r="X8" s="69" t="s">
        <v>
126</v>
      </c>
      <c r="Y8" s="71">
        <v>
73.5</v>
      </c>
      <c r="Z8" s="71">
        <v>
44.8</v>
      </c>
      <c r="AA8" s="71">
        <v>
63.3</v>
      </c>
      <c r="AB8" s="71">
        <v>
47.3</v>
      </c>
      <c r="AC8" s="71">
        <v>
14.6</v>
      </c>
      <c r="AD8" s="71">
        <v>
218.5</v>
      </c>
      <c r="AE8" s="71">
        <v>
151.19999999999999</v>
      </c>
      <c r="AF8" s="71">
        <v>
212.4</v>
      </c>
      <c r="AG8" s="71">
        <v>
243</v>
      </c>
      <c r="AH8" s="71">
        <v>
218.2</v>
      </c>
      <c r="AI8" s="68">
        <v>
619.1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4.7</v>
      </c>
      <c r="AP8" s="71">
        <v>
4</v>
      </c>
      <c r="AQ8" s="71">
        <v>
2.4</v>
      </c>
      <c r="AR8" s="71">
        <v>
2.2999999999999998</v>
      </c>
      <c r="AS8" s="71">
        <v>
1.5</v>
      </c>
      <c r="AT8" s="68">
        <v>
2.2999999999999998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46</v>
      </c>
      <c r="BA8" s="72">
        <v>
39</v>
      </c>
      <c r="BB8" s="72">
        <v>
25</v>
      </c>
      <c r="BC8" s="72">
        <v>
23</v>
      </c>
      <c r="BD8" s="72">
        <v>
11</v>
      </c>
      <c r="BE8" s="72">
        <v>
17</v>
      </c>
      <c r="BF8" s="71">
        <v>
-36.1</v>
      </c>
      <c r="BG8" s="71">
        <v>
-123.1</v>
      </c>
      <c r="BH8" s="71">
        <v>
-58.1</v>
      </c>
      <c r="BI8" s="71">
        <v>
-111.6</v>
      </c>
      <c r="BJ8" s="71">
        <v>
-582.9</v>
      </c>
      <c r="BK8" s="71">
        <v>
33.200000000000003</v>
      </c>
      <c r="BL8" s="71">
        <v>
29.6</v>
      </c>
      <c r="BM8" s="71">
        <v>
29.2</v>
      </c>
      <c r="BN8" s="71">
        <v>
30.4</v>
      </c>
      <c r="BO8" s="71">
        <v>
5.8</v>
      </c>
      <c r="BP8" s="68">
        <v>
20.8</v>
      </c>
      <c r="BQ8" s="72">
        <v>
-2422</v>
      </c>
      <c r="BR8" s="72">
        <v>
-7956</v>
      </c>
      <c r="BS8" s="72">
        <v>
-4031</v>
      </c>
      <c r="BT8" s="73">
        <v>
-2932</v>
      </c>
      <c r="BU8" s="73">
        <v>
-11997</v>
      </c>
      <c r="BV8" s="72">
        <v>
37496</v>
      </c>
      <c r="BW8" s="72">
        <v>
31888</v>
      </c>
      <c r="BX8" s="72">
        <v>
13314</v>
      </c>
      <c r="BY8" s="72">
        <v>
28825</v>
      </c>
      <c r="BZ8" s="72">
        <v>
26838</v>
      </c>
      <c r="CA8" s="70">
        <v>
14290</v>
      </c>
      <c r="CB8" s="71" t="s">
        <v>
118</v>
      </c>
      <c r="CC8" s="71" t="s">
        <v>
118</v>
      </c>
      <c r="CD8" s="71" t="s">
        <v>
118</v>
      </c>
      <c r="CE8" s="71" t="s">
        <v>
118</v>
      </c>
      <c r="CF8" s="71" t="s">
        <v>
118</v>
      </c>
      <c r="CG8" s="71" t="s">
        <v>
118</v>
      </c>
      <c r="CH8" s="71" t="s">
        <v>
118</v>
      </c>
      <c r="CI8" s="71" t="s">
        <v>
118</v>
      </c>
      <c r="CJ8" s="71" t="s">
        <v>
118</v>
      </c>
      <c r="CK8" s="71" t="s">
        <v>
118</v>
      </c>
      <c r="CL8" s="68" t="s">
        <v>
118</v>
      </c>
      <c r="CM8" s="70">
        <v>
275436</v>
      </c>
      <c r="CN8" s="70">
        <v>
5500</v>
      </c>
      <c r="CO8" s="71" t="s">
        <v>
118</v>
      </c>
      <c r="CP8" s="71" t="s">
        <v>
118</v>
      </c>
      <c r="CQ8" s="71" t="s">
        <v>
118</v>
      </c>
      <c r="CR8" s="71" t="s">
        <v>
118</v>
      </c>
      <c r="CS8" s="71" t="s">
        <v>
118</v>
      </c>
      <c r="CT8" s="71" t="s">
        <v>
118</v>
      </c>
      <c r="CU8" s="71" t="s">
        <v>
118</v>
      </c>
      <c r="CV8" s="71" t="s">
        <v>
118</v>
      </c>
      <c r="CW8" s="71" t="s">
        <v>
118</v>
      </c>
      <c r="CX8" s="71" t="s">
        <v>
118</v>
      </c>
      <c r="CY8" s="68" t="s">
        <v>
118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280</v>
      </c>
      <c r="DF8" s="71">
        <v>
239.6</v>
      </c>
      <c r="DG8" s="71">
        <v>
224.1</v>
      </c>
      <c r="DH8" s="71">
        <v>
152.5</v>
      </c>
      <c r="DI8" s="71">
        <v>
1239.2</v>
      </c>
      <c r="DJ8" s="68">
        <v>
425.4</v>
      </c>
      <c r="DK8" s="71">
        <v>
128.9</v>
      </c>
      <c r="DL8" s="71">
        <v>
123.7</v>
      </c>
      <c r="DM8" s="71">
        <v>
118.4</v>
      </c>
      <c r="DN8" s="71">
        <v>
128.9</v>
      </c>
      <c r="DO8" s="71">
        <v>
100</v>
      </c>
      <c r="DP8" s="71">
        <v>
138.9</v>
      </c>
      <c r="DQ8" s="71">
        <v>
139.69999999999999</v>
      </c>
      <c r="DR8" s="71">
        <v>
139.30000000000001</v>
      </c>
      <c r="DS8" s="71">
        <v>
135.30000000000001</v>
      </c>
      <c r="DT8" s="71">
        <v>
127.7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127</v>
      </c>
      <c r="C10" s="78" t="s">
        <v>
128</v>
      </c>
      <c r="D10" s="78" t="s">
        <v>
129</v>
      </c>
      <c r="E10" s="78" t="s">
        <v>
130</v>
      </c>
      <c r="F10" s="78" t="s">
        <v>
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舘山　貴洋</cp:lastModifiedBy>
  <cp:lastPrinted>2021-01-14T10:15:02Z</cp:lastPrinted>
  <dcterms:created xsi:type="dcterms:W3CDTF">2020-12-04T03:28:42Z</dcterms:created>
  <dcterms:modified xsi:type="dcterms:W3CDTF">2021-01-14T10:15:03Z</dcterms:modified>
  <cp:category/>
</cp:coreProperties>
</file>