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bunsyo2.intra.city.machida.tokyo.jp/panfocus/dav/WDHN_BunsyoWeb3/"/>
    </mc:Choice>
  </mc:AlternateContent>
  <xr:revisionPtr revIDLastSave="0" documentId="13_ncr:1_{0562A098-862E-4250-8C83-A625DA89E5C8}" xr6:coauthVersionLast="47" xr6:coauthVersionMax="47" xr10:uidLastSave="{00000000-0000-0000-0000-000000000000}"/>
  <workbookProtection workbookAlgorithmName="SHA-512" workbookHashValue="lRdirjqyyII9VC3310bwkrbqebOH2phxZVzG8Dj8EBS/me9JrmR+BjWzFaG6V/YNhSkCmqgvP44qs4UzdrOgwQ==" workbookSaltValue="2RGLLnOE+4MHITr06C1p9A=="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BZ51" i="4"/>
  <c r="IE76" i="4"/>
  <c r="GQ30" i="4"/>
  <c r="HA76" i="4"/>
  <c r="AN51" i="4"/>
  <c r="FE30" i="4"/>
  <c r="AN30" i="4"/>
  <c r="AG76" i="4"/>
  <c r="JV51" i="4"/>
  <c r="FE51" i="4"/>
  <c r="JV30" i="4"/>
  <c r="KP76" i="4"/>
  <c r="HP76" i="4"/>
  <c r="BG51" i="4"/>
  <c r="AV76" i="4"/>
  <c r="KO51" i="4"/>
  <c r="LE76" i="4"/>
  <c r="KO30" i="4"/>
  <c r="FX51" i="4"/>
  <c r="FX30" i="4"/>
  <c r="BG30" i="4"/>
  <c r="JC30" i="4"/>
  <c r="KA76" i="4"/>
  <c r="EL51" i="4"/>
  <c r="GL76" i="4"/>
  <c r="U51" i="4"/>
  <c r="EL30" i="4"/>
  <c r="U30" i="4"/>
  <c r="R76" i="4"/>
  <c r="JC51"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<sst xmlns="http://schemas.openxmlformats.org/spreadsheetml/2006/main" count="278" uniqueCount="143">
  <si>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</si>
  <si>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</si>
  <si>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</si>
  <si>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</si>
  <si>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</si>
  <si>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</si>
  <si>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</si>
  <si>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</si>
  <si>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</si>
  <si>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</si>
  <si>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</si>
  <si>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</si>
  <si>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</si>
  <si>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</si>
  <si>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</si>
  <si>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</si>
  <si>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</si>
  <si>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</si>
  <si>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</si>
  <si>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</si>
  <si>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</si>
  <si>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</si>
  <si>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</si>
  <si>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</si>
  <si>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</si>
  <si>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</si>
  <si>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</si>
  <si>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</si>
  <si>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</si>
  <si>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</si>
  <si>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</si>
  <si>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</si>
  <si>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</si>
  <si>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</si>
  <si>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</si>
  <si>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</si>
  <si>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</si>
  <si>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</si>
  <si>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</si>
  <si>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</si>
  <si>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</si>
  <si>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</si>
  <si>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</si>
  <si>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</si>
  <si>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</si>
  <si>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</si>
  <si>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</si>
  <si>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</si>
  <si>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</si>
  <si>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</si>
  <si>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</si>
  <si>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</si>
  <si>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</si>
  <si>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</si>
  <si>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</si>
  <si>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</si>
  <si>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</si>
  <si>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</si>
  <si>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</si>
  <si>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</si>
  <si>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</si>
  <si>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</si>
  <si>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</si>
  <si>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</si>
  <si>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</si>
  <si>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</si>
  <si>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</si>
  <si>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</si>
  <si>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</si>
  <si>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</si>
  <si>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</si>
  <si>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</si>
  <si>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</si>
  <si>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</si>
  <si>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</si>
  <si>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</si>
  <si>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</si>
  <si>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</si>
  <si>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</si>
  <si>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</si>
  <si>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</si>
  <si>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</si>
  <si>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</si>
  <si>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</si>
  <si>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</si>
  <si>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</si>
  <si>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</si>
  <si>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</si>
  <si>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</si>
  <si>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</si>
  <si>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</si>
  <si>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</si>
  <si>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</si>
  <si>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</si>
  <si>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</si>
  <si>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</si>
  <si>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</si>
  <si>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</si>
  <si>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</si>
  <si>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</si>
  <si>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</si>
  <si>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</si>
  <si>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</si>
  <si>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</si>
  <si>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</si>
  <si>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</si>
  <si>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</si>
  <si>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</si>
  <si>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</si>
  <si>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</si>
  <si>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</si>
  <si>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</si>
  <si>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</si>
  <si>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</si>
  <si>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</si>
  <si>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</si>
  <si>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</si>
  <si>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</si>
  <si>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</si>
  <si>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</si>
  <si>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</si>
  <si>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町田市</t>
  </si>
  <si>
    <t>原町田一丁目第２駐車場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</si>
  <si>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</si>
  <si>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</si>
  <si>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</si>
  <si>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</si>
  <si>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</si>
  <si>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</si>
  <si>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</si>
  <si>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</si>
  <si>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</si>
  <si>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</si>
  <si>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</si>
  <si>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</si>
  <si>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</si>
  <si>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</si>
  <si>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</si>
  <si>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</si>
  <si>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施設の安全性を確保する設備投資や修繕を行う必要があります。</t>
    <phoneticPr fontId="5"/>
  </si>
  <si>
    <t>新型コロナウイルス感染症による外出控え等の影響が少なくなったことにより、⑪稼働率は令和3年度から増加しました。</t>
    <phoneticPr fontId="5"/>
  </si>
  <si>
    <t>令和2年度から指定管理者の利用料金制を導入したことにより、令和元年度と比較して収益等の状況は改善しました。また、令和4年度は新型コロナウイする感染症の影響が少なくなったこと等により、令和3年度よりも収益や稼働率が増加しました。
経費の多くが土地の賃借料であり、経費の削減が難しい施設です。
引き続き稼働率を増加させるために、利用者サービスの向上等に取り組む必要があります。</t>
    <phoneticPr fontId="5"/>
  </si>
  <si>
    <t>新型コロナウイルス感染症に伴う緊急事態宣言及びまん延防止等重点措置の期間がなく、コロナ禍による影響が軽減したこと等により、①収益的収支比率及び⑤ＥＢＩＴＤＡは令和3年度から増加しました。④売上高ＧＯＰ比率は土地の賃借料の増加などにより、令和3年度から減少しました。
※令和２年度以降、⑤ＥＢＩＴＤＡの算定に使用していた計算式に誤りがあったことが判明したため、表内の当該値を以下のように訂正いたします。
　　＜訂正前＞　　　　＜訂正後＞
R04　27,248千円　→　△1,992千円
R03　25,848千円　→　△2,907千円
R02　18,230千円　→　△6,366千円</t>
    <rPh sb="110" eb="112">
      <t>ゾウカ</t>
    </rPh>
    <rPh sb="135" eb="137">
      <t>レイワ</t>
    </rPh>
    <rPh sb="138" eb="140">
      <t>ネンド</t>
    </rPh>
    <rPh sb="140" eb="142">
      <t>イコウ</t>
    </rPh>
    <rPh sb="151" eb="153">
      <t>サンテイ</t>
    </rPh>
    <rPh sb="154" eb="156">
      <t>シヨウ</t>
    </rPh>
    <rPh sb="160" eb="163">
      <t>ケイサンシキ</t>
    </rPh>
    <rPh sb="164" eb="165">
      <t>アヤマ</t>
    </rPh>
    <rPh sb="173" eb="175">
      <t>ハンメイ</t>
    </rPh>
    <rPh sb="180" eb="182">
      <t>ヒョウナイ</t>
    </rPh>
    <rPh sb="183" eb="185">
      <t>トウガイ</t>
    </rPh>
    <rPh sb="185" eb="186">
      <t>チ</t>
    </rPh>
    <rPh sb="187" eb="189">
      <t>イカ</t>
    </rPh>
    <rPh sb="193" eb="195">
      <t>テイセイ</t>
    </rPh>
    <rPh sb="205" eb="208">
      <t>テイセイマエ</t>
    </rPh>
    <rPh sb="214" eb="217">
      <t>テイセイゴ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</si>
</sst>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74</c:v>
                </c:pt>
                <c:pt idx="1">
                  <c:v>70.400000000000006</c:v>
                </c:pt>
                <c:pt idx="2">
                  <c:v>75</c:v>
                </c:pt>
                <c:pt idx="3">
                  <c:v>89.2</c:v>
                </c:pt>
                <c:pt idx="4">
                  <c:v>92.9</c:v>
                </c:pt>
              </c:numCache>
            </c:numRef>
          </c:val>
          <c:extLst>
            <c:ext xmlns:c16="http://schemas.microsoft.com/office/drawing/2014/chart" uri="{C3380CC4-5D6E-409C-BE32-E72D297353CC}">
              <c16:uniqueId val="{00000000-E49A-4043-90CB-483C672AD0A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49A-4043-90CB-483C672AD0A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8C-4041-A0F9-FEFECA35847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78C-4041-A0F9-FEFECA35847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528-4418-9BB1-013F0096500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528-4418-9BB1-013F0096500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2B6-4B08-A9BE-BDDCF561933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B6-4B08-A9BE-BDDCF561933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59-45E1-9059-D55FCBDF5DF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359-45E1-9059-D55FCBDF5DF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0F7-400C-8148-E75682CF33E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60F7-400C-8148-E75682CF33E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169.4</c:v>
                </c:pt>
                <c:pt idx="1">
                  <c:v>150</c:v>
                </c:pt>
                <c:pt idx="2">
                  <c:v>105.6</c:v>
                </c:pt>
                <c:pt idx="3">
                  <c:v>130.6</c:v>
                </c:pt>
                <c:pt idx="4">
                  <c:v>147.19999999999999</c:v>
                </c:pt>
              </c:numCache>
            </c:numRef>
          </c:val>
          <c:extLst>
            <c:ext xmlns:c16="http://schemas.microsoft.com/office/drawing/2014/chart" uri="{C3380CC4-5D6E-409C-BE32-E72D297353CC}">
              <c16:uniqueId val="{00000000-A5BB-4E1A-B557-A608B296360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A5BB-4E1A-B557-A608B296360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-35</c:v>
                </c:pt>
                <c:pt idx="1">
                  <c:v>-42</c:v>
                </c:pt>
                <c:pt idx="2">
                  <c:v>95.3</c:v>
                </c:pt>
                <c:pt idx="3">
                  <c:v>108.2</c:v>
                </c:pt>
                <c:pt idx="4">
                  <c:v>104.5</c:v>
                </c:pt>
              </c:numCache>
            </c:numRef>
          </c:val>
          <c:extLst>
            <c:ext xmlns:c16="http://schemas.microsoft.com/office/drawing/2014/chart" uri="{C3380CC4-5D6E-409C-BE32-E72D297353CC}">
              <c16:uniqueId val="{00000000-1CF1-4BD3-B12E-72368CB42DC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1CF1-4BD3-B12E-72368CB42DC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-5359</c:v>
                </c:pt>
                <c:pt idx="1">
                  <c:v>-6165</c:v>
                </c:pt>
                <c:pt idx="2">
                  <c:v>18230</c:v>
                </c:pt>
                <c:pt idx="3">
                  <c:v>25848</c:v>
                </c:pt>
                <c:pt idx="4">
                  <c:v>27248</c:v>
                </c:pt>
              </c:numCache>
            </c:numRef>
          </c:val>
          <c:extLst>
            <c:ext xmlns:c16="http://schemas.microsoft.com/office/drawing/2014/chart" uri="{C3380CC4-5D6E-409C-BE32-E72D297353CC}">
              <c16:uniqueId val="{00000000-1917-46D7-A2F7-AFCD68A8482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917-46D7-A2F7-AFCD68A8482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B8" sqref="B8:AP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東京都町田市　原町田一丁目第２駐車場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1170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74</v>
      </c>
      <c r="V31" s="116"/>
      <c r="W31" s="116"/>
      <c r="X31" s="116"/>
      <c r="Y31" s="116"/>
      <c r="Z31" s="116"/>
      <c r="AA31" s="116"/>
      <c r="AB31" s="116"/>
      <c r="AC31" s="116"/>
      <c r="AD31" s="116"/>
      <c r="AE31" s="116"/>
      <c r="AF31" s="116"/>
      <c r="AG31" s="116"/>
      <c r="AH31" s="116"/>
      <c r="AI31" s="116"/>
      <c r="AJ31" s="116"/>
      <c r="AK31" s="116"/>
      <c r="AL31" s="116"/>
      <c r="AM31" s="116"/>
      <c r="AN31" s="116">
        <f>データ!Z7</f>
        <v>70.400000000000006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75</v>
      </c>
      <c r="BH31" s="116"/>
      <c r="BI31" s="116"/>
      <c r="BJ31" s="116"/>
      <c r="BK31" s="116"/>
      <c r="BL31" s="116"/>
      <c r="BM31" s="116"/>
      <c r="BN31" s="116"/>
      <c r="BO31" s="116"/>
      <c r="BP31" s="116"/>
      <c r="BQ31" s="116"/>
      <c r="BR31" s="116"/>
      <c r="BS31" s="116"/>
      <c r="BT31" s="116"/>
      <c r="BU31" s="116"/>
      <c r="BV31" s="116"/>
      <c r="BW31" s="116"/>
      <c r="BX31" s="116"/>
      <c r="BY31" s="116"/>
      <c r="BZ31" s="116">
        <f>データ!AB7</f>
        <v>89.2</v>
      </c>
      <c r="CA31" s="116"/>
      <c r="CB31" s="116"/>
      <c r="CC31" s="116"/>
      <c r="CD31" s="116"/>
      <c r="CE31" s="116"/>
      <c r="CF31" s="116"/>
      <c r="CG31" s="116"/>
      <c r="CH31" s="116"/>
      <c r="CI31" s="116"/>
      <c r="CJ31" s="116"/>
      <c r="CK31" s="116"/>
      <c r="CL31" s="116"/>
      <c r="CM31" s="116"/>
      <c r="CN31" s="116"/>
      <c r="CO31" s="116"/>
      <c r="CP31" s="116"/>
      <c r="CQ31" s="116"/>
      <c r="CR31" s="116"/>
      <c r="CS31" s="116">
        <f>データ!AC7</f>
        <v>92.9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169.4</v>
      </c>
      <c r="JD31" s="111"/>
      <c r="JE31" s="111"/>
      <c r="JF31" s="111"/>
      <c r="JG31" s="111"/>
      <c r="JH31" s="111"/>
      <c r="JI31" s="111"/>
      <c r="JJ31" s="111"/>
      <c r="JK31" s="111"/>
      <c r="JL31" s="111"/>
      <c r="JM31" s="111"/>
      <c r="JN31" s="111"/>
      <c r="JO31" s="111"/>
      <c r="JP31" s="111"/>
      <c r="JQ31" s="111"/>
      <c r="JR31" s="111"/>
      <c r="JS31" s="111"/>
      <c r="JT31" s="111"/>
      <c r="JU31" s="112"/>
      <c r="JV31" s="110">
        <f>データ!DL7</f>
        <v>150</v>
      </c>
      <c r="JW31" s="111"/>
      <c r="JX31" s="111"/>
      <c r="JY31" s="111"/>
      <c r="JZ31" s="111"/>
      <c r="KA31" s="111"/>
      <c r="KB31" s="111"/>
      <c r="KC31" s="111"/>
      <c r="KD31" s="111"/>
      <c r="KE31" s="111"/>
      <c r="KF31" s="111"/>
      <c r="KG31" s="111"/>
      <c r="KH31" s="111"/>
      <c r="KI31" s="111"/>
      <c r="KJ31" s="111"/>
      <c r="KK31" s="111"/>
      <c r="KL31" s="111"/>
      <c r="KM31" s="111"/>
      <c r="KN31" s="112"/>
      <c r="KO31" s="110">
        <f>データ!DM7</f>
        <v>105.6</v>
      </c>
      <c r="KP31" s="111"/>
      <c r="KQ31" s="111"/>
      <c r="KR31" s="111"/>
      <c r="KS31" s="111"/>
      <c r="KT31" s="111"/>
      <c r="KU31" s="111"/>
      <c r="KV31" s="111"/>
      <c r="KW31" s="111"/>
      <c r="KX31" s="111"/>
      <c r="KY31" s="111"/>
      <c r="KZ31" s="111"/>
      <c r="LA31" s="111"/>
      <c r="LB31" s="111"/>
      <c r="LC31" s="111"/>
      <c r="LD31" s="111"/>
      <c r="LE31" s="111"/>
      <c r="LF31" s="111"/>
      <c r="LG31" s="112"/>
      <c r="LH31" s="110">
        <f>データ!DN7</f>
        <v>130.6</v>
      </c>
      <c r="LI31" s="111"/>
      <c r="LJ31" s="111"/>
      <c r="LK31" s="111"/>
      <c r="LL31" s="111"/>
      <c r="LM31" s="111"/>
      <c r="LN31" s="111"/>
      <c r="LO31" s="111"/>
      <c r="LP31" s="111"/>
      <c r="LQ31" s="111"/>
      <c r="LR31" s="111"/>
      <c r="LS31" s="111"/>
      <c r="LT31" s="111"/>
      <c r="LU31" s="111"/>
      <c r="LV31" s="111"/>
      <c r="LW31" s="111"/>
      <c r="LX31" s="111"/>
      <c r="LY31" s="111"/>
      <c r="LZ31" s="112"/>
      <c r="MA31" s="110">
        <f>データ!DO7</f>
        <v>147.19999999999999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-35</v>
      </c>
      <c r="EM52" s="116"/>
      <c r="EN52" s="116"/>
      <c r="EO52" s="116"/>
      <c r="EP52" s="116"/>
      <c r="EQ52" s="116"/>
      <c r="ER52" s="116"/>
      <c r="ES52" s="116"/>
      <c r="ET52" s="116"/>
      <c r="EU52" s="116"/>
      <c r="EV52" s="116"/>
      <c r="EW52" s="116"/>
      <c r="EX52" s="116"/>
      <c r="EY52" s="116"/>
      <c r="EZ52" s="116"/>
      <c r="FA52" s="116"/>
      <c r="FB52" s="116"/>
      <c r="FC52" s="116"/>
      <c r="FD52" s="116"/>
      <c r="FE52" s="116">
        <f>データ!BG7</f>
        <v>-42</v>
      </c>
      <c r="FF52" s="116"/>
      <c r="FG52" s="116"/>
      <c r="FH52" s="116"/>
      <c r="FI52" s="116"/>
      <c r="FJ52" s="116"/>
      <c r="FK52" s="116"/>
      <c r="FL52" s="116"/>
      <c r="FM52" s="116"/>
      <c r="FN52" s="116"/>
      <c r="FO52" s="116"/>
      <c r="FP52" s="116"/>
      <c r="FQ52" s="116"/>
      <c r="FR52" s="116"/>
      <c r="FS52" s="116"/>
      <c r="FT52" s="116"/>
      <c r="FU52" s="116"/>
      <c r="FV52" s="116"/>
      <c r="FW52" s="116"/>
      <c r="FX52" s="116">
        <f>データ!BH7</f>
        <v>95.3</v>
      </c>
      <c r="FY52" s="116"/>
      <c r="FZ52" s="116"/>
      <c r="GA52" s="116"/>
      <c r="GB52" s="116"/>
      <c r="GC52" s="116"/>
      <c r="GD52" s="116"/>
      <c r="GE52" s="116"/>
      <c r="GF52" s="116"/>
      <c r="GG52" s="116"/>
      <c r="GH52" s="116"/>
      <c r="GI52" s="116"/>
      <c r="GJ52" s="116"/>
      <c r="GK52" s="116"/>
      <c r="GL52" s="116"/>
      <c r="GM52" s="116"/>
      <c r="GN52" s="116"/>
      <c r="GO52" s="116"/>
      <c r="GP52" s="116"/>
      <c r="GQ52" s="116">
        <f>データ!BI7</f>
        <v>108.2</v>
      </c>
      <c r="GR52" s="116"/>
      <c r="GS52" s="116"/>
      <c r="GT52" s="116"/>
      <c r="GU52" s="116"/>
      <c r="GV52" s="116"/>
      <c r="GW52" s="116"/>
      <c r="GX52" s="116"/>
      <c r="GY52" s="116"/>
      <c r="GZ52" s="116"/>
      <c r="HA52" s="116"/>
      <c r="HB52" s="116"/>
      <c r="HC52" s="116"/>
      <c r="HD52" s="116"/>
      <c r="HE52" s="116"/>
      <c r="HF52" s="116"/>
      <c r="HG52" s="116"/>
      <c r="HH52" s="116"/>
      <c r="HI52" s="116"/>
      <c r="HJ52" s="116">
        <f>データ!BJ7</f>
        <v>104.5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-5359</v>
      </c>
      <c r="JD52" s="120"/>
      <c r="JE52" s="120"/>
      <c r="JF52" s="120"/>
      <c r="JG52" s="120"/>
      <c r="JH52" s="120"/>
      <c r="JI52" s="120"/>
      <c r="JJ52" s="120"/>
      <c r="JK52" s="120"/>
      <c r="JL52" s="120"/>
      <c r="JM52" s="120"/>
      <c r="JN52" s="120"/>
      <c r="JO52" s="120"/>
      <c r="JP52" s="120"/>
      <c r="JQ52" s="120"/>
      <c r="JR52" s="120"/>
      <c r="JS52" s="120"/>
      <c r="JT52" s="120"/>
      <c r="JU52" s="120"/>
      <c r="JV52" s="120">
        <f>データ!BR7</f>
        <v>-6165</v>
      </c>
      <c r="JW52" s="120"/>
      <c r="JX52" s="120"/>
      <c r="JY52" s="120"/>
      <c r="JZ52" s="120"/>
      <c r="KA52" s="120"/>
      <c r="KB52" s="120"/>
      <c r="KC52" s="120"/>
      <c r="KD52" s="120"/>
      <c r="KE52" s="120"/>
      <c r="KF52" s="120"/>
      <c r="KG52" s="120"/>
      <c r="KH52" s="120"/>
      <c r="KI52" s="120"/>
      <c r="KJ52" s="120"/>
      <c r="KK52" s="120"/>
      <c r="KL52" s="120"/>
      <c r="KM52" s="120"/>
      <c r="KN52" s="120"/>
      <c r="KO52" s="120">
        <f>データ!BS7</f>
        <v>18230</v>
      </c>
      <c r="KP52" s="120"/>
      <c r="KQ52" s="120"/>
      <c r="KR52" s="120"/>
      <c r="KS52" s="120"/>
      <c r="KT52" s="120"/>
      <c r="KU52" s="120"/>
      <c r="KV52" s="120"/>
      <c r="KW52" s="120"/>
      <c r="KX52" s="120"/>
      <c r="KY52" s="120"/>
      <c r="KZ52" s="120"/>
      <c r="LA52" s="120"/>
      <c r="LB52" s="120"/>
      <c r="LC52" s="120"/>
      <c r="LD52" s="120"/>
      <c r="LE52" s="120"/>
      <c r="LF52" s="120"/>
      <c r="LG52" s="120"/>
      <c r="LH52" s="120">
        <f>データ!BT7</f>
        <v>25848</v>
      </c>
      <c r="LI52" s="120"/>
      <c r="LJ52" s="120"/>
      <c r="LK52" s="120"/>
      <c r="LL52" s="120"/>
      <c r="LM52" s="120"/>
      <c r="LN52" s="120"/>
      <c r="LO52" s="120"/>
      <c r="LP52" s="120"/>
      <c r="LQ52" s="120"/>
      <c r="LR52" s="120"/>
      <c r="LS52" s="120"/>
      <c r="LT52" s="120"/>
      <c r="LU52" s="120"/>
      <c r="LV52" s="120"/>
      <c r="LW52" s="120"/>
      <c r="LX52" s="120"/>
      <c r="LY52" s="120"/>
      <c r="LZ52" s="120"/>
      <c r="MA52" s="120">
        <f>データ!BU7</f>
        <v>27248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8482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9x8i4jSyBCxXj/wVYaxlg9VYEQ1GQc8G0nz7jM7WffnWysA8rZWv8Tcv0gSyc/py11kwKeJigHeKqtC1nOaEaQ==" saltValue="XnE5EcfyYuchy7UIqNUth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104</v>
      </c>
      <c r="AW5" s="47" t="s">
        <v>105</v>
      </c>
      <c r="AX5" s="47" t="s">
        <v>106</v>
      </c>
      <c r="AY5" s="47" t="s">
        <v>107</v>
      </c>
      <c r="AZ5" s="47" t="s">
        <v>94</v>
      </c>
      <c r="BA5" s="47" t="s">
        <v>95</v>
      </c>
      <c r="BB5" s="47" t="s">
        <v>96</v>
      </c>
      <c r="BC5" s="47" t="s">
        <v>97</v>
      </c>
      <c r="BD5" s="47" t="s">
        <v>98</v>
      </c>
      <c r="BE5" s="47" t="s">
        <v>99</v>
      </c>
      <c r="BF5" s="47" t="s">
        <v>108</v>
      </c>
      <c r="BG5" s="47" t="s">
        <v>100</v>
      </c>
      <c r="BH5" s="47" t="s">
        <v>109</v>
      </c>
      <c r="BI5" s="47" t="s">
        <v>106</v>
      </c>
      <c r="BJ5" s="47" t="s">
        <v>110</v>
      </c>
      <c r="BK5" s="47" t="s">
        <v>94</v>
      </c>
      <c r="BL5" s="47" t="s">
        <v>95</v>
      </c>
      <c r="BM5" s="47" t="s">
        <v>96</v>
      </c>
      <c r="BN5" s="47" t="s">
        <v>97</v>
      </c>
      <c r="BO5" s="47" t="s">
        <v>98</v>
      </c>
      <c r="BP5" s="47" t="s">
        <v>99</v>
      </c>
      <c r="BQ5" s="47" t="s">
        <v>89</v>
      </c>
      <c r="BR5" s="47" t="s">
        <v>100</v>
      </c>
      <c r="BS5" s="47" t="s">
        <v>105</v>
      </c>
      <c r="BT5" s="47" t="s">
        <v>111</v>
      </c>
      <c r="BU5" s="47" t="s">
        <v>112</v>
      </c>
      <c r="BV5" s="47" t="s">
        <v>94</v>
      </c>
      <c r="BW5" s="47" t="s">
        <v>95</v>
      </c>
      <c r="BX5" s="47" t="s">
        <v>96</v>
      </c>
      <c r="BY5" s="47" t="s">
        <v>97</v>
      </c>
      <c r="BZ5" s="47" t="s">
        <v>98</v>
      </c>
      <c r="CA5" s="47" t="s">
        <v>99</v>
      </c>
      <c r="CB5" s="47" t="s">
        <v>89</v>
      </c>
      <c r="CC5" s="47" t="s">
        <v>90</v>
      </c>
      <c r="CD5" s="47" t="s">
        <v>113</v>
      </c>
      <c r="CE5" s="47" t="s">
        <v>111</v>
      </c>
      <c r="CF5" s="47" t="s">
        <v>93</v>
      </c>
      <c r="CG5" s="47" t="s">
        <v>94</v>
      </c>
      <c r="CH5" s="47" t="s">
        <v>95</v>
      </c>
      <c r="CI5" s="47" t="s">
        <v>96</v>
      </c>
      <c r="CJ5" s="47" t="s">
        <v>97</v>
      </c>
      <c r="CK5" s="47" t="s">
        <v>98</v>
      </c>
      <c r="CL5" s="47" t="s">
        <v>99</v>
      </c>
      <c r="CM5" s="145"/>
      <c r="CN5" s="145"/>
      <c r="CO5" s="47" t="s">
        <v>108</v>
      </c>
      <c r="CP5" s="47" t="s">
        <v>90</v>
      </c>
      <c r="CQ5" s="47" t="s">
        <v>91</v>
      </c>
      <c r="CR5" s="47" t="s">
        <v>92</v>
      </c>
      <c r="CS5" s="47" t="s">
        <v>93</v>
      </c>
      <c r="CT5" s="47" t="s">
        <v>94</v>
      </c>
      <c r="CU5" s="47" t="s">
        <v>95</v>
      </c>
      <c r="CV5" s="47" t="s">
        <v>96</v>
      </c>
      <c r="CW5" s="47" t="s">
        <v>97</v>
      </c>
      <c r="CX5" s="47" t="s">
        <v>98</v>
      </c>
      <c r="CY5" s="47" t="s">
        <v>99</v>
      </c>
      <c r="CZ5" s="47" t="s">
        <v>114</v>
      </c>
      <c r="DA5" s="47" t="s">
        <v>115</v>
      </c>
      <c r="DB5" s="47" t="s">
        <v>109</v>
      </c>
      <c r="DC5" s="47" t="s">
        <v>111</v>
      </c>
      <c r="DD5" s="47" t="s">
        <v>110</v>
      </c>
      <c r="DE5" s="47" t="s">
        <v>94</v>
      </c>
      <c r="DF5" s="47" t="s">
        <v>95</v>
      </c>
      <c r="DG5" s="47" t="s">
        <v>96</v>
      </c>
      <c r="DH5" s="47" t="s">
        <v>97</v>
      </c>
      <c r="DI5" s="47" t="s">
        <v>98</v>
      </c>
      <c r="DJ5" s="47" t="s">
        <v>35</v>
      </c>
      <c r="DK5" s="47" t="s">
        <v>89</v>
      </c>
      <c r="DL5" s="47" t="s">
        <v>115</v>
      </c>
      <c r="DM5" s="47" t="s">
        <v>113</v>
      </c>
      <c r="DN5" s="47" t="s">
        <v>92</v>
      </c>
      <c r="DO5" s="47" t="s">
        <v>103</v>
      </c>
      <c r="DP5" s="47" t="s">
        <v>94</v>
      </c>
      <c r="DQ5" s="47" t="s">
        <v>95</v>
      </c>
      <c r="DR5" s="47" t="s">
        <v>96</v>
      </c>
      <c r="DS5" s="47" t="s">
        <v>97</v>
      </c>
      <c r="DT5" s="47" t="s">
        <v>98</v>
      </c>
      <c r="DU5" s="47" t="s">
        <v>99</v>
      </c>
    </row>
    <row r="6" spans="1:125" s="54" customFormat="1" x14ac:dyDescent="0.15">
      <c r="A6" s="37" t="s">
        <v>116</v>
      </c>
      <c r="B6" s="48">
        <f>B8</f>
        <v>2022</v>
      </c>
      <c r="C6" s="48">
        <f t="shared" ref="C6:X6" si="1">C8</f>
        <v>132098</v>
      </c>
      <c r="D6" s="48">
        <f t="shared" si="1"/>
        <v>47</v>
      </c>
      <c r="E6" s="48">
        <f t="shared" si="1"/>
        <v>14</v>
      </c>
      <c r="F6" s="48">
        <f t="shared" si="1"/>
        <v>0</v>
      </c>
      <c r="G6" s="48">
        <f t="shared" si="1"/>
        <v>3</v>
      </c>
      <c r="H6" s="48" t="str">
        <f>SUBSTITUTE(H8,"　","")</f>
        <v>東京都町田市</v>
      </c>
      <c r="I6" s="48" t="str">
        <f t="shared" si="1"/>
        <v>原町田一丁目第２駐車場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13</v>
      </c>
      <c r="S6" s="50" t="str">
        <f t="shared" si="1"/>
        <v>駅</v>
      </c>
      <c r="T6" s="50" t="str">
        <f t="shared" si="1"/>
        <v>無</v>
      </c>
      <c r="U6" s="51">
        <f t="shared" si="1"/>
        <v>1170</v>
      </c>
      <c r="V6" s="51">
        <f t="shared" si="1"/>
        <v>36</v>
      </c>
      <c r="W6" s="51">
        <f t="shared" si="1"/>
        <v>300</v>
      </c>
      <c r="X6" s="50" t="str">
        <f t="shared" si="1"/>
        <v>利用料金制</v>
      </c>
      <c r="Y6" s="52">
        <f>IF(Y8="-",NA(),Y8)</f>
        <v>74</v>
      </c>
      <c r="Z6" s="52">
        <f t="shared" ref="Z6:AH6" si="2">IF(Z8="-",NA(),Z8)</f>
        <v>70.400000000000006</v>
      </c>
      <c r="AA6" s="52">
        <f t="shared" si="2"/>
        <v>75</v>
      </c>
      <c r="AB6" s="52">
        <f t="shared" si="2"/>
        <v>89.2</v>
      </c>
      <c r="AC6" s="52">
        <f t="shared" si="2"/>
        <v>92.9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-35</v>
      </c>
      <c r="BG6" s="52">
        <f t="shared" ref="BG6:BO6" si="5">IF(BG8="-",NA(),BG8)</f>
        <v>-42</v>
      </c>
      <c r="BH6" s="52">
        <f t="shared" si="5"/>
        <v>95.3</v>
      </c>
      <c r="BI6" s="52">
        <f t="shared" si="5"/>
        <v>108.2</v>
      </c>
      <c r="BJ6" s="52">
        <f t="shared" si="5"/>
        <v>104.5</v>
      </c>
      <c r="BK6" s="52">
        <f t="shared" si="5"/>
        <v>30.4</v>
      </c>
      <c r="BL6" s="52">
        <f t="shared" si="5"/>
        <v>33.6</v>
      </c>
      <c r="BM6" s="52">
        <f t="shared" si="5"/>
        <v>-122.5</v>
      </c>
      <c r="BN6" s="52">
        <f t="shared" si="5"/>
        <v>8.5</v>
      </c>
      <c r="BO6" s="52">
        <f t="shared" si="5"/>
        <v>26.6</v>
      </c>
      <c r="BP6" s="49" t="str">
        <f>IF(BP8="-","",IF(BP8="-","【-】","【"&amp;SUBSTITUTE(TEXT(BP8,"#,##0.0"),"-","△")&amp;"】"))</f>
        <v>【12.8】</v>
      </c>
      <c r="BQ6" s="53">
        <f>IF(BQ8="-",NA(),BQ8)</f>
        <v>-5359</v>
      </c>
      <c r="BR6" s="53">
        <f t="shared" ref="BR6:BZ6" si="6">IF(BR8="-",NA(),BR8)</f>
        <v>-6165</v>
      </c>
      <c r="BS6" s="53">
        <f t="shared" si="6"/>
        <v>18230</v>
      </c>
      <c r="BT6" s="53">
        <f t="shared" si="6"/>
        <v>25848</v>
      </c>
      <c r="BU6" s="53">
        <f t="shared" si="6"/>
        <v>27248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117</v>
      </c>
      <c r="CM6" s="51">
        <f t="shared" ref="CM6:CN6" si="7">CM8</f>
        <v>0</v>
      </c>
      <c r="CN6" s="51">
        <f t="shared" si="7"/>
        <v>8482</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169.4</v>
      </c>
      <c r="DL6" s="52">
        <f t="shared" ref="DL6:DT6" si="9">IF(DL8="-",NA(),DL8)</f>
        <v>150</v>
      </c>
      <c r="DM6" s="52">
        <f t="shared" si="9"/>
        <v>105.6</v>
      </c>
      <c r="DN6" s="52">
        <f t="shared" si="9"/>
        <v>130.6</v>
      </c>
      <c r="DO6" s="52">
        <f t="shared" si="9"/>
        <v>147.19999999999999</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118</v>
      </c>
      <c r="B7" s="48">
        <f t="shared" ref="B7:X7" si="10">B8</f>
        <v>2022</v>
      </c>
      <c r="C7" s="48">
        <f t="shared" si="10"/>
        <v>132098</v>
      </c>
      <c r="D7" s="48">
        <f t="shared" si="10"/>
        <v>47</v>
      </c>
      <c r="E7" s="48">
        <f t="shared" si="10"/>
        <v>14</v>
      </c>
      <c r="F7" s="48">
        <f t="shared" si="10"/>
        <v>0</v>
      </c>
      <c r="G7" s="48">
        <f t="shared" si="10"/>
        <v>3</v>
      </c>
      <c r="H7" s="48" t="str">
        <f t="shared" si="10"/>
        <v>東京都　町田市</v>
      </c>
      <c r="I7" s="48" t="str">
        <f t="shared" si="10"/>
        <v>原町田一丁目第２駐車場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13</v>
      </c>
      <c r="S7" s="50" t="str">
        <f t="shared" si="10"/>
        <v>駅</v>
      </c>
      <c r="T7" s="50" t="str">
        <f t="shared" si="10"/>
        <v>無</v>
      </c>
      <c r="U7" s="51">
        <f t="shared" si="10"/>
        <v>1170</v>
      </c>
      <c r="V7" s="51">
        <f t="shared" si="10"/>
        <v>36</v>
      </c>
      <c r="W7" s="51">
        <f t="shared" si="10"/>
        <v>300</v>
      </c>
      <c r="X7" s="50" t="str">
        <f t="shared" si="10"/>
        <v>利用料金制</v>
      </c>
      <c r="Y7" s="52">
        <f>Y8</f>
        <v>74</v>
      </c>
      <c r="Z7" s="52">
        <f t="shared" ref="Z7:AH7" si="11">Z8</f>
        <v>70.400000000000006</v>
      </c>
      <c r="AA7" s="52">
        <f t="shared" si="11"/>
        <v>75</v>
      </c>
      <c r="AB7" s="52">
        <f t="shared" si="11"/>
        <v>89.2</v>
      </c>
      <c r="AC7" s="52">
        <f t="shared" si="11"/>
        <v>92.9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-35</v>
      </c>
      <c r="BG7" s="52">
        <f t="shared" ref="BG7:BO7" si="14">BG8</f>
        <v>-42</v>
      </c>
      <c r="BH7" s="52">
        <f t="shared" si="14"/>
        <v>95.3</v>
      </c>
      <c r="BI7" s="52">
        <f t="shared" si="14"/>
        <v>108.2</v>
      </c>
      <c r="BJ7" s="52">
        <f t="shared" si="14"/>
        <v>104.5</v>
      </c>
      <c r="BK7" s="52">
        <f t="shared" si="14"/>
        <v>30.4</v>
      </c>
      <c r="BL7" s="52">
        <f t="shared" si="14"/>
        <v>33.6</v>
      </c>
      <c r="BM7" s="52">
        <f t="shared" si="14"/>
        <v>-122.5</v>
      </c>
      <c r="BN7" s="52">
        <f t="shared" si="14"/>
        <v>8.5</v>
      </c>
      <c r="BO7" s="52">
        <f t="shared" si="14"/>
        <v>26.6</v>
      </c>
      <c r="BP7" s="49"/>
      <c r="BQ7" s="53">
        <f>BQ8</f>
        <v>-5359</v>
      </c>
      <c r="BR7" s="53">
        <f t="shared" ref="BR7:BZ7" si="15">BR8</f>
        <v>-6165</v>
      </c>
      <c r="BS7" s="53">
        <f t="shared" si="15"/>
        <v>18230</v>
      </c>
      <c r="BT7" s="53">
        <f t="shared" si="15"/>
        <v>25848</v>
      </c>
      <c r="BU7" s="53">
        <f t="shared" si="15"/>
        <v>27248</v>
      </c>
      <c r="BV7" s="53">
        <f t="shared" si="15"/>
        <v>8183</v>
      </c>
      <c r="BW7" s="53">
        <f t="shared" si="15"/>
        <v>7940</v>
      </c>
      <c r="BX7" s="53">
        <f t="shared" si="15"/>
        <v>2576</v>
      </c>
      <c r="BY7" s="53">
        <f t="shared" si="15"/>
        <v>4153</v>
      </c>
      <c r="BZ7" s="53">
        <f t="shared" si="15"/>
        <v>6140</v>
      </c>
      <c r="CA7" s="51"/>
      <c r="CB7" s="52" t="s">
        <v>119</v>
      </c>
      <c r="CC7" s="52" t="s">
        <v>119</v>
      </c>
      <c r="CD7" s="52" t="s">
        <v>119</v>
      </c>
      <c r="CE7" s="52" t="s">
        <v>119</v>
      </c>
      <c r="CF7" s="52" t="s">
        <v>119</v>
      </c>
      <c r="CG7" s="52" t="s">
        <v>119</v>
      </c>
      <c r="CH7" s="52" t="s">
        <v>119</v>
      </c>
      <c r="CI7" s="52" t="s">
        <v>119</v>
      </c>
      <c r="CJ7" s="52" t="s">
        <v>119</v>
      </c>
      <c r="CK7" s="52" t="s">
        <v>120</v>
      </c>
      <c r="CL7" s="49"/>
      <c r="CM7" s="51">
        <f>CM8</f>
        <v>0</v>
      </c>
      <c r="CN7" s="51">
        <f>CN8</f>
        <v>8482</v>
      </c>
      <c r="CO7" s="52" t="s">
        <v>119</v>
      </c>
      <c r="CP7" s="52" t="s">
        <v>119</v>
      </c>
      <c r="CQ7" s="52" t="s">
        <v>119</v>
      </c>
      <c r="CR7" s="52" t="s">
        <v>119</v>
      </c>
      <c r="CS7" s="52" t="s">
        <v>119</v>
      </c>
      <c r="CT7" s="52" t="s">
        <v>119</v>
      </c>
      <c r="CU7" s="52" t="s">
        <v>119</v>
      </c>
      <c r="CV7" s="52" t="s">
        <v>119</v>
      </c>
      <c r="CW7" s="52" t="s">
        <v>119</v>
      </c>
      <c r="CX7" s="52" t="s">
        <v>120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169.4</v>
      </c>
      <c r="DL7" s="52">
        <f t="shared" ref="DL7:DT7" si="17">DL8</f>
        <v>150</v>
      </c>
      <c r="DM7" s="52">
        <f t="shared" si="17"/>
        <v>105.6</v>
      </c>
      <c r="DN7" s="52">
        <f t="shared" si="17"/>
        <v>130.6</v>
      </c>
      <c r="DO7" s="52">
        <f t="shared" si="17"/>
        <v>147.19999999999999</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132098</v>
      </c>
      <c r="D8" s="55">
        <v>47</v>
      </c>
      <c r="E8" s="55">
        <v>14</v>
      </c>
      <c r="F8" s="55">
        <v>0</v>
      </c>
      <c r="G8" s="55">
        <v>3</v>
      </c>
      <c r="H8" s="55" t="s">
        <v>121</v>
      </c>
      <c r="I8" s="55" t="s">
        <v>122</v>
      </c>
      <c r="J8" s="55" t="s">
        <v>123</v>
      </c>
      <c r="K8" s="55" t="s">
        <v>124</v>
      </c>
      <c r="L8" s="55" t="s">
        <v>125</v>
      </c>
      <c r="M8" s="55" t="s">
        <v>126</v>
      </c>
      <c r="N8" s="55" t="s">
        <v>127</v>
      </c>
      <c r="O8" s="56" t="s">
        <v>128</v>
      </c>
      <c r="P8" s="57" t="s">
        <v>129</v>
      </c>
      <c r="Q8" s="57" t="s">
        <v>130</v>
      </c>
      <c r="R8" s="58">
        <v>13</v>
      </c>
      <c r="S8" s="57" t="s">
        <v>131</v>
      </c>
      <c r="T8" s="57" t="s">
        <v>132</v>
      </c>
      <c r="U8" s="58">
        <v>1170</v>
      </c>
      <c r="V8" s="58">
        <v>36</v>
      </c>
      <c r="W8" s="58">
        <v>300</v>
      </c>
      <c r="X8" s="57" t="s">
        <v>133</v>
      </c>
      <c r="Y8" s="59">
        <v>74</v>
      </c>
      <c r="Z8" s="59">
        <v>70.400000000000006</v>
      </c>
      <c r="AA8" s="59">
        <v>75</v>
      </c>
      <c r="AB8" s="59">
        <v>89.2</v>
      </c>
      <c r="AC8" s="59">
        <v>92.9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-35</v>
      </c>
      <c r="BG8" s="59">
        <v>-42</v>
      </c>
      <c r="BH8" s="59">
        <v>95.3</v>
      </c>
      <c r="BI8" s="59">
        <v>108.2</v>
      </c>
      <c r="BJ8" s="59">
        <v>104.5</v>
      </c>
      <c r="BK8" s="59">
        <v>30.4</v>
      </c>
      <c r="BL8" s="59">
        <v>33.6</v>
      </c>
      <c r="BM8" s="59">
        <v>-122.5</v>
      </c>
      <c r="BN8" s="59">
        <v>8.5</v>
      </c>
      <c r="BO8" s="59">
        <v>26.6</v>
      </c>
      <c r="BP8" s="56">
        <v>12.8</v>
      </c>
      <c r="BQ8" s="60">
        <v>-5359</v>
      </c>
      <c r="BR8" s="60">
        <v>-6165</v>
      </c>
      <c r="BS8" s="60">
        <v>18230</v>
      </c>
      <c r="BT8" s="61">
        <v>25848</v>
      </c>
      <c r="BU8" s="61">
        <v>27248</v>
      </c>
      <c r="BV8" s="60">
        <v>8183</v>
      </c>
      <c r="BW8" s="60">
        <v>7940</v>
      </c>
      <c r="BX8" s="60">
        <v>2576</v>
      </c>
      <c r="BY8" s="60">
        <v>4153</v>
      </c>
      <c r="BZ8" s="60">
        <v>6140</v>
      </c>
      <c r="CA8" s="58">
        <v>10556</v>
      </c>
      <c r="CB8" s="59" t="s">
        <v>125</v>
      </c>
      <c r="CC8" s="59" t="s">
        <v>125</v>
      </c>
      <c r="CD8" s="59" t="s">
        <v>125</v>
      </c>
      <c r="CE8" s="59" t="s">
        <v>125</v>
      </c>
      <c r="CF8" s="59" t="s">
        <v>125</v>
      </c>
      <c r="CG8" s="59" t="s">
        <v>125</v>
      </c>
      <c r="CH8" s="59" t="s">
        <v>125</v>
      </c>
      <c r="CI8" s="59" t="s">
        <v>125</v>
      </c>
      <c r="CJ8" s="59" t="s">
        <v>125</v>
      </c>
      <c r="CK8" s="59" t="s">
        <v>125</v>
      </c>
      <c r="CL8" s="56" t="s">
        <v>125</v>
      </c>
      <c r="CM8" s="58">
        <v>0</v>
      </c>
      <c r="CN8" s="58">
        <v>8482</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83.1</v>
      </c>
      <c r="DF8" s="59">
        <v>54.4</v>
      </c>
      <c r="DG8" s="59">
        <v>70.3</v>
      </c>
      <c r="DH8" s="59">
        <v>70</v>
      </c>
      <c r="DI8" s="59">
        <v>47.6</v>
      </c>
      <c r="DJ8" s="56">
        <v>72.2</v>
      </c>
      <c r="DK8" s="59">
        <v>169.4</v>
      </c>
      <c r="DL8" s="59">
        <v>150</v>
      </c>
      <c r="DM8" s="59">
        <v>105.6</v>
      </c>
      <c r="DN8" s="59">
        <v>130.6</v>
      </c>
      <c r="DO8" s="59">
        <v>147.19999999999999</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渋谷 明宏(経済観光部産業政策課)</cp:lastModifiedBy>
  <dcterms:created xsi:type="dcterms:W3CDTF">2024-01-11T00:09:31Z</dcterms:created>
  <dcterms:modified xsi:type="dcterms:W3CDTF">2024-01-30T03:02:43Z</dcterms:modified>
  <cp:category/>
</cp:coreProperties>
</file>