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6.20\交通事業課\04駐車場・はちバスライン\01市営駐車場\05公営企業会計\経営比較分析表\令和4年度決算\八王子市（駐車場）\"/>
    </mc:Choice>
  </mc:AlternateContent>
  <workbookProtection workbookAlgorithmName="SHA-512" workbookHashValue="I9Z5mb7a1OdxctOwGWXICJVvo6oAvTV1z4n/mpEDU/5BLgYoQhDUmCUK9cDf9KK7Pqyzbkc3K7/kZEFN0fRZWg==" workbookSaltValue="NrBdLfvw2mmO8vUddA8Js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GQ30" i="4"/>
  <c r="BZ30" i="4"/>
  <c r="LT76" i="4"/>
  <c r="GQ51" i="4"/>
  <c r="LH30" i="4"/>
  <c r="IE76" i="4"/>
  <c r="BZ51" i="4"/>
  <c r="KP76" i="4"/>
  <c r="HA76" i="4"/>
  <c r="AN51" i="4"/>
  <c r="FE30" i="4"/>
  <c r="JV51" i="4"/>
  <c r="AN30" i="4"/>
  <c r="AG76" i="4"/>
  <c r="FE51" i="4"/>
  <c r="JV30" i="4"/>
  <c r="HP76" i="4"/>
  <c r="BG30" i="4"/>
  <c r="AV76" i="4"/>
  <c r="KO51" i="4"/>
  <c r="LE76" i="4"/>
  <c r="KO30" i="4"/>
  <c r="BG51" i="4"/>
  <c r="FX30" i="4"/>
  <c r="FX51" i="4"/>
  <c r="R76" i="4"/>
  <c r="KA76" i="4"/>
  <c r="EL51" i="4"/>
  <c r="JC30" i="4"/>
  <c r="JC51" i="4"/>
  <c r="GL76" i="4"/>
  <c r="U51" i="4"/>
  <c r="EL30" i="4"/>
  <c r="U30"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<sst xmlns="http://schemas.openxmlformats.org/spreadsheetml/2006/main" count="278" uniqueCount="134">
  <si>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</si>
  <si>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</si>
  <si>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</si>
  <si>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</si>
  <si>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</si>
  <si>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</si>
  <si>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</si>
  <si>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</si>
  <si>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</si>
  <si>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</si>
  <si>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</si>
  <si>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</si>
  <si>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</si>
  <si>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</si>
  <si>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</si>
  <si>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</si>
  <si>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</si>
  <si>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</si>
  <si>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</si>
  <si>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</si>
  <si>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</si>
  <si>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</si>
  <si>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</si>
  <si>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</si>
  <si>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</si>
  <si>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</si>
  <si>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</si>
  <si>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</si>
  <si>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</si>
  <si>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</si>
  <si>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</si>
  <si>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</si>
  <si>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</si>
  <si>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</si>
  <si>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</si>
  <si>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</si>
  <si>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</si>
  <si>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</si>
  <si>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</si>
  <si>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</si>
  <si>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</si>
  <si>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</si>
  <si>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</si>
  <si>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</si>
  <si>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</si>
  <si>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</si>
  <si>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</si>
  <si>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</si>
  <si>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</si>
  <si>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</si>
  <si>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</si>
  <si>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</si>
  <si>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</si>
  <si>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</si>
  <si>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</si>
  <si>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</si>
  <si>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</si>
  <si>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</si>
  <si>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</si>
  <si>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</si>
  <si>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</si>
  <si>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</si>
  <si>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</si>
  <si>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</si>
  <si>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</si>
  <si>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</si>
  <si>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</si>
  <si>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</si>
  <si>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</si>
  <si>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</si>
  <si>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</si>
  <si>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</si>
  <si>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</si>
  <si>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</si>
  <si>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</si>
  <si>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</si>
  <si>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</si>
  <si>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</si>
  <si>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</si>
  <si>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</si>
  <si>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</si>
  <si>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</si>
  <si>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</si>
  <si>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</si>
  <si>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</si>
  <si>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</si>
  <si>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</si>
  <si>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</si>
  <si>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</si>
  <si>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</si>
  <si>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</si>
  <si>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</si>
  <si>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</si>
  <si>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</si>
  <si>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</si>
  <si>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</si>
  <si>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</si>
  <si>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</si>
  <si>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</si>
  <si>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</si>
  <si>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</si>
  <si>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</si>
  <si>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</si>
  <si>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当該値(N-3)</t>
    <phoneticPr fontId="5"/>
  </si>
  <si>
    <t>当該値(N-2)</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</si>
  <si>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</si>
  <si>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</si>
  <si>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</si>
  <si>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</si>
  <si>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</si>
  <si>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</si>
  <si>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</si>
  <si>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八王子市</t>
  </si>
  <si>
    <t>八王子市営八王子駅北口地下駐車場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</si>
  <si>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</si>
  <si>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</si>
  <si>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</si>
  <si>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</si>
  <si>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</si>
  <si>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</si>
  <si>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</si>
  <si>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</si>
  <si>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</si>
  <si>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</si>
  <si>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</si>
  <si>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</si>
  <si>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</si>
  <si>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</si>
  <si>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</si>
  <si>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</si>
  <si>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前年度と比較して、新型コロナウイルス感染症の影響がさらに小さくなったことから、本駐車場の時間貸利用が大幅に増加し、本指標についても増加した。また、類似駐車場と比較しても大きく上回っており、駐車場としての需要が高く、八王子駅北口周辺の道路交通環境の円滑化に寄与していると言える。</t>
    <phoneticPr fontId="5"/>
  </si>
  <si>
    <t>　前年度と比較して、新型コロナウイルス感染症の影響がさらに小さくなったことから、本駐車場の利用台数及び利用料金収入が増加した。また、営業費用も微減し、令和４年度から地方債の償還がなくなったため、収支共に改善したと言える。
　また、令和４年度２月より最大料金制を導入したため、今後長時間利用者の集客及び料金収入の増加が期待できる。
　令和３年度から指定管理制度の利用料金制へ移行したため、引き続き民間企業のノウハウを活用しつつ、さらなる収支改善を目指していく。</t>
    <rPh sb="137" eb="139">
      <t>コンゴ</t>
    </rPh>
    <rPh sb="166" eb="168">
      <t>レイワ</t>
    </rPh>
    <rPh sb="169" eb="171">
      <t>ネンド</t>
    </rPh>
    <phoneticPr fontId="5"/>
  </si>
  <si>
    <t>◆①収益的収支比率、②他会計補助金比率、③駐車台数一台当たりの他会計補助金額
　前年度と比較して、新型コロナウイルス感染症の影響がさらに小さくなり、本駐車場の利用料金収入が増加したことから、総収入が増加した。また、営業費用が微減し、地方債の償還も令和３年度で完了したことから、総費用が減少した。以上から、収益的収支比率が増加し、類似駐車場と比較しても高い数値となっている。
　また、他会計への依存もなく、引き続き黒字を維持しており、独立採算制の観点からも良好と言える。
◆④売上高GOP比率、⑤EBITDA
　前述のとおり、営業収入及び営業費用の改善によって、これらの指標も増加した。類似駐車場と比較しても、引き続き高い数値を維持している。
　なお、令和３年度のEBITDAについては、「149,590」が正しい数値。</t>
    <rPh sb="95" eb="98">
      <t>ソウシュウニュウ</t>
    </rPh>
    <rPh sb="99" eb="101">
      <t>ゾウカ</t>
    </rPh>
    <rPh sb="107" eb="111">
      <t>エイギョウヒヨウ</t>
    </rPh>
    <rPh sb="112" eb="114">
      <t>ビゲン</t>
    </rPh>
    <rPh sb="116" eb="119">
      <t>チホウサイ</t>
    </rPh>
    <rPh sb="120" eb="122">
      <t>ショウカン</t>
    </rPh>
    <rPh sb="123" eb="125">
      <t>レイワ</t>
    </rPh>
    <rPh sb="126" eb="128">
      <t>ネンド</t>
    </rPh>
    <rPh sb="129" eb="131">
      <t>カンリョウ</t>
    </rPh>
    <rPh sb="138" eb="141">
      <t>ソウヒヨウ</t>
    </rPh>
    <rPh sb="142" eb="144">
      <t>ゲンショウ</t>
    </rPh>
    <rPh sb="147" eb="149">
      <t>イジョウ</t>
    </rPh>
    <rPh sb="164" eb="169">
      <t>ルイジチュウシャジョウ</t>
    </rPh>
    <rPh sb="170" eb="172">
      <t>ヒカク</t>
    </rPh>
    <rPh sb="175" eb="176">
      <t>タカ</t>
    </rPh>
    <rPh sb="177" eb="179">
      <t>スウチ</t>
    </rPh>
    <rPh sb="268" eb="269">
      <t>オヨ</t>
    </rPh>
    <rPh sb="270" eb="272">
      <t>エイギョウ</t>
    </rPh>
    <rPh sb="272" eb="274">
      <t>ヒヨウ</t>
    </rPh>
    <rPh sb="275" eb="277">
      <t>カイゼン</t>
    </rPh>
    <rPh sb="315" eb="317">
      <t>イジ</t>
    </rPh>
    <rPh sb="327" eb="329">
      <t>レイワ</t>
    </rPh>
    <rPh sb="330" eb="332">
      <t>ネンド</t>
    </rPh>
    <rPh sb="355" eb="356">
      <t>タダ</t>
    </rPh>
    <rPh sb="358" eb="360">
      <t>スウチ</t>
    </rPh>
    <phoneticPr fontId="5"/>
  </si>
  <si>
    <t>◆⑥有形固定資産減価償却率、⑨累積欠損金比率
　法非適用のため、該当数値なし。
◆⑦敷地の地価
　道路付属物であるため該当数値なし。
◆⑧設備投資見込額
　公共施設等の長寿命化と財政負担の健全化を実現することを目的とした、八王子市中長期保全計画に基づく、令和５年度から10年間の見込額である。本駐車場を安全に運営していくために必要な修繕及び更新工事の総計額となっている。
◆⑩企業債残高対料金収入比率
　令和３年度で地方債の償還が完了した。</t>
    <rPh sb="71" eb="73">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</si>
</sst>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66.900000000000006</c:v>
                </c:pt>
                <c:pt idx="1">
                  <c:v>85.4</c:v>
                </c:pt>
                <c:pt idx="2">
                  <c:v>102.4</c:v>
                </c:pt>
                <c:pt idx="3">
                  <c:v>139.6</c:v>
                </c:pt>
                <c:pt idx="4">
                  <c:v>146.9</c:v>
                </c:pt>
              </c:numCache>
            </c:numRef>
          </c:val>
          <c:extLst>
            <c:ext xmlns:c16="http://schemas.microsoft.com/office/drawing/2014/chart" uri="{C3380CC4-5D6E-409C-BE32-E72D297353CC}">
              <c16:uniqueId val="{00000000-DEEF-41AF-8A52-3C28ED0FA1D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DEEF-41AF-8A52-3C28ED0FA1D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99.6</c:v>
                </c:pt>
                <c:pt idx="1">
                  <c:v>31.9</c:v>
                </c:pt>
                <c:pt idx="2">
                  <c:v>5.0999999999999996</c:v>
                </c:pt>
                <c:pt idx="3">
                  <c:v>0</c:v>
                </c:pt>
                <c:pt idx="4">
                  <c:v>0</c:v>
                </c:pt>
              </c:numCache>
            </c:numRef>
          </c:val>
          <c:extLst>
            <c:ext xmlns:c16="http://schemas.microsoft.com/office/drawing/2014/chart" uri="{C3380CC4-5D6E-409C-BE32-E72D297353CC}">
              <c16:uniqueId val="{00000000-CE89-439B-9991-A231C10B2D0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CE89-439B-9991-A231C10B2D0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0A2-4F05-B7BE-8C436891FF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0A2-4F05-B7BE-8C436891FF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673-4402-B851-9AD053534F1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673-4402-B851-9AD053534F1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0.8</c:v>
                </c:pt>
                <c:pt idx="1">
                  <c:v>0</c:v>
                </c:pt>
                <c:pt idx="2">
                  <c:v>0</c:v>
                </c:pt>
                <c:pt idx="3">
                  <c:v>0</c:v>
                </c:pt>
                <c:pt idx="4">
                  <c:v>0</c:v>
                </c:pt>
              </c:numCache>
            </c:numRef>
          </c:val>
          <c:extLst>
            <c:ext xmlns:c16="http://schemas.microsoft.com/office/drawing/2014/chart" uri="{C3380CC4-5D6E-409C-BE32-E72D297353CC}">
              <c16:uniqueId val="{00000000-741A-49B8-A915-D8E3FB30EA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741A-49B8-A915-D8E3FB30EA4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6</c:v>
                </c:pt>
                <c:pt idx="1">
                  <c:v>0</c:v>
                </c:pt>
                <c:pt idx="2">
                  <c:v>0</c:v>
                </c:pt>
                <c:pt idx="3">
                  <c:v>0</c:v>
                </c:pt>
                <c:pt idx="4">
                  <c:v>0</c:v>
                </c:pt>
              </c:numCache>
            </c:numRef>
          </c:val>
          <c:extLst>
            <c:ext xmlns:c16="http://schemas.microsoft.com/office/drawing/2014/chart" uri="{C3380CC4-5D6E-409C-BE32-E72D297353CC}">
              <c16:uniqueId val="{00000000-56CD-4B98-8BEB-BE228085877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56CD-4B98-8BEB-BE228085877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414.4</c:v>
                </c:pt>
                <c:pt idx="1">
                  <c:v>407.2</c:v>
                </c:pt>
                <c:pt idx="2">
                  <c:v>350.7</c:v>
                </c:pt>
                <c:pt idx="3">
                  <c:v>380.2</c:v>
                </c:pt>
                <c:pt idx="4">
                  <c:v>390.4</c:v>
                </c:pt>
              </c:numCache>
            </c:numRef>
          </c:val>
          <c:extLst>
            <c:ext xmlns:c16="http://schemas.microsoft.com/office/drawing/2014/chart" uri="{C3380CC4-5D6E-409C-BE32-E72D297353CC}">
              <c16:uniqueId val="{00000000-2BDB-4715-9A1C-E15F8F779D7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2BDB-4715-9A1C-E15F8F779D7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49.1</c:v>
                </c:pt>
                <c:pt idx="1">
                  <c:v>53.6</c:v>
                </c:pt>
                <c:pt idx="2">
                  <c:v>42.7</c:v>
                </c:pt>
                <c:pt idx="3">
                  <c:v>49.3</c:v>
                </c:pt>
                <c:pt idx="4">
                  <c:v>51.2</c:v>
                </c:pt>
              </c:numCache>
            </c:numRef>
          </c:val>
          <c:extLst>
            <c:ext xmlns:c16="http://schemas.microsoft.com/office/drawing/2014/chart" uri="{C3380CC4-5D6E-409C-BE32-E72D297353CC}">
              <c16:uniqueId val="{00000000-23FF-48FA-8DDF-9F62C7EA89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23FF-48FA-8DDF-9F62C7EA89C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171195</c:v>
                </c:pt>
                <c:pt idx="1">
                  <c:v>182783</c:v>
                </c:pt>
                <c:pt idx="2">
                  <c:v>115519</c:v>
                </c:pt>
                <c:pt idx="3">
                  <c:v>327568</c:v>
                </c:pt>
                <c:pt idx="4">
                  <c:v>158070</c:v>
                </c:pt>
              </c:numCache>
            </c:numRef>
          </c:val>
          <c:extLst>
            <c:ext xmlns:c16="http://schemas.microsoft.com/office/drawing/2014/chart" uri="{C3380CC4-5D6E-409C-BE32-E72D297353CC}">
              <c16:uniqueId val="{00000000-47E3-4591-B1C8-2586AD6E787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47E3-4591-B1C8-2586AD6E787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8" sqref="ND48:NR48"/>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東京都八王子市　八王子市営八王子駅北口地下駐車場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20932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66.900000000000006</v>
      </c>
      <c r="V31" s="116"/>
      <c r="W31" s="116"/>
      <c r="X31" s="116"/>
      <c r="Y31" s="116"/>
      <c r="Z31" s="116"/>
      <c r="AA31" s="116"/>
      <c r="AB31" s="116"/>
      <c r="AC31" s="116"/>
      <c r="AD31" s="116"/>
      <c r="AE31" s="116"/>
      <c r="AF31" s="116"/>
      <c r="AG31" s="116"/>
      <c r="AH31" s="116"/>
      <c r="AI31" s="116"/>
      <c r="AJ31" s="116"/>
      <c r="AK31" s="116"/>
      <c r="AL31" s="116"/>
      <c r="AM31" s="116"/>
      <c r="AN31" s="116">
        <f>データ!Z7</f>
        <v>85.4</v>
      </c>
      <c r="AO31" s="116"/>
      <c r="AP31" s="116"/>
      <c r="AQ31" s="116"/>
      <c r="AR31" s="116"/>
      <c r="AS31" s="116"/>
      <c r="AT31" s="116"/>
      <c r="AU31" s="116"/>
      <c r="AV31" s="116"/>
      <c r="AW31" s="116"/>
      <c r="AX31" s="116"/>
      <c r="AY31" s="116"/>
      <c r="AZ31" s="116"/>
      <c r="BA31" s="116"/>
      <c r="BB31" s="116"/>
      <c r="BC31" s="116"/>
      <c r="BD31" s="116"/>
      <c r="BE31" s="116"/>
      <c r="BF31" s="116"/>
      <c r="BG31" s="116">
        <f>データ!AA7</f>
        <v>102.4</v>
      </c>
      <c r="BH31" s="116"/>
      <c r="BI31" s="116"/>
      <c r="BJ31" s="116"/>
      <c r="BK31" s="116"/>
      <c r="BL31" s="116"/>
      <c r="BM31" s="116"/>
      <c r="BN31" s="116"/>
      <c r="BO31" s="116"/>
      <c r="BP31" s="116"/>
      <c r="BQ31" s="116"/>
      <c r="BR31" s="116"/>
      <c r="BS31" s="116"/>
      <c r="BT31" s="116"/>
      <c r="BU31" s="116"/>
      <c r="BV31" s="116"/>
      <c r="BW31" s="116"/>
      <c r="BX31" s="116"/>
      <c r="BY31" s="116"/>
      <c r="BZ31" s="116">
        <f>データ!AB7</f>
        <v>139.6</v>
      </c>
      <c r="CA31" s="116"/>
      <c r="CB31" s="116"/>
      <c r="CC31" s="116"/>
      <c r="CD31" s="116"/>
      <c r="CE31" s="116"/>
      <c r="CF31" s="116"/>
      <c r="CG31" s="116"/>
      <c r="CH31" s="116"/>
      <c r="CI31" s="116"/>
      <c r="CJ31" s="116"/>
      <c r="CK31" s="116"/>
      <c r="CL31" s="116"/>
      <c r="CM31" s="116"/>
      <c r="CN31" s="116"/>
      <c r="CO31" s="116"/>
      <c r="CP31" s="116"/>
      <c r="CQ31" s="116"/>
      <c r="CR31" s="116"/>
      <c r="CS31" s="116">
        <f>データ!AC7</f>
        <v>146.9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0.8</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414.4</v>
      </c>
      <c r="JD31" s="111"/>
      <c r="JE31" s="111"/>
      <c r="JF31" s="111"/>
      <c r="JG31" s="111"/>
      <c r="JH31" s="111"/>
      <c r="JI31" s="111"/>
      <c r="JJ31" s="111"/>
      <c r="JK31" s="111"/>
      <c r="JL31" s="111"/>
      <c r="JM31" s="111"/>
      <c r="JN31" s="111"/>
      <c r="JO31" s="111"/>
      <c r="JP31" s="111"/>
      <c r="JQ31" s="111"/>
      <c r="JR31" s="111"/>
      <c r="JS31" s="111"/>
      <c r="JT31" s="111"/>
      <c r="JU31" s="112"/>
      <c r="JV31" s="110">
        <f>データ!DL7</f>
        <v>407.2</v>
      </c>
      <c r="JW31" s="111"/>
      <c r="JX31" s="111"/>
      <c r="JY31" s="111"/>
      <c r="JZ31" s="111"/>
      <c r="KA31" s="111"/>
      <c r="KB31" s="111"/>
      <c r="KC31" s="111"/>
      <c r="KD31" s="111"/>
      <c r="KE31" s="111"/>
      <c r="KF31" s="111"/>
      <c r="KG31" s="111"/>
      <c r="KH31" s="111"/>
      <c r="KI31" s="111"/>
      <c r="KJ31" s="111"/>
      <c r="KK31" s="111"/>
      <c r="KL31" s="111"/>
      <c r="KM31" s="111"/>
      <c r="KN31" s="112"/>
      <c r="KO31" s="110">
        <f>データ!DM7</f>
        <v>350.7</v>
      </c>
      <c r="KP31" s="111"/>
      <c r="KQ31" s="111"/>
      <c r="KR31" s="111"/>
      <c r="KS31" s="111"/>
      <c r="KT31" s="111"/>
      <c r="KU31" s="111"/>
      <c r="KV31" s="111"/>
      <c r="KW31" s="111"/>
      <c r="KX31" s="111"/>
      <c r="KY31" s="111"/>
      <c r="KZ31" s="111"/>
      <c r="LA31" s="111"/>
      <c r="LB31" s="111"/>
      <c r="LC31" s="111"/>
      <c r="LD31" s="111"/>
      <c r="LE31" s="111"/>
      <c r="LF31" s="111"/>
      <c r="LG31" s="112"/>
      <c r="LH31" s="110">
        <f>データ!DN7</f>
        <v>380.2</v>
      </c>
      <c r="LI31" s="111"/>
      <c r="LJ31" s="111"/>
      <c r="LK31" s="111"/>
      <c r="LL31" s="111"/>
      <c r="LM31" s="111"/>
      <c r="LN31" s="111"/>
      <c r="LO31" s="111"/>
      <c r="LP31" s="111"/>
      <c r="LQ31" s="111"/>
      <c r="LR31" s="111"/>
      <c r="LS31" s="111"/>
      <c r="LT31" s="111"/>
      <c r="LU31" s="111"/>
      <c r="LV31" s="111"/>
      <c r="LW31" s="111"/>
      <c r="LX31" s="111"/>
      <c r="LY31" s="111"/>
      <c r="LZ31" s="112"/>
      <c r="MA31" s="110">
        <f>データ!DO7</f>
        <v>390.4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133</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130</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3">
        <f>データ!AU7</f>
        <v>6</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49.1</v>
      </c>
      <c r="EM52" s="116"/>
      <c r="EN52" s="116"/>
      <c r="EO52" s="116"/>
      <c r="EP52" s="116"/>
      <c r="EQ52" s="116"/>
      <c r="ER52" s="116"/>
      <c r="ES52" s="116"/>
      <c r="ET52" s="116"/>
      <c r="EU52" s="116"/>
      <c r="EV52" s="116"/>
      <c r="EW52" s="116"/>
      <c r="EX52" s="116"/>
      <c r="EY52" s="116"/>
      <c r="EZ52" s="116"/>
      <c r="FA52" s="116"/>
      <c r="FB52" s="116"/>
      <c r="FC52" s="116"/>
      <c r="FD52" s="116"/>
      <c r="FE52" s="116">
        <f>データ!BG7</f>
        <v>53.6</v>
      </c>
      <c r="FF52" s="116"/>
      <c r="FG52" s="116"/>
      <c r="FH52" s="116"/>
      <c r="FI52" s="116"/>
      <c r="FJ52" s="116"/>
      <c r="FK52" s="116"/>
      <c r="FL52" s="116"/>
      <c r="FM52" s="116"/>
      <c r="FN52" s="116"/>
      <c r="FO52" s="116"/>
      <c r="FP52" s="116"/>
      <c r="FQ52" s="116"/>
      <c r="FR52" s="116"/>
      <c r="FS52" s="116"/>
      <c r="FT52" s="116"/>
      <c r="FU52" s="116"/>
      <c r="FV52" s="116"/>
      <c r="FW52" s="116"/>
      <c r="FX52" s="116">
        <f>データ!BH7</f>
        <v>42.7</v>
      </c>
      <c r="FY52" s="116"/>
      <c r="FZ52" s="116"/>
      <c r="GA52" s="116"/>
      <c r="GB52" s="116"/>
      <c r="GC52" s="116"/>
      <c r="GD52" s="116"/>
      <c r="GE52" s="116"/>
      <c r="GF52" s="116"/>
      <c r="GG52" s="116"/>
      <c r="GH52" s="116"/>
      <c r="GI52" s="116"/>
      <c r="GJ52" s="116"/>
      <c r="GK52" s="116"/>
      <c r="GL52" s="116"/>
      <c r="GM52" s="116"/>
      <c r="GN52" s="116"/>
      <c r="GO52" s="116"/>
      <c r="GP52" s="116"/>
      <c r="GQ52" s="116">
        <f>データ!BI7</f>
        <v>49.3</v>
      </c>
      <c r="GR52" s="116"/>
      <c r="GS52" s="116"/>
      <c r="GT52" s="116"/>
      <c r="GU52" s="116"/>
      <c r="GV52" s="116"/>
      <c r="GW52" s="116"/>
      <c r="GX52" s="116"/>
      <c r="GY52" s="116"/>
      <c r="GZ52" s="116"/>
      <c r="HA52" s="116"/>
      <c r="HB52" s="116"/>
      <c r="HC52" s="116"/>
      <c r="HD52" s="116"/>
      <c r="HE52" s="116"/>
      <c r="HF52" s="116"/>
      <c r="HG52" s="116"/>
      <c r="HH52" s="116"/>
      <c r="HI52" s="116"/>
      <c r="HJ52" s="116">
        <f>データ!BJ7</f>
        <v>51.2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171195</v>
      </c>
      <c r="JD52" s="123"/>
      <c r="JE52" s="123"/>
      <c r="JF52" s="123"/>
      <c r="JG52" s="123"/>
      <c r="JH52" s="123"/>
      <c r="JI52" s="123"/>
      <c r="JJ52" s="123"/>
      <c r="JK52" s="123"/>
      <c r="JL52" s="123"/>
      <c r="JM52" s="123"/>
      <c r="JN52" s="123"/>
      <c r="JO52" s="123"/>
      <c r="JP52" s="123"/>
      <c r="JQ52" s="123"/>
      <c r="JR52" s="123"/>
      <c r="JS52" s="123"/>
      <c r="JT52" s="123"/>
      <c r="JU52" s="123"/>
      <c r="JV52" s="123">
        <f>データ!BR7</f>
        <v>182783</v>
      </c>
      <c r="JW52" s="123"/>
      <c r="JX52" s="123"/>
      <c r="JY52" s="123"/>
      <c r="JZ52" s="123"/>
      <c r="KA52" s="123"/>
      <c r="KB52" s="123"/>
      <c r="KC52" s="123"/>
      <c r="KD52" s="123"/>
      <c r="KE52" s="123"/>
      <c r="KF52" s="123"/>
      <c r="KG52" s="123"/>
      <c r="KH52" s="123"/>
      <c r="KI52" s="123"/>
      <c r="KJ52" s="123"/>
      <c r="KK52" s="123"/>
      <c r="KL52" s="123"/>
      <c r="KM52" s="123"/>
      <c r="KN52" s="123"/>
      <c r="KO52" s="123">
        <f>データ!BS7</f>
        <v>115519</v>
      </c>
      <c r="KP52" s="123"/>
      <c r="KQ52" s="123"/>
      <c r="KR52" s="123"/>
      <c r="KS52" s="123"/>
      <c r="KT52" s="123"/>
      <c r="KU52" s="123"/>
      <c r="KV52" s="123"/>
      <c r="KW52" s="123"/>
      <c r="KX52" s="123"/>
      <c r="KY52" s="123"/>
      <c r="KZ52" s="123"/>
      <c r="LA52" s="123"/>
      <c r="LB52" s="123"/>
      <c r="LC52" s="123"/>
      <c r="LD52" s="123"/>
      <c r="LE52" s="123"/>
      <c r="LF52" s="123"/>
      <c r="LG52" s="123"/>
      <c r="LH52" s="123">
        <f>データ!BT7</f>
        <v>327568</v>
      </c>
      <c r="LI52" s="123"/>
      <c r="LJ52" s="123"/>
      <c r="LK52" s="123"/>
      <c r="LL52" s="123"/>
      <c r="LM52" s="123"/>
      <c r="LN52" s="123"/>
      <c r="LO52" s="123"/>
      <c r="LP52" s="123"/>
      <c r="LQ52" s="123"/>
      <c r="LR52" s="123"/>
      <c r="LS52" s="123"/>
      <c r="LT52" s="123"/>
      <c r="LU52" s="123"/>
      <c r="LV52" s="123"/>
      <c r="LW52" s="123"/>
      <c r="LX52" s="123"/>
      <c r="LY52" s="123"/>
      <c r="LZ52" s="123"/>
      <c r="MA52" s="123">
        <f>データ!BU7</f>
        <v>158070</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3">
        <f>データ!AZ7</f>
        <v>103</v>
      </c>
      <c r="V53" s="123"/>
      <c r="W53" s="123"/>
      <c r="X53" s="123"/>
      <c r="Y53" s="123"/>
      <c r="Z53" s="123"/>
      <c r="AA53" s="123"/>
      <c r="AB53" s="123"/>
      <c r="AC53" s="123"/>
      <c r="AD53" s="123"/>
      <c r="AE53" s="123"/>
      <c r="AF53" s="123"/>
      <c r="AG53" s="123"/>
      <c r="AH53" s="123"/>
      <c r="AI53" s="123"/>
      <c r="AJ53" s="123"/>
      <c r="AK53" s="123"/>
      <c r="AL53" s="123"/>
      <c r="AM53" s="123"/>
      <c r="AN53" s="123">
        <f>データ!BA7</f>
        <v>54</v>
      </c>
      <c r="AO53" s="123"/>
      <c r="AP53" s="123"/>
      <c r="AQ53" s="123"/>
      <c r="AR53" s="123"/>
      <c r="AS53" s="123"/>
      <c r="AT53" s="123"/>
      <c r="AU53" s="123"/>
      <c r="AV53" s="123"/>
      <c r="AW53" s="123"/>
      <c r="AX53" s="123"/>
      <c r="AY53" s="123"/>
      <c r="AZ53" s="123"/>
      <c r="BA53" s="123"/>
      <c r="BB53" s="123"/>
      <c r="BC53" s="123"/>
      <c r="BD53" s="123"/>
      <c r="BE53" s="123"/>
      <c r="BF53" s="123"/>
      <c r="BG53" s="123">
        <f>データ!BB7</f>
        <v>654</v>
      </c>
      <c r="BH53" s="123"/>
      <c r="BI53" s="123"/>
      <c r="BJ53" s="123"/>
      <c r="BK53" s="123"/>
      <c r="BL53" s="123"/>
      <c r="BM53" s="123"/>
      <c r="BN53" s="123"/>
      <c r="BO53" s="123"/>
      <c r="BP53" s="123"/>
      <c r="BQ53" s="123"/>
      <c r="BR53" s="123"/>
      <c r="BS53" s="123"/>
      <c r="BT53" s="123"/>
      <c r="BU53" s="123"/>
      <c r="BV53" s="123"/>
      <c r="BW53" s="123"/>
      <c r="BX53" s="123"/>
      <c r="BY53" s="123"/>
      <c r="BZ53" s="123">
        <f>データ!BC7</f>
        <v>2466</v>
      </c>
      <c r="CA53" s="123"/>
      <c r="CB53" s="123"/>
      <c r="CC53" s="123"/>
      <c r="CD53" s="123"/>
      <c r="CE53" s="123"/>
      <c r="CF53" s="123"/>
      <c r="CG53" s="123"/>
      <c r="CH53" s="123"/>
      <c r="CI53" s="123"/>
      <c r="CJ53" s="123"/>
      <c r="CK53" s="123"/>
      <c r="CL53" s="123"/>
      <c r="CM53" s="123"/>
      <c r="CN53" s="123"/>
      <c r="CO53" s="123"/>
      <c r="CP53" s="123"/>
      <c r="CQ53" s="123"/>
      <c r="CR53" s="123"/>
      <c r="CS53" s="123">
        <f>データ!BD7</f>
        <v>58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18961</v>
      </c>
      <c r="JD53" s="123"/>
      <c r="JE53" s="123"/>
      <c r="JF53" s="123"/>
      <c r="JG53" s="123"/>
      <c r="JH53" s="123"/>
      <c r="JI53" s="123"/>
      <c r="JJ53" s="123"/>
      <c r="JK53" s="123"/>
      <c r="JL53" s="123"/>
      <c r="JM53" s="123"/>
      <c r="JN53" s="123"/>
      <c r="JO53" s="123"/>
      <c r="JP53" s="123"/>
      <c r="JQ53" s="123"/>
      <c r="JR53" s="123"/>
      <c r="JS53" s="123"/>
      <c r="JT53" s="123"/>
      <c r="JU53" s="123"/>
      <c r="JV53" s="123">
        <f>データ!BW7</f>
        <v>16100</v>
      </c>
      <c r="JW53" s="123"/>
      <c r="JX53" s="123"/>
      <c r="JY53" s="123"/>
      <c r="JZ53" s="123"/>
      <c r="KA53" s="123"/>
      <c r="KB53" s="123"/>
      <c r="KC53" s="123"/>
      <c r="KD53" s="123"/>
      <c r="KE53" s="123"/>
      <c r="KF53" s="123"/>
      <c r="KG53" s="123"/>
      <c r="KH53" s="123"/>
      <c r="KI53" s="123"/>
      <c r="KJ53" s="123"/>
      <c r="KK53" s="123"/>
      <c r="KL53" s="123"/>
      <c r="KM53" s="123"/>
      <c r="KN53" s="123"/>
      <c r="KO53" s="123">
        <f>データ!BX7</f>
        <v>4836</v>
      </c>
      <c r="KP53" s="123"/>
      <c r="KQ53" s="123"/>
      <c r="KR53" s="123"/>
      <c r="KS53" s="123"/>
      <c r="KT53" s="123"/>
      <c r="KU53" s="123"/>
      <c r="KV53" s="123"/>
      <c r="KW53" s="123"/>
      <c r="KX53" s="123"/>
      <c r="KY53" s="123"/>
      <c r="KZ53" s="123"/>
      <c r="LA53" s="123"/>
      <c r="LB53" s="123"/>
      <c r="LC53" s="123"/>
      <c r="LD53" s="123"/>
      <c r="LE53" s="123"/>
      <c r="LF53" s="123"/>
      <c r="LG53" s="123"/>
      <c r="LH53" s="123">
        <f>データ!BY7</f>
        <v>37213</v>
      </c>
      <c r="LI53" s="123"/>
      <c r="LJ53" s="123"/>
      <c r="LK53" s="123"/>
      <c r="LL53" s="123"/>
      <c r="LM53" s="123"/>
      <c r="LN53" s="123"/>
      <c r="LO53" s="123"/>
      <c r="LP53" s="123"/>
      <c r="LQ53" s="123"/>
      <c r="LR53" s="123"/>
      <c r="LS53" s="123"/>
      <c r="LT53" s="123"/>
      <c r="LU53" s="123"/>
      <c r="LV53" s="123"/>
      <c r="LW53" s="123"/>
      <c r="LX53" s="123"/>
      <c r="LY53" s="123"/>
      <c r="LZ53" s="123"/>
      <c r="MA53" s="123">
        <f>データ!BZ7</f>
        <v>17293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131</v>
      </c>
      <c r="NE66" s="118"/>
      <c r="NF66" s="118"/>
      <c r="NG66" s="118"/>
      <c r="NH66" s="118"/>
      <c r="NI66" s="118"/>
      <c r="NJ66" s="118"/>
      <c r="NK66" s="118"/>
      <c r="NL66" s="118"/>
      <c r="NM66" s="118"/>
      <c r="NN66" s="118"/>
      <c r="NO66" s="118"/>
      <c r="NP66" s="118"/>
      <c r="NQ66" s="118"/>
      <c r="NR66" s="119"/>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2">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818959</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2">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99.6</v>
      </c>
      <c r="KB77" s="111"/>
      <c r="KC77" s="111"/>
      <c r="KD77" s="111"/>
      <c r="KE77" s="111"/>
      <c r="KF77" s="111"/>
      <c r="KG77" s="111"/>
      <c r="KH77" s="111"/>
      <c r="KI77" s="111"/>
      <c r="KJ77" s="111"/>
      <c r="KK77" s="111"/>
      <c r="KL77" s="111"/>
      <c r="KM77" s="111"/>
      <c r="KN77" s="111"/>
      <c r="KO77" s="112"/>
      <c r="KP77" s="110">
        <f>データ!DA7</f>
        <v>31.9</v>
      </c>
      <c r="KQ77" s="111"/>
      <c r="KR77" s="111"/>
      <c r="KS77" s="111"/>
      <c r="KT77" s="111"/>
      <c r="KU77" s="111"/>
      <c r="KV77" s="111"/>
      <c r="KW77" s="111"/>
      <c r="KX77" s="111"/>
      <c r="KY77" s="111"/>
      <c r="KZ77" s="111"/>
      <c r="LA77" s="111"/>
      <c r="LB77" s="111"/>
      <c r="LC77" s="111"/>
      <c r="LD77" s="112"/>
      <c r="LE77" s="110">
        <f>データ!DB7</f>
        <v>5.0999999999999996</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2">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tBxMMaZrQeYgyEXlDHhC1FM/HxFEnX9S1Zy/7xIcD5PeEFVXKNyfKpcSgLbThcQGJbwJqEbAVcQPJZ0Ywhsig==" saltValue="hVz5haqlQSc6/zoT2Mu7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45" t="s">
        <v>63</v>
      </c>
      <c r="AK4" s="145"/>
      <c r="AL4" s="145"/>
      <c r="AM4" s="145"/>
      <c r="AN4" s="145"/>
      <c r="AO4" s="145"/>
      <c r="AP4" s="145"/>
      <c r="AQ4" s="145"/>
      <c r="AR4" s="145"/>
      <c r="AS4" s="145"/>
      <c r="AT4" s="145"/>
      <c r="AU4" s="146" t="s">
        <v>64</v>
      </c>
      <c r="AV4" s="145"/>
      <c r="AW4" s="145"/>
      <c r="AX4" s="145"/>
      <c r="AY4" s="145"/>
      <c r="AZ4" s="145"/>
      <c r="BA4" s="145"/>
      <c r="BB4" s="145"/>
      <c r="BC4" s="145"/>
      <c r="BD4" s="145"/>
      <c r="BE4" s="145"/>
      <c r="BF4" s="145" t="s">
        <v>65</v>
      </c>
      <c r="BG4" s="145"/>
      <c r="BH4" s="145"/>
      <c r="BI4" s="145"/>
      <c r="BJ4" s="145"/>
      <c r="BK4" s="145"/>
      <c r="BL4" s="145"/>
      <c r="BM4" s="145"/>
      <c r="BN4" s="145"/>
      <c r="BO4" s="145"/>
      <c r="BP4" s="145"/>
      <c r="BQ4" s="146" t="s">
        <v>66</v>
      </c>
      <c r="BR4" s="145"/>
      <c r="BS4" s="145"/>
      <c r="BT4" s="145"/>
      <c r="BU4" s="145"/>
      <c r="BV4" s="145"/>
      <c r="BW4" s="145"/>
      <c r="BX4" s="145"/>
      <c r="BY4" s="145"/>
      <c r="BZ4" s="145"/>
      <c r="CA4" s="145"/>
      <c r="CB4" s="145" t="s">
        <v>67</v>
      </c>
      <c r="CC4" s="145"/>
      <c r="CD4" s="145"/>
      <c r="CE4" s="145"/>
      <c r="CF4" s="145"/>
      <c r="CG4" s="145"/>
      <c r="CH4" s="145"/>
      <c r="CI4" s="145"/>
      <c r="CJ4" s="145"/>
      <c r="CK4" s="145"/>
      <c r="CL4" s="145"/>
      <c r="CM4" s="147" t="s">
        <v>68</v>
      </c>
      <c r="CN4" s="147" t="s">
        <v>69</v>
      </c>
      <c r="CO4" s="138" t="s">
        <v>70</v>
      </c>
      <c r="CP4" s="139"/>
      <c r="CQ4" s="139"/>
      <c r="CR4" s="139"/>
      <c r="CS4" s="139"/>
      <c r="CT4" s="139"/>
      <c r="CU4" s="139"/>
      <c r="CV4" s="139"/>
      <c r="CW4" s="139"/>
      <c r="CX4" s="139"/>
      <c r="CY4" s="140"/>
      <c r="CZ4" s="145" t="s">
        <v>71</v>
      </c>
      <c r="DA4" s="145"/>
      <c r="DB4" s="145"/>
      <c r="DC4" s="145"/>
      <c r="DD4" s="145"/>
      <c r="DE4" s="145"/>
      <c r="DF4" s="145"/>
      <c r="DG4" s="145"/>
      <c r="DH4" s="145"/>
      <c r="DI4" s="145"/>
      <c r="DJ4" s="145"/>
      <c r="DK4" s="138" t="s">
        <v>72</v>
      </c>
      <c r="DL4" s="139"/>
      <c r="DM4" s="139"/>
      <c r="DN4" s="139"/>
      <c r="DO4" s="139"/>
      <c r="DP4" s="139"/>
      <c r="DQ4" s="139"/>
      <c r="DR4" s="139"/>
      <c r="DS4" s="139"/>
      <c r="DT4" s="139"/>
      <c r="DU4" s="140"/>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101</v>
      </c>
      <c r="AO5" s="47" t="s">
        <v>93</v>
      </c>
      <c r="AP5" s="47" t="s">
        <v>94</v>
      </c>
      <c r="AQ5" s="47" t="s">
        <v>95</v>
      </c>
      <c r="AR5" s="47" t="s">
        <v>96</v>
      </c>
      <c r="AS5" s="47" t="s">
        <v>97</v>
      </c>
      <c r="AT5" s="47" t="s">
        <v>98</v>
      </c>
      <c r="AU5" s="47" t="s">
        <v>88</v>
      </c>
      <c r="AV5" s="47" t="s">
        <v>89</v>
      </c>
      <c r="AW5" s="47" t="s">
        <v>102</v>
      </c>
      <c r="AX5" s="47" t="s">
        <v>91</v>
      </c>
      <c r="AY5" s="47" t="s">
        <v>92</v>
      </c>
      <c r="AZ5" s="47" t="s">
        <v>93</v>
      </c>
      <c r="BA5" s="47" t="s">
        <v>94</v>
      </c>
      <c r="BB5" s="47" t="s">
        <v>95</v>
      </c>
      <c r="BC5" s="47" t="s">
        <v>96</v>
      </c>
      <c r="BD5" s="47" t="s">
        <v>97</v>
      </c>
      <c r="BE5" s="47" t="s">
        <v>98</v>
      </c>
      <c r="BF5" s="47" t="s">
        <v>88</v>
      </c>
      <c r="BG5" s="47" t="s">
        <v>89</v>
      </c>
      <c r="BH5" s="47" t="s">
        <v>90</v>
      </c>
      <c r="BI5" s="47" t="s">
        <v>100</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103</v>
      </c>
      <c r="CD5" s="47" t="s">
        <v>104</v>
      </c>
      <c r="CE5" s="47" t="s">
        <v>100</v>
      </c>
      <c r="CF5" s="47" t="s">
        <v>92</v>
      </c>
      <c r="CG5" s="47" t="s">
        <v>93</v>
      </c>
      <c r="CH5" s="47" t="s">
        <v>94</v>
      </c>
      <c r="CI5" s="47" t="s">
        <v>95</v>
      </c>
      <c r="CJ5" s="47" t="s">
        <v>96</v>
      </c>
      <c r="CK5" s="47" t="s">
        <v>97</v>
      </c>
      <c r="CL5" s="47" t="s">
        <v>98</v>
      </c>
      <c r="CM5" s="148"/>
      <c r="CN5" s="148"/>
      <c r="CO5" s="47" t="s">
        <v>105</v>
      </c>
      <c r="CP5" s="47" t="s">
        <v>89</v>
      </c>
      <c r="CQ5" s="47" t="s">
        <v>90</v>
      </c>
      <c r="CR5" s="47" t="s">
        <v>106</v>
      </c>
      <c r="CS5" s="47" t="s">
        <v>92</v>
      </c>
      <c r="CT5" s="47" t="s">
        <v>93</v>
      </c>
      <c r="CU5" s="47" t="s">
        <v>94</v>
      </c>
      <c r="CV5" s="47" t="s">
        <v>95</v>
      </c>
      <c r="CW5" s="47" t="s">
        <v>96</v>
      </c>
      <c r="CX5" s="47" t="s">
        <v>97</v>
      </c>
      <c r="CY5" s="47" t="s">
        <v>98</v>
      </c>
      <c r="CZ5" s="47" t="s">
        <v>88</v>
      </c>
      <c r="DA5" s="47" t="s">
        <v>89</v>
      </c>
      <c r="DB5" s="47" t="s">
        <v>104</v>
      </c>
      <c r="DC5" s="47" t="s">
        <v>91</v>
      </c>
      <c r="DD5" s="47" t="s">
        <v>92</v>
      </c>
      <c r="DE5" s="47" t="s">
        <v>93</v>
      </c>
      <c r="DF5" s="47" t="s">
        <v>94</v>
      </c>
      <c r="DG5" s="47" t="s">
        <v>95</v>
      </c>
      <c r="DH5" s="47" t="s">
        <v>96</v>
      </c>
      <c r="DI5" s="47" t="s">
        <v>97</v>
      </c>
      <c r="DJ5" s="47" t="s">
        <v>35</v>
      </c>
      <c r="DK5" s="47" t="s">
        <v>88</v>
      </c>
      <c r="DL5" s="47" t="s">
        <v>89</v>
      </c>
      <c r="DM5" s="47" t="s">
        <v>102</v>
      </c>
      <c r="DN5" s="47" t="s">
        <v>91</v>
      </c>
      <c r="DO5" s="47" t="s">
        <v>92</v>
      </c>
      <c r="DP5" s="47" t="s">
        <v>93</v>
      </c>
      <c r="DQ5" s="47" t="s">
        <v>94</v>
      </c>
      <c r="DR5" s="47" t="s">
        <v>95</v>
      </c>
      <c r="DS5" s="47" t="s">
        <v>96</v>
      </c>
      <c r="DT5" s="47" t="s">
        <v>97</v>
      </c>
      <c r="DU5" s="47" t="s">
        <v>98</v>
      </c>
    </row>
    <row r="6" spans="1:125" s="54" customFormat="1" x14ac:dyDescent="0.2">
      <c r="A6" s="37" t="s">
        <v>107</v>
      </c>
      <c r="B6" s="48">
        <f>B8</f>
        <v>2022</v>
      </c>
      <c r="C6" s="48">
        <f t="shared" ref="C6:X6" si="1">C8</f>
        <v>132012</v>
      </c>
      <c r="D6" s="48">
        <f t="shared" si="1"/>
        <v>47</v>
      </c>
      <c r="E6" s="48">
        <f t="shared" si="1"/>
        <v>14</v>
      </c>
      <c r="F6" s="48">
        <f t="shared" si="1"/>
        <v>0</v>
      </c>
      <c r="G6" s="48">
        <f t="shared" si="1"/>
        <v>2</v>
      </c>
      <c r="H6" s="48" t="str">
        <f>SUBSTITUTE(H8,"　","")</f>
        <v>東京都八王子市</v>
      </c>
      <c r="I6" s="48" t="str">
        <f t="shared" si="1"/>
        <v>八王子市営八王子駅北口地下駐車場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24</v>
      </c>
      <c r="S6" s="50" t="str">
        <f t="shared" si="1"/>
        <v>駅</v>
      </c>
      <c r="T6" s="50" t="str">
        <f t="shared" si="1"/>
        <v>有</v>
      </c>
      <c r="U6" s="51">
        <f t="shared" si="1"/>
        <v>20932</v>
      </c>
      <c r="V6" s="51">
        <f t="shared" si="1"/>
        <v>429</v>
      </c>
      <c r="W6" s="51">
        <f t="shared" si="1"/>
        <v>400</v>
      </c>
      <c r="X6" s="50" t="str">
        <f t="shared" si="1"/>
        <v>利用料金制</v>
      </c>
      <c r="Y6" s="52">
        <f>IF(Y8="-",NA(),Y8)</f>
        <v>66.900000000000006</v>
      </c>
      <c r="Z6" s="52">
        <f t="shared" ref="Z6:AH6" si="2">IF(Z8="-",NA(),Z8)</f>
        <v>85.4</v>
      </c>
      <c r="AA6" s="52">
        <f t="shared" si="2"/>
        <v>102.4</v>
      </c>
      <c r="AB6" s="52">
        <f t="shared" si="2"/>
        <v>139.6</v>
      </c>
      <c r="AC6" s="52">
        <f t="shared" si="2"/>
        <v>146.9</v>
      </c>
      <c r="AD6" s="52">
        <f t="shared" si="2"/>
        <v>123.6</v>
      </c>
      <c r="AE6" s="52">
        <f t="shared" si="2"/>
        <v>121.8</v>
      </c>
      <c r="AF6" s="52">
        <f t="shared" si="2"/>
        <v>111.3</v>
      </c>
      <c r="AG6" s="52">
        <f t="shared" si="2"/>
        <v>158.80000000000001</v>
      </c>
      <c r="AH6" s="52">
        <f t="shared" si="2"/>
        <v>120.9</v>
      </c>
      <c r="AI6" s="49" t="str">
        <f>IF(AI8="-","",IF(AI8="-","【-】","【"&amp;SUBSTITUTE(TEXT(AI8,"#,##0.0"),"-","△")&amp;"】"))</f>
        <v>【676.8】</v>
      </c>
      <c r="AJ6" s="52">
        <f>IF(AJ8="-",NA(),AJ8)</f>
        <v>0.8</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6</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49.1</v>
      </c>
      <c r="BG6" s="52">
        <f t="shared" ref="BG6:BO6" si="5">IF(BG8="-",NA(),BG8)</f>
        <v>53.6</v>
      </c>
      <c r="BH6" s="52">
        <f t="shared" si="5"/>
        <v>42.7</v>
      </c>
      <c r="BI6" s="52">
        <f t="shared" si="5"/>
        <v>49.3</v>
      </c>
      <c r="BJ6" s="52">
        <f t="shared" si="5"/>
        <v>51.2</v>
      </c>
      <c r="BK6" s="52">
        <f t="shared" si="5"/>
        <v>8.9</v>
      </c>
      <c r="BL6" s="52">
        <f t="shared" si="5"/>
        <v>2.2000000000000002</v>
      </c>
      <c r="BM6" s="52">
        <f t="shared" si="5"/>
        <v>-81</v>
      </c>
      <c r="BN6" s="52">
        <f t="shared" si="5"/>
        <v>-25.1</v>
      </c>
      <c r="BO6" s="52">
        <f t="shared" si="5"/>
        <v>-18</v>
      </c>
      <c r="BP6" s="49" t="str">
        <f>IF(BP8="-","",IF(BP8="-","【-】","【"&amp;SUBSTITUTE(TEXT(BP8,"#,##0.0"),"-","△")&amp;"】"))</f>
        <v>【12.8】</v>
      </c>
      <c r="BQ6" s="53">
        <f>IF(BQ8="-",NA(),BQ8)</f>
        <v>171195</v>
      </c>
      <c r="BR6" s="53">
        <f t="shared" ref="BR6:BZ6" si="6">IF(BR8="-",NA(),BR8)</f>
        <v>182783</v>
      </c>
      <c r="BS6" s="53">
        <f t="shared" si="6"/>
        <v>115519</v>
      </c>
      <c r="BT6" s="53">
        <f t="shared" si="6"/>
        <v>327568</v>
      </c>
      <c r="BU6" s="53">
        <f t="shared" si="6"/>
        <v>158070</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108</v>
      </c>
      <c r="CM6" s="51">
        <f t="shared" ref="CM6:CN6" si="7">CM8</f>
        <v>0</v>
      </c>
      <c r="CN6" s="51">
        <f t="shared" si="7"/>
        <v>818959</v>
      </c>
      <c r="CO6" s="52"/>
      <c r="CP6" s="52"/>
      <c r="CQ6" s="52"/>
      <c r="CR6" s="52"/>
      <c r="CS6" s="52"/>
      <c r="CT6" s="52"/>
      <c r="CU6" s="52"/>
      <c r="CV6" s="52"/>
      <c r="CW6" s="52"/>
      <c r="CX6" s="52"/>
      <c r="CY6" s="49" t="s">
        <v>108</v>
      </c>
      <c r="CZ6" s="52">
        <f>IF(CZ8="-",NA(),CZ8)</f>
        <v>99.6</v>
      </c>
      <c r="DA6" s="52">
        <f t="shared" ref="DA6:DI6" si="8">IF(DA8="-",NA(),DA8)</f>
        <v>31.9</v>
      </c>
      <c r="DB6" s="52">
        <f t="shared" si="8"/>
        <v>5.0999999999999996</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414.4</v>
      </c>
      <c r="DL6" s="52">
        <f t="shared" ref="DL6:DT6" si="9">IF(DL8="-",NA(),DL8)</f>
        <v>407.2</v>
      </c>
      <c r="DM6" s="52">
        <f t="shared" si="9"/>
        <v>350.7</v>
      </c>
      <c r="DN6" s="52">
        <f t="shared" si="9"/>
        <v>380.2</v>
      </c>
      <c r="DO6" s="52">
        <f t="shared" si="9"/>
        <v>390.4</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109</v>
      </c>
      <c r="B7" s="48">
        <f t="shared" ref="B7:X7" si="10">B8</f>
        <v>2022</v>
      </c>
      <c r="C7" s="48">
        <f t="shared" si="10"/>
        <v>132012</v>
      </c>
      <c r="D7" s="48">
        <f t="shared" si="10"/>
        <v>47</v>
      </c>
      <c r="E7" s="48">
        <f t="shared" si="10"/>
        <v>14</v>
      </c>
      <c r="F7" s="48">
        <f t="shared" si="10"/>
        <v>0</v>
      </c>
      <c r="G7" s="48">
        <f t="shared" si="10"/>
        <v>2</v>
      </c>
      <c r="H7" s="48" t="str">
        <f t="shared" si="10"/>
        <v>東京都　八王子市</v>
      </c>
      <c r="I7" s="48" t="str">
        <f t="shared" si="10"/>
        <v>八王子市営八王子駅北口地下駐車場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24</v>
      </c>
      <c r="S7" s="50" t="str">
        <f t="shared" si="10"/>
        <v>駅</v>
      </c>
      <c r="T7" s="50" t="str">
        <f t="shared" si="10"/>
        <v>有</v>
      </c>
      <c r="U7" s="51">
        <f t="shared" si="10"/>
        <v>20932</v>
      </c>
      <c r="V7" s="51">
        <f t="shared" si="10"/>
        <v>429</v>
      </c>
      <c r="W7" s="51">
        <f t="shared" si="10"/>
        <v>400</v>
      </c>
      <c r="X7" s="50" t="str">
        <f t="shared" si="10"/>
        <v>利用料金制</v>
      </c>
      <c r="Y7" s="52">
        <f>Y8</f>
        <v>66.900000000000006</v>
      </c>
      <c r="Z7" s="52">
        <f t="shared" ref="Z7:AH7" si="11">Z8</f>
        <v>85.4</v>
      </c>
      <c r="AA7" s="52">
        <f t="shared" si="11"/>
        <v>102.4</v>
      </c>
      <c r="AB7" s="52">
        <f t="shared" si="11"/>
        <v>139.6</v>
      </c>
      <c r="AC7" s="52">
        <f t="shared" si="11"/>
        <v>146.9</v>
      </c>
      <c r="AD7" s="52">
        <f t="shared" si="11"/>
        <v>123.6</v>
      </c>
      <c r="AE7" s="52">
        <f t="shared" si="11"/>
        <v>121.8</v>
      </c>
      <c r="AF7" s="52">
        <f t="shared" si="11"/>
        <v>111.3</v>
      </c>
      <c r="AG7" s="52">
        <f t="shared" si="11"/>
        <v>158.80000000000001</v>
      </c>
      <c r="AH7" s="52">
        <f t="shared" si="11"/>
        <v>120.9</v>
      </c>
      <c r="AI7" s="49"/>
      <c r="AJ7" s="52">
        <f>AJ8</f>
        <v>0.8</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6</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49.1</v>
      </c>
      <c r="BG7" s="52">
        <f t="shared" ref="BG7:BO7" si="14">BG8</f>
        <v>53.6</v>
      </c>
      <c r="BH7" s="52">
        <f t="shared" si="14"/>
        <v>42.7</v>
      </c>
      <c r="BI7" s="52">
        <f t="shared" si="14"/>
        <v>49.3</v>
      </c>
      <c r="BJ7" s="52">
        <f t="shared" si="14"/>
        <v>51.2</v>
      </c>
      <c r="BK7" s="52">
        <f t="shared" si="14"/>
        <v>8.9</v>
      </c>
      <c r="BL7" s="52">
        <f t="shared" si="14"/>
        <v>2.2000000000000002</v>
      </c>
      <c r="BM7" s="52">
        <f t="shared" si="14"/>
        <v>-81</v>
      </c>
      <c r="BN7" s="52">
        <f t="shared" si="14"/>
        <v>-25.1</v>
      </c>
      <c r="BO7" s="52">
        <f t="shared" si="14"/>
        <v>-18</v>
      </c>
      <c r="BP7" s="49"/>
      <c r="BQ7" s="53">
        <f>BQ8</f>
        <v>171195</v>
      </c>
      <c r="BR7" s="53">
        <f t="shared" ref="BR7:BZ7" si="15">BR8</f>
        <v>182783</v>
      </c>
      <c r="BS7" s="53">
        <f t="shared" si="15"/>
        <v>115519</v>
      </c>
      <c r="BT7" s="53">
        <f t="shared" si="15"/>
        <v>327568</v>
      </c>
      <c r="BU7" s="53">
        <f t="shared" si="15"/>
        <v>158070</v>
      </c>
      <c r="BV7" s="53">
        <f t="shared" si="15"/>
        <v>18961</v>
      </c>
      <c r="BW7" s="53">
        <f t="shared" si="15"/>
        <v>16100</v>
      </c>
      <c r="BX7" s="53">
        <f t="shared" si="15"/>
        <v>4836</v>
      </c>
      <c r="BY7" s="53">
        <f t="shared" si="15"/>
        <v>37213</v>
      </c>
      <c r="BZ7" s="53">
        <f t="shared" si="15"/>
        <v>17293</v>
      </c>
      <c r="CA7" s="51"/>
      <c r="CB7" s="52" t="s">
        <v>110</v>
      </c>
      <c r="CC7" s="52" t="s">
        <v>110</v>
      </c>
      <c r="CD7" s="52" t="s">
        <v>110</v>
      </c>
      <c r="CE7" s="52" t="s">
        <v>110</v>
      </c>
      <c r="CF7" s="52" t="s">
        <v>110</v>
      </c>
      <c r="CG7" s="52" t="s">
        <v>110</v>
      </c>
      <c r="CH7" s="52" t="s">
        <v>110</v>
      </c>
      <c r="CI7" s="52" t="s">
        <v>110</v>
      </c>
      <c r="CJ7" s="52" t="s">
        <v>110</v>
      </c>
      <c r="CK7" s="52" t="s">
        <v>111</v>
      </c>
      <c r="CL7" s="49"/>
      <c r="CM7" s="51">
        <f>CM8</f>
        <v>0</v>
      </c>
      <c r="CN7" s="51">
        <f>CN8</f>
        <v>818959</v>
      </c>
      <c r="CO7" s="52" t="s">
        <v>110</v>
      </c>
      <c r="CP7" s="52" t="s">
        <v>110</v>
      </c>
      <c r="CQ7" s="52" t="s">
        <v>110</v>
      </c>
      <c r="CR7" s="52" t="s">
        <v>110</v>
      </c>
      <c r="CS7" s="52" t="s">
        <v>110</v>
      </c>
      <c r="CT7" s="52" t="s">
        <v>110</v>
      </c>
      <c r="CU7" s="52" t="s">
        <v>110</v>
      </c>
      <c r="CV7" s="52" t="s">
        <v>110</v>
      </c>
      <c r="CW7" s="52" t="s">
        <v>110</v>
      </c>
      <c r="CX7" s="52" t="s">
        <v>108</v>
      </c>
      <c r="CY7" s="49"/>
      <c r="CZ7" s="52">
        <f>CZ8</f>
        <v>99.6</v>
      </c>
      <c r="DA7" s="52">
        <f t="shared" ref="DA7:DI7" si="16">DA8</f>
        <v>31.9</v>
      </c>
      <c r="DB7" s="52">
        <f t="shared" si="16"/>
        <v>5.0999999999999996</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414.4</v>
      </c>
      <c r="DL7" s="52">
        <f t="shared" ref="DL7:DT7" si="17">DL8</f>
        <v>407.2</v>
      </c>
      <c r="DM7" s="52">
        <f t="shared" si="17"/>
        <v>350.7</v>
      </c>
      <c r="DN7" s="52">
        <f t="shared" si="17"/>
        <v>380.2</v>
      </c>
      <c r="DO7" s="52">
        <f t="shared" si="17"/>
        <v>390.4</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132012</v>
      </c>
      <c r="D8" s="55">
        <v>47</v>
      </c>
      <c r="E8" s="55">
        <v>14</v>
      </c>
      <c r="F8" s="55">
        <v>0</v>
      </c>
      <c r="G8" s="55">
        <v>2</v>
      </c>
      <c r="H8" s="55" t="s">
        <v>112</v>
      </c>
      <c r="I8" s="55" t="s">
        <v>113</v>
      </c>
      <c r="J8" s="55" t="s">
        <v>114</v>
      </c>
      <c r="K8" s="55" t="s">
        <v>115</v>
      </c>
      <c r="L8" s="55" t="s">
        <v>116</v>
      </c>
      <c r="M8" s="55" t="s">
        <v>117</v>
      </c>
      <c r="N8" s="55" t="s">
        <v>118</v>
      </c>
      <c r="O8" s="56" t="s">
        <v>119</v>
      </c>
      <c r="P8" s="57" t="s">
        <v>120</v>
      </c>
      <c r="Q8" s="57" t="s">
        <v>121</v>
      </c>
      <c r="R8" s="58">
        <v>24</v>
      </c>
      <c r="S8" s="57" t="s">
        <v>122</v>
      </c>
      <c r="T8" s="57" t="s">
        <v>123</v>
      </c>
      <c r="U8" s="58">
        <v>20932</v>
      </c>
      <c r="V8" s="58">
        <v>429</v>
      </c>
      <c r="W8" s="58">
        <v>400</v>
      </c>
      <c r="X8" s="57" t="s">
        <v>124</v>
      </c>
      <c r="Y8" s="59">
        <v>66.900000000000006</v>
      </c>
      <c r="Z8" s="59">
        <v>85.4</v>
      </c>
      <c r="AA8" s="59">
        <v>102.4</v>
      </c>
      <c r="AB8" s="59">
        <v>139.6</v>
      </c>
      <c r="AC8" s="59">
        <v>146.9</v>
      </c>
      <c r="AD8" s="59">
        <v>123.6</v>
      </c>
      <c r="AE8" s="59">
        <v>121.8</v>
      </c>
      <c r="AF8" s="59">
        <v>111.3</v>
      </c>
      <c r="AG8" s="59">
        <v>158.80000000000001</v>
      </c>
      <c r="AH8" s="59">
        <v>120.9</v>
      </c>
      <c r="AI8" s="56">
        <v>676.8</v>
      </c>
      <c r="AJ8" s="59">
        <v>0.8</v>
      </c>
      <c r="AK8" s="59">
        <v>0</v>
      </c>
      <c r="AL8" s="59">
        <v>0</v>
      </c>
      <c r="AM8" s="59">
        <v>0</v>
      </c>
      <c r="AN8" s="59">
        <v>0</v>
      </c>
      <c r="AO8" s="59">
        <v>11.2</v>
      </c>
      <c r="AP8" s="59">
        <v>6.5</v>
      </c>
      <c r="AQ8" s="59">
        <v>10.1</v>
      </c>
      <c r="AR8" s="59">
        <v>8.6</v>
      </c>
      <c r="AS8" s="59">
        <v>7.6</v>
      </c>
      <c r="AT8" s="56">
        <v>3.6</v>
      </c>
      <c r="AU8" s="60">
        <v>6</v>
      </c>
      <c r="AV8" s="60">
        <v>0</v>
      </c>
      <c r="AW8" s="60">
        <v>0</v>
      </c>
      <c r="AX8" s="60">
        <v>0</v>
      </c>
      <c r="AY8" s="60">
        <v>0</v>
      </c>
      <c r="AZ8" s="60">
        <v>103</v>
      </c>
      <c r="BA8" s="60">
        <v>54</v>
      </c>
      <c r="BB8" s="60">
        <v>654</v>
      </c>
      <c r="BC8" s="60">
        <v>2466</v>
      </c>
      <c r="BD8" s="60">
        <v>58</v>
      </c>
      <c r="BE8" s="60">
        <v>33</v>
      </c>
      <c r="BF8" s="59">
        <v>49.1</v>
      </c>
      <c r="BG8" s="59">
        <v>53.6</v>
      </c>
      <c r="BH8" s="59">
        <v>42.7</v>
      </c>
      <c r="BI8" s="59">
        <v>49.3</v>
      </c>
      <c r="BJ8" s="59">
        <v>51.2</v>
      </c>
      <c r="BK8" s="59">
        <v>8.9</v>
      </c>
      <c r="BL8" s="59">
        <v>2.2000000000000002</v>
      </c>
      <c r="BM8" s="59">
        <v>-81</v>
      </c>
      <c r="BN8" s="59">
        <v>-25.1</v>
      </c>
      <c r="BO8" s="59">
        <v>-18</v>
      </c>
      <c r="BP8" s="56">
        <v>12.8</v>
      </c>
      <c r="BQ8" s="60">
        <v>171195</v>
      </c>
      <c r="BR8" s="60">
        <v>182783</v>
      </c>
      <c r="BS8" s="60">
        <v>115519</v>
      </c>
      <c r="BT8" s="61">
        <v>327568</v>
      </c>
      <c r="BU8" s="61">
        <v>158070</v>
      </c>
      <c r="BV8" s="60">
        <v>18961</v>
      </c>
      <c r="BW8" s="60">
        <v>16100</v>
      </c>
      <c r="BX8" s="60">
        <v>4836</v>
      </c>
      <c r="BY8" s="60">
        <v>37213</v>
      </c>
      <c r="BZ8" s="60">
        <v>17293</v>
      </c>
      <c r="CA8" s="58">
        <v>10556</v>
      </c>
      <c r="CB8" s="59" t="s">
        <v>116</v>
      </c>
      <c r="CC8" s="59" t="s">
        <v>116</v>
      </c>
      <c r="CD8" s="59" t="s">
        <v>116</v>
      </c>
      <c r="CE8" s="59" t="s">
        <v>116</v>
      </c>
      <c r="CF8" s="59" t="s">
        <v>116</v>
      </c>
      <c r="CG8" s="59" t="s">
        <v>116</v>
      </c>
      <c r="CH8" s="59" t="s">
        <v>116</v>
      </c>
      <c r="CI8" s="59" t="s">
        <v>116</v>
      </c>
      <c r="CJ8" s="59" t="s">
        <v>116</v>
      </c>
      <c r="CK8" s="59" t="s">
        <v>116</v>
      </c>
      <c r="CL8" s="56" t="s">
        <v>116</v>
      </c>
      <c r="CM8" s="58">
        <v>0</v>
      </c>
      <c r="CN8" s="58">
        <v>818959</v>
      </c>
      <c r="CO8" s="59" t="s">
        <v>116</v>
      </c>
      <c r="CP8" s="59" t="s">
        <v>116</v>
      </c>
      <c r="CQ8" s="59" t="s">
        <v>116</v>
      </c>
      <c r="CR8" s="59" t="s">
        <v>116</v>
      </c>
      <c r="CS8" s="59" t="s">
        <v>116</v>
      </c>
      <c r="CT8" s="59" t="s">
        <v>116</v>
      </c>
      <c r="CU8" s="59" t="s">
        <v>116</v>
      </c>
      <c r="CV8" s="59" t="s">
        <v>116</v>
      </c>
      <c r="CW8" s="59" t="s">
        <v>116</v>
      </c>
      <c r="CX8" s="59" t="s">
        <v>116</v>
      </c>
      <c r="CY8" s="56" t="s">
        <v>116</v>
      </c>
      <c r="CZ8" s="59">
        <v>99.6</v>
      </c>
      <c r="DA8" s="59">
        <v>31.9</v>
      </c>
      <c r="DB8" s="59">
        <v>5.0999999999999996</v>
      </c>
      <c r="DC8" s="59">
        <v>0</v>
      </c>
      <c r="DD8" s="59">
        <v>0</v>
      </c>
      <c r="DE8" s="59">
        <v>178.3</v>
      </c>
      <c r="DF8" s="59">
        <v>163.69999999999999</v>
      </c>
      <c r="DG8" s="59">
        <v>88</v>
      </c>
      <c r="DH8" s="59">
        <v>77.3</v>
      </c>
      <c r="DI8" s="59">
        <v>51.8</v>
      </c>
      <c r="DJ8" s="56">
        <v>72.2</v>
      </c>
      <c r="DK8" s="59">
        <v>414.4</v>
      </c>
      <c r="DL8" s="59">
        <v>407.2</v>
      </c>
      <c r="DM8" s="59">
        <v>350.7</v>
      </c>
      <c r="DN8" s="59">
        <v>380.2</v>
      </c>
      <c r="DO8" s="59">
        <v>390.4</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幸芽</cp:lastModifiedBy>
  <dcterms:created xsi:type="dcterms:W3CDTF">2024-01-11T00:09:26Z</dcterms:created>
  <dcterms:modified xsi:type="dcterms:W3CDTF">2024-01-29T01:15:55Z</dcterms:modified>
  <cp:category/>
</cp:coreProperties>
</file>