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GvHj45tlRluUfx7CCqmpNQj9EZXfwAfxbvJ6Vv7sQDZczRoSc1/7eN52Ojc9crQZ38tVy5QhMRSxNDoeM54CVA==" workbookSaltValue="Gkefm/0nJCCP0as6qjT1GA==" workbookSpinCount="100000" lockStructure="1"/>
  <bookViews>
    <workbookView xWindow="1956" yWindow="0" windowWidth="10248" windowHeight="1092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JC32" i="4" s="1"/>
  <c r="DO7" i="5"/>
  <c r="DN7" i="5"/>
  <c r="DM7" i="5"/>
  <c r="KO31" i="4" s="1"/>
  <c r="DL7" i="5"/>
  <c r="JV31" i="4" s="1"/>
  <c r="DK7" i="5"/>
  <c r="DI7" i="5"/>
  <c r="MI78" i="4" s="1"/>
  <c r="DH7" i="5"/>
  <c r="LT78" i="4" s="1"/>
  <c r="DG7" i="5"/>
  <c r="LE78" i="4" s="1"/>
  <c r="DF7" i="5"/>
  <c r="DE7" i="5"/>
  <c r="DD7" i="5"/>
  <c r="DC7" i="5"/>
  <c r="LT77" i="4" s="1"/>
  <c r="DB7" i="5"/>
  <c r="DA7" i="5"/>
  <c r="CZ7" i="5"/>
  <c r="CN7" i="5"/>
  <c r="CM7" i="5"/>
  <c r="BZ7" i="5"/>
  <c r="MA53" i="4" s="1"/>
  <c r="BY7" i="5"/>
  <c r="LH53" i="4" s="1"/>
  <c r="BX7" i="5"/>
  <c r="KO53" i="4" s="1"/>
  <c r="BW7" i="5"/>
  <c r="BV7" i="5"/>
  <c r="BU7" i="5"/>
  <c r="BT7" i="5"/>
  <c r="LH52" i="4" s="1"/>
  <c r="BS7" i="5"/>
  <c r="BR7" i="5"/>
  <c r="BQ7" i="5"/>
  <c r="JC52" i="4" s="1"/>
  <c r="BO7" i="5"/>
  <c r="HJ53" i="4" s="1"/>
  <c r="BN7" i="5"/>
  <c r="BM7" i="5"/>
  <c r="BL7" i="5"/>
  <c r="FE53" i="4" s="1"/>
  <c r="BK7" i="5"/>
  <c r="EL53" i="4" s="1"/>
  <c r="BJ7" i="5"/>
  <c r="BI7" i="5"/>
  <c r="BH7" i="5"/>
  <c r="BG7" i="5"/>
  <c r="BF7" i="5"/>
  <c r="BD7" i="5"/>
  <c r="BC7" i="5"/>
  <c r="BB7" i="5"/>
  <c r="BA7" i="5"/>
  <c r="AZ7" i="5"/>
  <c r="AY7" i="5"/>
  <c r="CS52" i="4" s="1"/>
  <c r="AX7" i="5"/>
  <c r="BZ52" i="4" s="1"/>
  <c r="AW7" i="5"/>
  <c r="AV7" i="5"/>
  <c r="AU7" i="5"/>
  <c r="AS7" i="5"/>
  <c r="AR7" i="5"/>
  <c r="AQ7" i="5"/>
  <c r="AP7" i="5"/>
  <c r="AO7" i="5"/>
  <c r="AN7" i="5"/>
  <c r="AM7" i="5"/>
  <c r="AL7" i="5"/>
  <c r="AK7" i="5"/>
  <c r="AJ7" i="5"/>
  <c r="AH7" i="5"/>
  <c r="CS32" i="4" s="1"/>
  <c r="AG7" i="5"/>
  <c r="BZ32" i="4" s="1"/>
  <c r="AF7" i="5"/>
  <c r="BG32" i="4" s="1"/>
  <c r="AE7" i="5"/>
  <c r="AD7" i="5"/>
  <c r="AC7" i="5"/>
  <c r="AB7" i="5"/>
  <c r="BZ31" i="4" s="1"/>
  <c r="AA7" i="5"/>
  <c r="Z7" i="5"/>
  <c r="Y7" i="5"/>
  <c r="U31" i="4" s="1"/>
  <c r="X7" i="5"/>
  <c r="LJ10" i="4" s="1"/>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JV53" i="4"/>
  <c r="JC53" i="4"/>
  <c r="GQ53" i="4"/>
  <c r="FX53" i="4"/>
  <c r="CS53" i="4"/>
  <c r="BZ53" i="4"/>
  <c r="BG53" i="4"/>
  <c r="AN53" i="4"/>
  <c r="U53" i="4"/>
  <c r="MA52" i="4"/>
  <c r="KO52" i="4"/>
  <c r="JV52" i="4"/>
  <c r="HJ52" i="4"/>
  <c r="GQ52" i="4"/>
  <c r="FX52" i="4"/>
  <c r="FE52" i="4"/>
  <c r="EL52" i="4"/>
  <c r="BG52" i="4"/>
  <c r="AN52" i="4"/>
  <c r="U52" i="4"/>
  <c r="MA32" i="4"/>
  <c r="LH32" i="4"/>
  <c r="HJ32" i="4"/>
  <c r="GQ32" i="4"/>
  <c r="FX32" i="4"/>
  <c r="FE32" i="4"/>
  <c r="EL32" i="4"/>
  <c r="AN32" i="4"/>
  <c r="U32" i="4"/>
  <c r="MA31" i="4"/>
  <c r="LH31" i="4"/>
  <c r="JC31" i="4"/>
  <c r="HJ31" i="4"/>
  <c r="GQ31" i="4"/>
  <c r="FX31" i="4"/>
  <c r="FE31" i="4"/>
  <c r="EL31" i="4"/>
  <c r="CS31" i="4"/>
  <c r="BG31" i="4"/>
  <c r="AN31" i="4"/>
  <c r="JQ10" i="4"/>
  <c r="HX10" i="4"/>
  <c r="DU10" i="4"/>
  <c r="B10" i="4"/>
  <c r="LJ8" i="4"/>
  <c r="JQ8" i="4"/>
  <c r="HX8" i="4"/>
  <c r="FJ8" i="4"/>
  <c r="DU8" i="4"/>
  <c r="CF8" i="4"/>
  <c r="B8" i="4"/>
  <c r="B6" i="4"/>
  <c r="MI76" i="4" l="1"/>
  <c r="IT76" i="4"/>
  <c r="CS51" i="4"/>
  <c r="HJ30" i="4"/>
  <c r="CS30" i="4"/>
  <c r="MA51" i="4"/>
  <c r="BZ76" i="4"/>
  <c r="HJ51" i="4"/>
  <c r="MA30" i="4"/>
  <c r="C11" i="5"/>
  <c r="D11" i="5"/>
  <c r="E11" i="5"/>
  <c r="B11" i="5"/>
  <c r="LT76" i="4" l="1"/>
  <c r="GQ51" i="4"/>
  <c r="LH30" i="4"/>
  <c r="IE76" i="4"/>
  <c r="GQ30" i="4"/>
  <c r="LH51" i="4"/>
  <c r="BZ51" i="4"/>
  <c r="BZ30" i="4"/>
  <c r="BK76" i="4"/>
  <c r="FE51" i="4"/>
  <c r="HA76" i="4"/>
  <c r="FE30" i="4"/>
  <c r="AN30" i="4"/>
  <c r="AG76" i="4"/>
  <c r="JV30" i="4"/>
  <c r="JV51" i="4"/>
  <c r="KP76" i="4"/>
  <c r="AN51" i="4"/>
  <c r="HP76" i="4"/>
  <c r="AV76" i="4"/>
  <c r="KO51" i="4"/>
  <c r="FX51" i="4"/>
  <c r="BG51" i="4"/>
  <c r="BG30" i="4"/>
  <c r="LE76" i="4"/>
  <c r="KO30" i="4"/>
  <c r="FX30" i="4"/>
  <c r="JC30" i="4"/>
  <c r="EL51" i="4"/>
  <c r="GL76" i="4"/>
  <c r="U51" i="4"/>
  <c r="EL30" i="4"/>
  <c r="R76" i="4"/>
  <c r="KA76" i="4"/>
  <c r="U30"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<sst xmlns="http://schemas.openxmlformats.org/spreadsheetml/2006/main" count="278" uniqueCount="135">
  <si>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</si>
  <si>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</si>
  <si>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</si>
  <si>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</si>
  <si>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</si>
  <si>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</si>
  <si>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</si>
  <si>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</si>
  <si>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</si>
  <si>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</si>
  <si>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</si>
  <si>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</si>
  <si>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</si>
  <si>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</si>
  <si>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</si>
  <si>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</si>
  <si>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</si>
  <si>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</si>
  <si>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</si>
  <si>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</si>
  <si>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</si>
  <si>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</si>
  <si>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</si>
  <si>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</si>
  <si>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</si>
  <si>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</si>
  <si>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</si>
  <si>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</si>
  <si>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</si>
  <si>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</si>
  <si>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</si>
  <si>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</si>
  <si>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</si>
  <si>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</si>
  <si>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</si>
  <si>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</si>
  <si>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</si>
  <si>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</si>
  <si>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</si>
  <si>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</si>
  <si>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</si>
  <si>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</si>
  <si>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</si>
  <si>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</si>
  <si>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</si>
  <si>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</si>
  <si>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</si>
  <si>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</si>
  <si>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</si>
  <si>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</si>
  <si>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</si>
  <si>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</si>
  <si>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</si>
  <si>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</si>
  <si>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</si>
  <si>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</si>
  <si>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</si>
  <si>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</si>
  <si>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</si>
  <si>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</si>
  <si>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</si>
  <si>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</si>
  <si>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</si>
  <si>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</si>
  <si>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</si>
  <si>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</si>
  <si>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</si>
  <si>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</si>
  <si>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</si>
  <si>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</si>
  <si>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</si>
  <si>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</si>
  <si>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</si>
  <si>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</si>
  <si>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</si>
  <si>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</si>
  <si>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</si>
  <si>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</si>
  <si>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</si>
  <si>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</si>
  <si>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</si>
  <si>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</si>
  <si>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</si>
  <si>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</si>
  <si>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</si>
  <si>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</si>
  <si>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</si>
  <si>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</si>
  <si>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</si>
  <si>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</si>
  <si>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</si>
  <si>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</si>
  <si>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</si>
  <si>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</si>
  <si>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</si>
  <si>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</si>
  <si>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</si>
  <si>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</si>
  <si>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</si>
  <si>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</si>
  <si>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</si>
  <si>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</si>
  <si>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当該値(N-1)</t>
    <phoneticPr fontId="5"/>
  </si>
  <si>
    <t>当該値(N)</t>
    <phoneticPr fontId="5"/>
  </si>
  <si>
    <t>当該値(N-3)</t>
    <phoneticPr fontId="5"/>
  </si>
  <si>
    <t>当該値(N-4)</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</si>
  <si>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</si>
  <si>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</si>
  <si>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</si>
  <si>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</si>
  <si>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</si>
  <si>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</si>
  <si>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</si>
  <si>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</si>
  <si>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台東区</t>
  </si>
  <si>
    <t>今戸駐車場</t>
  </si>
  <si>
    <t>法非適用</t>
  </si>
  <si>
    <t>駐車場整備事業</t>
  </si>
  <si>
    <t>-</t>
  </si>
  <si>
    <t>Ａ３Ｂ１</t>
  </si>
  <si>
    <t>非設置</t>
  </si>
  <si>
    <t>該当数値なし</t>
  </si>
  <si>
    <t>附置義務駐車施設</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</si>
  <si>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</si>
  <si>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</si>
  <si>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</si>
  <si>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</si>
  <si>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</si>
  <si>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</si>
  <si>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</si>
  <si>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</si>
  <si>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浅草まで約1.4キロ、東京スカイツリーまで約2キロと観光地に近い場所に設置された観光バス優先の駐車場である。観光客数の大幅な減少などにより、令和３年３月１日から営業を休止していたが、社会経済活動の活発化に伴い令和５年３月１３日から営業を再開している。
　そのため、②、③については、普通会計からの繰入金等に依存していないものの、①、④、⑤については、営業を再開したが十分な営業日数を確保できていないため、維持管理に係る経費によりマイナスとなっている。</t>
    <rPh sb="87" eb="89">
      <t>エイギョウ</t>
    </rPh>
    <rPh sb="116" eb="117">
      <t>ガツ</t>
    </rPh>
    <rPh sb="119" eb="120">
      <t>ニチ</t>
    </rPh>
    <rPh sb="122" eb="124">
      <t>エイギョウ</t>
    </rPh>
    <rPh sb="125" eb="127">
      <t>サイカイ</t>
    </rPh>
    <rPh sb="187" eb="189">
      <t>サイカイ</t>
    </rPh>
    <rPh sb="192" eb="194">
      <t>ジュウブン</t>
    </rPh>
    <rPh sb="195" eb="197">
      <t>エイギョウ</t>
    </rPh>
    <rPh sb="197" eb="199">
      <t>ニッスウ</t>
    </rPh>
    <rPh sb="200" eb="202">
      <t>カクホ</t>
    </rPh>
    <phoneticPr fontId="5"/>
  </si>
  <si>
    <t xml:space="preserve"> 当駐車場は、区有地に昭和60年4月に21台分の観光バス駐車場として区有地に開設し、平成20年12月に10台分拡張した。その後、平成25年11月に近隣に民間病院が移転した際に8台分縮小され、現在は23台分の駐車場として運営している。</t>
    <rPh sb="34" eb="35">
      <t>ク</t>
    </rPh>
    <rPh sb="35" eb="37">
      <t>ユウチ</t>
    </rPh>
    <phoneticPr fontId="5"/>
  </si>
  <si>
    <t>　平成27年度までは、駐車台数は増加傾向にあったが、平成29年2月から導入した予約システムの導入により、来訪時間の分散化や他駐車場との連携が図られ、平成29年度には、稼働率が一時的に下がった。
　しかしながら、台東区への観光客数の増加もあいまって、平成30年度は再び稼働率が上昇に転じた。
　新型コロナウイルス感染症の影響により、令和2年2月から観光客数が大幅に減少していたが、社会経済活動の活発化に伴い稼働率は改善されている。</t>
    <rPh sb="202" eb="204">
      <t>カドウ</t>
    </rPh>
    <rPh sb="204" eb="205">
      <t>リツ</t>
    </rPh>
    <rPh sb="206" eb="208">
      <t>カイゼン</t>
    </rPh>
    <phoneticPr fontId="5"/>
  </si>
  <si>
    <t>　平成29年2月より「観光バス予約システム」を導入し、「観光バスと共生できる環境整備」により観光バスをコントロールし、円滑な交通環境の構築を目指している。
　今後も引き続き、健全な駐車場運営を行うとともに、観光バス予約システムの改善等、利用促進を図っていく。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</si>
</sst>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220</c:v>
                </c:pt>
                <c:pt idx="1">
                  <c:v>110.6</c:v>
                </c:pt>
                <c:pt idx="2">
                  <c:v>103.8</c:v>
                </c:pt>
                <c:pt idx="3">
                  <c:v>100</c:v>
                </c:pt>
                <c:pt idx="4">
                  <c:v>35.1</c:v>
                </c:pt>
              </c:numCache>
            </c:numRef>
          </c:val>
          <c:extLst>
            <c:ext xmlns:c16="http://schemas.microsoft.com/office/drawing/2014/chart" uri="{C3380CC4-5D6E-409C-BE32-E72D297353CC}">
              <c16:uniqueId val="{00000000-EFB6-4BEF-9E96-1B18034E3D4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FB6-4BEF-9E96-1B18034E3D4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53-4C7B-BD8A-0CBE5EAACDC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A853-4C7B-BD8A-0CBE5EAACDC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FE0-4464-B60A-D9AC03B370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FE0-4464-B60A-D9AC03B370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58B-4894-87E0-720E2013D76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8B-4894-87E0-720E2013D76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67.599999999999994</c:v>
                </c:pt>
                <c:pt idx="3">
                  <c:v>25.9</c:v>
                </c:pt>
                <c:pt idx="4">
                  <c:v>0</c:v>
                </c:pt>
              </c:numCache>
            </c:numRef>
          </c:val>
          <c:extLst>
            <c:ext xmlns:c16="http://schemas.microsoft.com/office/drawing/2014/chart" uri="{C3380CC4-5D6E-409C-BE32-E72D297353CC}">
              <c16:uniqueId val="{00000000-CC20-4FA9-BF4D-23EEDC58F27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C20-4FA9-BF4D-23EEDC58F27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18679</c:v>
                </c:pt>
                <c:pt idx="3">
                  <c:v>0</c:v>
                </c:pt>
                <c:pt idx="4">
                  <c:v>0</c:v>
                </c:pt>
              </c:numCache>
            </c:numRef>
          </c:val>
          <c:extLst>
            <c:ext xmlns:c16="http://schemas.microsoft.com/office/drawing/2014/chart" uri="{C3380CC4-5D6E-409C-BE32-E72D297353CC}">
              <c16:uniqueId val="{00000000-3443-464A-8695-6302694FB59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3443-464A-8695-6302694FB59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434.8</c:v>
                </c:pt>
                <c:pt idx="1">
                  <c:v>404.3</c:v>
                </c:pt>
                <c:pt idx="2">
                  <c:v>13</c:v>
                </c:pt>
                <c:pt idx="3">
                  <c:v>0</c:v>
                </c:pt>
                <c:pt idx="4">
                  <c:v>13</c:v>
                </c:pt>
              </c:numCache>
            </c:numRef>
          </c:val>
          <c:extLst>
            <c:ext xmlns:c16="http://schemas.microsoft.com/office/drawing/2014/chart" uri="{C3380CC4-5D6E-409C-BE32-E72D297353CC}">
              <c16:uniqueId val="{00000000-AC91-4D95-917D-622B3DCFD83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AC91-4D95-917D-622B3DCFD83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54.6</c:v>
                </c:pt>
                <c:pt idx="1">
                  <c:v>43.7</c:v>
                </c:pt>
                <c:pt idx="2">
                  <c:v>-2342.8000000000002</c:v>
                </c:pt>
                <c:pt idx="3">
                  <c:v>0</c:v>
                </c:pt>
                <c:pt idx="4">
                  <c:v>-185.2</c:v>
                </c:pt>
              </c:numCache>
            </c:numRef>
          </c:val>
          <c:extLst>
            <c:ext xmlns:c16="http://schemas.microsoft.com/office/drawing/2014/chart" uri="{C3380CC4-5D6E-409C-BE32-E72D297353CC}">
              <c16:uniqueId val="{00000000-7021-44F8-AB0F-5099ACF6D9A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7021-44F8-AB0F-5099ACF6D9A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30454</c:v>
                </c:pt>
                <c:pt idx="1">
                  <c:v>22486</c:v>
                </c:pt>
                <c:pt idx="2">
                  <c:v>-29004</c:v>
                </c:pt>
                <c:pt idx="3">
                  <c:v>-4252</c:v>
                </c:pt>
                <c:pt idx="4">
                  <c:v>-4601</c:v>
                </c:pt>
              </c:numCache>
            </c:numRef>
          </c:val>
          <c:extLst>
            <c:ext xmlns:c16="http://schemas.microsoft.com/office/drawing/2014/chart" uri="{C3380CC4-5D6E-409C-BE32-E72D297353CC}">
              <c16:uniqueId val="{00000000-48E2-459F-A259-C7B19C40AA0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8E2-459F-A259-C7B19C40AA0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東京都台東区　今戸駐車場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2100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800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220</v>
      </c>
      <c r="V31" s="98"/>
      <c r="W31" s="98"/>
      <c r="X31" s="98"/>
      <c r="Y31" s="98"/>
      <c r="Z31" s="98"/>
      <c r="AA31" s="98"/>
      <c r="AB31" s="98"/>
      <c r="AC31" s="98"/>
      <c r="AD31" s="98"/>
      <c r="AE31" s="98"/>
      <c r="AF31" s="98"/>
      <c r="AG31" s="98"/>
      <c r="AH31" s="98"/>
      <c r="AI31" s="98"/>
      <c r="AJ31" s="98"/>
      <c r="AK31" s="98"/>
      <c r="AL31" s="98"/>
      <c r="AM31" s="98"/>
      <c r="AN31" s="98">
        <f>データ!Z7</f>
        <v>110.6</v>
      </c>
      <c r="AO31" s="98"/>
      <c r="AP31" s="98"/>
      <c r="AQ31" s="98"/>
      <c r="AR31" s="98"/>
      <c r="AS31" s="98"/>
      <c r="AT31" s="98"/>
      <c r="AU31" s="98"/>
      <c r="AV31" s="98"/>
      <c r="AW31" s="98"/>
      <c r="AX31" s="98"/>
      <c r="AY31" s="98"/>
      <c r="AZ31" s="98"/>
      <c r="BA31" s="98"/>
      <c r="BB31" s="98"/>
      <c r="BC31" s="98"/>
      <c r="BD31" s="98"/>
      <c r="BE31" s="98"/>
      <c r="BF31" s="98"/>
      <c r="BG31" s="98">
        <f>データ!AA7</f>
        <v>103.8</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35.1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67.599999999999994</v>
      </c>
      <c r="FY31" s="98"/>
      <c r="FZ31" s="98"/>
      <c r="GA31" s="98"/>
      <c r="GB31" s="98"/>
      <c r="GC31" s="98"/>
      <c r="GD31" s="98"/>
      <c r="GE31" s="98"/>
      <c r="GF31" s="98"/>
      <c r="GG31" s="98"/>
      <c r="GH31" s="98"/>
      <c r="GI31" s="98"/>
      <c r="GJ31" s="98"/>
      <c r="GK31" s="98"/>
      <c r="GL31" s="98"/>
      <c r="GM31" s="98"/>
      <c r="GN31" s="98"/>
      <c r="GO31" s="98"/>
      <c r="GP31" s="98"/>
      <c r="GQ31" s="98">
        <f>データ!AM7</f>
        <v>25.9</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434.8</v>
      </c>
      <c r="JD31" s="67"/>
      <c r="JE31" s="67"/>
      <c r="JF31" s="67"/>
      <c r="JG31" s="67"/>
      <c r="JH31" s="67"/>
      <c r="JI31" s="67"/>
      <c r="JJ31" s="67"/>
      <c r="JK31" s="67"/>
      <c r="JL31" s="67"/>
      <c r="JM31" s="67"/>
      <c r="JN31" s="67"/>
      <c r="JO31" s="67"/>
      <c r="JP31" s="67"/>
      <c r="JQ31" s="67"/>
      <c r="JR31" s="67"/>
      <c r="JS31" s="67"/>
      <c r="JT31" s="67"/>
      <c r="JU31" s="68"/>
      <c r="JV31" s="66">
        <f>データ!DL7</f>
        <v>404.3</v>
      </c>
      <c r="JW31" s="67"/>
      <c r="JX31" s="67"/>
      <c r="JY31" s="67"/>
      <c r="JZ31" s="67"/>
      <c r="KA31" s="67"/>
      <c r="KB31" s="67"/>
      <c r="KC31" s="67"/>
      <c r="KD31" s="67"/>
      <c r="KE31" s="67"/>
      <c r="KF31" s="67"/>
      <c r="KG31" s="67"/>
      <c r="KH31" s="67"/>
      <c r="KI31" s="67"/>
      <c r="KJ31" s="67"/>
      <c r="KK31" s="67"/>
      <c r="KL31" s="67"/>
      <c r="KM31" s="67"/>
      <c r="KN31" s="68"/>
      <c r="KO31" s="66">
        <f>データ!DM7</f>
        <v>13</v>
      </c>
      <c r="KP31" s="67"/>
      <c r="KQ31" s="67"/>
      <c r="KR31" s="67"/>
      <c r="KS31" s="67"/>
      <c r="KT31" s="67"/>
      <c r="KU31" s="67"/>
      <c r="KV31" s="67"/>
      <c r="KW31" s="67"/>
      <c r="KX31" s="67"/>
      <c r="KY31" s="67"/>
      <c r="KZ31" s="67"/>
      <c r="LA31" s="67"/>
      <c r="LB31" s="67"/>
      <c r="LC31" s="67"/>
      <c r="LD31" s="67"/>
      <c r="LE31" s="67"/>
      <c r="LF31" s="67"/>
      <c r="LG31" s="68"/>
      <c r="LH31" s="66">
        <f>データ!DN7</f>
        <v>0</v>
      </c>
      <c r="LI31" s="67"/>
      <c r="LJ31" s="67"/>
      <c r="LK31" s="67"/>
      <c r="LL31" s="67"/>
      <c r="LM31" s="67"/>
      <c r="LN31" s="67"/>
      <c r="LO31" s="67"/>
      <c r="LP31" s="67"/>
      <c r="LQ31" s="67"/>
      <c r="LR31" s="67"/>
      <c r="LS31" s="67"/>
      <c r="LT31" s="67"/>
      <c r="LU31" s="67"/>
      <c r="LV31" s="67"/>
      <c r="LW31" s="67"/>
      <c r="LX31" s="67"/>
      <c r="LY31" s="67"/>
      <c r="LZ31" s="68"/>
      <c r="MA31" s="66">
        <f>データ!DO7</f>
        <v>13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18679</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54.6</v>
      </c>
      <c r="EM52" s="98"/>
      <c r="EN52" s="98"/>
      <c r="EO52" s="98"/>
      <c r="EP52" s="98"/>
      <c r="EQ52" s="98"/>
      <c r="ER52" s="98"/>
      <c r="ES52" s="98"/>
      <c r="ET52" s="98"/>
      <c r="EU52" s="98"/>
      <c r="EV52" s="98"/>
      <c r="EW52" s="98"/>
      <c r="EX52" s="98"/>
      <c r="EY52" s="98"/>
      <c r="EZ52" s="98"/>
      <c r="FA52" s="98"/>
      <c r="FB52" s="98"/>
      <c r="FC52" s="98"/>
      <c r="FD52" s="98"/>
      <c r="FE52" s="98">
        <f>データ!BG7</f>
        <v>43.7</v>
      </c>
      <c r="FF52" s="98"/>
      <c r="FG52" s="98"/>
      <c r="FH52" s="98"/>
      <c r="FI52" s="98"/>
      <c r="FJ52" s="98"/>
      <c r="FK52" s="98"/>
      <c r="FL52" s="98"/>
      <c r="FM52" s="98"/>
      <c r="FN52" s="98"/>
      <c r="FO52" s="98"/>
      <c r="FP52" s="98"/>
      <c r="FQ52" s="98"/>
      <c r="FR52" s="98"/>
      <c r="FS52" s="98"/>
      <c r="FT52" s="98"/>
      <c r="FU52" s="98"/>
      <c r="FV52" s="98"/>
      <c r="FW52" s="98"/>
      <c r="FX52" s="98">
        <f>データ!BH7</f>
        <v>-2342.8000000000002</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-185.2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30454</v>
      </c>
      <c r="JD52" s="97"/>
      <c r="JE52" s="97"/>
      <c r="JF52" s="97"/>
      <c r="JG52" s="97"/>
      <c r="JH52" s="97"/>
      <c r="JI52" s="97"/>
      <c r="JJ52" s="97"/>
      <c r="JK52" s="97"/>
      <c r="JL52" s="97"/>
      <c r="JM52" s="97"/>
      <c r="JN52" s="97"/>
      <c r="JO52" s="97"/>
      <c r="JP52" s="97"/>
      <c r="JQ52" s="97"/>
      <c r="JR52" s="97"/>
      <c r="JS52" s="97"/>
      <c r="JT52" s="97"/>
      <c r="JU52" s="97"/>
      <c r="JV52" s="97">
        <f>データ!BR7</f>
        <v>22486</v>
      </c>
      <c r="JW52" s="97"/>
      <c r="JX52" s="97"/>
      <c r="JY52" s="97"/>
      <c r="JZ52" s="97"/>
      <c r="KA52" s="97"/>
      <c r="KB52" s="97"/>
      <c r="KC52" s="97"/>
      <c r="KD52" s="97"/>
      <c r="KE52" s="97"/>
      <c r="KF52" s="97"/>
      <c r="KG52" s="97"/>
      <c r="KH52" s="97"/>
      <c r="KI52" s="97"/>
      <c r="KJ52" s="97"/>
      <c r="KK52" s="97"/>
      <c r="KL52" s="97"/>
      <c r="KM52" s="97"/>
      <c r="KN52" s="97"/>
      <c r="KO52" s="97">
        <f>データ!BS7</f>
        <v>-29004</v>
      </c>
      <c r="KP52" s="97"/>
      <c r="KQ52" s="97"/>
      <c r="KR52" s="97"/>
      <c r="KS52" s="97"/>
      <c r="KT52" s="97"/>
      <c r="KU52" s="97"/>
      <c r="KV52" s="97"/>
      <c r="KW52" s="97"/>
      <c r="KX52" s="97"/>
      <c r="KY52" s="97"/>
      <c r="KZ52" s="97"/>
      <c r="LA52" s="97"/>
      <c r="LB52" s="97"/>
      <c r="LC52" s="97"/>
      <c r="LD52" s="97"/>
      <c r="LE52" s="97"/>
      <c r="LF52" s="97"/>
      <c r="LG52" s="97"/>
      <c r="LH52" s="97">
        <f>データ!BT7</f>
        <v>-4252</v>
      </c>
      <c r="LI52" s="97"/>
      <c r="LJ52" s="97"/>
      <c r="LK52" s="97"/>
      <c r="LL52" s="97"/>
      <c r="LM52" s="97"/>
      <c r="LN52" s="97"/>
      <c r="LO52" s="97"/>
      <c r="LP52" s="97"/>
      <c r="LQ52" s="97"/>
      <c r="LR52" s="97"/>
      <c r="LS52" s="97"/>
      <c r="LT52" s="97"/>
      <c r="LU52" s="97"/>
      <c r="LV52" s="97"/>
      <c r="LW52" s="97"/>
      <c r="LX52" s="97"/>
      <c r="LY52" s="97"/>
      <c r="LZ52" s="97"/>
      <c r="MA52" s="97">
        <f>データ!BU7</f>
        <v>-4601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134</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1019998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MEBjHR/oeP+4j7Xffc9tlQTH0TCMzkJnRXh6E+TCj/f3C9qwMmJ8490fudKIihJeROFA58FMnX9ZDF4PEovaeg==" saltValue="pobSz8pyWU/WcP4BvjYbJ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93</v>
      </c>
      <c r="AZ5" s="47" t="s">
        <v>94</v>
      </c>
      <c r="BA5" s="47" t="s">
        <v>95</v>
      </c>
      <c r="BB5" s="47" t="s">
        <v>96</v>
      </c>
      <c r="BC5" s="47" t="s">
        <v>97</v>
      </c>
      <c r="BD5" s="47" t="s">
        <v>98</v>
      </c>
      <c r="BE5" s="47" t="s">
        <v>99</v>
      </c>
      <c r="BF5" s="47" t="s">
        <v>101</v>
      </c>
      <c r="BG5" s="47" t="s">
        <v>90</v>
      </c>
      <c r="BH5" s="47" t="s">
        <v>91</v>
      </c>
      <c r="BI5" s="47" t="s">
        <v>102</v>
      </c>
      <c r="BJ5" s="47" t="s">
        <v>103</v>
      </c>
      <c r="BK5" s="47" t="s">
        <v>94</v>
      </c>
      <c r="BL5" s="47" t="s">
        <v>95</v>
      </c>
      <c r="BM5" s="47" t="s">
        <v>96</v>
      </c>
      <c r="BN5" s="47" t="s">
        <v>97</v>
      </c>
      <c r="BO5" s="47" t="s">
        <v>98</v>
      </c>
      <c r="BP5" s="47" t="s">
        <v>99</v>
      </c>
      <c r="BQ5" s="47" t="s">
        <v>101</v>
      </c>
      <c r="BR5" s="47" t="s">
        <v>104</v>
      </c>
      <c r="BS5" s="47" t="s">
        <v>91</v>
      </c>
      <c r="BT5" s="47" t="s">
        <v>92</v>
      </c>
      <c r="BU5" s="47" t="s">
        <v>93</v>
      </c>
      <c r="BV5" s="47" t="s">
        <v>94</v>
      </c>
      <c r="BW5" s="47" t="s">
        <v>95</v>
      </c>
      <c r="BX5" s="47" t="s">
        <v>96</v>
      </c>
      <c r="BY5" s="47" t="s">
        <v>97</v>
      </c>
      <c r="BZ5" s="47" t="s">
        <v>98</v>
      </c>
      <c r="CA5" s="47" t="s">
        <v>99</v>
      </c>
      <c r="CB5" s="47" t="s">
        <v>89</v>
      </c>
      <c r="CC5" s="47" t="s">
        <v>104</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103</v>
      </c>
      <c r="CT5" s="47" t="s">
        <v>94</v>
      </c>
      <c r="CU5" s="47" t="s">
        <v>95</v>
      </c>
      <c r="CV5" s="47" t="s">
        <v>96</v>
      </c>
      <c r="CW5" s="47" t="s">
        <v>97</v>
      </c>
      <c r="CX5" s="47" t="s">
        <v>98</v>
      </c>
      <c r="CY5" s="47" t="s">
        <v>99</v>
      </c>
      <c r="CZ5" s="47" t="s">
        <v>105</v>
      </c>
      <c r="DA5" s="47" t="s">
        <v>90</v>
      </c>
      <c r="DB5" s="47" t="s">
        <v>91</v>
      </c>
      <c r="DC5" s="47" t="s">
        <v>92</v>
      </c>
      <c r="DD5" s="47" t="s">
        <v>106</v>
      </c>
      <c r="DE5" s="47" t="s">
        <v>94</v>
      </c>
      <c r="DF5" s="47" t="s">
        <v>95</v>
      </c>
      <c r="DG5" s="47" t="s">
        <v>96</v>
      </c>
      <c r="DH5" s="47" t="s">
        <v>97</v>
      </c>
      <c r="DI5" s="47" t="s">
        <v>98</v>
      </c>
      <c r="DJ5" s="47" t="s">
        <v>35</v>
      </c>
      <c r="DK5" s="47" t="s">
        <v>107</v>
      </c>
      <c r="DL5" s="47" t="s">
        <v>90</v>
      </c>
      <c r="DM5" s="47" t="s">
        <v>108</v>
      </c>
      <c r="DN5" s="47" t="s">
        <v>92</v>
      </c>
      <c r="DO5" s="47" t="s">
        <v>93</v>
      </c>
      <c r="DP5" s="47" t="s">
        <v>94</v>
      </c>
      <c r="DQ5" s="47" t="s">
        <v>95</v>
      </c>
      <c r="DR5" s="47" t="s">
        <v>96</v>
      </c>
      <c r="DS5" s="47" t="s">
        <v>97</v>
      </c>
      <c r="DT5" s="47" t="s">
        <v>98</v>
      </c>
      <c r="DU5" s="47" t="s">
        <v>99</v>
      </c>
    </row>
    <row r="6" spans="1:125" s="54" customFormat="1" x14ac:dyDescent="0.2">
      <c r="A6" s="37" t="s">
        <v>109</v>
      </c>
      <c r="B6" s="48">
        <f>B8</f>
        <v>2022</v>
      </c>
      <c r="C6" s="48">
        <f t="shared" ref="C6:X6" si="1">C8</f>
        <v>131067</v>
      </c>
      <c r="D6" s="48">
        <f t="shared" si="1"/>
        <v>47</v>
      </c>
      <c r="E6" s="48">
        <f t="shared" si="1"/>
        <v>14</v>
      </c>
      <c r="F6" s="48">
        <f t="shared" si="1"/>
        <v>0</v>
      </c>
      <c r="G6" s="48">
        <f t="shared" si="1"/>
        <v>3</v>
      </c>
      <c r="H6" s="48" t="str">
        <f>SUBSTITUTE(H8,"　","")</f>
        <v>東京都台東区</v>
      </c>
      <c r="I6" s="48" t="str">
        <f t="shared" si="1"/>
        <v>今戸駐車場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附置義務駐車施設</v>
      </c>
      <c r="Q6" s="50" t="str">
        <f t="shared" si="1"/>
        <v>広場式</v>
      </c>
      <c r="R6" s="51">
        <f t="shared" si="1"/>
        <v>37</v>
      </c>
      <c r="S6" s="50" t="str">
        <f t="shared" si="1"/>
        <v>商業施設</v>
      </c>
      <c r="T6" s="50" t="str">
        <f t="shared" si="1"/>
        <v>無</v>
      </c>
      <c r="U6" s="51">
        <f t="shared" si="1"/>
        <v>2100</v>
      </c>
      <c r="V6" s="51">
        <f t="shared" si="1"/>
        <v>23</v>
      </c>
      <c r="W6" s="51">
        <f t="shared" si="1"/>
        <v>800</v>
      </c>
      <c r="X6" s="50" t="str">
        <f t="shared" si="1"/>
        <v>無</v>
      </c>
      <c r="Y6" s="52">
        <f>IF(Y8="-",NA(),Y8)</f>
        <v>220</v>
      </c>
      <c r="Z6" s="52">
        <f t="shared" ref="Z6:AH6" si="2">IF(Z8="-",NA(),Z8)</f>
        <v>110.6</v>
      </c>
      <c r="AA6" s="52">
        <f t="shared" si="2"/>
        <v>103.8</v>
      </c>
      <c r="AB6" s="52">
        <f t="shared" si="2"/>
        <v>100</v>
      </c>
      <c r="AC6" s="52">
        <f t="shared" si="2"/>
        <v>35.1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67.599999999999994</v>
      </c>
      <c r="AM6" s="52">
        <f t="shared" si="3"/>
        <v>25.9</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18679</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54.6</v>
      </c>
      <c r="BG6" s="52">
        <f t="shared" ref="BG6:BO6" si="5">IF(BG8="-",NA(),BG8)</f>
        <v>43.7</v>
      </c>
      <c r="BH6" s="52">
        <f t="shared" si="5"/>
        <v>-2342.8000000000002</v>
      </c>
      <c r="BI6" s="52">
        <f t="shared" si="5"/>
        <v>0</v>
      </c>
      <c r="BJ6" s="52">
        <f t="shared" si="5"/>
        <v>-185.2</v>
      </c>
      <c r="BK6" s="52">
        <f t="shared" si="5"/>
        <v>30.4</v>
      </c>
      <c r="BL6" s="52">
        <f t="shared" si="5"/>
        <v>33.6</v>
      </c>
      <c r="BM6" s="52">
        <f t="shared" si="5"/>
        <v>-122.5</v>
      </c>
      <c r="BN6" s="52">
        <f t="shared" si="5"/>
        <v>8.5</v>
      </c>
      <c r="BO6" s="52">
        <f t="shared" si="5"/>
        <v>26.6</v>
      </c>
      <c r="BP6" s="49" t="str">
        <f>IF(BP8="-","",IF(BP8="-","【-】","【"&amp;SUBSTITUTE(TEXT(BP8,"#,##0.0"),"-","△")&amp;"】"))</f>
        <v>【12.8】</v>
      </c>
      <c r="BQ6" s="53">
        <f>IF(BQ8="-",NA(),BQ8)</f>
        <v>30454</v>
      </c>
      <c r="BR6" s="53">
        <f t="shared" ref="BR6:BZ6" si="6">IF(BR8="-",NA(),BR8)</f>
        <v>22486</v>
      </c>
      <c r="BS6" s="53">
        <f t="shared" si="6"/>
        <v>-29004</v>
      </c>
      <c r="BT6" s="53">
        <f t="shared" si="6"/>
        <v>-4252</v>
      </c>
      <c r="BU6" s="53">
        <f t="shared" si="6"/>
        <v>-4601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1019998</v>
      </c>
      <c r="CN6" s="51">
        <f t="shared" si="7"/>
        <v>500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434.8</v>
      </c>
      <c r="DL6" s="52">
        <f t="shared" ref="DL6:DT6" si="9">IF(DL8="-",NA(),DL8)</f>
        <v>404.3</v>
      </c>
      <c r="DM6" s="52">
        <f t="shared" si="9"/>
        <v>13</v>
      </c>
      <c r="DN6" s="52">
        <f t="shared" si="9"/>
        <v>0</v>
      </c>
      <c r="DO6" s="52">
        <f t="shared" si="9"/>
        <v>13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111</v>
      </c>
      <c r="B7" s="48">
        <f t="shared" ref="B7:X7" si="10">B8</f>
        <v>2022</v>
      </c>
      <c r="C7" s="48">
        <f t="shared" si="10"/>
        <v>131067</v>
      </c>
      <c r="D7" s="48">
        <f t="shared" si="10"/>
        <v>47</v>
      </c>
      <c r="E7" s="48">
        <f t="shared" si="10"/>
        <v>14</v>
      </c>
      <c r="F7" s="48">
        <f t="shared" si="10"/>
        <v>0</v>
      </c>
      <c r="G7" s="48">
        <f t="shared" si="10"/>
        <v>3</v>
      </c>
      <c r="H7" s="48" t="str">
        <f t="shared" si="10"/>
        <v>東京都　台東区</v>
      </c>
      <c r="I7" s="48" t="str">
        <f t="shared" si="10"/>
        <v>今戸駐車場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附置義務駐車施設</v>
      </c>
      <c r="Q7" s="50" t="str">
        <f t="shared" si="10"/>
        <v>広場式</v>
      </c>
      <c r="R7" s="51">
        <f t="shared" si="10"/>
        <v>37</v>
      </c>
      <c r="S7" s="50" t="str">
        <f t="shared" si="10"/>
        <v>商業施設</v>
      </c>
      <c r="T7" s="50" t="str">
        <f t="shared" si="10"/>
        <v>無</v>
      </c>
      <c r="U7" s="51">
        <f t="shared" si="10"/>
        <v>2100</v>
      </c>
      <c r="V7" s="51">
        <f t="shared" si="10"/>
        <v>23</v>
      </c>
      <c r="W7" s="51">
        <f t="shared" si="10"/>
        <v>800</v>
      </c>
      <c r="X7" s="50" t="str">
        <f t="shared" si="10"/>
        <v>無</v>
      </c>
      <c r="Y7" s="52">
        <f>Y8</f>
        <v>220</v>
      </c>
      <c r="Z7" s="52">
        <f t="shared" ref="Z7:AH7" si="11">Z8</f>
        <v>110.6</v>
      </c>
      <c r="AA7" s="52">
        <f t="shared" si="11"/>
        <v>103.8</v>
      </c>
      <c r="AB7" s="52">
        <f t="shared" si="11"/>
        <v>100</v>
      </c>
      <c r="AC7" s="52">
        <f t="shared" si="11"/>
        <v>35.1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67.599999999999994</v>
      </c>
      <c r="AM7" s="52">
        <f t="shared" si="12"/>
        <v>25.9</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18679</v>
      </c>
      <c r="AX7" s="53">
        <f t="shared" si="13"/>
        <v>0</v>
      </c>
      <c r="AY7" s="53">
        <f t="shared" si="13"/>
        <v>0</v>
      </c>
      <c r="AZ7" s="53">
        <f t="shared" si="13"/>
        <v>17</v>
      </c>
      <c r="BA7" s="53">
        <f t="shared" si="13"/>
        <v>15</v>
      </c>
      <c r="BB7" s="53">
        <f t="shared" si="13"/>
        <v>407</v>
      </c>
      <c r="BC7" s="53">
        <f t="shared" si="13"/>
        <v>166</v>
      </c>
      <c r="BD7" s="53">
        <f t="shared" si="13"/>
        <v>18</v>
      </c>
      <c r="BE7" s="51"/>
      <c r="BF7" s="52">
        <f>BF8</f>
        <v>54.6</v>
      </c>
      <c r="BG7" s="52">
        <f t="shared" ref="BG7:BO7" si="14">BG8</f>
        <v>43.7</v>
      </c>
      <c r="BH7" s="52">
        <f t="shared" si="14"/>
        <v>-2342.8000000000002</v>
      </c>
      <c r="BI7" s="52">
        <f t="shared" si="14"/>
        <v>0</v>
      </c>
      <c r="BJ7" s="52">
        <f t="shared" si="14"/>
        <v>-185.2</v>
      </c>
      <c r="BK7" s="52">
        <f t="shared" si="14"/>
        <v>30.4</v>
      </c>
      <c r="BL7" s="52">
        <f t="shared" si="14"/>
        <v>33.6</v>
      </c>
      <c r="BM7" s="52">
        <f t="shared" si="14"/>
        <v>-122.5</v>
      </c>
      <c r="BN7" s="52">
        <f t="shared" si="14"/>
        <v>8.5</v>
      </c>
      <c r="BO7" s="52">
        <f t="shared" si="14"/>
        <v>26.6</v>
      </c>
      <c r="BP7" s="49"/>
      <c r="BQ7" s="53">
        <f>BQ8</f>
        <v>30454</v>
      </c>
      <c r="BR7" s="53">
        <f t="shared" ref="BR7:BZ7" si="15">BR8</f>
        <v>22486</v>
      </c>
      <c r="BS7" s="53">
        <f t="shared" si="15"/>
        <v>-29004</v>
      </c>
      <c r="BT7" s="53">
        <f t="shared" si="15"/>
        <v>-4252</v>
      </c>
      <c r="BU7" s="53">
        <f t="shared" si="15"/>
        <v>-4601</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113</v>
      </c>
      <c r="CL7" s="49"/>
      <c r="CM7" s="51">
        <f>CM8</f>
        <v>1019998</v>
      </c>
      <c r="CN7" s="51">
        <f>CN8</f>
        <v>500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434.8</v>
      </c>
      <c r="DL7" s="52">
        <f t="shared" ref="DL7:DT7" si="17">DL8</f>
        <v>404.3</v>
      </c>
      <c r="DM7" s="52">
        <f t="shared" si="17"/>
        <v>13</v>
      </c>
      <c r="DN7" s="52">
        <f t="shared" si="17"/>
        <v>0</v>
      </c>
      <c r="DO7" s="52">
        <f t="shared" si="17"/>
        <v>13</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131067</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37</v>
      </c>
      <c r="S8" s="57" t="s">
        <v>124</v>
      </c>
      <c r="T8" s="57" t="s">
        <v>125</v>
      </c>
      <c r="U8" s="58">
        <v>2100</v>
      </c>
      <c r="V8" s="58">
        <v>23</v>
      </c>
      <c r="W8" s="58">
        <v>800</v>
      </c>
      <c r="X8" s="57" t="s">
        <v>125</v>
      </c>
      <c r="Y8" s="59">
        <v>220</v>
      </c>
      <c r="Z8" s="59">
        <v>110.6</v>
      </c>
      <c r="AA8" s="59">
        <v>103.8</v>
      </c>
      <c r="AB8" s="59">
        <v>100</v>
      </c>
      <c r="AC8" s="59">
        <v>35.1</v>
      </c>
      <c r="AD8" s="59">
        <v>384.2</v>
      </c>
      <c r="AE8" s="59">
        <v>754.2</v>
      </c>
      <c r="AF8" s="59">
        <v>383.4</v>
      </c>
      <c r="AG8" s="59">
        <v>338.4</v>
      </c>
      <c r="AH8" s="59">
        <v>1268.9000000000001</v>
      </c>
      <c r="AI8" s="56">
        <v>676.8</v>
      </c>
      <c r="AJ8" s="59">
        <v>0</v>
      </c>
      <c r="AK8" s="59">
        <v>0</v>
      </c>
      <c r="AL8" s="59">
        <v>67.599999999999994</v>
      </c>
      <c r="AM8" s="59">
        <v>25.9</v>
      </c>
      <c r="AN8" s="59">
        <v>0</v>
      </c>
      <c r="AO8" s="59">
        <v>3.8</v>
      </c>
      <c r="AP8" s="59">
        <v>2</v>
      </c>
      <c r="AQ8" s="59">
        <v>10.199999999999999</v>
      </c>
      <c r="AR8" s="59">
        <v>5.0999999999999996</v>
      </c>
      <c r="AS8" s="59">
        <v>1.9</v>
      </c>
      <c r="AT8" s="56">
        <v>3.6</v>
      </c>
      <c r="AU8" s="60">
        <v>0</v>
      </c>
      <c r="AV8" s="60">
        <v>0</v>
      </c>
      <c r="AW8" s="60">
        <v>18679</v>
      </c>
      <c r="AX8" s="60">
        <v>0</v>
      </c>
      <c r="AY8" s="60">
        <v>0</v>
      </c>
      <c r="AZ8" s="60">
        <v>17</v>
      </c>
      <c r="BA8" s="60">
        <v>15</v>
      </c>
      <c r="BB8" s="60">
        <v>407</v>
      </c>
      <c r="BC8" s="60">
        <v>166</v>
      </c>
      <c r="BD8" s="60">
        <v>18</v>
      </c>
      <c r="BE8" s="60">
        <v>33</v>
      </c>
      <c r="BF8" s="59">
        <v>54.6</v>
      </c>
      <c r="BG8" s="59">
        <v>43.7</v>
      </c>
      <c r="BH8" s="59">
        <v>-2342.8000000000002</v>
      </c>
      <c r="BI8" s="59">
        <v>0</v>
      </c>
      <c r="BJ8" s="59">
        <v>-185.2</v>
      </c>
      <c r="BK8" s="59">
        <v>30.4</v>
      </c>
      <c r="BL8" s="59">
        <v>33.6</v>
      </c>
      <c r="BM8" s="59">
        <v>-122.5</v>
      </c>
      <c r="BN8" s="59">
        <v>8.5</v>
      </c>
      <c r="BO8" s="59">
        <v>26.6</v>
      </c>
      <c r="BP8" s="56">
        <v>12.8</v>
      </c>
      <c r="BQ8" s="60">
        <v>30454</v>
      </c>
      <c r="BR8" s="60">
        <v>22486</v>
      </c>
      <c r="BS8" s="60">
        <v>-29004</v>
      </c>
      <c r="BT8" s="61">
        <v>-4252</v>
      </c>
      <c r="BU8" s="61">
        <v>-4601</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1019998</v>
      </c>
      <c r="CN8" s="58">
        <v>500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434.8</v>
      </c>
      <c r="DL8" s="59">
        <v>404.3</v>
      </c>
      <c r="DM8" s="59">
        <v>13</v>
      </c>
      <c r="DN8" s="59">
        <v>0</v>
      </c>
      <c r="DO8" s="59">
        <v>13</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2024-01-11T00:09:12Z</dcterms:created>
  <dcterms:modified xsi:type="dcterms:W3CDTF">2024-02-01T00:54:24Z</dcterms:modified>
  <cp:category/>
</cp:coreProperties>
</file>